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PERS\UPPSALA Treasure\dane\"/>
    </mc:Choice>
  </mc:AlternateContent>
  <xr:revisionPtr revIDLastSave="0" documentId="13_ncr:1_{36399F80-CB0C-4061-95D5-485E55E414C0}" xr6:coauthVersionLast="47" xr6:coauthVersionMax="47" xr10:uidLastSave="{00000000-0000-0000-0000-000000000000}"/>
  <bookViews>
    <workbookView xWindow="-120" yWindow="-120" windowWidth="29040" windowHeight="15720" activeTab="3" xr2:uid="{63B9E8A7-6774-4FF0-842A-0DEF3E5E3EE5}"/>
  </bookViews>
  <sheets>
    <sheet name="AMS" sheetId="1" r:id="rId1"/>
    <sheet name="susceptibility" sheetId="3" r:id="rId2"/>
    <sheet name="NRM" sheetId="4" r:id="rId3"/>
    <sheet name="concentration parameter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2" l="1"/>
  <c r="J2" i="2"/>
  <c r="I2" i="2"/>
  <c r="O2" i="2"/>
  <c r="N2" i="2"/>
  <c r="N66" i="2"/>
  <c r="N67" i="2"/>
  <c r="M66" i="2"/>
  <c r="M2" i="2"/>
  <c r="J74" i="2"/>
  <c r="K74" i="2" s="1"/>
  <c r="I74" i="2"/>
  <c r="G74" i="2"/>
  <c r="H74" i="2" s="1"/>
  <c r="N73" i="2"/>
  <c r="O73" i="2" s="1"/>
  <c r="M73" i="2"/>
  <c r="N72" i="2"/>
  <c r="M72" i="2"/>
  <c r="J72" i="2"/>
  <c r="K72" i="2" s="1"/>
  <c r="I72" i="2"/>
  <c r="G72" i="2"/>
  <c r="H72" i="2" s="1"/>
  <c r="N71" i="2"/>
  <c r="M71" i="2"/>
  <c r="J71" i="2"/>
  <c r="K71" i="2" s="1"/>
  <c r="I71" i="2"/>
  <c r="G71" i="2"/>
  <c r="H71" i="2" s="1"/>
  <c r="N70" i="2"/>
  <c r="M70" i="2"/>
  <c r="J70" i="2"/>
  <c r="K70" i="2" s="1"/>
  <c r="I70" i="2"/>
  <c r="G70" i="2"/>
  <c r="H70" i="2" s="1"/>
  <c r="N69" i="2"/>
  <c r="O69" i="2" s="1"/>
  <c r="M69" i="2"/>
  <c r="J69" i="2"/>
  <c r="K69" i="2" s="1"/>
  <c r="I69" i="2"/>
  <c r="G69" i="2"/>
  <c r="H69" i="2" s="1"/>
  <c r="N68" i="2"/>
  <c r="O68" i="2" s="1"/>
  <c r="M68" i="2"/>
  <c r="J68" i="2"/>
  <c r="K68" i="2" s="1"/>
  <c r="I68" i="2"/>
  <c r="G68" i="2"/>
  <c r="H68" i="2" s="1"/>
  <c r="O67" i="2"/>
  <c r="M67" i="2"/>
  <c r="J67" i="2"/>
  <c r="K67" i="2" s="1"/>
  <c r="I67" i="2"/>
  <c r="G67" i="2"/>
  <c r="H67" i="2" s="1"/>
  <c r="J66" i="2"/>
  <c r="K66" i="2" s="1"/>
  <c r="I66" i="2"/>
  <c r="G66" i="2"/>
  <c r="H66" i="2" s="1"/>
  <c r="N65" i="2"/>
  <c r="O65" i="2" s="1"/>
  <c r="M65" i="2"/>
  <c r="J65" i="2"/>
  <c r="K65" i="2" s="1"/>
  <c r="I65" i="2"/>
  <c r="G65" i="2"/>
  <c r="H65" i="2" s="1"/>
  <c r="N64" i="2"/>
  <c r="O64" i="2" s="1"/>
  <c r="M64" i="2"/>
  <c r="J64" i="2"/>
  <c r="K64" i="2" s="1"/>
  <c r="I64" i="2"/>
  <c r="G64" i="2"/>
  <c r="H64" i="2" s="1"/>
  <c r="N63" i="2"/>
  <c r="O63" i="2" s="1"/>
  <c r="M63" i="2"/>
  <c r="J63" i="2"/>
  <c r="K63" i="2" s="1"/>
  <c r="I63" i="2"/>
  <c r="G63" i="2"/>
  <c r="H63" i="2" s="1"/>
  <c r="N62" i="2"/>
  <c r="O62" i="2" s="1"/>
  <c r="M62" i="2"/>
  <c r="J62" i="2"/>
  <c r="K62" i="2" s="1"/>
  <c r="I62" i="2"/>
  <c r="G62" i="2"/>
  <c r="H62" i="2" s="1"/>
  <c r="N61" i="2"/>
  <c r="M61" i="2"/>
  <c r="J61" i="2"/>
  <c r="K61" i="2" s="1"/>
  <c r="I61" i="2"/>
  <c r="G61" i="2"/>
  <c r="H61" i="2" s="1"/>
  <c r="N60" i="2"/>
  <c r="M60" i="2"/>
  <c r="J60" i="2"/>
  <c r="K60" i="2" s="1"/>
  <c r="I60" i="2"/>
  <c r="G60" i="2"/>
  <c r="H60" i="2" s="1"/>
  <c r="N59" i="2"/>
  <c r="O59" i="2" s="1"/>
  <c r="M59" i="2"/>
  <c r="J59" i="2"/>
  <c r="K59" i="2" s="1"/>
  <c r="I59" i="2"/>
  <c r="G59" i="2"/>
  <c r="H59" i="2" s="1"/>
  <c r="N58" i="2"/>
  <c r="O58" i="2" s="1"/>
  <c r="M58" i="2"/>
  <c r="J58" i="2"/>
  <c r="K58" i="2" s="1"/>
  <c r="I58" i="2"/>
  <c r="G58" i="2"/>
  <c r="H58" i="2" s="1"/>
  <c r="N57" i="2"/>
  <c r="O57" i="2" s="1"/>
  <c r="M57" i="2"/>
  <c r="J57" i="2"/>
  <c r="K57" i="2" s="1"/>
  <c r="I57" i="2"/>
  <c r="G57" i="2"/>
  <c r="H57" i="2" s="1"/>
  <c r="N56" i="2"/>
  <c r="O56" i="2" s="1"/>
  <c r="M56" i="2"/>
  <c r="J56" i="2"/>
  <c r="K56" i="2" s="1"/>
  <c r="I56" i="2"/>
  <c r="G56" i="2"/>
  <c r="H56" i="2" s="1"/>
  <c r="N55" i="2"/>
  <c r="M55" i="2"/>
  <c r="J55" i="2"/>
  <c r="K55" i="2" s="1"/>
  <c r="I55" i="2"/>
  <c r="G55" i="2"/>
  <c r="H55" i="2" s="1"/>
  <c r="N54" i="2"/>
  <c r="M54" i="2"/>
  <c r="J54" i="2"/>
  <c r="K54" i="2" s="1"/>
  <c r="I54" i="2"/>
  <c r="G54" i="2"/>
  <c r="H54" i="2" s="1"/>
  <c r="N53" i="2"/>
  <c r="O53" i="2" s="1"/>
  <c r="M53" i="2"/>
  <c r="J53" i="2"/>
  <c r="K53" i="2" s="1"/>
  <c r="I53" i="2"/>
  <c r="G53" i="2"/>
  <c r="H53" i="2" s="1"/>
  <c r="N52" i="2"/>
  <c r="O52" i="2" s="1"/>
  <c r="M52" i="2"/>
  <c r="J52" i="2"/>
  <c r="K52" i="2" s="1"/>
  <c r="I52" i="2"/>
  <c r="G52" i="2"/>
  <c r="H52" i="2" s="1"/>
  <c r="N51" i="2"/>
  <c r="O51" i="2" s="1"/>
  <c r="M51" i="2"/>
  <c r="J51" i="2"/>
  <c r="K51" i="2" s="1"/>
  <c r="I51" i="2"/>
  <c r="G51" i="2"/>
  <c r="H51" i="2" s="1"/>
  <c r="N50" i="2"/>
  <c r="O50" i="2" s="1"/>
  <c r="M50" i="2"/>
  <c r="J50" i="2"/>
  <c r="K50" i="2" s="1"/>
  <c r="I50" i="2"/>
  <c r="G50" i="2"/>
  <c r="H50" i="2" s="1"/>
  <c r="N49" i="2"/>
  <c r="M49" i="2"/>
  <c r="J49" i="2"/>
  <c r="K49" i="2" s="1"/>
  <c r="I49" i="2"/>
  <c r="G49" i="2"/>
  <c r="H49" i="2" s="1"/>
  <c r="N48" i="2"/>
  <c r="M48" i="2"/>
  <c r="J48" i="2"/>
  <c r="K48" i="2" s="1"/>
  <c r="I48" i="2"/>
  <c r="G48" i="2"/>
  <c r="H48" i="2" s="1"/>
  <c r="N47" i="2"/>
  <c r="O47" i="2" s="1"/>
  <c r="M47" i="2"/>
  <c r="J47" i="2"/>
  <c r="K47" i="2" s="1"/>
  <c r="I47" i="2"/>
  <c r="G47" i="2"/>
  <c r="H47" i="2" s="1"/>
  <c r="N46" i="2"/>
  <c r="O46" i="2" s="1"/>
  <c r="M46" i="2"/>
  <c r="J46" i="2"/>
  <c r="K46" i="2" s="1"/>
  <c r="I46" i="2"/>
  <c r="G46" i="2"/>
  <c r="H46" i="2" s="1"/>
  <c r="N45" i="2"/>
  <c r="O45" i="2" s="1"/>
  <c r="M45" i="2"/>
  <c r="J45" i="2"/>
  <c r="K45" i="2" s="1"/>
  <c r="I45" i="2"/>
  <c r="G45" i="2"/>
  <c r="H45" i="2" s="1"/>
  <c r="N44" i="2"/>
  <c r="O44" i="2" s="1"/>
  <c r="M44" i="2"/>
  <c r="J44" i="2"/>
  <c r="K44" i="2" s="1"/>
  <c r="I44" i="2"/>
  <c r="G44" i="2"/>
  <c r="H44" i="2" s="1"/>
  <c r="N43" i="2"/>
  <c r="M43" i="2"/>
  <c r="J43" i="2"/>
  <c r="K43" i="2" s="1"/>
  <c r="I43" i="2"/>
  <c r="G43" i="2"/>
  <c r="H43" i="2" s="1"/>
  <c r="N42" i="2"/>
  <c r="M42" i="2"/>
  <c r="J42" i="2"/>
  <c r="K42" i="2" s="1"/>
  <c r="I42" i="2"/>
  <c r="G42" i="2"/>
  <c r="H42" i="2" s="1"/>
  <c r="N41" i="2"/>
  <c r="O41" i="2" s="1"/>
  <c r="M41" i="2"/>
  <c r="J41" i="2"/>
  <c r="K41" i="2" s="1"/>
  <c r="I41" i="2"/>
  <c r="G41" i="2"/>
  <c r="H41" i="2" s="1"/>
  <c r="N40" i="2"/>
  <c r="O40" i="2" s="1"/>
  <c r="M40" i="2"/>
  <c r="J40" i="2"/>
  <c r="K40" i="2" s="1"/>
  <c r="I40" i="2"/>
  <c r="G40" i="2"/>
  <c r="H40" i="2" s="1"/>
  <c r="N39" i="2"/>
  <c r="O39" i="2" s="1"/>
  <c r="M39" i="2"/>
  <c r="J39" i="2"/>
  <c r="K39" i="2" s="1"/>
  <c r="I39" i="2"/>
  <c r="G39" i="2"/>
  <c r="H39" i="2" s="1"/>
  <c r="N38" i="2"/>
  <c r="O38" i="2" s="1"/>
  <c r="M38" i="2"/>
  <c r="J38" i="2"/>
  <c r="K38" i="2" s="1"/>
  <c r="I38" i="2"/>
  <c r="G38" i="2"/>
  <c r="H38" i="2" s="1"/>
  <c r="N37" i="2"/>
  <c r="M37" i="2"/>
  <c r="J37" i="2"/>
  <c r="K37" i="2" s="1"/>
  <c r="I37" i="2"/>
  <c r="G37" i="2"/>
  <c r="H37" i="2" s="1"/>
  <c r="N36" i="2"/>
  <c r="M36" i="2"/>
  <c r="J36" i="2"/>
  <c r="K36" i="2" s="1"/>
  <c r="I36" i="2"/>
  <c r="G36" i="2"/>
  <c r="H36" i="2" s="1"/>
  <c r="N35" i="2"/>
  <c r="O35" i="2" s="1"/>
  <c r="M35" i="2"/>
  <c r="J35" i="2"/>
  <c r="K35" i="2" s="1"/>
  <c r="I35" i="2"/>
  <c r="G35" i="2"/>
  <c r="H35" i="2" s="1"/>
  <c r="N34" i="2"/>
  <c r="O34" i="2" s="1"/>
  <c r="M34" i="2"/>
  <c r="J34" i="2"/>
  <c r="K34" i="2" s="1"/>
  <c r="I34" i="2"/>
  <c r="G34" i="2"/>
  <c r="H34" i="2" s="1"/>
  <c r="N33" i="2"/>
  <c r="O33" i="2" s="1"/>
  <c r="M33" i="2"/>
  <c r="J33" i="2"/>
  <c r="K33" i="2" s="1"/>
  <c r="I33" i="2"/>
  <c r="G33" i="2"/>
  <c r="H33" i="2" s="1"/>
  <c r="N32" i="2"/>
  <c r="O32" i="2" s="1"/>
  <c r="M32" i="2"/>
  <c r="J32" i="2"/>
  <c r="K32" i="2" s="1"/>
  <c r="I32" i="2"/>
  <c r="G32" i="2"/>
  <c r="H32" i="2" s="1"/>
  <c r="N31" i="2"/>
  <c r="M31" i="2"/>
  <c r="J31" i="2"/>
  <c r="K31" i="2" s="1"/>
  <c r="I31" i="2"/>
  <c r="G31" i="2"/>
  <c r="H31" i="2" s="1"/>
  <c r="N30" i="2"/>
  <c r="M30" i="2"/>
  <c r="J30" i="2"/>
  <c r="K30" i="2" s="1"/>
  <c r="I30" i="2"/>
  <c r="G30" i="2"/>
  <c r="H30" i="2" s="1"/>
  <c r="N29" i="2"/>
  <c r="O29" i="2" s="1"/>
  <c r="M29" i="2"/>
  <c r="J29" i="2"/>
  <c r="K29" i="2" s="1"/>
  <c r="I29" i="2"/>
  <c r="G29" i="2"/>
  <c r="H29" i="2" s="1"/>
  <c r="N28" i="2"/>
  <c r="O28" i="2" s="1"/>
  <c r="M28" i="2"/>
  <c r="J28" i="2"/>
  <c r="K28" i="2" s="1"/>
  <c r="I28" i="2"/>
  <c r="G28" i="2"/>
  <c r="H28" i="2" s="1"/>
  <c r="N27" i="2"/>
  <c r="O27" i="2" s="1"/>
  <c r="M27" i="2"/>
  <c r="J27" i="2"/>
  <c r="K27" i="2" s="1"/>
  <c r="I27" i="2"/>
  <c r="G27" i="2"/>
  <c r="H27" i="2" s="1"/>
  <c r="N26" i="2"/>
  <c r="O26" i="2" s="1"/>
  <c r="M26" i="2"/>
  <c r="J26" i="2"/>
  <c r="K26" i="2" s="1"/>
  <c r="I26" i="2"/>
  <c r="G26" i="2"/>
  <c r="H26" i="2" s="1"/>
  <c r="N25" i="2"/>
  <c r="M25" i="2"/>
  <c r="J25" i="2"/>
  <c r="K25" i="2" s="1"/>
  <c r="I25" i="2"/>
  <c r="G25" i="2"/>
  <c r="H25" i="2" s="1"/>
  <c r="N24" i="2"/>
  <c r="M24" i="2"/>
  <c r="J24" i="2"/>
  <c r="K24" i="2" s="1"/>
  <c r="I24" i="2"/>
  <c r="G24" i="2"/>
  <c r="H24" i="2" s="1"/>
  <c r="N23" i="2"/>
  <c r="O23" i="2" s="1"/>
  <c r="M23" i="2"/>
  <c r="J23" i="2"/>
  <c r="K23" i="2" s="1"/>
  <c r="I23" i="2"/>
  <c r="G23" i="2"/>
  <c r="H23" i="2" s="1"/>
  <c r="N22" i="2"/>
  <c r="O22" i="2" s="1"/>
  <c r="M22" i="2"/>
  <c r="J22" i="2"/>
  <c r="K22" i="2" s="1"/>
  <c r="I22" i="2"/>
  <c r="G22" i="2"/>
  <c r="H22" i="2" s="1"/>
  <c r="N21" i="2"/>
  <c r="O21" i="2" s="1"/>
  <c r="M21" i="2"/>
  <c r="J21" i="2"/>
  <c r="K21" i="2" s="1"/>
  <c r="I21" i="2"/>
  <c r="G21" i="2"/>
  <c r="H21" i="2" s="1"/>
  <c r="N20" i="2"/>
  <c r="O20" i="2" s="1"/>
  <c r="M20" i="2"/>
  <c r="J20" i="2"/>
  <c r="K20" i="2" s="1"/>
  <c r="I20" i="2"/>
  <c r="G20" i="2"/>
  <c r="H20" i="2" s="1"/>
  <c r="N19" i="2"/>
  <c r="M19" i="2"/>
  <c r="J19" i="2"/>
  <c r="K19" i="2" s="1"/>
  <c r="I19" i="2"/>
  <c r="G19" i="2"/>
  <c r="H19" i="2" s="1"/>
  <c r="N18" i="2"/>
  <c r="M18" i="2"/>
  <c r="J18" i="2"/>
  <c r="K18" i="2" s="1"/>
  <c r="I18" i="2"/>
  <c r="G18" i="2"/>
  <c r="H18" i="2" s="1"/>
  <c r="N17" i="2"/>
  <c r="O17" i="2" s="1"/>
  <c r="M17" i="2"/>
  <c r="J17" i="2"/>
  <c r="K17" i="2" s="1"/>
  <c r="I17" i="2"/>
  <c r="G17" i="2"/>
  <c r="H17" i="2" s="1"/>
  <c r="N16" i="2"/>
  <c r="O16" i="2" s="1"/>
  <c r="M16" i="2"/>
  <c r="J16" i="2"/>
  <c r="K16" i="2" s="1"/>
  <c r="I16" i="2"/>
  <c r="G16" i="2"/>
  <c r="H16" i="2" s="1"/>
  <c r="N15" i="2"/>
  <c r="O15" i="2" s="1"/>
  <c r="M15" i="2"/>
  <c r="J15" i="2"/>
  <c r="K15" i="2" s="1"/>
  <c r="I15" i="2"/>
  <c r="G15" i="2"/>
  <c r="H15" i="2" s="1"/>
  <c r="N14" i="2"/>
  <c r="O14" i="2" s="1"/>
  <c r="M14" i="2"/>
  <c r="J14" i="2"/>
  <c r="K14" i="2" s="1"/>
  <c r="I14" i="2"/>
  <c r="G14" i="2"/>
  <c r="H14" i="2" s="1"/>
  <c r="N13" i="2"/>
  <c r="M13" i="2"/>
  <c r="J13" i="2"/>
  <c r="K13" i="2" s="1"/>
  <c r="I13" i="2"/>
  <c r="G13" i="2"/>
  <c r="H13" i="2" s="1"/>
  <c r="N12" i="2"/>
  <c r="M12" i="2"/>
  <c r="J12" i="2"/>
  <c r="K12" i="2" s="1"/>
  <c r="I12" i="2"/>
  <c r="G12" i="2"/>
  <c r="H12" i="2" s="1"/>
  <c r="N11" i="2"/>
  <c r="O11" i="2" s="1"/>
  <c r="M11" i="2"/>
  <c r="J11" i="2"/>
  <c r="K11" i="2" s="1"/>
  <c r="I11" i="2"/>
  <c r="G11" i="2"/>
  <c r="H11" i="2" s="1"/>
  <c r="N10" i="2"/>
  <c r="O10" i="2" s="1"/>
  <c r="M10" i="2"/>
  <c r="J10" i="2"/>
  <c r="K10" i="2" s="1"/>
  <c r="I10" i="2"/>
  <c r="H10" i="2"/>
  <c r="N9" i="2"/>
  <c r="O9" i="2" s="1"/>
  <c r="M9" i="2"/>
  <c r="J9" i="2"/>
  <c r="K9" i="2" s="1"/>
  <c r="I9" i="2"/>
  <c r="G9" i="2"/>
  <c r="H9" i="2" s="1"/>
  <c r="N8" i="2"/>
  <c r="O8" i="2" s="1"/>
  <c r="M8" i="2"/>
  <c r="J8" i="2"/>
  <c r="K8" i="2" s="1"/>
  <c r="I8" i="2"/>
  <c r="G8" i="2"/>
  <c r="H8" i="2" s="1"/>
  <c r="N7" i="2"/>
  <c r="M7" i="2"/>
  <c r="J7" i="2"/>
  <c r="K7" i="2" s="1"/>
  <c r="I7" i="2"/>
  <c r="G7" i="2"/>
  <c r="H7" i="2" s="1"/>
  <c r="N6" i="2"/>
  <c r="M6" i="2"/>
  <c r="J6" i="2"/>
  <c r="K6" i="2" s="1"/>
  <c r="I6" i="2"/>
  <c r="G6" i="2"/>
  <c r="H6" i="2" s="1"/>
  <c r="N5" i="2"/>
  <c r="O5" i="2" s="1"/>
  <c r="M5" i="2"/>
  <c r="J5" i="2"/>
  <c r="K5" i="2" s="1"/>
  <c r="I5" i="2"/>
  <c r="G5" i="2"/>
  <c r="H5" i="2" s="1"/>
  <c r="N4" i="2"/>
  <c r="O4" i="2" s="1"/>
  <c r="M4" i="2"/>
  <c r="J4" i="2"/>
  <c r="I4" i="2"/>
  <c r="G4" i="2"/>
  <c r="H4" i="2" s="1"/>
  <c r="N3" i="2"/>
  <c r="O3" i="2" s="1"/>
  <c r="M3" i="2"/>
  <c r="J3" i="2"/>
  <c r="K3" i="2" s="1"/>
  <c r="I3" i="2"/>
  <c r="G3" i="2"/>
  <c r="H3" i="2" s="1"/>
  <c r="K2" i="2"/>
  <c r="G2" i="2"/>
  <c r="O31" i="2" l="1"/>
  <c r="O72" i="2"/>
  <c r="O49" i="2"/>
  <c r="O19" i="2"/>
  <c r="O71" i="2"/>
  <c r="O61" i="2"/>
  <c r="O13" i="2"/>
  <c r="O7" i="2"/>
  <c r="O43" i="2"/>
  <c r="O55" i="2"/>
  <c r="O37" i="2"/>
  <c r="O25" i="2"/>
  <c r="H2" i="2"/>
  <c r="K4" i="2"/>
  <c r="O18" i="2"/>
  <c r="O30" i="2"/>
  <c r="O42" i="2"/>
  <c r="O6" i="2"/>
  <c r="O12" i="2"/>
  <c r="O54" i="2"/>
  <c r="O24" i="2"/>
  <c r="O48" i="2"/>
  <c r="O60" i="2"/>
  <c r="O36" i="2"/>
  <c r="O70" i="2"/>
  <c r="L92" i="4" l="1"/>
  <c r="L3" i="4"/>
  <c r="I2" i="4"/>
  <c r="L70" i="4"/>
  <c r="L4" i="4"/>
  <c r="L5" i="4"/>
  <c r="L8" i="4"/>
  <c r="L9" i="4"/>
  <c r="L10" i="4"/>
  <c r="L13" i="4"/>
  <c r="L14" i="4"/>
  <c r="L16" i="4"/>
  <c r="L17" i="4"/>
  <c r="L19" i="4"/>
  <c r="L22" i="4"/>
  <c r="L25" i="4"/>
  <c r="L28" i="4"/>
  <c r="L29" i="4"/>
  <c r="L30" i="4"/>
  <c r="L32" i="4"/>
  <c r="L36" i="4"/>
  <c r="L39" i="4"/>
  <c r="L40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2" i="4"/>
  <c r="L73" i="4"/>
  <c r="L74" i="4"/>
  <c r="L75" i="4"/>
  <c r="L76" i="4"/>
  <c r="L77" i="4"/>
  <c r="L78" i="4"/>
  <c r="L79" i="4"/>
  <c r="L80" i="4"/>
  <c r="L81" i="4"/>
  <c r="L83" i="4"/>
  <c r="L84" i="4"/>
  <c r="L85" i="4"/>
  <c r="L86" i="4"/>
  <c r="L87" i="4"/>
  <c r="L88" i="4"/>
  <c r="L89" i="4"/>
  <c r="L90" i="4"/>
  <c r="L95" i="4"/>
  <c r="L96" i="4"/>
  <c r="L97" i="4"/>
  <c r="L98" i="4"/>
  <c r="L99" i="4"/>
  <c r="L100" i="4"/>
  <c r="L101" i="4"/>
  <c r="L102" i="4"/>
  <c r="L103" i="4"/>
  <c r="L104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2" i="4"/>
  <c r="I93" i="4"/>
  <c r="I95" i="4"/>
  <c r="I96" i="4"/>
  <c r="I97" i="4"/>
  <c r="I98" i="4"/>
  <c r="I99" i="4"/>
  <c r="I100" i="4"/>
  <c r="I101" i="4"/>
  <c r="I102" i="4"/>
  <c r="I103" i="4"/>
  <c r="I104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E7" i="4"/>
  <c r="E6" i="4"/>
  <c r="E5" i="4"/>
  <c r="E4" i="4"/>
  <c r="E3" i="4"/>
  <c r="E2" i="4"/>
  <c r="E18" i="4"/>
  <c r="E17" i="4"/>
  <c r="E16" i="4"/>
  <c r="E15" i="4"/>
  <c r="E14" i="4"/>
  <c r="E13" i="4"/>
  <c r="E12" i="4"/>
  <c r="E11" i="4"/>
  <c r="E10" i="4"/>
  <c r="E9" i="4"/>
  <c r="E8" i="4"/>
  <c r="E28" i="4"/>
  <c r="E27" i="4"/>
  <c r="E26" i="4"/>
  <c r="E25" i="4"/>
  <c r="E24" i="4"/>
  <c r="E23" i="4"/>
  <c r="E22" i="4"/>
  <c r="E21" i="4"/>
  <c r="E20" i="4"/>
  <c r="E19" i="4"/>
  <c r="E38" i="4"/>
  <c r="E37" i="4"/>
  <c r="E36" i="4"/>
  <c r="E35" i="4"/>
  <c r="E34" i="4"/>
  <c r="E33" i="4"/>
  <c r="E32" i="4"/>
  <c r="E31" i="4"/>
  <c r="E30" i="4"/>
  <c r="E29" i="4"/>
  <c r="E47" i="4"/>
  <c r="E46" i="4"/>
  <c r="E45" i="4"/>
  <c r="E44" i="4"/>
  <c r="E43" i="4"/>
  <c r="E42" i="4"/>
  <c r="E71" i="4"/>
  <c r="E70" i="4"/>
  <c r="E69" i="4"/>
  <c r="E68" i="4"/>
  <c r="E41" i="4"/>
  <c r="E67" i="4"/>
  <c r="E66" i="4"/>
  <c r="E65" i="4"/>
  <c r="E64" i="4"/>
  <c r="E63" i="4"/>
  <c r="E62" i="4"/>
  <c r="E61" i="4"/>
  <c r="E60" i="4"/>
  <c r="E59" i="4"/>
  <c r="E58" i="4"/>
  <c r="E40" i="4"/>
  <c r="E57" i="4"/>
  <c r="E56" i="4"/>
  <c r="E55" i="4"/>
  <c r="E54" i="4"/>
  <c r="E53" i="4"/>
  <c r="E52" i="4"/>
  <c r="E51" i="4"/>
  <c r="E50" i="4"/>
  <c r="E49" i="4"/>
  <c r="E48" i="4"/>
  <c r="E39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105" i="4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" i="1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U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Y68" i="3"/>
  <c r="P68" i="3"/>
  <c r="Y67" i="3"/>
  <c r="P67" i="3"/>
  <c r="Y66" i="3"/>
  <c r="P66" i="3"/>
  <c r="Y65" i="3"/>
  <c r="P65" i="3"/>
  <c r="Y64" i="3"/>
  <c r="P64" i="3"/>
  <c r="Y63" i="3"/>
  <c r="P63" i="3"/>
  <c r="U63" i="3" s="1"/>
  <c r="Y62" i="3"/>
  <c r="P62" i="3"/>
  <c r="U62" i="3" s="1"/>
  <c r="Y61" i="3"/>
  <c r="P61" i="3"/>
  <c r="Y60" i="3"/>
  <c r="P60" i="3"/>
  <c r="Y59" i="3"/>
  <c r="P59" i="3"/>
  <c r="Y58" i="3"/>
  <c r="P58" i="3"/>
  <c r="Y57" i="3"/>
  <c r="P57" i="3"/>
  <c r="Y56" i="3"/>
  <c r="P56" i="3"/>
  <c r="Y55" i="3"/>
  <c r="P55" i="3"/>
  <c r="Y54" i="3"/>
  <c r="P54" i="3"/>
  <c r="Y53" i="3"/>
  <c r="P53" i="3"/>
  <c r="Y52" i="3"/>
  <c r="P52" i="3"/>
  <c r="Y51" i="3"/>
  <c r="P51" i="3"/>
  <c r="Y50" i="3"/>
  <c r="P50" i="3"/>
  <c r="U50" i="3" s="1"/>
  <c r="Y49" i="3"/>
  <c r="P49" i="3"/>
  <c r="Y48" i="3"/>
  <c r="P48" i="3"/>
  <c r="Y47" i="3"/>
  <c r="P47" i="3"/>
  <c r="Y46" i="3"/>
  <c r="P46" i="3"/>
  <c r="Y45" i="3"/>
  <c r="P45" i="3"/>
  <c r="Y44" i="3"/>
  <c r="P44" i="3"/>
  <c r="U44" i="3" s="1"/>
  <c r="Y43" i="3"/>
  <c r="P43" i="3"/>
  <c r="Y42" i="3"/>
  <c r="P42" i="3"/>
  <c r="Y41" i="3"/>
  <c r="P41" i="3"/>
  <c r="Y40" i="3"/>
  <c r="P40" i="3"/>
  <c r="Y39" i="3"/>
  <c r="P39" i="3"/>
  <c r="U39" i="3" s="1"/>
  <c r="Y38" i="3"/>
  <c r="P38" i="3"/>
  <c r="Y37" i="3"/>
  <c r="P37" i="3"/>
  <c r="Y36" i="3"/>
  <c r="P36" i="3"/>
  <c r="Y35" i="3"/>
  <c r="P35" i="3"/>
  <c r="Y34" i="3"/>
  <c r="P34" i="3"/>
  <c r="Y33" i="3"/>
  <c r="P33" i="3"/>
  <c r="U33" i="3" s="1"/>
  <c r="Y32" i="3"/>
  <c r="P32" i="3"/>
  <c r="Y31" i="3"/>
  <c r="P31" i="3"/>
  <c r="Y30" i="3"/>
  <c r="P30" i="3"/>
  <c r="Y29" i="3"/>
  <c r="P29" i="3"/>
  <c r="Y28" i="3"/>
  <c r="P28" i="3"/>
  <c r="Y27" i="3"/>
  <c r="P27" i="3"/>
  <c r="U27" i="3" s="1"/>
  <c r="Y26" i="3"/>
  <c r="P26" i="3"/>
  <c r="Y25" i="3"/>
  <c r="P25" i="3"/>
  <c r="Y24" i="3"/>
  <c r="P24" i="3"/>
  <c r="Y23" i="3"/>
  <c r="P23" i="3"/>
  <c r="Y22" i="3"/>
  <c r="P22" i="3"/>
  <c r="Y21" i="3"/>
  <c r="P21" i="3"/>
  <c r="Y20" i="3"/>
  <c r="P20" i="3"/>
  <c r="Y19" i="3"/>
  <c r="P19" i="3"/>
  <c r="U19" i="3" s="1"/>
  <c r="Y18" i="3"/>
  <c r="P18" i="3"/>
  <c r="Y17" i="3"/>
  <c r="P17" i="3"/>
  <c r="Y16" i="3"/>
  <c r="P16" i="3"/>
  <c r="Y15" i="3"/>
  <c r="P15" i="3"/>
  <c r="U15" i="3" s="1"/>
  <c r="Y14" i="3"/>
  <c r="P14" i="3"/>
  <c r="Y13" i="3"/>
  <c r="P13" i="3"/>
  <c r="Y12" i="3"/>
  <c r="P12" i="3"/>
  <c r="Y11" i="3"/>
  <c r="P11" i="3"/>
  <c r="Y10" i="3"/>
  <c r="P10" i="3"/>
  <c r="Y9" i="3"/>
  <c r="P9" i="3"/>
  <c r="U9" i="3" s="1"/>
  <c r="Y8" i="3"/>
  <c r="P8" i="3"/>
  <c r="Y7" i="3"/>
  <c r="P7" i="3"/>
  <c r="U7" i="3" s="1"/>
  <c r="Y6" i="3"/>
  <c r="P6" i="3"/>
  <c r="Y5" i="3"/>
  <c r="P5" i="3"/>
  <c r="Y4" i="3"/>
  <c r="P4" i="3"/>
  <c r="Y3" i="3"/>
  <c r="P3" i="3"/>
  <c r="Z3" i="3" s="1"/>
  <c r="D104" i="3"/>
  <c r="F104" i="3" s="1"/>
  <c r="D103" i="3"/>
  <c r="F103" i="3" s="1"/>
  <c r="D102" i="3"/>
  <c r="F102" i="3" s="1"/>
  <c r="D101" i="3"/>
  <c r="F101" i="3" s="1"/>
  <c r="D100" i="3"/>
  <c r="F100" i="3" s="1"/>
  <c r="D99" i="3"/>
  <c r="F99" i="3" s="1"/>
  <c r="D98" i="3"/>
  <c r="F98" i="3" s="1"/>
  <c r="D97" i="3"/>
  <c r="F97" i="3" s="1"/>
  <c r="D96" i="3"/>
  <c r="F96" i="3" s="1"/>
  <c r="D95" i="3"/>
  <c r="F95" i="3" s="1"/>
  <c r="D94" i="3"/>
  <c r="F94" i="3" s="1"/>
  <c r="D93" i="3"/>
  <c r="F93" i="3" s="1"/>
  <c r="D92" i="3"/>
  <c r="F92" i="3" s="1"/>
  <c r="D91" i="3"/>
  <c r="F91" i="3" s="1"/>
  <c r="D90" i="3"/>
  <c r="F90" i="3" s="1"/>
  <c r="D89" i="3"/>
  <c r="F89" i="3" s="1"/>
  <c r="D88" i="3"/>
  <c r="F88" i="3" s="1"/>
  <c r="D87" i="3"/>
  <c r="F87" i="3" s="1"/>
  <c r="D86" i="3"/>
  <c r="F86" i="3" s="1"/>
  <c r="D85" i="3"/>
  <c r="F85" i="3" s="1"/>
  <c r="D84" i="3"/>
  <c r="F84" i="3" s="1"/>
  <c r="D83" i="3"/>
  <c r="F83" i="3" s="1"/>
  <c r="D82" i="3"/>
  <c r="F82" i="3" s="1"/>
  <c r="D81" i="3"/>
  <c r="F81" i="3" s="1"/>
  <c r="D80" i="3"/>
  <c r="F80" i="3" s="1"/>
  <c r="D79" i="3"/>
  <c r="F79" i="3" s="1"/>
  <c r="D78" i="3"/>
  <c r="F78" i="3" s="1"/>
  <c r="D77" i="3"/>
  <c r="F77" i="3" s="1"/>
  <c r="D76" i="3"/>
  <c r="F76" i="3" s="1"/>
  <c r="D75" i="3"/>
  <c r="F75" i="3" s="1"/>
  <c r="D74" i="3"/>
  <c r="F74" i="3" s="1"/>
  <c r="D73" i="3"/>
  <c r="F73" i="3" s="1"/>
  <c r="D72" i="3"/>
  <c r="F72" i="3" s="1"/>
  <c r="D71" i="3"/>
  <c r="F71" i="3" s="1"/>
  <c r="D70" i="3"/>
  <c r="F70" i="3" s="1"/>
  <c r="D69" i="3"/>
  <c r="F69" i="3" s="1"/>
  <c r="D68" i="3"/>
  <c r="F68" i="3" s="1"/>
  <c r="D67" i="3"/>
  <c r="F67" i="3" s="1"/>
  <c r="D66" i="3"/>
  <c r="F66" i="3" s="1"/>
  <c r="D65" i="3"/>
  <c r="F65" i="3" s="1"/>
  <c r="D64" i="3"/>
  <c r="F64" i="3" s="1"/>
  <c r="D63" i="3"/>
  <c r="F63" i="3" s="1"/>
  <c r="D62" i="3"/>
  <c r="F62" i="3" s="1"/>
  <c r="D61" i="3"/>
  <c r="F61" i="3" s="1"/>
  <c r="D60" i="3"/>
  <c r="F60" i="3" s="1"/>
  <c r="D59" i="3"/>
  <c r="F59" i="3" s="1"/>
  <c r="D58" i="3"/>
  <c r="F58" i="3" s="1"/>
  <c r="D57" i="3"/>
  <c r="F57" i="3" s="1"/>
  <c r="D56" i="3"/>
  <c r="F56" i="3" s="1"/>
  <c r="D55" i="3"/>
  <c r="F55" i="3" s="1"/>
  <c r="D54" i="3"/>
  <c r="F54" i="3" s="1"/>
  <c r="D53" i="3"/>
  <c r="F53" i="3" s="1"/>
  <c r="D52" i="3"/>
  <c r="F52" i="3" s="1"/>
  <c r="D51" i="3"/>
  <c r="F51" i="3" s="1"/>
  <c r="D50" i="3"/>
  <c r="F50" i="3" s="1"/>
  <c r="D49" i="3"/>
  <c r="F49" i="3" s="1"/>
  <c r="D48" i="3"/>
  <c r="F48" i="3" s="1"/>
  <c r="D47" i="3"/>
  <c r="F47" i="3" s="1"/>
  <c r="D46" i="3"/>
  <c r="F46" i="3" s="1"/>
  <c r="D45" i="3"/>
  <c r="F45" i="3" s="1"/>
  <c r="D44" i="3"/>
  <c r="F44" i="3" s="1"/>
  <c r="D43" i="3"/>
  <c r="F43" i="3" s="1"/>
  <c r="D42" i="3"/>
  <c r="F42" i="3" s="1"/>
  <c r="D41" i="3"/>
  <c r="F41" i="3" s="1"/>
  <c r="D40" i="3"/>
  <c r="F40" i="3" s="1"/>
  <c r="D39" i="3"/>
  <c r="F39" i="3" s="1"/>
  <c r="D38" i="3"/>
  <c r="F38" i="3" s="1"/>
  <c r="D37" i="3"/>
  <c r="F37" i="3" s="1"/>
  <c r="D36" i="3"/>
  <c r="F36" i="3" s="1"/>
  <c r="D35" i="3"/>
  <c r="F35" i="3" s="1"/>
  <c r="D34" i="3"/>
  <c r="F34" i="3" s="1"/>
  <c r="D33" i="3"/>
  <c r="F33" i="3" s="1"/>
  <c r="D32" i="3"/>
  <c r="F32" i="3" s="1"/>
  <c r="D31" i="3"/>
  <c r="F31" i="3" s="1"/>
  <c r="D30" i="3"/>
  <c r="F30" i="3" s="1"/>
  <c r="D29" i="3"/>
  <c r="F29" i="3" s="1"/>
  <c r="D28" i="3"/>
  <c r="F28" i="3" s="1"/>
  <c r="D27" i="3"/>
  <c r="F27" i="3" s="1"/>
  <c r="D26" i="3"/>
  <c r="F26" i="3" s="1"/>
  <c r="D25" i="3"/>
  <c r="F25" i="3" s="1"/>
  <c r="D24" i="3"/>
  <c r="F24" i="3" s="1"/>
  <c r="D23" i="3"/>
  <c r="F23" i="3" s="1"/>
  <c r="D22" i="3"/>
  <c r="F22" i="3" s="1"/>
  <c r="D21" i="3"/>
  <c r="F21" i="3" s="1"/>
  <c r="D20" i="3"/>
  <c r="F20" i="3" s="1"/>
  <c r="D19" i="3"/>
  <c r="F19" i="3" s="1"/>
  <c r="D18" i="3"/>
  <c r="F18" i="3" s="1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F9" i="3" s="1"/>
  <c r="D8" i="3"/>
  <c r="F8" i="3" s="1"/>
  <c r="D7" i="3"/>
  <c r="F7" i="3" s="1"/>
  <c r="D6" i="3"/>
  <c r="F6" i="3" s="1"/>
  <c r="D5" i="3"/>
  <c r="F5" i="3" s="1"/>
  <c r="D4" i="3"/>
  <c r="F4" i="3" s="1"/>
  <c r="D3" i="3"/>
  <c r="F3" i="3" s="1"/>
  <c r="D2" i="3"/>
  <c r="F2" i="3" s="1"/>
  <c r="U57" i="3" l="1"/>
  <c r="U61" i="3"/>
  <c r="U18" i="3"/>
  <c r="U66" i="3"/>
  <c r="Z8" i="3"/>
  <c r="U14" i="3"/>
  <c r="Z20" i="3"/>
  <c r="Z26" i="3"/>
  <c r="Z38" i="3"/>
  <c r="U56" i="3"/>
  <c r="U60" i="3"/>
  <c r="U43" i="3"/>
  <c r="U45" i="3"/>
  <c r="U47" i="3"/>
  <c r="U24" i="3"/>
  <c r="U36" i="3"/>
  <c r="U13" i="3"/>
  <c r="U55" i="3"/>
  <c r="U25" i="3"/>
  <c r="U37" i="3"/>
  <c r="U31" i="3"/>
  <c r="U49" i="3"/>
  <c r="U22" i="3"/>
  <c r="U32" i="3"/>
  <c r="U51" i="3"/>
  <c r="U68" i="3"/>
  <c r="U21" i="3"/>
  <c r="U67" i="3"/>
  <c r="U20" i="3"/>
  <c r="Z5" i="3"/>
  <c r="Z11" i="3"/>
  <c r="Z17" i="3"/>
  <c r="Z23" i="3"/>
  <c r="Z29" i="3"/>
  <c r="Z35" i="3"/>
  <c r="Z41" i="3"/>
  <c r="Z47" i="3"/>
  <c r="Z53" i="3"/>
  <c r="Z59" i="3"/>
  <c r="Z65" i="3"/>
  <c r="U35" i="3"/>
  <c r="U30" i="3"/>
  <c r="U42" i="3"/>
  <c r="U54" i="3"/>
  <c r="U34" i="3"/>
  <c r="U41" i="3"/>
  <c r="U28" i="3"/>
  <c r="U8" i="3"/>
  <c r="U53" i="3"/>
  <c r="U40" i="3"/>
  <c r="U59" i="3"/>
  <c r="U46" i="3"/>
  <c r="U26" i="3"/>
  <c r="Z6" i="3"/>
  <c r="Z12" i="3"/>
  <c r="U65" i="3"/>
  <c r="U52" i="3"/>
  <c r="U6" i="3"/>
  <c r="U58" i="3"/>
  <c r="U38" i="3"/>
  <c r="U12" i="3"/>
  <c r="U64" i="3"/>
  <c r="U5" i="3"/>
  <c r="U11" i="3"/>
  <c r="U4" i="3"/>
  <c r="U17" i="3"/>
  <c r="U23" i="3"/>
  <c r="U10" i="3"/>
  <c r="U3" i="3"/>
  <c r="Z21" i="3"/>
  <c r="U29" i="3"/>
  <c r="U16" i="3"/>
  <c r="Z22" i="3"/>
  <c r="Z34" i="3"/>
  <c r="Z46" i="3"/>
  <c r="Z64" i="3"/>
  <c r="Z18" i="3"/>
  <c r="Z24" i="3"/>
  <c r="Z30" i="3"/>
  <c r="Z42" i="3"/>
  <c r="Z48" i="3"/>
  <c r="Z54" i="3"/>
  <c r="Z60" i="3"/>
  <c r="Z13" i="3"/>
  <c r="Z37" i="3"/>
  <c r="Z66" i="3"/>
  <c r="Z52" i="3"/>
  <c r="Z61" i="3"/>
  <c r="Z50" i="3"/>
  <c r="Z4" i="3"/>
  <c r="Z40" i="3"/>
  <c r="Z14" i="3"/>
  <c r="Z27" i="3"/>
  <c r="Z39" i="3"/>
  <c r="Z62" i="3"/>
  <c r="Z10" i="3"/>
  <c r="Z15" i="3"/>
  <c r="Z32" i="3"/>
  <c r="Z9" i="3"/>
  <c r="Z16" i="3"/>
  <c r="Z33" i="3"/>
  <c r="Z28" i="3"/>
  <c r="Z57" i="3"/>
  <c r="Z45" i="3"/>
  <c r="Z36" i="3"/>
  <c r="Z58" i="3"/>
  <c r="Z31" i="3"/>
  <c r="Z55" i="3"/>
  <c r="Z67" i="3"/>
  <c r="Z51" i="3"/>
  <c r="Z63" i="3"/>
  <c r="Z44" i="3"/>
  <c r="Z56" i="3"/>
  <c r="Z68" i="3"/>
  <c r="Z25" i="3"/>
  <c r="Z49" i="3"/>
  <c r="Z7" i="3"/>
  <c r="Z19" i="3"/>
  <c r="Z43" i="3"/>
</calcChain>
</file>

<file path=xl/sharedStrings.xml><?xml version="1.0" encoding="utf-8"?>
<sst xmlns="http://schemas.openxmlformats.org/spreadsheetml/2006/main" count="1028" uniqueCount="441">
  <si>
    <t>depth (cm)</t>
  </si>
  <si>
    <t xml:space="preserve">Field </t>
  </si>
  <si>
    <t xml:space="preserve">Frequency </t>
  </si>
  <si>
    <t xml:space="preserve">Kmean </t>
  </si>
  <si>
    <t xml:space="preserve">L </t>
  </si>
  <si>
    <t xml:space="preserve">F </t>
  </si>
  <si>
    <t xml:space="preserve">P </t>
  </si>
  <si>
    <t xml:space="preserve">Pj </t>
  </si>
  <si>
    <t xml:space="preserve">T </t>
  </si>
  <si>
    <t xml:space="preserve">U </t>
  </si>
  <si>
    <t xml:space="preserve">Q </t>
  </si>
  <si>
    <t xml:space="preserve">E </t>
  </si>
  <si>
    <t xml:space="preserve">Kmax_Dec </t>
  </si>
  <si>
    <t xml:space="preserve">Kmax_Inc </t>
  </si>
  <si>
    <t xml:space="preserve">Kint_Dec </t>
  </si>
  <si>
    <t xml:space="preserve">Kint_Inc </t>
  </si>
  <si>
    <t xml:space="preserve">Kmin_Dec </t>
  </si>
  <si>
    <t xml:space="preserve">Kmin_Inc </t>
  </si>
  <si>
    <t xml:space="preserve">FTest_F </t>
  </si>
  <si>
    <t xml:space="preserve">FTest_F12 </t>
  </si>
  <si>
    <t xml:space="preserve">FTest_F23 </t>
  </si>
  <si>
    <t xml:space="preserve">E12 </t>
  </si>
  <si>
    <t xml:space="preserve">E23 </t>
  </si>
  <si>
    <t xml:space="preserve">E13 </t>
  </si>
  <si>
    <t xml:space="preserve">Q656-03 </t>
  </si>
  <si>
    <t xml:space="preserve">Q656-13 </t>
  </si>
  <si>
    <t xml:space="preserve">Q656-23 </t>
  </si>
  <si>
    <t xml:space="preserve">Q656-33 </t>
  </si>
  <si>
    <t xml:space="preserve">Q656-43 </t>
  </si>
  <si>
    <t xml:space="preserve">Q656-53 </t>
  </si>
  <si>
    <t xml:space="preserve">Q655-03 </t>
  </si>
  <si>
    <t xml:space="preserve">Q655-13 </t>
  </si>
  <si>
    <t xml:space="preserve">Q655-23 </t>
  </si>
  <si>
    <t xml:space="preserve">Q655-33 </t>
  </si>
  <si>
    <t xml:space="preserve">Q655-38 </t>
  </si>
  <si>
    <t xml:space="preserve">Q655-43 </t>
  </si>
  <si>
    <t xml:space="preserve">Q655-53 </t>
  </si>
  <si>
    <t xml:space="preserve">Q655-63 </t>
  </si>
  <si>
    <t xml:space="preserve">Q655-73 </t>
  </si>
  <si>
    <t xml:space="preserve">Q655-83 </t>
  </si>
  <si>
    <t xml:space="preserve">Q655-93 </t>
  </si>
  <si>
    <t xml:space="preserve">Q654-03 </t>
  </si>
  <si>
    <t xml:space="preserve">Q654-13 </t>
  </si>
  <si>
    <t xml:space="preserve">Q654-23 </t>
  </si>
  <si>
    <t xml:space="preserve">Q654-33 </t>
  </si>
  <si>
    <t xml:space="preserve">Q654-43 </t>
  </si>
  <si>
    <t xml:space="preserve">Q654-53 </t>
  </si>
  <si>
    <t xml:space="preserve">Q654-63 </t>
  </si>
  <si>
    <t xml:space="preserve">Q654-73 </t>
  </si>
  <si>
    <t xml:space="preserve">Q654-83 </t>
  </si>
  <si>
    <t xml:space="preserve">Q654-93 </t>
  </si>
  <si>
    <t xml:space="preserve">Q653-03 </t>
  </si>
  <si>
    <t xml:space="preserve">Q653-13 </t>
  </si>
  <si>
    <t xml:space="preserve">Q653-23 </t>
  </si>
  <si>
    <t xml:space="preserve">Q653-35 </t>
  </si>
  <si>
    <t xml:space="preserve">Q653-43 </t>
  </si>
  <si>
    <t xml:space="preserve">Q653-51 </t>
  </si>
  <si>
    <t xml:space="preserve">Q653-63 </t>
  </si>
  <si>
    <t xml:space="preserve">Q653-73 </t>
  </si>
  <si>
    <t xml:space="preserve">Q653-83 </t>
  </si>
  <si>
    <t xml:space="preserve">Q653-93 </t>
  </si>
  <si>
    <t xml:space="preserve">Q652-01 </t>
  </si>
  <si>
    <t xml:space="preserve">Q652-01_2 </t>
  </si>
  <si>
    <t xml:space="preserve">Q652-01_3 </t>
  </si>
  <si>
    <t xml:space="preserve">Q652-02_1 </t>
  </si>
  <si>
    <t xml:space="preserve">Q652-02_2 </t>
  </si>
  <si>
    <t xml:space="preserve">Q652-02_3 </t>
  </si>
  <si>
    <t xml:space="preserve">Q652-03_1 </t>
  </si>
  <si>
    <t xml:space="preserve">Q652-03_2 </t>
  </si>
  <si>
    <t xml:space="preserve">Q652-03_3 </t>
  </si>
  <si>
    <t xml:space="preserve">Q652-04_1 </t>
  </si>
  <si>
    <t xml:space="preserve">Q652-04_2 </t>
  </si>
  <si>
    <t xml:space="preserve">Q652-04_3 </t>
  </si>
  <si>
    <t xml:space="preserve">Q652-05_1 </t>
  </si>
  <si>
    <t xml:space="preserve">Q652-05_2 </t>
  </si>
  <si>
    <t xml:space="preserve">Q652-05_3 </t>
  </si>
  <si>
    <t xml:space="preserve">Q652-06_1 </t>
  </si>
  <si>
    <t xml:space="preserve">Q652-06_2 </t>
  </si>
  <si>
    <t xml:space="preserve">Q652-06_3 </t>
  </si>
  <si>
    <t xml:space="preserve">Q652-07_1 </t>
  </si>
  <si>
    <t xml:space="preserve">Q652-07_2 </t>
  </si>
  <si>
    <t xml:space="preserve">Q652-07_3 </t>
  </si>
  <si>
    <t xml:space="preserve">Q652-08_1 </t>
  </si>
  <si>
    <t xml:space="preserve">Q652-08_2 </t>
  </si>
  <si>
    <t xml:space="preserve">Q652-08_3 </t>
  </si>
  <si>
    <t xml:space="preserve">Q652-09_1 </t>
  </si>
  <si>
    <t xml:space="preserve">Q652-09_2 </t>
  </si>
  <si>
    <t xml:space="preserve">Q652-09_3 </t>
  </si>
  <si>
    <t xml:space="preserve">Q652-10_1 </t>
  </si>
  <si>
    <t xml:space="preserve">Q652-10_2 </t>
  </si>
  <si>
    <t xml:space="preserve">Q652-10_3 </t>
  </si>
  <si>
    <t xml:space="preserve">Q652-11_1 </t>
  </si>
  <si>
    <t xml:space="preserve">Q652-11_2 </t>
  </si>
  <si>
    <t xml:space="preserve">Q652-11_3 </t>
  </si>
  <si>
    <t xml:space="preserve">Q652-12_1 </t>
  </si>
  <si>
    <t xml:space="preserve">Q652-12_2 </t>
  </si>
  <si>
    <t xml:space="preserve">Q652-12_3 </t>
  </si>
  <si>
    <t xml:space="preserve">Q652-13_1 </t>
  </si>
  <si>
    <t xml:space="preserve">Q652-13_2 </t>
  </si>
  <si>
    <t xml:space="preserve">Q652-13_3 </t>
  </si>
  <si>
    <t xml:space="preserve">Q652-14_1 </t>
  </si>
  <si>
    <t xml:space="preserve">Q652-14_2 </t>
  </si>
  <si>
    <t xml:space="preserve">Q652-14_3 </t>
  </si>
  <si>
    <t xml:space="preserve">Q652-15_1 </t>
  </si>
  <si>
    <t xml:space="preserve">Q652-15_2 </t>
  </si>
  <si>
    <t xml:space="preserve">Q652-15_3 </t>
  </si>
  <si>
    <t xml:space="preserve">Q652-16_1 </t>
  </si>
  <si>
    <t xml:space="preserve">Q652-16_2 </t>
  </si>
  <si>
    <t xml:space="preserve">Q652-16_3 </t>
  </si>
  <si>
    <t xml:space="preserve">Q652-17_1 </t>
  </si>
  <si>
    <t xml:space="preserve">Q652-17_2 </t>
  </si>
  <si>
    <t xml:space="preserve">Q652-17_3 </t>
  </si>
  <si>
    <t xml:space="preserve">Q652-18_1 </t>
  </si>
  <si>
    <t xml:space="preserve">Q652-18_2 </t>
  </si>
  <si>
    <t xml:space="preserve">Q652-18_3 </t>
  </si>
  <si>
    <t xml:space="preserve">Q652-19_1 </t>
  </si>
  <si>
    <t xml:space="preserve">Q652-19_2 </t>
  </si>
  <si>
    <t xml:space="preserve">Q652-19_3 </t>
  </si>
  <si>
    <t xml:space="preserve">Q652-20_1 </t>
  </si>
  <si>
    <t xml:space="preserve">Q652-20_2 </t>
  </si>
  <si>
    <t xml:space="preserve">Q652-20_3 </t>
  </si>
  <si>
    <t xml:space="preserve">Q652-21_1 </t>
  </si>
  <si>
    <t xml:space="preserve">Q652-21_2 </t>
  </si>
  <si>
    <t xml:space="preserve">Q652-21_3 </t>
  </si>
  <si>
    <t xml:space="preserve">Q652-22_1 </t>
  </si>
  <si>
    <t xml:space="preserve">Q652-22_2 </t>
  </si>
  <si>
    <t xml:space="preserve">Q652-22_3 </t>
  </si>
  <si>
    <t xml:space="preserve">Q652-23_1 </t>
  </si>
  <si>
    <t xml:space="preserve">Q652-23_2 </t>
  </si>
  <si>
    <t xml:space="preserve">Q652-23_3 </t>
  </si>
  <si>
    <t xml:space="preserve">Q652-24_1 </t>
  </si>
  <si>
    <t xml:space="preserve">Q652-24_2 </t>
  </si>
  <si>
    <t xml:space="preserve">Q652-24_3 </t>
  </si>
  <si>
    <t xml:space="preserve">Q652-25_1 </t>
  </si>
  <si>
    <t xml:space="preserve">Q652-25_2 </t>
  </si>
  <si>
    <t xml:space="preserve">Q652-25_3 </t>
  </si>
  <si>
    <t xml:space="preserve">Q652-26_1 </t>
  </si>
  <si>
    <t xml:space="preserve">Q652-27_1 </t>
  </si>
  <si>
    <t xml:space="preserve">Q652-27_2 </t>
  </si>
  <si>
    <t xml:space="preserve">Q652-27_3 </t>
  </si>
  <si>
    <t xml:space="preserve">Q652-28_1 </t>
  </si>
  <si>
    <t xml:space="preserve">Q652-28_2 </t>
  </si>
  <si>
    <t xml:space="preserve">Q652-28_3 </t>
  </si>
  <si>
    <t xml:space="preserve">Q652-29_1 </t>
  </si>
  <si>
    <t xml:space="preserve">Q652-29_2 </t>
  </si>
  <si>
    <t xml:space="preserve">Q652-29_3 </t>
  </si>
  <si>
    <t xml:space="preserve">Q652-30_1 </t>
  </si>
  <si>
    <t xml:space="preserve">Q652-30_2 </t>
  </si>
  <si>
    <t xml:space="preserve">Q652-30_3 </t>
  </si>
  <si>
    <t xml:space="preserve">Q652-31_1 </t>
  </si>
  <si>
    <t xml:space="preserve">Q652-31_2 </t>
  </si>
  <si>
    <t xml:space="preserve">Q652-31_3 </t>
  </si>
  <si>
    <t xml:space="preserve">Q652-32_1 </t>
  </si>
  <si>
    <t xml:space="preserve">Q652-32_2 </t>
  </si>
  <si>
    <t xml:space="preserve">Q652-32_3 </t>
  </si>
  <si>
    <t xml:space="preserve">Q652-33_1 </t>
  </si>
  <si>
    <t xml:space="preserve">Q652-33_2 </t>
  </si>
  <si>
    <t xml:space="preserve">Q652-33_3 </t>
  </si>
  <si>
    <t xml:space="preserve">Q651W-67_2 </t>
  </si>
  <si>
    <t xml:space="preserve">Q651W-67_3 </t>
  </si>
  <si>
    <t xml:space="preserve">Q651W-68 </t>
  </si>
  <si>
    <t xml:space="preserve">Q651W-69 </t>
  </si>
  <si>
    <t xml:space="preserve">Q651W-70 </t>
  </si>
  <si>
    <t xml:space="preserve">Q651W-71 </t>
  </si>
  <si>
    <t xml:space="preserve">Q651W-72 </t>
  </si>
  <si>
    <t xml:space="preserve">Q651W-73 </t>
  </si>
  <si>
    <t xml:space="preserve">Q651W-74 </t>
  </si>
  <si>
    <t xml:space="preserve">Q651W-75 </t>
  </si>
  <si>
    <t xml:space="preserve">Q651W-76 </t>
  </si>
  <si>
    <t xml:space="preserve">Q651W-77 </t>
  </si>
  <si>
    <t xml:space="preserve">Q651W-78 </t>
  </si>
  <si>
    <t xml:space="preserve">Q651W-79 </t>
  </si>
  <si>
    <t xml:space="preserve">Q651W-80 </t>
  </si>
  <si>
    <t xml:space="preserve">Q651W-81 </t>
  </si>
  <si>
    <t xml:space="preserve">Q651W-81_2 </t>
  </si>
  <si>
    <t xml:space="preserve">Q651W-82 </t>
  </si>
  <si>
    <t xml:space="preserve">Q651W-83 </t>
  </si>
  <si>
    <t xml:space="preserve">Q651W-84 </t>
  </si>
  <si>
    <t xml:space="preserve">Q651W-84_2 </t>
  </si>
  <si>
    <t xml:space="preserve">Q651W-85 </t>
  </si>
  <si>
    <t xml:space="preserve">Q651W-86 </t>
  </si>
  <si>
    <t xml:space="preserve">Q651W-87 </t>
  </si>
  <si>
    <t xml:space="preserve">Q651W-88 </t>
  </si>
  <si>
    <t xml:space="preserve">Q651W-89 </t>
  </si>
  <si>
    <t xml:space="preserve">Q651W-90 </t>
  </si>
  <si>
    <t xml:space="preserve">Q651W-90_2 </t>
  </si>
  <si>
    <t xml:space="preserve">Q651W-91 </t>
  </si>
  <si>
    <t xml:space="preserve">Q651W-92 </t>
  </si>
  <si>
    <t xml:space="preserve">Q651W-93 </t>
  </si>
  <si>
    <t xml:space="preserve">Q651W-94 </t>
  </si>
  <si>
    <t xml:space="preserve">Q651W-95 </t>
  </si>
  <si>
    <t xml:space="preserve">Q651W-96 </t>
  </si>
  <si>
    <t xml:space="preserve">Q651W-96_2 </t>
  </si>
  <si>
    <t xml:space="preserve">Q651W-97 </t>
  </si>
  <si>
    <t xml:space="preserve">Q651W-98 </t>
  </si>
  <si>
    <t xml:space="preserve">Q651W-99 </t>
  </si>
  <si>
    <t xml:space="preserve">Q651W-99_2 </t>
  </si>
  <si>
    <t xml:space="preserve">Q651W-100 </t>
  </si>
  <si>
    <t>Q651W-67_1</t>
  </si>
  <si>
    <t>Name</t>
  </si>
  <si>
    <t>depth [cm]</t>
  </si>
  <si>
    <t>Mass (g) with container</t>
  </si>
  <si>
    <t>Mass (g)</t>
  </si>
  <si>
    <t>K low average</t>
  </si>
  <si>
    <r>
      <rPr>
        <sz val="11"/>
        <color theme="1"/>
        <rFont val="Calibri"/>
        <family val="2"/>
      </rPr>
      <t>χ (</t>
    </r>
    <r>
      <rPr>
        <sz val="11"/>
        <color theme="1"/>
        <rFont val="Calibri"/>
        <family val="2"/>
        <charset val="238"/>
        <scheme val="minor"/>
      </rPr>
      <t>m3/kg)</t>
    </r>
  </si>
  <si>
    <t>[(Klf-Kmf)/Klf]*100</t>
  </si>
  <si>
    <t>[(Klf-Khf)/Klf]*100</t>
  </si>
  <si>
    <t>Q651_67</t>
  </si>
  <si>
    <t>Q651_68</t>
  </si>
  <si>
    <t>Q651_69</t>
  </si>
  <si>
    <t>Q651_70</t>
  </si>
  <si>
    <t>Q651_71</t>
  </si>
  <si>
    <t>Q651_72</t>
  </si>
  <si>
    <t>Q651_73</t>
  </si>
  <si>
    <t>Q651_74</t>
  </si>
  <si>
    <t>Q651_75</t>
  </si>
  <si>
    <t>Q651_76</t>
  </si>
  <si>
    <t>Q651_77</t>
  </si>
  <si>
    <t>Q651_78</t>
  </si>
  <si>
    <t>Q651_79</t>
  </si>
  <si>
    <t>Q651_80</t>
  </si>
  <si>
    <t>Q651_81</t>
  </si>
  <si>
    <t>Q651_82</t>
  </si>
  <si>
    <t>Q651_83</t>
  </si>
  <si>
    <t>Q651_84</t>
  </si>
  <si>
    <t>Q651_85</t>
  </si>
  <si>
    <t>Q651_86</t>
  </si>
  <si>
    <t>Q651_87</t>
  </si>
  <si>
    <t>Q651_88</t>
  </si>
  <si>
    <t>Q651_89</t>
  </si>
  <si>
    <t>Q651_90</t>
  </si>
  <si>
    <t>Q651_91</t>
  </si>
  <si>
    <t>Q651_92</t>
  </si>
  <si>
    <t>Q651_93</t>
  </si>
  <si>
    <t>Q651_94</t>
  </si>
  <si>
    <t>Q651_95</t>
  </si>
  <si>
    <t>Q651_96</t>
  </si>
  <si>
    <t>Q651_97</t>
  </si>
  <si>
    <t>Q651_98</t>
  </si>
  <si>
    <t>Q651_99</t>
  </si>
  <si>
    <t>Q651_100</t>
  </si>
  <si>
    <t>Q652_1</t>
  </si>
  <si>
    <t>Q652_2</t>
  </si>
  <si>
    <t>Q652_3</t>
  </si>
  <si>
    <t>Q652_4</t>
  </si>
  <si>
    <t>Q652_5</t>
  </si>
  <si>
    <t>Q652_6</t>
  </si>
  <si>
    <t>Q652_7</t>
  </si>
  <si>
    <t>Q652_8</t>
  </si>
  <si>
    <t>Q652_9</t>
  </si>
  <si>
    <t>Q652_10</t>
  </si>
  <si>
    <t>Q652_11</t>
  </si>
  <si>
    <t>Q652_12</t>
  </si>
  <si>
    <t>Q652_13</t>
  </si>
  <si>
    <t>Q652_14</t>
  </si>
  <si>
    <t>Q652_15</t>
  </si>
  <si>
    <t>Q652_16</t>
  </si>
  <si>
    <t>Q652_17</t>
  </si>
  <si>
    <t>Q652_18</t>
  </si>
  <si>
    <t>Q652_19</t>
  </si>
  <si>
    <t>Q652_20</t>
  </si>
  <si>
    <t>Q652_21</t>
  </si>
  <si>
    <t>Q652_22</t>
  </si>
  <si>
    <t>Q652_23</t>
  </si>
  <si>
    <t>Q652_24</t>
  </si>
  <si>
    <t>Q652_25</t>
  </si>
  <si>
    <t>Q652_26</t>
  </si>
  <si>
    <t>Q652_27</t>
  </si>
  <si>
    <t>Q652_28</t>
  </si>
  <si>
    <t>Q652_29</t>
  </si>
  <si>
    <t>Q652_30</t>
  </si>
  <si>
    <t>Q652_31</t>
  </si>
  <si>
    <t>Q652_32</t>
  </si>
  <si>
    <t>Q65303</t>
  </si>
  <si>
    <t>Q65313</t>
  </si>
  <si>
    <t>Q65323</t>
  </si>
  <si>
    <t>Q65335</t>
  </si>
  <si>
    <t>Q65343</t>
  </si>
  <si>
    <t>Q65351</t>
  </si>
  <si>
    <t>Q65363</t>
  </si>
  <si>
    <t>Q65373</t>
  </si>
  <si>
    <t>Q65383</t>
  </si>
  <si>
    <t>Q65393</t>
  </si>
  <si>
    <t>Q65403</t>
  </si>
  <si>
    <t>Q65413</t>
  </si>
  <si>
    <t>Q65423</t>
  </si>
  <si>
    <t>Q65433</t>
  </si>
  <si>
    <t>Q65443</t>
  </si>
  <si>
    <t>Q65453</t>
  </si>
  <si>
    <t>Q65463</t>
  </si>
  <si>
    <t>Q65473</t>
  </si>
  <si>
    <t>Q65483</t>
  </si>
  <si>
    <t>Q65493</t>
  </si>
  <si>
    <t>Q655_03</t>
  </si>
  <si>
    <t>Q655_13</t>
  </si>
  <si>
    <t>Q655_23</t>
  </si>
  <si>
    <t>Q655_33</t>
  </si>
  <si>
    <t>Q655_38</t>
  </si>
  <si>
    <t>Q655_43</t>
  </si>
  <si>
    <t>Q655_53</t>
  </si>
  <si>
    <t>Q655_63</t>
  </si>
  <si>
    <t>Q655_73</t>
  </si>
  <si>
    <t>Q655_83</t>
  </si>
  <si>
    <t>Q655_93</t>
  </si>
  <si>
    <t>Q656_03</t>
  </si>
  <si>
    <t>Q656_13</t>
  </si>
  <si>
    <t>Q656_23</t>
  </si>
  <si>
    <t>Q656_33</t>
  </si>
  <si>
    <t>Q656_43</t>
  </si>
  <si>
    <t>Q656_53</t>
  </si>
  <si>
    <t>Mass g</t>
  </si>
  <si>
    <t>Kre</t>
  </si>
  <si>
    <t>K average</t>
  </si>
  <si>
    <t>X(m3/kg)</t>
  </si>
  <si>
    <t>Xfd=[(Klf-Kmf)/Klf]*100</t>
  </si>
  <si>
    <t>Xfd=[(Klf-Khf)/Klf]*100</t>
  </si>
  <si>
    <t>Q652_03</t>
  </si>
  <si>
    <t>Q65353</t>
  </si>
  <si>
    <t>frequency 1 [976 Hz]</t>
  </si>
  <si>
    <t>frequency 2 [3904 Hz]</t>
  </si>
  <si>
    <t>frequency 3 [15616 Hz]</t>
  </si>
  <si>
    <t>K mean x 10-5</t>
  </si>
  <si>
    <t>Sample name</t>
  </si>
  <si>
    <t>Specimen</t>
  </si>
  <si>
    <t>State</t>
  </si>
  <si>
    <t>Q651W-100</t>
  </si>
  <si>
    <t>NRM</t>
  </si>
  <si>
    <t>Q651W-67</t>
  </si>
  <si>
    <t>GRM</t>
  </si>
  <si>
    <t>Q651W-68</t>
  </si>
  <si>
    <t>Q651W-69</t>
  </si>
  <si>
    <t>Q651W-70</t>
  </si>
  <si>
    <t>Q651W-71</t>
  </si>
  <si>
    <t>Q651W-72</t>
  </si>
  <si>
    <t>Q651W-73</t>
  </si>
  <si>
    <t>Q651W-74</t>
  </si>
  <si>
    <t>Q651W-75</t>
  </si>
  <si>
    <t>Q651W-76</t>
  </si>
  <si>
    <t>Q651W-77</t>
  </si>
  <si>
    <t>Q651W-78</t>
  </si>
  <si>
    <t>Q651W-79</t>
  </si>
  <si>
    <t>Q651W-80</t>
  </si>
  <si>
    <t>Q651W-81</t>
  </si>
  <si>
    <t>Q651W-82</t>
  </si>
  <si>
    <t>Q651W-83</t>
  </si>
  <si>
    <t>Q651W-84</t>
  </si>
  <si>
    <t>Q651W-85</t>
  </si>
  <si>
    <t>Q651W-86</t>
  </si>
  <si>
    <t>Q651W-87</t>
  </si>
  <si>
    <t>Q651W-88</t>
  </si>
  <si>
    <t>Q651W-89C</t>
  </si>
  <si>
    <t>Q651W-90</t>
  </si>
  <si>
    <t>Q651W-91</t>
  </si>
  <si>
    <t>Q651W-92</t>
  </si>
  <si>
    <t>Q651W-93</t>
  </si>
  <si>
    <t>Q651W-94</t>
  </si>
  <si>
    <t>Q651W-95</t>
  </si>
  <si>
    <t>Q651W-96</t>
  </si>
  <si>
    <t>Q651W-97</t>
  </si>
  <si>
    <t>Q651W-98</t>
  </si>
  <si>
    <t>Q651W-99</t>
  </si>
  <si>
    <t>Q652-1</t>
  </si>
  <si>
    <t>Q652-10</t>
  </si>
  <si>
    <t>Q652-11</t>
  </si>
  <si>
    <t>Q652-12</t>
  </si>
  <si>
    <t>Q652-13</t>
  </si>
  <si>
    <t>Q652-14</t>
  </si>
  <si>
    <t>Q652-15</t>
  </si>
  <si>
    <t>Q652-16</t>
  </si>
  <si>
    <t>Q652-17</t>
  </si>
  <si>
    <t>Q652-18</t>
  </si>
  <si>
    <t>Q652-19</t>
  </si>
  <si>
    <t>Q652-2</t>
  </si>
  <si>
    <t>Q652-20</t>
  </si>
  <si>
    <t>Q652-21</t>
  </si>
  <si>
    <t>Q652-22</t>
  </si>
  <si>
    <t>Q652-23</t>
  </si>
  <si>
    <t>Q652-24</t>
  </si>
  <si>
    <t>Q652-25</t>
  </si>
  <si>
    <t>Q652-26</t>
  </si>
  <si>
    <t>Q652-27</t>
  </si>
  <si>
    <t>Q652-28</t>
  </si>
  <si>
    <t>Q652-29</t>
  </si>
  <si>
    <t>Q652-3</t>
  </si>
  <si>
    <t>Q652-30</t>
  </si>
  <si>
    <t>Q652-31</t>
  </si>
  <si>
    <t>Q652-32</t>
  </si>
  <si>
    <t>Q652-33</t>
  </si>
  <si>
    <t>Q652-4</t>
  </si>
  <si>
    <t>Q652-5</t>
  </si>
  <si>
    <t>Q652-6</t>
  </si>
  <si>
    <t>Q652-7</t>
  </si>
  <si>
    <t>Q652-8</t>
  </si>
  <si>
    <t>Q652-9</t>
  </si>
  <si>
    <t>Q653_03</t>
  </si>
  <si>
    <t>Q653_13</t>
  </si>
  <si>
    <t>Q653_23</t>
  </si>
  <si>
    <t>Q653_35</t>
  </si>
  <si>
    <t>Q653_43</t>
  </si>
  <si>
    <t>Q653_51</t>
  </si>
  <si>
    <t>Q653_63</t>
  </si>
  <si>
    <t>Q653_73</t>
  </si>
  <si>
    <t>Q653_83</t>
  </si>
  <si>
    <t>Q653_93</t>
  </si>
  <si>
    <t>Q654_03</t>
  </si>
  <si>
    <t>Q654_13</t>
  </si>
  <si>
    <t>Q654_23</t>
  </si>
  <si>
    <t>Q654_33</t>
  </si>
  <si>
    <t>Q654_43</t>
  </si>
  <si>
    <t>Q654_53</t>
  </si>
  <si>
    <t>Q654_63</t>
  </si>
  <si>
    <t>Q654_73</t>
  </si>
  <si>
    <t>Q654_83</t>
  </si>
  <si>
    <t>Q654_93</t>
  </si>
  <si>
    <t>Declination</t>
  </si>
  <si>
    <t>Inclination</t>
  </si>
  <si>
    <r>
      <t>NRM/ARM</t>
    </r>
    <r>
      <rPr>
        <b/>
        <vertAlign val="subscript"/>
        <sz val="11"/>
        <color theme="1"/>
        <rFont val="Calibri"/>
        <family val="2"/>
        <charset val="238"/>
        <scheme val="minor"/>
      </rPr>
      <t>100</t>
    </r>
  </si>
  <si>
    <r>
      <t>NRM</t>
    </r>
    <r>
      <rPr>
        <b/>
        <vertAlign val="subscript"/>
        <sz val="11"/>
        <color theme="1"/>
        <rFont val="Calibri"/>
        <family val="2"/>
        <charset val="238"/>
        <scheme val="minor"/>
      </rPr>
      <t>10</t>
    </r>
    <r>
      <rPr>
        <b/>
        <sz val="11"/>
        <color theme="1"/>
        <rFont val="Calibri"/>
        <family val="2"/>
        <charset val="238"/>
        <scheme val="minor"/>
      </rPr>
      <t>/ARM</t>
    </r>
    <r>
      <rPr>
        <b/>
        <vertAlign val="subscript"/>
        <sz val="11"/>
        <color theme="1"/>
        <rFont val="Calibri"/>
        <family val="2"/>
        <charset val="238"/>
        <scheme val="minor"/>
      </rPr>
      <t>100</t>
    </r>
  </si>
  <si>
    <t>NRM [A/m]</t>
  </si>
  <si>
    <t>ARM [A/m]</t>
  </si>
  <si>
    <t>NRM 10 mT [A/m]</t>
  </si>
  <si>
    <t>NRM [mA/m]</t>
  </si>
  <si>
    <t>SIRM [A/m]</t>
  </si>
  <si>
    <t>IRM -0.3T [A/m]</t>
  </si>
  <si>
    <t>χ (m3/kg)</t>
  </si>
  <si>
    <t>HIRM = (SIRM + IRM−0.3T)/2 [A/m]</t>
  </si>
  <si>
    <t>HIRM [mA/m]</t>
  </si>
  <si>
    <t>S = -(IRM−0.3T/SIRM)</t>
  </si>
  <si>
    <t>ARM [mA/m]</t>
  </si>
  <si>
    <t>χARM</t>
  </si>
  <si>
    <t>χARM/χ</t>
  </si>
  <si>
    <t>Q652_01</t>
  </si>
  <si>
    <t>Q652_05</t>
  </si>
  <si>
    <t>Q652_07</t>
  </si>
  <si>
    <t>Q652_09</t>
  </si>
  <si>
    <t xml:space="preserve">Q651_99      </t>
  </si>
  <si>
    <t>unit 1</t>
  </si>
  <si>
    <t>unit 2</t>
  </si>
  <si>
    <t>SIRM/χ [A/m]</t>
  </si>
  <si>
    <t>SIRM/χ [kA/m]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</si>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</sst>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"/>
    <numFmt numFmtId="166" formatCode="0.000"/>
    <numFmt numFmtId="169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Fill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0" xfId="0" applyFill="1" applyBorder="1"/>
    <xf numFmtId="0" fontId="0" fillId="0" borderId="2" xfId="0" applyBorder="1"/>
    <xf numFmtId="0" fontId="0" fillId="0" borderId="4" xfId="0" applyBorder="1"/>
    <xf numFmtId="0" fontId="0" fillId="0" borderId="4" xfId="0" applyFill="1" applyBorder="1"/>
    <xf numFmtId="0" fontId="0" fillId="2" borderId="7" xfId="0" applyFill="1" applyBorder="1"/>
    <xf numFmtId="0" fontId="0" fillId="0" borderId="7" xfId="0" applyFill="1" applyBorder="1"/>
    <xf numFmtId="0" fontId="0" fillId="0" borderId="7" xfId="0" applyBorder="1"/>
    <xf numFmtId="11" fontId="0" fillId="0" borderId="6" xfId="0" applyNumberFormat="1" applyBorder="1"/>
    <xf numFmtId="11" fontId="0" fillId="0" borderId="7" xfId="0" applyNumberFormat="1" applyBorder="1"/>
    <xf numFmtId="11" fontId="0" fillId="0" borderId="7" xfId="0" applyNumberFormat="1" applyFill="1" applyBorder="1"/>
    <xf numFmtId="165" fontId="0" fillId="3" borderId="6" xfId="0" applyNumberFormat="1" applyFill="1" applyBorder="1"/>
    <xf numFmtId="165" fontId="0" fillId="3" borderId="7" xfId="0" applyNumberFormat="1" applyFill="1" applyBorder="1"/>
    <xf numFmtId="0" fontId="0" fillId="3" borderId="4" xfId="0" applyFill="1" applyBorder="1"/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/>
    <xf numFmtId="0" fontId="0" fillId="0" borderId="1" xfId="0" applyFill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2" fontId="0" fillId="0" borderId="2" xfId="0" applyNumberFormat="1" applyFill="1" applyBorder="1"/>
    <xf numFmtId="2" fontId="0" fillId="2" borderId="6" xfId="0" applyNumberFormat="1" applyFill="1" applyBorder="1"/>
    <xf numFmtId="2" fontId="0" fillId="0" borderId="4" xfId="0" applyNumberFormat="1" applyFill="1" applyBorder="1"/>
    <xf numFmtId="2" fontId="0" fillId="2" borderId="7" xfId="0" applyNumberFormat="1" applyFill="1" applyBorder="1"/>
    <xf numFmtId="1" fontId="0" fillId="2" borderId="0" xfId="0" applyNumberFormat="1" applyFill="1"/>
    <xf numFmtId="2" fontId="0" fillId="2" borderId="0" xfId="0" applyNumberFormat="1" applyFill="1"/>
    <xf numFmtId="2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2" fontId="0" fillId="0" borderId="0" xfId="0" applyNumberFormat="1" applyFill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Fill="1"/>
    <xf numFmtId="0" fontId="0" fillId="0" borderId="0" xfId="0" applyFill="1" applyAlignment="1">
      <alignment wrapText="1"/>
    </xf>
    <xf numFmtId="0" fontId="1" fillId="0" borderId="1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166" fontId="1" fillId="3" borderId="1" xfId="0" applyNumberFormat="1" applyFont="1" applyFill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5" fontId="1" fillId="3" borderId="1" xfId="0" applyNumberFormat="1" applyFont="1" applyFill="1" applyBorder="1" applyAlignment="1">
      <alignment wrapText="1"/>
    </xf>
    <xf numFmtId="166" fontId="1" fillId="0" borderId="1" xfId="0" applyNumberFormat="1" applyFont="1" applyBorder="1" applyAlignment="1">
      <alignment wrapText="1"/>
    </xf>
    <xf numFmtId="0" fontId="0" fillId="5" borderId="4" xfId="0" applyFill="1" applyBorder="1"/>
    <xf numFmtId="0" fontId="5" fillId="4" borderId="7" xfId="0" applyFont="1" applyFill="1" applyBorder="1"/>
    <xf numFmtId="1" fontId="5" fillId="4" borderId="7" xfId="0" applyNumberFormat="1" applyFont="1" applyFill="1" applyBorder="1"/>
    <xf numFmtId="166" fontId="0" fillId="3" borderId="7" xfId="0" applyNumberFormat="1" applyFill="1" applyBorder="1"/>
    <xf numFmtId="165" fontId="0" fillId="0" borderId="7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0" fontId="3" fillId="5" borderId="1" xfId="0" applyFont="1" applyFill="1" applyBorder="1"/>
    <xf numFmtId="1" fontId="1" fillId="3" borderId="1" xfId="0" applyNumberFormat="1" applyFont="1" applyFill="1" applyBorder="1" applyAlignment="1">
      <alignment wrapText="1"/>
    </xf>
    <xf numFmtId="1" fontId="0" fillId="3" borderId="7" xfId="0" applyNumberFormat="1" applyFill="1" applyBorder="1"/>
    <xf numFmtId="2" fontId="5" fillId="0" borderId="0" xfId="0" applyNumberFormat="1" applyFont="1" applyFill="1"/>
    <xf numFmtId="2" fontId="5" fillId="0" borderId="0" xfId="0" applyNumberFormat="1" applyFont="1"/>
    <xf numFmtId="0" fontId="5" fillId="0" borderId="0" xfId="0" applyFont="1"/>
    <xf numFmtId="2" fontId="5" fillId="0" borderId="0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/>
    <xf numFmtId="0" fontId="5" fillId="0" borderId="8" xfId="0" applyFont="1" applyFill="1" applyBorder="1"/>
    <xf numFmtId="0" fontId="5" fillId="0" borderId="4" xfId="0" applyFont="1" applyBorder="1"/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/>
    <xf numFmtId="0" fontId="5" fillId="0" borderId="7" xfId="0" applyFont="1" applyBorder="1"/>
    <xf numFmtId="0" fontId="5" fillId="0" borderId="9" xfId="0" applyFont="1" applyFill="1" applyBorder="1"/>
    <xf numFmtId="2" fontId="5" fillId="0" borderId="7" xfId="0" applyNumberFormat="1" applyFont="1" applyFill="1" applyBorder="1"/>
    <xf numFmtId="2" fontId="5" fillId="0" borderId="7" xfId="0" applyNumberFormat="1" applyFont="1" applyBorder="1"/>
    <xf numFmtId="2" fontId="5" fillId="0" borderId="9" xfId="0" applyNumberFormat="1" applyFont="1" applyFill="1" applyBorder="1"/>
    <xf numFmtId="166" fontId="5" fillId="0" borderId="7" xfId="0" applyNumberFormat="1" applyFont="1" applyFill="1" applyBorder="1"/>
    <xf numFmtId="2" fontId="5" fillId="0" borderId="9" xfId="0" applyNumberFormat="1" applyFont="1" applyBorder="1"/>
    <xf numFmtId="165" fontId="5" fillId="0" borderId="7" xfId="0" applyNumberFormat="1" applyFont="1" applyFill="1" applyBorder="1"/>
    <xf numFmtId="165" fontId="5" fillId="0" borderId="9" xfId="0" applyNumberFormat="1" applyFont="1" applyFill="1" applyBorder="1"/>
    <xf numFmtId="166" fontId="5" fillId="0" borderId="9" xfId="0" applyNumberFormat="1" applyFont="1" applyFill="1" applyBorder="1"/>
    <xf numFmtId="11" fontId="6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0" fontId="5" fillId="0" borderId="0" xfId="0" applyFont="1" applyBorder="1"/>
    <xf numFmtId="169" fontId="6" fillId="0" borderId="1" xfId="0" applyNumberFormat="1" applyFont="1" applyBorder="1" applyAlignment="1">
      <alignment horizontal="center" vertical="center" wrapText="1"/>
    </xf>
    <xf numFmtId="169" fontId="5" fillId="0" borderId="7" xfId="0" applyNumberFormat="1" applyFont="1" applyBorder="1"/>
    <xf numFmtId="169" fontId="5" fillId="0" borderId="9" xfId="0" applyNumberFormat="1" applyFont="1" applyBorder="1"/>
    <xf numFmtId="0" fontId="5" fillId="0" borderId="0" xfId="0" applyFont="1" applyFill="1" applyBorder="1"/>
    <xf numFmtId="166" fontId="5" fillId="0" borderId="0" xfId="0" applyNumberFormat="1" applyFont="1" applyFill="1" applyBorder="1"/>
    <xf numFmtId="165" fontId="5" fillId="0" borderId="0" xfId="0" applyNumberFormat="1" applyFont="1" applyFill="1" applyBorder="1"/>
    <xf numFmtId="169" fontId="5" fillId="0" borderId="0" xfId="0" applyNumberFormat="1" applyFont="1" applyFill="1" applyBorder="1"/>
    <xf numFmtId="169" fontId="5" fillId="0" borderId="0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9A84-77C7-4D28-9774-2221700D7B34}">
  <dimension ref="A1:Z253"/>
  <sheetViews>
    <sheetView topLeftCell="A19" zoomScale="70" zoomScaleNormal="70" workbookViewId="0">
      <selection activeCell="AC11" sqref="AC11"/>
    </sheetView>
  </sheetViews>
  <sheetFormatPr defaultRowHeight="15" x14ac:dyDescent="0.25"/>
  <cols>
    <col min="1" max="1" width="14.42578125" style="7" customWidth="1"/>
    <col min="2" max="2" width="9.140625" style="7"/>
    <col min="4" max="4" width="10.7109375" customWidth="1"/>
    <col min="6" max="6" width="9.140625" style="7"/>
    <col min="7" max="7" width="9.140625" style="4"/>
    <col min="8" max="8" width="9.140625" style="7"/>
    <col min="10" max="11" width="9.140625" style="7"/>
    <col min="16" max="16" width="9.140625" style="7"/>
    <col min="21" max="21" width="11.5703125" customWidth="1"/>
  </cols>
  <sheetData>
    <row r="1" spans="1:26" s="6" customFormat="1" ht="30" x14ac:dyDescent="0.25">
      <c r="A1" s="36" t="s">
        <v>322</v>
      </c>
      <c r="B1" s="37" t="s">
        <v>0</v>
      </c>
      <c r="C1" s="38" t="s">
        <v>1</v>
      </c>
      <c r="D1" s="38" t="s">
        <v>2</v>
      </c>
      <c r="E1" s="39" t="s">
        <v>3</v>
      </c>
      <c r="F1" s="37" t="s">
        <v>321</v>
      </c>
      <c r="G1" s="41" t="s">
        <v>4</v>
      </c>
      <c r="H1" s="36" t="s">
        <v>5</v>
      </c>
      <c r="I1" s="40" t="s">
        <v>6</v>
      </c>
      <c r="J1" s="36" t="s">
        <v>7</v>
      </c>
      <c r="K1" s="36" t="s">
        <v>8</v>
      </c>
      <c r="L1" s="40" t="s">
        <v>9</v>
      </c>
      <c r="M1" s="40" t="s">
        <v>10</v>
      </c>
      <c r="N1" s="40" t="s">
        <v>11</v>
      </c>
      <c r="O1" s="40" t="s">
        <v>12</v>
      </c>
      <c r="P1" s="36" t="s">
        <v>13</v>
      </c>
      <c r="Q1" s="40" t="s">
        <v>14</v>
      </c>
      <c r="R1" s="40" t="s">
        <v>15</v>
      </c>
      <c r="S1" s="40" t="s">
        <v>16</v>
      </c>
      <c r="T1" s="40" t="s">
        <v>17</v>
      </c>
      <c r="U1" s="40" t="s">
        <v>18</v>
      </c>
      <c r="V1" s="40" t="s">
        <v>19</v>
      </c>
      <c r="W1" s="40" t="s">
        <v>20</v>
      </c>
      <c r="X1" s="40" t="s">
        <v>21</v>
      </c>
      <c r="Y1" s="40" t="s">
        <v>22</v>
      </c>
      <c r="Z1" s="40" t="s">
        <v>23</v>
      </c>
    </row>
    <row r="2" spans="1:26" x14ac:dyDescent="0.25">
      <c r="A2" s="35" t="s">
        <v>24</v>
      </c>
      <c r="B2" s="34">
        <v>47</v>
      </c>
      <c r="C2" s="1">
        <v>200</v>
      </c>
      <c r="D2" s="1">
        <v>976</v>
      </c>
      <c r="E2" s="3">
        <v>1.6339999999999999E-4</v>
      </c>
      <c r="F2" s="34">
        <f>$E2*100000</f>
        <v>16.34</v>
      </c>
      <c r="G2" s="42">
        <v>1.0130999999999999</v>
      </c>
      <c r="H2" s="35">
        <v>1.0093000000000001</v>
      </c>
      <c r="I2" s="2">
        <v>1.0225</v>
      </c>
      <c r="J2" s="35">
        <v>1.0226</v>
      </c>
      <c r="K2" s="35">
        <v>-0.17219999999999999</v>
      </c>
      <c r="L2" s="2">
        <v>-0.17760000000000001</v>
      </c>
      <c r="M2" s="2">
        <v>0.83450000000000002</v>
      </c>
      <c r="N2" s="2">
        <v>0.99619999999999997</v>
      </c>
      <c r="O2" s="2">
        <v>30.2</v>
      </c>
      <c r="P2" s="35">
        <v>82.1</v>
      </c>
      <c r="Q2" s="2">
        <v>272.89999999999998</v>
      </c>
      <c r="R2" s="2">
        <v>3.7</v>
      </c>
      <c r="S2" s="2">
        <v>182.4</v>
      </c>
      <c r="T2" s="2">
        <v>7</v>
      </c>
      <c r="U2" s="2">
        <v>3393.1</v>
      </c>
      <c r="V2" s="2">
        <v>381</v>
      </c>
      <c r="W2" s="2">
        <v>174.8</v>
      </c>
      <c r="X2" s="2">
        <v>2.6</v>
      </c>
      <c r="Y2" s="2">
        <v>3.9</v>
      </c>
      <c r="Z2" s="2">
        <v>1.6</v>
      </c>
    </row>
    <row r="3" spans="1:26" x14ac:dyDescent="0.25">
      <c r="A3" s="35" t="s">
        <v>24</v>
      </c>
      <c r="B3" s="34">
        <v>47</v>
      </c>
      <c r="C3" s="1">
        <v>200</v>
      </c>
      <c r="D3" s="1">
        <v>976</v>
      </c>
      <c r="E3" s="3">
        <v>1.6239999999999999E-4</v>
      </c>
      <c r="F3" s="34">
        <f t="shared" ref="F3:F66" si="0">$E3*100000</f>
        <v>16.239999999999998</v>
      </c>
      <c r="G3" s="42">
        <v>1.0124</v>
      </c>
      <c r="H3" s="35">
        <v>1.0095000000000001</v>
      </c>
      <c r="I3" s="2">
        <v>1.022</v>
      </c>
      <c r="J3" s="35">
        <v>1.0221</v>
      </c>
      <c r="K3" s="35">
        <v>-0.13289999999999999</v>
      </c>
      <c r="L3" s="2">
        <v>-0.13819999999999999</v>
      </c>
      <c r="M3" s="2">
        <v>0.79549999999999998</v>
      </c>
      <c r="N3" s="2">
        <v>0.99709999999999999</v>
      </c>
      <c r="O3" s="2">
        <v>35.1</v>
      </c>
      <c r="P3" s="35">
        <v>81.3</v>
      </c>
      <c r="Q3" s="2">
        <v>272.10000000000002</v>
      </c>
      <c r="R3" s="2">
        <v>4.7</v>
      </c>
      <c r="S3" s="2">
        <v>181.5</v>
      </c>
      <c r="T3" s="2">
        <v>7.2</v>
      </c>
      <c r="U3" s="2">
        <v>4731.3999999999996</v>
      </c>
      <c r="V3" s="2">
        <v>496.7</v>
      </c>
      <c r="W3" s="2">
        <v>269.7</v>
      </c>
      <c r="X3" s="2">
        <v>2.2999999999999998</v>
      </c>
      <c r="Y3" s="2">
        <v>3.1</v>
      </c>
      <c r="Z3" s="2">
        <v>1.4</v>
      </c>
    </row>
    <row r="4" spans="1:26" x14ac:dyDescent="0.25">
      <c r="A4" s="35" t="s">
        <v>24</v>
      </c>
      <c r="B4" s="34">
        <v>47</v>
      </c>
      <c r="C4" s="1">
        <v>200</v>
      </c>
      <c r="D4" s="1">
        <v>976</v>
      </c>
      <c r="E4" s="3">
        <v>1.6259999999999999E-4</v>
      </c>
      <c r="F4" s="34">
        <f t="shared" si="0"/>
        <v>16.259999999999998</v>
      </c>
      <c r="G4" s="42">
        <v>1.0128999999999999</v>
      </c>
      <c r="H4" s="35">
        <v>1.0092000000000001</v>
      </c>
      <c r="I4" s="2">
        <v>1.0222</v>
      </c>
      <c r="J4" s="35">
        <v>1.0223</v>
      </c>
      <c r="K4" s="35">
        <v>-0.1663</v>
      </c>
      <c r="L4" s="2">
        <v>-0.1716</v>
      </c>
      <c r="M4" s="2">
        <v>0.82850000000000001</v>
      </c>
      <c r="N4" s="2">
        <v>0.99639999999999995</v>
      </c>
      <c r="O4" s="2">
        <v>33.700000000000003</v>
      </c>
      <c r="P4" s="35">
        <v>81.8</v>
      </c>
      <c r="Q4" s="2">
        <v>272.2</v>
      </c>
      <c r="R4" s="2">
        <v>4.3</v>
      </c>
      <c r="S4" s="2">
        <v>181.7</v>
      </c>
      <c r="T4" s="2">
        <v>7</v>
      </c>
      <c r="U4" s="2">
        <v>8309.5</v>
      </c>
      <c r="V4" s="2">
        <v>920.3</v>
      </c>
      <c r="W4" s="2">
        <v>435.5</v>
      </c>
      <c r="X4" s="2">
        <v>1.7</v>
      </c>
      <c r="Y4" s="2">
        <v>2.5</v>
      </c>
      <c r="Z4" s="2">
        <v>1</v>
      </c>
    </row>
    <row r="5" spans="1:26" x14ac:dyDescent="0.25">
      <c r="A5" s="35" t="s">
        <v>25</v>
      </c>
      <c r="B5" s="34">
        <v>57</v>
      </c>
      <c r="C5" s="1">
        <v>200</v>
      </c>
      <c r="D5" s="1">
        <v>976</v>
      </c>
      <c r="E5" s="3">
        <v>1.9570000000000001E-4</v>
      </c>
      <c r="F5" s="34">
        <f t="shared" si="0"/>
        <v>19.57</v>
      </c>
      <c r="G5" s="42">
        <v>1.0154000000000001</v>
      </c>
      <c r="H5" s="35">
        <v>1.0033000000000001</v>
      </c>
      <c r="I5" s="2">
        <v>1.0187999999999999</v>
      </c>
      <c r="J5" s="35">
        <v>1.0201</v>
      </c>
      <c r="K5" s="35">
        <v>-0.64380000000000004</v>
      </c>
      <c r="L5" s="2">
        <v>-0.64649999999999996</v>
      </c>
      <c r="M5" s="2">
        <v>1.3992</v>
      </c>
      <c r="N5" s="2">
        <v>0.98809999999999998</v>
      </c>
      <c r="O5" s="2">
        <v>69.7</v>
      </c>
      <c r="P5" s="35">
        <v>74</v>
      </c>
      <c r="Q5" s="2">
        <v>254.2</v>
      </c>
      <c r="R5" s="2">
        <v>16</v>
      </c>
      <c r="S5" s="2">
        <v>163.9</v>
      </c>
      <c r="T5" s="2">
        <v>1.2</v>
      </c>
      <c r="U5" s="2">
        <v>18067.099999999999</v>
      </c>
      <c r="V5" s="2">
        <v>3893.9</v>
      </c>
      <c r="W5" s="2">
        <v>150.5</v>
      </c>
      <c r="X5" s="2">
        <v>0.8</v>
      </c>
      <c r="Y5" s="2">
        <v>4.2</v>
      </c>
      <c r="Z5" s="2">
        <v>0.7</v>
      </c>
    </row>
    <row r="6" spans="1:26" x14ac:dyDescent="0.25">
      <c r="A6" s="35" t="s">
        <v>25</v>
      </c>
      <c r="B6" s="34">
        <v>57</v>
      </c>
      <c r="C6" s="1">
        <v>200</v>
      </c>
      <c r="D6" s="1">
        <v>976</v>
      </c>
      <c r="E6" s="3">
        <v>1.9570000000000001E-4</v>
      </c>
      <c r="F6" s="34">
        <f t="shared" si="0"/>
        <v>19.57</v>
      </c>
      <c r="G6" s="42">
        <v>1.0152000000000001</v>
      </c>
      <c r="H6" s="35">
        <v>1.0035000000000001</v>
      </c>
      <c r="I6" s="2">
        <v>1.0186999999999999</v>
      </c>
      <c r="J6" s="35">
        <v>1.0199</v>
      </c>
      <c r="K6" s="35">
        <v>-0.62519999999999998</v>
      </c>
      <c r="L6" s="2">
        <v>-0.628</v>
      </c>
      <c r="M6" s="2">
        <v>1.3727</v>
      </c>
      <c r="N6" s="2">
        <v>0.98850000000000005</v>
      </c>
      <c r="O6" s="2">
        <v>71.5</v>
      </c>
      <c r="P6" s="35">
        <v>73.599999999999994</v>
      </c>
      <c r="Q6" s="2">
        <v>255.5</v>
      </c>
      <c r="R6" s="2">
        <v>16.399999999999999</v>
      </c>
      <c r="S6" s="2">
        <v>165.2</v>
      </c>
      <c r="T6" s="2">
        <v>1.1000000000000001</v>
      </c>
      <c r="U6" s="2">
        <v>22912.400000000001</v>
      </c>
      <c r="V6" s="2">
        <v>4828.3</v>
      </c>
      <c r="W6" s="2">
        <v>208.9</v>
      </c>
      <c r="X6" s="2">
        <v>0.7</v>
      </c>
      <c r="Y6" s="2">
        <v>3.5</v>
      </c>
      <c r="Z6" s="2">
        <v>0.6</v>
      </c>
    </row>
    <row r="7" spans="1:26" x14ac:dyDescent="0.25">
      <c r="A7" s="35" t="s">
        <v>25</v>
      </c>
      <c r="B7" s="34">
        <v>57</v>
      </c>
      <c r="C7" s="1">
        <v>200</v>
      </c>
      <c r="D7" s="1">
        <v>976</v>
      </c>
      <c r="E7" s="3">
        <v>1.9540000000000001E-4</v>
      </c>
      <c r="F7" s="34">
        <f t="shared" si="0"/>
        <v>19.54</v>
      </c>
      <c r="G7" s="42">
        <v>1.0157</v>
      </c>
      <c r="H7" s="35">
        <v>1.0029999999999999</v>
      </c>
      <c r="I7" s="2">
        <v>1.0187999999999999</v>
      </c>
      <c r="J7" s="35">
        <v>1.0202</v>
      </c>
      <c r="K7" s="35">
        <v>-0.67900000000000005</v>
      </c>
      <c r="L7" s="2">
        <v>-0.68149999999999999</v>
      </c>
      <c r="M7" s="2">
        <v>1.4503999999999999</v>
      </c>
      <c r="N7" s="2">
        <v>0.98750000000000004</v>
      </c>
      <c r="O7" s="2">
        <v>72.099999999999994</v>
      </c>
      <c r="P7" s="35">
        <v>74</v>
      </c>
      <c r="Q7" s="2">
        <v>252.2</v>
      </c>
      <c r="R7" s="2">
        <v>16</v>
      </c>
      <c r="S7" s="2">
        <v>162.19999999999999</v>
      </c>
      <c r="T7" s="2">
        <v>0</v>
      </c>
      <c r="U7" s="2">
        <v>22777.3</v>
      </c>
      <c r="V7" s="2">
        <v>5060.8</v>
      </c>
      <c r="W7" s="2">
        <v>155.1</v>
      </c>
      <c r="X7" s="2">
        <v>0.7</v>
      </c>
      <c r="Y7" s="2">
        <v>4.0999999999999996</v>
      </c>
      <c r="Z7" s="2">
        <v>0.6</v>
      </c>
    </row>
    <row r="8" spans="1:26" x14ac:dyDescent="0.25">
      <c r="A8" s="35" t="s">
        <v>26</v>
      </c>
      <c r="B8" s="34">
        <v>67</v>
      </c>
      <c r="C8" s="1">
        <v>200</v>
      </c>
      <c r="D8" s="1">
        <v>976</v>
      </c>
      <c r="E8" s="3">
        <v>1.7870000000000001E-4</v>
      </c>
      <c r="F8" s="34">
        <f t="shared" si="0"/>
        <v>17.87</v>
      </c>
      <c r="G8" s="42">
        <v>1.0183</v>
      </c>
      <c r="H8" s="35">
        <v>1.0101</v>
      </c>
      <c r="I8" s="2">
        <v>1.0286</v>
      </c>
      <c r="J8" s="35">
        <v>1.0289999999999999</v>
      </c>
      <c r="K8" s="35">
        <v>-0.28910000000000002</v>
      </c>
      <c r="L8" s="2">
        <v>-0.29559999999999997</v>
      </c>
      <c r="M8" s="2">
        <v>0.95809999999999995</v>
      </c>
      <c r="N8" s="2">
        <v>0.9919</v>
      </c>
      <c r="O8" s="2">
        <v>66.8</v>
      </c>
      <c r="P8" s="35">
        <v>46.3</v>
      </c>
      <c r="Q8" s="2">
        <v>193.3</v>
      </c>
      <c r="R8" s="2">
        <v>29.6</v>
      </c>
      <c r="S8" s="2">
        <v>301.60000000000002</v>
      </c>
      <c r="T8" s="2">
        <v>28.8</v>
      </c>
      <c r="U8" s="2">
        <v>11110.3</v>
      </c>
      <c r="V8" s="2">
        <v>1984.2</v>
      </c>
      <c r="W8" s="2">
        <v>704.5</v>
      </c>
      <c r="X8" s="2">
        <v>1.2</v>
      </c>
      <c r="Y8" s="2">
        <v>1.9</v>
      </c>
      <c r="Z8" s="2">
        <v>0.8</v>
      </c>
    </row>
    <row r="9" spans="1:26" x14ac:dyDescent="0.25">
      <c r="A9" s="35" t="s">
        <v>26</v>
      </c>
      <c r="B9" s="34">
        <v>67</v>
      </c>
      <c r="C9" s="1">
        <v>200</v>
      </c>
      <c r="D9" s="1">
        <v>976</v>
      </c>
      <c r="E9" s="3">
        <v>1.7870000000000001E-4</v>
      </c>
      <c r="F9" s="34">
        <f t="shared" si="0"/>
        <v>17.87</v>
      </c>
      <c r="G9" s="42">
        <v>1.0185</v>
      </c>
      <c r="H9" s="35">
        <v>1.0101</v>
      </c>
      <c r="I9" s="2">
        <v>1.0288999999999999</v>
      </c>
      <c r="J9" s="35">
        <v>1.0293000000000001</v>
      </c>
      <c r="K9" s="35">
        <v>-0.29170000000000001</v>
      </c>
      <c r="L9" s="2">
        <v>-0.29820000000000002</v>
      </c>
      <c r="M9" s="2">
        <v>0.96099999999999997</v>
      </c>
      <c r="N9" s="2">
        <v>0.99170000000000003</v>
      </c>
      <c r="O9" s="2">
        <v>66.3</v>
      </c>
      <c r="P9" s="35">
        <v>46.1</v>
      </c>
      <c r="Q9" s="2">
        <v>192.5</v>
      </c>
      <c r="R9" s="2">
        <v>29.6</v>
      </c>
      <c r="S9" s="2">
        <v>301</v>
      </c>
      <c r="T9" s="2">
        <v>29.1</v>
      </c>
      <c r="U9" s="2">
        <v>18717.400000000001</v>
      </c>
      <c r="V9" s="2">
        <v>3356.2</v>
      </c>
      <c r="W9" s="2">
        <v>1179.7</v>
      </c>
      <c r="X9" s="2">
        <v>0.9</v>
      </c>
      <c r="Y9" s="2">
        <v>1.5</v>
      </c>
      <c r="Z9" s="2">
        <v>0.6</v>
      </c>
    </row>
    <row r="10" spans="1:26" x14ac:dyDescent="0.25">
      <c r="A10" s="35" t="s">
        <v>26</v>
      </c>
      <c r="B10" s="34">
        <v>67</v>
      </c>
      <c r="C10" s="1">
        <v>200</v>
      </c>
      <c r="D10" s="1">
        <v>976</v>
      </c>
      <c r="E10" s="3">
        <v>1.7890000000000001E-4</v>
      </c>
      <c r="F10" s="34">
        <f t="shared" si="0"/>
        <v>17.89</v>
      </c>
      <c r="G10" s="42">
        <v>1.0184</v>
      </c>
      <c r="H10" s="35">
        <v>1.0098</v>
      </c>
      <c r="I10" s="2">
        <v>1.0284</v>
      </c>
      <c r="J10" s="35">
        <v>1.0287999999999999</v>
      </c>
      <c r="K10" s="35">
        <v>-0.30049999999999999</v>
      </c>
      <c r="L10" s="2">
        <v>-0.30690000000000001</v>
      </c>
      <c r="M10" s="2">
        <v>0.97050000000000003</v>
      </c>
      <c r="N10" s="2">
        <v>0.99160000000000004</v>
      </c>
      <c r="O10" s="2">
        <v>67</v>
      </c>
      <c r="P10" s="35">
        <v>46.1</v>
      </c>
      <c r="Q10" s="2">
        <v>193.7</v>
      </c>
      <c r="R10" s="2">
        <v>29.9</v>
      </c>
      <c r="S10" s="2">
        <v>302.10000000000002</v>
      </c>
      <c r="T10" s="2">
        <v>28.8</v>
      </c>
      <c r="U10" s="2">
        <v>24346.799999999999</v>
      </c>
      <c r="V10" s="2">
        <v>4417.8</v>
      </c>
      <c r="W10" s="2">
        <v>1492.4</v>
      </c>
      <c r="X10" s="2">
        <v>0.8</v>
      </c>
      <c r="Y10" s="2">
        <v>1.3</v>
      </c>
      <c r="Z10" s="2">
        <v>0.5</v>
      </c>
    </row>
    <row r="11" spans="1:26" x14ac:dyDescent="0.25">
      <c r="A11" s="35" t="s">
        <v>27</v>
      </c>
      <c r="B11" s="34">
        <v>77</v>
      </c>
      <c r="C11" s="1">
        <v>200</v>
      </c>
      <c r="D11" s="1">
        <v>976</v>
      </c>
      <c r="E11" s="3">
        <v>1.2569999999999999E-4</v>
      </c>
      <c r="F11" s="34">
        <f t="shared" si="0"/>
        <v>12.569999999999999</v>
      </c>
      <c r="G11" s="42">
        <v>1.0161</v>
      </c>
      <c r="H11" s="35">
        <v>1.0016</v>
      </c>
      <c r="I11" s="2">
        <v>1.0177</v>
      </c>
      <c r="J11" s="35">
        <v>1.0196000000000001</v>
      </c>
      <c r="K11" s="35">
        <v>-0.81710000000000005</v>
      </c>
      <c r="L11" s="2">
        <v>-0.81859999999999999</v>
      </c>
      <c r="M11" s="2">
        <v>1.6673</v>
      </c>
      <c r="N11" s="2">
        <v>0.98570000000000002</v>
      </c>
      <c r="O11" s="2">
        <v>83.4</v>
      </c>
      <c r="P11" s="35">
        <v>53.3</v>
      </c>
      <c r="Q11" s="2">
        <v>289.10000000000002</v>
      </c>
      <c r="R11" s="2">
        <v>33.9</v>
      </c>
      <c r="S11" s="2">
        <v>190.6</v>
      </c>
      <c r="T11" s="2">
        <v>12.4</v>
      </c>
      <c r="U11" s="2">
        <v>1928.7</v>
      </c>
      <c r="V11" s="2">
        <v>550.6</v>
      </c>
      <c r="W11" s="2">
        <v>5.2</v>
      </c>
      <c r="X11" s="2">
        <v>2.2000000000000002</v>
      </c>
      <c r="Y11" s="2">
        <v>21.5</v>
      </c>
      <c r="Z11" s="2">
        <v>2.5</v>
      </c>
    </row>
    <row r="12" spans="1:26" x14ac:dyDescent="0.25">
      <c r="A12" s="35" t="s">
        <v>27</v>
      </c>
      <c r="B12" s="34">
        <v>77</v>
      </c>
      <c r="C12" s="1">
        <v>200</v>
      </c>
      <c r="D12" s="1">
        <v>976</v>
      </c>
      <c r="E12" s="3">
        <v>1.2530000000000001E-4</v>
      </c>
      <c r="F12" s="34">
        <f t="shared" si="0"/>
        <v>12.530000000000001</v>
      </c>
      <c r="G12" s="42">
        <v>1.0167999999999999</v>
      </c>
      <c r="H12" s="35">
        <v>1.0004999999999999</v>
      </c>
      <c r="I12" s="2">
        <v>1.0173000000000001</v>
      </c>
      <c r="J12" s="35">
        <v>1.0197000000000001</v>
      </c>
      <c r="K12" s="35">
        <v>-0.94140000000000001</v>
      </c>
      <c r="L12" s="2">
        <v>-0.94189999999999996</v>
      </c>
      <c r="M12" s="2">
        <v>1.887</v>
      </c>
      <c r="N12" s="2">
        <v>0.98399999999999999</v>
      </c>
      <c r="O12" s="2">
        <v>84.1</v>
      </c>
      <c r="P12" s="35">
        <v>53.9</v>
      </c>
      <c r="Q12" s="2">
        <v>288.8</v>
      </c>
      <c r="R12" s="2">
        <v>33.5</v>
      </c>
      <c r="S12" s="2">
        <v>190.8</v>
      </c>
      <c r="T12" s="2">
        <v>11.8</v>
      </c>
      <c r="U12" s="2">
        <v>1568.9</v>
      </c>
      <c r="V12" s="2">
        <v>482.6</v>
      </c>
      <c r="W12" s="2">
        <v>0</v>
      </c>
      <c r="X12" s="2">
        <v>2.2999999999999998</v>
      </c>
      <c r="Y12" s="2">
        <v>76.599999999999994</v>
      </c>
      <c r="Z12" s="2">
        <v>2.8</v>
      </c>
    </row>
    <row r="13" spans="1:26" x14ac:dyDescent="0.25">
      <c r="A13" s="35" t="s">
        <v>27</v>
      </c>
      <c r="B13" s="34">
        <v>77</v>
      </c>
      <c r="C13" s="1">
        <v>200</v>
      </c>
      <c r="D13" s="1">
        <v>976</v>
      </c>
      <c r="E13" s="3">
        <v>1.2569999999999999E-4</v>
      </c>
      <c r="F13" s="34">
        <f t="shared" si="0"/>
        <v>12.569999999999999</v>
      </c>
      <c r="G13" s="42">
        <v>1.0159</v>
      </c>
      <c r="H13" s="35">
        <v>1.0015000000000001</v>
      </c>
      <c r="I13" s="2">
        <v>1.0175000000000001</v>
      </c>
      <c r="J13" s="35">
        <v>1.0194000000000001</v>
      </c>
      <c r="K13" s="35">
        <v>-0.82269999999999999</v>
      </c>
      <c r="L13" s="2">
        <v>-0.82410000000000005</v>
      </c>
      <c r="M13" s="2">
        <v>1.6767000000000001</v>
      </c>
      <c r="N13" s="2">
        <v>0.98580000000000001</v>
      </c>
      <c r="O13" s="2">
        <v>83.2</v>
      </c>
      <c r="P13" s="35">
        <v>52</v>
      </c>
      <c r="Q13" s="2">
        <v>285.7</v>
      </c>
      <c r="R13" s="2">
        <v>35.9</v>
      </c>
      <c r="S13" s="2">
        <v>187.6</v>
      </c>
      <c r="T13" s="2">
        <v>11</v>
      </c>
      <c r="U13" s="2">
        <v>1334.1</v>
      </c>
      <c r="V13" s="2">
        <v>383.8</v>
      </c>
      <c r="W13" s="2">
        <v>3.1</v>
      </c>
      <c r="X13" s="2">
        <v>2.6</v>
      </c>
      <c r="Y13" s="2">
        <v>26.9</v>
      </c>
      <c r="Z13" s="2">
        <v>3</v>
      </c>
    </row>
    <row r="14" spans="1:26" x14ac:dyDescent="0.25">
      <c r="A14" s="35" t="s">
        <v>28</v>
      </c>
      <c r="B14" s="34">
        <v>87</v>
      </c>
      <c r="C14" s="1">
        <v>200</v>
      </c>
      <c r="D14" s="1">
        <v>976</v>
      </c>
      <c r="E14" s="3">
        <v>5.9129999999999998E-5</v>
      </c>
      <c r="F14" s="34">
        <f t="shared" si="0"/>
        <v>5.9129999999999994</v>
      </c>
      <c r="G14" s="42">
        <v>1.0128999999999999</v>
      </c>
      <c r="H14" s="35">
        <v>1.0189999999999999</v>
      </c>
      <c r="I14" s="2">
        <v>1.0322</v>
      </c>
      <c r="J14" s="35">
        <v>1.0324</v>
      </c>
      <c r="K14" s="35">
        <v>0.1898</v>
      </c>
      <c r="L14" s="2">
        <v>0.1822</v>
      </c>
      <c r="M14" s="2">
        <v>0.51400000000000001</v>
      </c>
      <c r="N14" s="2">
        <v>1.006</v>
      </c>
      <c r="O14" s="2">
        <v>63.3</v>
      </c>
      <c r="P14" s="35">
        <v>19</v>
      </c>
      <c r="Q14" s="2">
        <v>154.9</v>
      </c>
      <c r="R14" s="2">
        <v>4.5999999999999996</v>
      </c>
      <c r="S14" s="2">
        <v>258</v>
      </c>
      <c r="T14" s="2">
        <v>70.400000000000006</v>
      </c>
      <c r="U14" s="2">
        <v>3379.6</v>
      </c>
      <c r="V14" s="2">
        <v>209.6</v>
      </c>
      <c r="W14" s="2">
        <v>395.8</v>
      </c>
      <c r="X14" s="2">
        <v>3.5</v>
      </c>
      <c r="Y14" s="2">
        <v>2.6</v>
      </c>
      <c r="Z14" s="2">
        <v>1.5</v>
      </c>
    </row>
    <row r="15" spans="1:26" x14ac:dyDescent="0.25">
      <c r="A15" s="35" t="s">
        <v>28</v>
      </c>
      <c r="B15" s="34">
        <v>87</v>
      </c>
      <c r="C15" s="1">
        <v>200</v>
      </c>
      <c r="D15" s="1">
        <v>976</v>
      </c>
      <c r="E15" s="3">
        <v>6.3720000000000007E-5</v>
      </c>
      <c r="F15" s="34">
        <f t="shared" si="0"/>
        <v>6.3720000000000008</v>
      </c>
      <c r="G15" s="42">
        <v>1.0135000000000001</v>
      </c>
      <c r="H15" s="35">
        <v>1.0284</v>
      </c>
      <c r="I15" s="2">
        <v>1.0423</v>
      </c>
      <c r="J15" s="35">
        <v>1.0431999999999999</v>
      </c>
      <c r="K15" s="35">
        <v>0.35249999999999998</v>
      </c>
      <c r="L15" s="2">
        <v>0.34339999999999998</v>
      </c>
      <c r="M15" s="2">
        <v>0.39279999999999998</v>
      </c>
      <c r="N15" s="2">
        <v>1.0146999999999999</v>
      </c>
      <c r="O15" s="2">
        <v>54.3</v>
      </c>
      <c r="P15" s="35">
        <v>21.6</v>
      </c>
      <c r="Q15" s="2">
        <v>145.19999999999999</v>
      </c>
      <c r="R15" s="2">
        <v>2.4</v>
      </c>
      <c r="S15" s="2">
        <v>241.2</v>
      </c>
      <c r="T15" s="2">
        <v>68.2</v>
      </c>
      <c r="U15" s="2">
        <v>171</v>
      </c>
      <c r="V15" s="2">
        <v>6.9</v>
      </c>
      <c r="W15" s="2">
        <v>31.2</v>
      </c>
      <c r="X15" s="2">
        <v>18.8</v>
      </c>
      <c r="Y15" s="2">
        <v>9.1</v>
      </c>
      <c r="Z15" s="2">
        <v>6.3</v>
      </c>
    </row>
    <row r="16" spans="1:26" x14ac:dyDescent="0.25">
      <c r="A16" s="35" t="s">
        <v>28</v>
      </c>
      <c r="B16" s="34">
        <v>87</v>
      </c>
      <c r="C16" s="1">
        <v>200</v>
      </c>
      <c r="D16" s="1">
        <v>976</v>
      </c>
      <c r="E16" s="3">
        <v>5.834E-5</v>
      </c>
      <c r="F16" s="34">
        <f t="shared" si="0"/>
        <v>5.8339999999999996</v>
      </c>
      <c r="G16" s="42">
        <v>1.0129999999999999</v>
      </c>
      <c r="H16" s="35">
        <v>1.0176000000000001</v>
      </c>
      <c r="I16" s="2">
        <v>1.0308999999999999</v>
      </c>
      <c r="J16" s="35">
        <v>1.0309999999999999</v>
      </c>
      <c r="K16" s="35">
        <v>0.14849999999999999</v>
      </c>
      <c r="L16" s="2">
        <v>0.1411</v>
      </c>
      <c r="M16" s="2">
        <v>0.54690000000000005</v>
      </c>
      <c r="N16" s="2">
        <v>1.0044999999999999</v>
      </c>
      <c r="O16" s="2">
        <v>61.8</v>
      </c>
      <c r="P16" s="35">
        <v>20.5</v>
      </c>
      <c r="Q16" s="2">
        <v>154.80000000000001</v>
      </c>
      <c r="R16" s="2">
        <v>7.9</v>
      </c>
      <c r="S16" s="2">
        <v>264.89999999999998</v>
      </c>
      <c r="T16" s="2">
        <v>67.900000000000006</v>
      </c>
      <c r="U16" s="2">
        <v>3705.8</v>
      </c>
      <c r="V16" s="2">
        <v>250.7</v>
      </c>
      <c r="W16" s="2">
        <v>396.3</v>
      </c>
      <c r="X16" s="2">
        <v>3.2</v>
      </c>
      <c r="Y16" s="2">
        <v>2.6</v>
      </c>
      <c r="Z16" s="2">
        <v>1.4</v>
      </c>
    </row>
    <row r="17" spans="1:26" x14ac:dyDescent="0.25">
      <c r="A17" s="35" t="s">
        <v>29</v>
      </c>
      <c r="B17" s="34">
        <v>97</v>
      </c>
      <c r="C17" s="1">
        <v>200</v>
      </c>
      <c r="D17" s="1">
        <v>976</v>
      </c>
      <c r="E17" s="3">
        <v>2.0990000000000001E-4</v>
      </c>
      <c r="F17" s="34">
        <f t="shared" si="0"/>
        <v>20.990000000000002</v>
      </c>
      <c r="G17" s="42">
        <v>1.0058</v>
      </c>
      <c r="H17" s="35">
        <v>1.0198</v>
      </c>
      <c r="I17" s="2">
        <v>1.0257000000000001</v>
      </c>
      <c r="J17" s="35">
        <v>1.0269999999999999</v>
      </c>
      <c r="K17" s="35">
        <v>0.54759999999999998</v>
      </c>
      <c r="L17" s="2">
        <v>0.54310000000000003</v>
      </c>
      <c r="M17" s="2">
        <v>0.25790000000000002</v>
      </c>
      <c r="N17" s="2">
        <v>1.014</v>
      </c>
      <c r="O17" s="2">
        <v>38.700000000000003</v>
      </c>
      <c r="P17" s="35">
        <v>61.5</v>
      </c>
      <c r="Q17" s="2">
        <v>257.5</v>
      </c>
      <c r="R17" s="2">
        <v>23</v>
      </c>
      <c r="S17" s="2">
        <v>160.5</v>
      </c>
      <c r="T17" s="2">
        <v>16</v>
      </c>
      <c r="U17" s="2">
        <v>15052.5</v>
      </c>
      <c r="V17" s="2">
        <v>299.60000000000002</v>
      </c>
      <c r="W17" s="2">
        <v>2641.8</v>
      </c>
      <c r="X17" s="2">
        <v>3</v>
      </c>
      <c r="Y17" s="2">
        <v>1</v>
      </c>
      <c r="Z17" s="2">
        <v>0.6</v>
      </c>
    </row>
    <row r="18" spans="1:26" x14ac:dyDescent="0.25">
      <c r="A18" s="35" t="s">
        <v>29</v>
      </c>
      <c r="B18" s="34">
        <v>97</v>
      </c>
      <c r="C18" s="1">
        <v>200</v>
      </c>
      <c r="D18" s="1">
        <v>976</v>
      </c>
      <c r="E18" s="3">
        <v>2.107E-4</v>
      </c>
      <c r="F18" s="34">
        <f t="shared" si="0"/>
        <v>21.07</v>
      </c>
      <c r="G18" s="42">
        <v>1.006</v>
      </c>
      <c r="H18" s="35">
        <v>1.0198</v>
      </c>
      <c r="I18" s="2">
        <v>1.026</v>
      </c>
      <c r="J18" s="35">
        <v>1.0271999999999999</v>
      </c>
      <c r="K18" s="35">
        <v>0.53180000000000005</v>
      </c>
      <c r="L18" s="2">
        <v>0.5272</v>
      </c>
      <c r="M18" s="2">
        <v>0.2681</v>
      </c>
      <c r="N18" s="2">
        <v>1.0137</v>
      </c>
      <c r="O18" s="2">
        <v>31.2</v>
      </c>
      <c r="P18" s="35">
        <v>66.2</v>
      </c>
      <c r="Q18" s="2">
        <v>255.9</v>
      </c>
      <c r="R18" s="2">
        <v>17.399999999999999</v>
      </c>
      <c r="S18" s="2">
        <v>160.80000000000001</v>
      </c>
      <c r="T18" s="2">
        <v>15.7</v>
      </c>
      <c r="U18" s="2">
        <v>2922.8</v>
      </c>
      <c r="V18" s="2">
        <v>61.2</v>
      </c>
      <c r="W18" s="2">
        <v>525.1</v>
      </c>
      <c r="X18" s="2">
        <v>6.5</v>
      </c>
      <c r="Y18" s="2">
        <v>2.2000000000000002</v>
      </c>
      <c r="Z18" s="2">
        <v>1.5</v>
      </c>
    </row>
    <row r="19" spans="1:26" x14ac:dyDescent="0.25">
      <c r="A19" s="35" t="s">
        <v>29</v>
      </c>
      <c r="B19" s="34">
        <v>97</v>
      </c>
      <c r="C19" s="1">
        <v>200</v>
      </c>
      <c r="D19" s="1">
        <v>976</v>
      </c>
      <c r="E19" s="3">
        <v>2.1010000000000001E-4</v>
      </c>
      <c r="F19" s="34">
        <f t="shared" si="0"/>
        <v>21.01</v>
      </c>
      <c r="G19" s="42">
        <v>1.0058</v>
      </c>
      <c r="H19" s="35">
        <v>1.0188999999999999</v>
      </c>
      <c r="I19" s="2">
        <v>1.0248999999999999</v>
      </c>
      <c r="J19" s="35">
        <v>1.026</v>
      </c>
      <c r="K19" s="35">
        <v>0.52580000000000005</v>
      </c>
      <c r="L19" s="2">
        <v>0.52139999999999997</v>
      </c>
      <c r="M19" s="2">
        <v>0.27179999999999999</v>
      </c>
      <c r="N19" s="2">
        <v>1.0129999999999999</v>
      </c>
      <c r="O19" s="2">
        <v>37.200000000000003</v>
      </c>
      <c r="P19" s="35">
        <v>63.7</v>
      </c>
      <c r="Q19" s="2">
        <v>256.10000000000002</v>
      </c>
      <c r="R19" s="2">
        <v>21</v>
      </c>
      <c r="S19" s="2">
        <v>160.19999999999999</v>
      </c>
      <c r="T19" s="2">
        <v>15</v>
      </c>
      <c r="U19" s="2">
        <v>23216.1</v>
      </c>
      <c r="V19" s="2">
        <v>507.4</v>
      </c>
      <c r="W19" s="2">
        <v>4074</v>
      </c>
      <c r="X19" s="2">
        <v>2.2999999999999998</v>
      </c>
      <c r="Y19" s="2">
        <v>0.8</v>
      </c>
      <c r="Z19" s="2">
        <v>0.5</v>
      </c>
    </row>
    <row r="20" spans="1:26" x14ac:dyDescent="0.25">
      <c r="A20" s="35" t="s">
        <v>30</v>
      </c>
      <c r="B20" s="34">
        <v>103</v>
      </c>
      <c r="C20" s="1">
        <v>200</v>
      </c>
      <c r="D20" s="1">
        <v>976</v>
      </c>
      <c r="E20" s="3">
        <v>2.0560000000000001E-4</v>
      </c>
      <c r="F20" s="34">
        <f t="shared" si="0"/>
        <v>20.560000000000002</v>
      </c>
      <c r="G20" s="42">
        <v>1.0115000000000001</v>
      </c>
      <c r="H20" s="35">
        <v>1.0031000000000001</v>
      </c>
      <c r="I20" s="2">
        <v>1.0145999999999999</v>
      </c>
      <c r="J20" s="35">
        <v>1.0154000000000001</v>
      </c>
      <c r="K20" s="35">
        <v>-0.57779999999999998</v>
      </c>
      <c r="L20" s="2">
        <v>-0.58020000000000005</v>
      </c>
      <c r="M20" s="2">
        <v>1.3061</v>
      </c>
      <c r="N20" s="2">
        <v>0.99170000000000003</v>
      </c>
      <c r="O20" s="2">
        <v>74.2</v>
      </c>
      <c r="P20" s="35">
        <v>56.6</v>
      </c>
      <c r="Q20" s="2">
        <v>335.6</v>
      </c>
      <c r="R20" s="2">
        <v>5.6</v>
      </c>
      <c r="S20" s="2">
        <v>242</v>
      </c>
      <c r="T20" s="2">
        <v>32.799999999999997</v>
      </c>
      <c r="U20" s="2">
        <v>15667.4</v>
      </c>
      <c r="V20" s="2">
        <v>3553.5</v>
      </c>
      <c r="W20" s="2">
        <v>200</v>
      </c>
      <c r="X20" s="2">
        <v>0.9</v>
      </c>
      <c r="Y20" s="2">
        <v>3.6</v>
      </c>
      <c r="Z20" s="2">
        <v>0.7</v>
      </c>
    </row>
    <row r="21" spans="1:26" x14ac:dyDescent="0.25">
      <c r="A21" s="35" t="s">
        <v>30</v>
      </c>
      <c r="B21" s="34">
        <v>103</v>
      </c>
      <c r="C21" s="1">
        <v>200</v>
      </c>
      <c r="D21" s="1">
        <v>976</v>
      </c>
      <c r="E21" s="3">
        <v>2.0560000000000001E-4</v>
      </c>
      <c r="F21" s="34">
        <f t="shared" si="0"/>
        <v>20.560000000000002</v>
      </c>
      <c r="G21" s="42">
        <v>1.0116000000000001</v>
      </c>
      <c r="H21" s="35">
        <v>1.0035000000000001</v>
      </c>
      <c r="I21" s="2">
        <v>1.0150999999999999</v>
      </c>
      <c r="J21" s="35">
        <v>1.0158</v>
      </c>
      <c r="K21" s="35">
        <v>-0.53680000000000005</v>
      </c>
      <c r="L21" s="2">
        <v>-0.53949999999999998</v>
      </c>
      <c r="M21" s="2">
        <v>1.2513000000000001</v>
      </c>
      <c r="N21" s="2">
        <v>0.99199999999999999</v>
      </c>
      <c r="O21" s="2">
        <v>72.900000000000006</v>
      </c>
      <c r="P21" s="35">
        <v>56.3</v>
      </c>
      <c r="Q21" s="2">
        <v>336.4</v>
      </c>
      <c r="R21" s="2">
        <v>4.3</v>
      </c>
      <c r="S21" s="2">
        <v>243.6</v>
      </c>
      <c r="T21" s="2">
        <v>33.299999999999997</v>
      </c>
      <c r="U21" s="2">
        <v>12405</v>
      </c>
      <c r="V21" s="2">
        <v>2721.8</v>
      </c>
      <c r="W21" s="2">
        <v>191</v>
      </c>
      <c r="X21" s="2">
        <v>1</v>
      </c>
      <c r="Y21" s="2">
        <v>3.7</v>
      </c>
      <c r="Z21" s="2">
        <v>0.7</v>
      </c>
    </row>
    <row r="22" spans="1:26" x14ac:dyDescent="0.25">
      <c r="A22" s="35" t="s">
        <v>30</v>
      </c>
      <c r="B22" s="34">
        <v>103</v>
      </c>
      <c r="C22" s="1">
        <v>200</v>
      </c>
      <c r="D22" s="1">
        <v>976</v>
      </c>
      <c r="E22" s="3">
        <v>2.0540000000000001E-4</v>
      </c>
      <c r="F22" s="34">
        <f t="shared" si="0"/>
        <v>20.54</v>
      </c>
      <c r="G22" s="42">
        <v>1.0116000000000001</v>
      </c>
      <c r="H22" s="35">
        <v>1.0031000000000001</v>
      </c>
      <c r="I22" s="2">
        <v>1.0147999999999999</v>
      </c>
      <c r="J22" s="35">
        <v>1.0156000000000001</v>
      </c>
      <c r="K22" s="35">
        <v>-0.57679999999999998</v>
      </c>
      <c r="L22" s="2">
        <v>-0.57930000000000004</v>
      </c>
      <c r="M22" s="2">
        <v>1.3048</v>
      </c>
      <c r="N22" s="2">
        <v>0.99160000000000004</v>
      </c>
      <c r="O22" s="2">
        <v>73.8</v>
      </c>
      <c r="P22" s="35">
        <v>56.9</v>
      </c>
      <c r="Q22" s="2">
        <v>335.2</v>
      </c>
      <c r="R22" s="2">
        <v>5.6</v>
      </c>
      <c r="S22" s="2">
        <v>241.7</v>
      </c>
      <c r="T22" s="2">
        <v>32.5</v>
      </c>
      <c r="U22" s="2">
        <v>9835.2000000000007</v>
      </c>
      <c r="V22" s="2">
        <v>2229.3000000000002</v>
      </c>
      <c r="W22" s="2">
        <v>127.1</v>
      </c>
      <c r="X22" s="2">
        <v>1.1000000000000001</v>
      </c>
      <c r="Y22" s="2">
        <v>4.5</v>
      </c>
      <c r="Z22" s="2">
        <v>0.8</v>
      </c>
    </row>
    <row r="23" spans="1:26" x14ac:dyDescent="0.25">
      <c r="A23" s="35" t="s">
        <v>31</v>
      </c>
      <c r="B23" s="34">
        <v>113</v>
      </c>
      <c r="C23" s="1">
        <v>200</v>
      </c>
      <c r="D23" s="1">
        <v>976</v>
      </c>
      <c r="E23" s="3">
        <v>2.5099999999999998E-4</v>
      </c>
      <c r="F23" s="34">
        <f t="shared" si="0"/>
        <v>25.099999999999998</v>
      </c>
      <c r="G23" s="42">
        <v>1.006</v>
      </c>
      <c r="H23" s="35">
        <v>1.018</v>
      </c>
      <c r="I23" s="2">
        <v>1.024</v>
      </c>
      <c r="J23" s="35">
        <v>1.0249999999999999</v>
      </c>
      <c r="K23" s="35">
        <v>0.499</v>
      </c>
      <c r="L23" s="2">
        <v>0.4945</v>
      </c>
      <c r="M23" s="2">
        <v>0.2893</v>
      </c>
      <c r="N23" s="2">
        <v>1.0119</v>
      </c>
      <c r="O23" s="2">
        <v>27.6</v>
      </c>
      <c r="P23" s="35">
        <v>16</v>
      </c>
      <c r="Q23" s="2">
        <v>290</v>
      </c>
      <c r="R23" s="2">
        <v>24.8</v>
      </c>
      <c r="S23" s="2">
        <v>147.1</v>
      </c>
      <c r="T23" s="2">
        <v>59.9</v>
      </c>
      <c r="U23" s="2">
        <v>7907.9</v>
      </c>
      <c r="V23" s="2">
        <v>203.9</v>
      </c>
      <c r="W23" s="2">
        <v>1601</v>
      </c>
      <c r="X23" s="2">
        <v>3.6</v>
      </c>
      <c r="Y23" s="2">
        <v>1.3</v>
      </c>
      <c r="Z23" s="2">
        <v>0.8</v>
      </c>
    </row>
    <row r="24" spans="1:26" x14ac:dyDescent="0.25">
      <c r="A24" s="35" t="s">
        <v>31</v>
      </c>
      <c r="B24" s="34">
        <v>113</v>
      </c>
      <c r="C24" s="1">
        <v>200</v>
      </c>
      <c r="D24" s="1">
        <v>976</v>
      </c>
      <c r="E24" s="3">
        <v>2.5159999999999999E-4</v>
      </c>
      <c r="F24" s="34">
        <f t="shared" si="0"/>
        <v>25.16</v>
      </c>
      <c r="G24" s="42">
        <v>1.0065</v>
      </c>
      <c r="H24" s="35">
        <v>1.0176000000000001</v>
      </c>
      <c r="I24" s="2">
        <v>1.0242</v>
      </c>
      <c r="J24" s="35">
        <v>1.0249999999999999</v>
      </c>
      <c r="K24" s="35">
        <v>0.46050000000000002</v>
      </c>
      <c r="L24" s="2">
        <v>0.45579999999999998</v>
      </c>
      <c r="M24" s="2">
        <v>0.315</v>
      </c>
      <c r="N24" s="2">
        <v>1.0111000000000001</v>
      </c>
      <c r="O24" s="2">
        <v>26.7</v>
      </c>
      <c r="P24" s="35">
        <v>15.8</v>
      </c>
      <c r="Q24" s="2">
        <v>289.5</v>
      </c>
      <c r="R24" s="2">
        <v>23.9</v>
      </c>
      <c r="S24" s="2">
        <v>147.1</v>
      </c>
      <c r="T24" s="2">
        <v>60.8</v>
      </c>
      <c r="U24" s="2">
        <v>2036.2</v>
      </c>
      <c r="V24" s="2">
        <v>60.9</v>
      </c>
      <c r="W24" s="2">
        <v>388.8</v>
      </c>
      <c r="X24" s="2">
        <v>6.5</v>
      </c>
      <c r="Y24" s="2">
        <v>2.6</v>
      </c>
      <c r="Z24" s="2">
        <v>1.6</v>
      </c>
    </row>
    <row r="25" spans="1:26" x14ac:dyDescent="0.25">
      <c r="A25" s="35" t="s">
        <v>31</v>
      </c>
      <c r="B25" s="34">
        <v>113</v>
      </c>
      <c r="C25" s="1">
        <v>200</v>
      </c>
      <c r="D25" s="1">
        <v>976</v>
      </c>
      <c r="E25" s="3">
        <v>2.5040000000000001E-4</v>
      </c>
      <c r="F25" s="34">
        <f t="shared" si="0"/>
        <v>25.040000000000003</v>
      </c>
      <c r="G25" s="42">
        <v>1.0068999999999999</v>
      </c>
      <c r="H25" s="35">
        <v>1.0173000000000001</v>
      </c>
      <c r="I25" s="2">
        <v>1.0243</v>
      </c>
      <c r="J25" s="35">
        <v>1.0249999999999999</v>
      </c>
      <c r="K25" s="35">
        <v>0.42849999999999999</v>
      </c>
      <c r="L25" s="2">
        <v>0.42359999999999998</v>
      </c>
      <c r="M25" s="2">
        <v>0.3367</v>
      </c>
      <c r="N25" s="2">
        <v>1.0103</v>
      </c>
      <c r="O25" s="2">
        <v>26.6</v>
      </c>
      <c r="P25" s="35">
        <v>15.5</v>
      </c>
      <c r="Q25" s="2">
        <v>289.5</v>
      </c>
      <c r="R25" s="2">
        <v>24</v>
      </c>
      <c r="S25" s="2">
        <v>146.4</v>
      </c>
      <c r="T25" s="2">
        <v>60.9</v>
      </c>
      <c r="U25" s="2">
        <v>5070.2</v>
      </c>
      <c r="V25" s="2">
        <v>172.1</v>
      </c>
      <c r="W25" s="2">
        <v>928.9</v>
      </c>
      <c r="X25" s="2">
        <v>3.9</v>
      </c>
      <c r="Y25" s="2">
        <v>1.7</v>
      </c>
      <c r="Z25" s="2">
        <v>1</v>
      </c>
    </row>
    <row r="26" spans="1:26" x14ac:dyDescent="0.25">
      <c r="A26" s="35" t="s">
        <v>32</v>
      </c>
      <c r="B26" s="34">
        <v>123</v>
      </c>
      <c r="C26" s="1">
        <v>200</v>
      </c>
      <c r="D26" s="1">
        <v>976</v>
      </c>
      <c r="E26" s="3">
        <v>1.604E-4</v>
      </c>
      <c r="F26" s="34">
        <f t="shared" si="0"/>
        <v>16.04</v>
      </c>
      <c r="G26" s="42">
        <v>1.0071000000000001</v>
      </c>
      <c r="H26" s="35">
        <v>1.0333000000000001</v>
      </c>
      <c r="I26" s="2">
        <v>1.0407</v>
      </c>
      <c r="J26" s="35">
        <v>1.0434000000000001</v>
      </c>
      <c r="K26" s="35">
        <v>0.64529999999999998</v>
      </c>
      <c r="L26" s="2">
        <v>0.63939999999999997</v>
      </c>
      <c r="M26" s="2">
        <v>0.1981</v>
      </c>
      <c r="N26" s="2">
        <v>1.026</v>
      </c>
      <c r="O26" s="2">
        <v>358.5</v>
      </c>
      <c r="P26" s="35">
        <v>10.199999999999999</v>
      </c>
      <c r="Q26" s="2">
        <v>268</v>
      </c>
      <c r="R26" s="2">
        <v>2.5</v>
      </c>
      <c r="S26" s="2">
        <v>164.5</v>
      </c>
      <c r="T26" s="2">
        <v>79.5</v>
      </c>
      <c r="U26" s="2">
        <v>54337.599999999999</v>
      </c>
      <c r="V26" s="2">
        <v>518</v>
      </c>
      <c r="W26" s="2">
        <v>9707.4</v>
      </c>
      <c r="X26" s="2">
        <v>2.2999999999999998</v>
      </c>
      <c r="Y26" s="2">
        <v>0.5</v>
      </c>
      <c r="Z26" s="2">
        <v>0.4</v>
      </c>
    </row>
    <row r="27" spans="1:26" x14ac:dyDescent="0.25">
      <c r="A27" s="35" t="s">
        <v>32</v>
      </c>
      <c r="B27" s="34">
        <v>123</v>
      </c>
      <c r="C27" s="1">
        <v>200</v>
      </c>
      <c r="D27" s="1">
        <v>976</v>
      </c>
      <c r="E27" s="3">
        <v>1.605E-4</v>
      </c>
      <c r="F27" s="34">
        <f t="shared" si="0"/>
        <v>16.05</v>
      </c>
      <c r="G27" s="42">
        <v>1.0073000000000001</v>
      </c>
      <c r="H27" s="35">
        <v>1.0341</v>
      </c>
      <c r="I27" s="2">
        <v>1.0416000000000001</v>
      </c>
      <c r="J27" s="35">
        <v>1.0444</v>
      </c>
      <c r="K27" s="35">
        <v>0.64500000000000002</v>
      </c>
      <c r="L27" s="2">
        <v>0.6391</v>
      </c>
      <c r="M27" s="2">
        <v>0.19839999999999999</v>
      </c>
      <c r="N27" s="2">
        <v>1.0266</v>
      </c>
      <c r="O27" s="2">
        <v>0.8</v>
      </c>
      <c r="P27" s="35">
        <v>9.8000000000000007</v>
      </c>
      <c r="Q27" s="2">
        <v>270.39999999999998</v>
      </c>
      <c r="R27" s="2">
        <v>2.4</v>
      </c>
      <c r="S27" s="2">
        <v>166.5</v>
      </c>
      <c r="T27" s="2">
        <v>79.900000000000006</v>
      </c>
      <c r="U27" s="2">
        <v>38970.300000000003</v>
      </c>
      <c r="V27" s="2">
        <v>373.4</v>
      </c>
      <c r="W27" s="2">
        <v>6690.4</v>
      </c>
      <c r="X27" s="2">
        <v>2.7</v>
      </c>
      <c r="Y27" s="2">
        <v>0.6</v>
      </c>
      <c r="Z27" s="2">
        <v>0.5</v>
      </c>
    </row>
    <row r="28" spans="1:26" x14ac:dyDescent="0.25">
      <c r="A28" s="35" t="s">
        <v>32</v>
      </c>
      <c r="B28" s="34">
        <v>123</v>
      </c>
      <c r="C28" s="1">
        <v>200</v>
      </c>
      <c r="D28" s="1">
        <v>976</v>
      </c>
      <c r="E28" s="3">
        <v>1.6129999999999999E-4</v>
      </c>
      <c r="F28" s="34">
        <f t="shared" si="0"/>
        <v>16.13</v>
      </c>
      <c r="G28" s="42">
        <v>1.0048999999999999</v>
      </c>
      <c r="H28" s="35">
        <v>1.0357000000000001</v>
      </c>
      <c r="I28" s="2">
        <v>1.0407999999999999</v>
      </c>
      <c r="J28" s="35">
        <v>1.0446</v>
      </c>
      <c r="K28" s="35">
        <v>0.75349999999999995</v>
      </c>
      <c r="L28" s="2">
        <v>0.74909999999999999</v>
      </c>
      <c r="M28" s="2">
        <v>0.1338</v>
      </c>
      <c r="N28" s="2">
        <v>1.0306</v>
      </c>
      <c r="O28" s="2">
        <v>0.1</v>
      </c>
      <c r="P28" s="35">
        <v>11.6</v>
      </c>
      <c r="Q28" s="2">
        <v>269.60000000000002</v>
      </c>
      <c r="R28" s="2">
        <v>2.2999999999999998</v>
      </c>
      <c r="S28" s="2">
        <v>168.4</v>
      </c>
      <c r="T28" s="2">
        <v>78.2</v>
      </c>
      <c r="U28" s="2">
        <v>2259.6999999999998</v>
      </c>
      <c r="V28" s="2">
        <v>9.5</v>
      </c>
      <c r="W28" s="2">
        <v>432.4</v>
      </c>
      <c r="X28" s="2">
        <v>16.2</v>
      </c>
      <c r="Y28" s="2">
        <v>2.5</v>
      </c>
      <c r="Z28" s="2">
        <v>2.1</v>
      </c>
    </row>
    <row r="29" spans="1:26" x14ac:dyDescent="0.25">
      <c r="A29" s="35" t="s">
        <v>33</v>
      </c>
      <c r="B29" s="34">
        <v>133</v>
      </c>
      <c r="C29" s="1">
        <v>200</v>
      </c>
      <c r="D29" s="1">
        <v>976</v>
      </c>
      <c r="E29" s="3">
        <v>2.321E-4</v>
      </c>
      <c r="F29" s="34">
        <f t="shared" si="0"/>
        <v>23.21</v>
      </c>
      <c r="G29" s="42">
        <v>1.0012000000000001</v>
      </c>
      <c r="H29" s="35">
        <v>1.0374000000000001</v>
      </c>
      <c r="I29" s="2">
        <v>1.0386</v>
      </c>
      <c r="J29" s="35">
        <v>1.044</v>
      </c>
      <c r="K29" s="35">
        <v>0.93840000000000001</v>
      </c>
      <c r="L29" s="2">
        <v>0.93720000000000003</v>
      </c>
      <c r="M29" s="2">
        <v>3.1899999999999998E-2</v>
      </c>
      <c r="N29" s="2">
        <v>1.0362</v>
      </c>
      <c r="O29" s="2">
        <v>258.8</v>
      </c>
      <c r="P29" s="35">
        <v>6.6</v>
      </c>
      <c r="Q29" s="2">
        <v>349.3</v>
      </c>
      <c r="R29" s="2">
        <v>4.9000000000000004</v>
      </c>
      <c r="S29" s="2">
        <v>115.5</v>
      </c>
      <c r="T29" s="2">
        <v>81.8</v>
      </c>
      <c r="U29" s="2">
        <v>7028.8</v>
      </c>
      <c r="V29" s="2">
        <v>1.4</v>
      </c>
      <c r="W29" s="2">
        <v>1766.8</v>
      </c>
      <c r="X29" s="2">
        <v>37.299999999999997</v>
      </c>
      <c r="Y29" s="2">
        <v>1.2</v>
      </c>
      <c r="Z29" s="2">
        <v>1.3</v>
      </c>
    </row>
    <row r="30" spans="1:26" x14ac:dyDescent="0.25">
      <c r="A30" s="35" t="s">
        <v>33</v>
      </c>
      <c r="B30" s="34">
        <v>133</v>
      </c>
      <c r="C30" s="1">
        <v>200</v>
      </c>
      <c r="D30" s="1">
        <v>976</v>
      </c>
      <c r="E30" s="3">
        <v>2.2900000000000001E-4</v>
      </c>
      <c r="F30" s="34">
        <f t="shared" si="0"/>
        <v>22.900000000000002</v>
      </c>
      <c r="G30" s="42">
        <v>1.0033000000000001</v>
      </c>
      <c r="H30" s="35">
        <v>1.0369999999999999</v>
      </c>
      <c r="I30" s="2">
        <v>1.0404</v>
      </c>
      <c r="J30" s="35">
        <v>1.0448999999999999</v>
      </c>
      <c r="K30" s="35">
        <v>0.83460000000000001</v>
      </c>
      <c r="L30" s="2">
        <v>0.83150000000000002</v>
      </c>
      <c r="M30" s="2">
        <v>8.7900000000000006E-2</v>
      </c>
      <c r="N30" s="2">
        <v>1.0336000000000001</v>
      </c>
      <c r="O30" s="2">
        <v>216.5</v>
      </c>
      <c r="P30" s="35">
        <v>2.4</v>
      </c>
      <c r="Q30" s="2">
        <v>306.8</v>
      </c>
      <c r="R30" s="2">
        <v>7</v>
      </c>
      <c r="S30" s="2">
        <v>107.8</v>
      </c>
      <c r="T30" s="2">
        <v>82.6</v>
      </c>
      <c r="U30" s="2">
        <v>99309.5</v>
      </c>
      <c r="V30" s="2">
        <v>232.9</v>
      </c>
      <c r="W30" s="2">
        <v>29699.3</v>
      </c>
      <c r="X30" s="2">
        <v>3.4</v>
      </c>
      <c r="Y30" s="2">
        <v>0.3</v>
      </c>
      <c r="Z30" s="2">
        <v>0.3</v>
      </c>
    </row>
    <row r="31" spans="1:26" x14ac:dyDescent="0.25">
      <c r="A31" s="35" t="s">
        <v>33</v>
      </c>
      <c r="B31" s="34">
        <v>133</v>
      </c>
      <c r="C31" s="1">
        <v>200</v>
      </c>
      <c r="D31" s="1">
        <v>976</v>
      </c>
      <c r="E31" s="3">
        <v>2.2919999999999999E-4</v>
      </c>
      <c r="F31" s="34">
        <f t="shared" si="0"/>
        <v>22.919999999999998</v>
      </c>
      <c r="G31" s="42">
        <v>1.0028999999999999</v>
      </c>
      <c r="H31" s="35">
        <v>1.0378000000000001</v>
      </c>
      <c r="I31" s="2">
        <v>1.0407</v>
      </c>
      <c r="J31" s="35">
        <v>1.0456000000000001</v>
      </c>
      <c r="K31" s="35">
        <v>0.85709999999999997</v>
      </c>
      <c r="L31" s="2">
        <v>0.85440000000000005</v>
      </c>
      <c r="M31" s="2">
        <v>7.5499999999999998E-2</v>
      </c>
      <c r="N31" s="2">
        <v>1.0347999999999999</v>
      </c>
      <c r="O31" s="2">
        <v>212.1</v>
      </c>
      <c r="P31" s="35">
        <v>1.8</v>
      </c>
      <c r="Q31" s="2">
        <v>302.3</v>
      </c>
      <c r="R31" s="2">
        <v>7.1</v>
      </c>
      <c r="S31" s="2">
        <v>107.8</v>
      </c>
      <c r="T31" s="2">
        <v>82.6</v>
      </c>
      <c r="U31" s="2">
        <v>104093.1</v>
      </c>
      <c r="V31" s="2">
        <v>175.2</v>
      </c>
      <c r="W31" s="2">
        <v>29718.5</v>
      </c>
      <c r="X31" s="2">
        <v>3.9</v>
      </c>
      <c r="Y31" s="2">
        <v>0.3</v>
      </c>
      <c r="Z31" s="2">
        <v>0.3</v>
      </c>
    </row>
    <row r="32" spans="1:26" x14ac:dyDescent="0.25">
      <c r="A32" s="35" t="s">
        <v>34</v>
      </c>
      <c r="B32" s="34">
        <v>138</v>
      </c>
      <c r="C32" s="1">
        <v>200</v>
      </c>
      <c r="D32" s="1">
        <v>976</v>
      </c>
      <c r="E32" s="3">
        <v>1.303E-4</v>
      </c>
      <c r="F32" s="34">
        <f t="shared" si="0"/>
        <v>13.03</v>
      </c>
      <c r="G32" s="42">
        <v>1.0073000000000001</v>
      </c>
      <c r="H32" s="35">
        <v>1.0456000000000001</v>
      </c>
      <c r="I32" s="2">
        <v>1.0531999999999999</v>
      </c>
      <c r="J32" s="35">
        <v>1.0578000000000001</v>
      </c>
      <c r="K32" s="35">
        <v>0.72030000000000005</v>
      </c>
      <c r="L32" s="2">
        <v>0.71409999999999996</v>
      </c>
      <c r="M32" s="2">
        <v>0.154</v>
      </c>
      <c r="N32" s="2">
        <v>1.0381</v>
      </c>
      <c r="O32" s="2">
        <v>201.9</v>
      </c>
      <c r="P32" s="35">
        <v>2.5</v>
      </c>
      <c r="Q32" s="2">
        <v>292</v>
      </c>
      <c r="R32" s="2">
        <v>2.9</v>
      </c>
      <c r="S32" s="2">
        <v>71.400000000000006</v>
      </c>
      <c r="T32" s="2">
        <v>86.2</v>
      </c>
      <c r="U32" s="2">
        <v>47702.7</v>
      </c>
      <c r="V32" s="2">
        <v>316.8</v>
      </c>
      <c r="W32" s="2">
        <v>11548.4</v>
      </c>
      <c r="X32" s="2">
        <v>2.9</v>
      </c>
      <c r="Y32" s="2">
        <v>0.5</v>
      </c>
      <c r="Z32" s="2">
        <v>0.5</v>
      </c>
    </row>
    <row r="33" spans="1:26" x14ac:dyDescent="0.25">
      <c r="A33" s="35" t="s">
        <v>34</v>
      </c>
      <c r="B33" s="34">
        <v>138</v>
      </c>
      <c r="C33" s="1">
        <v>200</v>
      </c>
      <c r="D33" s="1">
        <v>976</v>
      </c>
      <c r="E33" s="3">
        <v>1.2779999999999999E-4</v>
      </c>
      <c r="F33" s="34">
        <f t="shared" si="0"/>
        <v>12.78</v>
      </c>
      <c r="G33" s="42">
        <v>1.0049999999999999</v>
      </c>
      <c r="H33" s="35">
        <v>1.0492999999999999</v>
      </c>
      <c r="I33" s="2">
        <v>1.0546</v>
      </c>
      <c r="J33" s="35">
        <v>1.0605</v>
      </c>
      <c r="K33" s="35">
        <v>0.81069999999999998</v>
      </c>
      <c r="L33" s="2">
        <v>0.80610000000000004</v>
      </c>
      <c r="M33" s="2">
        <v>0.1019</v>
      </c>
      <c r="N33" s="2">
        <v>1.044</v>
      </c>
      <c r="O33" s="2">
        <v>209.2</v>
      </c>
      <c r="P33" s="35">
        <v>1.6</v>
      </c>
      <c r="Q33" s="2">
        <v>299.3</v>
      </c>
      <c r="R33" s="2">
        <v>3.2</v>
      </c>
      <c r="S33" s="2">
        <v>92.1</v>
      </c>
      <c r="T33" s="2">
        <v>86.4</v>
      </c>
      <c r="U33" s="2">
        <v>2544</v>
      </c>
      <c r="V33" s="2">
        <v>7.1</v>
      </c>
      <c r="W33" s="2">
        <v>681.2</v>
      </c>
      <c r="X33" s="2">
        <v>18.5</v>
      </c>
      <c r="Y33" s="2">
        <v>2</v>
      </c>
      <c r="Z33" s="2">
        <v>2.1</v>
      </c>
    </row>
    <row r="34" spans="1:26" x14ac:dyDescent="0.25">
      <c r="A34" s="35" t="s">
        <v>34</v>
      </c>
      <c r="B34" s="34">
        <v>138</v>
      </c>
      <c r="C34" s="1">
        <v>200</v>
      </c>
      <c r="D34" s="1">
        <v>976</v>
      </c>
      <c r="E34" s="3">
        <v>1.3229999999999999E-4</v>
      </c>
      <c r="F34" s="34">
        <f t="shared" si="0"/>
        <v>13.229999999999999</v>
      </c>
      <c r="G34" s="42">
        <v>1.0083</v>
      </c>
      <c r="H34" s="35">
        <v>1.0454000000000001</v>
      </c>
      <c r="I34" s="2">
        <v>1.0541</v>
      </c>
      <c r="J34" s="35">
        <v>1.0583</v>
      </c>
      <c r="K34" s="35">
        <v>0.68759999999999999</v>
      </c>
      <c r="L34" s="2">
        <v>0.68059999999999998</v>
      </c>
      <c r="M34" s="2">
        <v>0.17349999999999999</v>
      </c>
      <c r="N34" s="2">
        <v>1.0368999999999999</v>
      </c>
      <c r="O34" s="2">
        <v>202.2</v>
      </c>
      <c r="P34" s="35">
        <v>1.8</v>
      </c>
      <c r="Q34" s="2">
        <v>292.2</v>
      </c>
      <c r="R34" s="2">
        <v>2.5</v>
      </c>
      <c r="S34" s="2">
        <v>77.2</v>
      </c>
      <c r="T34" s="2">
        <v>86.9</v>
      </c>
      <c r="U34" s="2">
        <v>2142.4</v>
      </c>
      <c r="V34" s="2">
        <v>17.399999999999999</v>
      </c>
      <c r="W34" s="2">
        <v>502.5</v>
      </c>
      <c r="X34" s="2">
        <v>12.1</v>
      </c>
      <c r="Y34" s="2">
        <v>2.2999999999999998</v>
      </c>
      <c r="Z34" s="2">
        <v>2.2000000000000002</v>
      </c>
    </row>
    <row r="35" spans="1:26" x14ac:dyDescent="0.25">
      <c r="A35" s="35" t="s">
        <v>35</v>
      </c>
      <c r="B35" s="34">
        <v>143</v>
      </c>
      <c r="C35" s="1">
        <v>200</v>
      </c>
      <c r="D35" s="1">
        <v>976</v>
      </c>
      <c r="E35" s="3">
        <v>4.839E-4</v>
      </c>
      <c r="F35" s="34">
        <f t="shared" si="0"/>
        <v>48.39</v>
      </c>
      <c r="G35" s="42">
        <v>1.0009999999999999</v>
      </c>
      <c r="H35" s="35">
        <v>1.0132000000000001</v>
      </c>
      <c r="I35" s="2">
        <v>1.0142</v>
      </c>
      <c r="J35" s="35">
        <v>1.0159</v>
      </c>
      <c r="K35" s="35">
        <v>0.86</v>
      </c>
      <c r="L35" s="2">
        <v>0.85909999999999997</v>
      </c>
      <c r="M35" s="2">
        <v>7.2999999999999995E-2</v>
      </c>
      <c r="N35" s="2">
        <v>1.0122</v>
      </c>
      <c r="O35" s="2">
        <v>292.39999999999998</v>
      </c>
      <c r="P35" s="35">
        <v>2</v>
      </c>
      <c r="Q35" s="2">
        <v>202.1</v>
      </c>
      <c r="R35" s="2">
        <v>7.6</v>
      </c>
      <c r="S35" s="2">
        <v>37.4</v>
      </c>
      <c r="T35" s="2">
        <v>82.2</v>
      </c>
      <c r="U35" s="2">
        <v>75793</v>
      </c>
      <c r="V35" s="2">
        <v>117.7</v>
      </c>
      <c r="W35" s="2">
        <v>21175</v>
      </c>
      <c r="X35" s="2">
        <v>4.7</v>
      </c>
      <c r="Y35" s="2">
        <v>0.4</v>
      </c>
      <c r="Z35" s="2">
        <v>0.4</v>
      </c>
    </row>
    <row r="36" spans="1:26" x14ac:dyDescent="0.25">
      <c r="A36" s="35" t="s">
        <v>35</v>
      </c>
      <c r="B36" s="34">
        <v>143</v>
      </c>
      <c r="C36" s="1">
        <v>200</v>
      </c>
      <c r="D36" s="1">
        <v>976</v>
      </c>
      <c r="E36" s="3">
        <v>4.8309999999999998E-4</v>
      </c>
      <c r="F36" s="34">
        <f t="shared" si="0"/>
        <v>48.309999999999995</v>
      </c>
      <c r="G36" s="42">
        <v>1.0011000000000001</v>
      </c>
      <c r="H36" s="35">
        <v>1.0132000000000001</v>
      </c>
      <c r="I36" s="2">
        <v>1.0142</v>
      </c>
      <c r="J36" s="35">
        <v>1.0159</v>
      </c>
      <c r="K36" s="35">
        <v>0.84989999999999999</v>
      </c>
      <c r="L36" s="2">
        <v>0.84889999999999999</v>
      </c>
      <c r="M36" s="2">
        <v>7.85E-2</v>
      </c>
      <c r="N36" s="2">
        <v>1.0121</v>
      </c>
      <c r="O36" s="2">
        <v>297.10000000000002</v>
      </c>
      <c r="P36" s="35">
        <v>1</v>
      </c>
      <c r="Q36" s="2">
        <v>207</v>
      </c>
      <c r="R36" s="2">
        <v>7.7</v>
      </c>
      <c r="S36" s="2">
        <v>34.700000000000003</v>
      </c>
      <c r="T36" s="2">
        <v>82.2</v>
      </c>
      <c r="U36" s="2">
        <v>73286</v>
      </c>
      <c r="V36" s="2">
        <v>136.4</v>
      </c>
      <c r="W36" s="2">
        <v>21950</v>
      </c>
      <c r="X36" s="2">
        <v>4.4000000000000004</v>
      </c>
      <c r="Y36" s="2">
        <v>0.3</v>
      </c>
      <c r="Z36" s="2">
        <v>0.4</v>
      </c>
    </row>
    <row r="37" spans="1:26" x14ac:dyDescent="0.25">
      <c r="A37" s="35" t="s">
        <v>35</v>
      </c>
      <c r="B37" s="34">
        <v>143</v>
      </c>
      <c r="C37" s="1">
        <v>200</v>
      </c>
      <c r="D37" s="1">
        <v>976</v>
      </c>
      <c r="E37" s="3">
        <v>4.8329999999999998E-4</v>
      </c>
      <c r="F37" s="34">
        <f t="shared" si="0"/>
        <v>48.33</v>
      </c>
      <c r="G37" s="42">
        <v>1.0009999999999999</v>
      </c>
      <c r="H37" s="35">
        <v>1.0132000000000001</v>
      </c>
      <c r="I37" s="2">
        <v>1.0142</v>
      </c>
      <c r="J37" s="35">
        <v>1.0159</v>
      </c>
      <c r="K37" s="35">
        <v>0.85170000000000001</v>
      </c>
      <c r="L37" s="2">
        <v>0.85070000000000001</v>
      </c>
      <c r="M37" s="2">
        <v>7.7499999999999999E-2</v>
      </c>
      <c r="N37" s="2">
        <v>1.0121</v>
      </c>
      <c r="O37" s="2">
        <v>298.3</v>
      </c>
      <c r="P37" s="35">
        <v>0.9</v>
      </c>
      <c r="Q37" s="2">
        <v>208.2</v>
      </c>
      <c r="R37" s="2">
        <v>8</v>
      </c>
      <c r="S37" s="2">
        <v>34.4</v>
      </c>
      <c r="T37" s="2">
        <v>81.900000000000006</v>
      </c>
      <c r="U37" s="2">
        <v>73644.3</v>
      </c>
      <c r="V37" s="2">
        <v>135</v>
      </c>
      <c r="W37" s="2">
        <v>22562.1</v>
      </c>
      <c r="X37" s="2">
        <v>4.4000000000000004</v>
      </c>
      <c r="Y37" s="2">
        <v>0.3</v>
      </c>
      <c r="Z37" s="2">
        <v>0.4</v>
      </c>
    </row>
    <row r="38" spans="1:26" x14ac:dyDescent="0.25">
      <c r="A38" s="35" t="s">
        <v>36</v>
      </c>
      <c r="B38" s="34">
        <v>153</v>
      </c>
      <c r="C38" s="1">
        <v>200</v>
      </c>
      <c r="D38" s="1">
        <v>976</v>
      </c>
      <c r="E38" s="3">
        <v>2.063E-4</v>
      </c>
      <c r="F38" s="34">
        <f t="shared" si="0"/>
        <v>20.63</v>
      </c>
      <c r="G38" s="42">
        <v>1.006</v>
      </c>
      <c r="H38" s="35">
        <v>1.0150999999999999</v>
      </c>
      <c r="I38" s="2">
        <v>1.0212000000000001</v>
      </c>
      <c r="J38" s="35">
        <v>1.0218</v>
      </c>
      <c r="K38" s="35">
        <v>0.43280000000000002</v>
      </c>
      <c r="L38" s="2">
        <v>0.42849999999999999</v>
      </c>
      <c r="M38" s="2">
        <v>0.33339999999999997</v>
      </c>
      <c r="N38" s="2">
        <v>1.0091000000000001</v>
      </c>
      <c r="O38" s="2">
        <v>111.3</v>
      </c>
      <c r="P38" s="35">
        <v>1.3</v>
      </c>
      <c r="Q38" s="2">
        <v>201.4</v>
      </c>
      <c r="R38" s="2">
        <v>5.3</v>
      </c>
      <c r="S38" s="2">
        <v>7.4</v>
      </c>
      <c r="T38" s="2">
        <v>84.5</v>
      </c>
      <c r="U38" s="2">
        <v>23606.9</v>
      </c>
      <c r="V38" s="2">
        <v>691.8</v>
      </c>
      <c r="W38" s="2">
        <v>4314.6000000000004</v>
      </c>
      <c r="X38" s="2">
        <v>1.9</v>
      </c>
      <c r="Y38" s="2">
        <v>0.8</v>
      </c>
      <c r="Z38" s="2">
        <v>0.6</v>
      </c>
    </row>
    <row r="39" spans="1:26" x14ac:dyDescent="0.25">
      <c r="A39" s="35" t="s">
        <v>36</v>
      </c>
      <c r="B39" s="34">
        <v>153</v>
      </c>
      <c r="C39" s="1">
        <v>200</v>
      </c>
      <c r="D39" s="1">
        <v>976</v>
      </c>
      <c r="E39" s="3">
        <v>2.062E-4</v>
      </c>
      <c r="F39" s="34">
        <f t="shared" si="0"/>
        <v>20.62</v>
      </c>
      <c r="G39" s="42">
        <v>1.0056</v>
      </c>
      <c r="H39" s="35">
        <v>1.0149999999999999</v>
      </c>
      <c r="I39" s="2">
        <v>1.0206999999999999</v>
      </c>
      <c r="J39" s="35">
        <v>1.0214000000000001</v>
      </c>
      <c r="K39" s="35">
        <v>0.45419999999999999</v>
      </c>
      <c r="L39" s="2">
        <v>0.4501</v>
      </c>
      <c r="M39" s="2">
        <v>0.31869999999999998</v>
      </c>
      <c r="N39" s="2">
        <v>1.0094000000000001</v>
      </c>
      <c r="O39" s="2">
        <v>116.5</v>
      </c>
      <c r="P39" s="35">
        <v>1.9</v>
      </c>
      <c r="Q39" s="2">
        <v>206.7</v>
      </c>
      <c r="R39" s="2">
        <v>6</v>
      </c>
      <c r="S39" s="2">
        <v>8.9</v>
      </c>
      <c r="T39" s="2">
        <v>83.7</v>
      </c>
      <c r="U39" s="2">
        <v>28861.4</v>
      </c>
      <c r="V39" s="2">
        <v>816.6</v>
      </c>
      <c r="W39" s="2">
        <v>5947.8</v>
      </c>
      <c r="X39" s="2">
        <v>1.8</v>
      </c>
      <c r="Y39" s="2">
        <v>0.7</v>
      </c>
      <c r="Z39" s="2">
        <v>0.5</v>
      </c>
    </row>
    <row r="40" spans="1:26" x14ac:dyDescent="0.25">
      <c r="A40" s="35" t="s">
        <v>36</v>
      </c>
      <c r="B40" s="34">
        <v>153</v>
      </c>
      <c r="C40" s="1">
        <v>200</v>
      </c>
      <c r="D40" s="1">
        <v>976</v>
      </c>
      <c r="E40" s="3">
        <v>2.064E-4</v>
      </c>
      <c r="F40" s="34">
        <f t="shared" si="0"/>
        <v>20.64</v>
      </c>
      <c r="G40" s="42">
        <v>1.0058</v>
      </c>
      <c r="H40" s="35">
        <v>1.0153000000000001</v>
      </c>
      <c r="I40" s="2">
        <v>1.0212000000000001</v>
      </c>
      <c r="J40" s="35">
        <v>1.0219</v>
      </c>
      <c r="K40" s="35">
        <v>0.4466</v>
      </c>
      <c r="L40" s="2">
        <v>0.44240000000000002</v>
      </c>
      <c r="M40" s="2">
        <v>0.32400000000000001</v>
      </c>
      <c r="N40" s="2">
        <v>1.0094000000000001</v>
      </c>
      <c r="O40" s="2">
        <v>115.1</v>
      </c>
      <c r="P40" s="35">
        <v>1.6</v>
      </c>
      <c r="Q40" s="2">
        <v>205.3</v>
      </c>
      <c r="R40" s="2">
        <v>5.6</v>
      </c>
      <c r="S40" s="2">
        <v>9.4</v>
      </c>
      <c r="T40" s="2">
        <v>84.2</v>
      </c>
      <c r="U40" s="2">
        <v>31464</v>
      </c>
      <c r="V40" s="2">
        <v>905.5</v>
      </c>
      <c r="W40" s="2">
        <v>6257.3</v>
      </c>
      <c r="X40" s="2">
        <v>1.7</v>
      </c>
      <c r="Y40" s="2">
        <v>0.6</v>
      </c>
      <c r="Z40" s="2">
        <v>0.5</v>
      </c>
    </row>
    <row r="41" spans="1:26" x14ac:dyDescent="0.25">
      <c r="A41" s="35" t="s">
        <v>37</v>
      </c>
      <c r="B41" s="34">
        <v>163</v>
      </c>
      <c r="C41" s="1">
        <v>200</v>
      </c>
      <c r="D41" s="1">
        <v>976</v>
      </c>
      <c r="E41" s="3">
        <v>2.174E-4</v>
      </c>
      <c r="F41" s="34">
        <f t="shared" si="0"/>
        <v>21.74</v>
      </c>
      <c r="G41" s="42">
        <v>1.0035000000000001</v>
      </c>
      <c r="H41" s="35">
        <v>1.0311999999999999</v>
      </c>
      <c r="I41" s="2">
        <v>1.0347999999999999</v>
      </c>
      <c r="J41" s="35">
        <v>1.0383</v>
      </c>
      <c r="K41" s="35">
        <v>0.79730000000000001</v>
      </c>
      <c r="L41" s="2">
        <v>0.79420000000000002</v>
      </c>
      <c r="M41" s="2">
        <v>0.1085</v>
      </c>
      <c r="N41" s="2">
        <v>1.0276000000000001</v>
      </c>
      <c r="O41" s="2">
        <v>281.8</v>
      </c>
      <c r="P41" s="35">
        <v>1.9</v>
      </c>
      <c r="Q41" s="2">
        <v>191.7</v>
      </c>
      <c r="R41" s="2">
        <v>1.5</v>
      </c>
      <c r="S41" s="2">
        <v>63.5</v>
      </c>
      <c r="T41" s="2">
        <v>87.6</v>
      </c>
      <c r="U41" s="2">
        <v>8712.2000000000007</v>
      </c>
      <c r="V41" s="2">
        <v>25.5</v>
      </c>
      <c r="W41" s="2">
        <v>1923</v>
      </c>
      <c r="X41" s="2">
        <v>10</v>
      </c>
      <c r="Y41" s="2">
        <v>1.2</v>
      </c>
      <c r="Z41" s="2">
        <v>1.1000000000000001</v>
      </c>
    </row>
    <row r="42" spans="1:26" x14ac:dyDescent="0.25">
      <c r="A42" s="35" t="s">
        <v>37</v>
      </c>
      <c r="B42" s="34">
        <v>163</v>
      </c>
      <c r="C42" s="1">
        <v>200</v>
      </c>
      <c r="D42" s="1">
        <v>976</v>
      </c>
      <c r="E42" s="3">
        <v>2.1809999999999999E-4</v>
      </c>
      <c r="F42" s="34">
        <f t="shared" si="0"/>
        <v>21.81</v>
      </c>
      <c r="G42" s="42">
        <v>1.0038</v>
      </c>
      <c r="H42" s="35">
        <v>1.0307999999999999</v>
      </c>
      <c r="I42" s="2">
        <v>1.0347</v>
      </c>
      <c r="J42" s="35">
        <v>1.0381</v>
      </c>
      <c r="K42" s="35">
        <v>0.7802</v>
      </c>
      <c r="L42" s="2">
        <v>0.77680000000000005</v>
      </c>
      <c r="M42" s="2">
        <v>0.1182</v>
      </c>
      <c r="N42" s="2">
        <v>1.0268999999999999</v>
      </c>
      <c r="O42" s="2">
        <v>279.7</v>
      </c>
      <c r="P42" s="35">
        <v>2.6</v>
      </c>
      <c r="Q42" s="2">
        <v>189.7</v>
      </c>
      <c r="R42" s="2">
        <v>1.2</v>
      </c>
      <c r="S42" s="2">
        <v>75.2</v>
      </c>
      <c r="T42" s="2">
        <v>87.1</v>
      </c>
      <c r="U42" s="2">
        <v>11345.8</v>
      </c>
      <c r="V42" s="2">
        <v>38.9</v>
      </c>
      <c r="W42" s="2">
        <v>2440.9</v>
      </c>
      <c r="X42" s="2">
        <v>8.1999999999999993</v>
      </c>
      <c r="Y42" s="2">
        <v>1</v>
      </c>
      <c r="Z42" s="2">
        <v>1</v>
      </c>
    </row>
    <row r="43" spans="1:26" x14ac:dyDescent="0.25">
      <c r="A43" s="35" t="s">
        <v>37</v>
      </c>
      <c r="B43" s="34">
        <v>163</v>
      </c>
      <c r="C43" s="1">
        <v>200</v>
      </c>
      <c r="D43" s="1">
        <v>976</v>
      </c>
      <c r="E43" s="3">
        <v>2.175E-4</v>
      </c>
      <c r="F43" s="34">
        <f t="shared" si="0"/>
        <v>21.75</v>
      </c>
      <c r="G43" s="42">
        <v>1.0034000000000001</v>
      </c>
      <c r="H43" s="35">
        <v>1.0321</v>
      </c>
      <c r="I43" s="2">
        <v>1.0356000000000001</v>
      </c>
      <c r="J43" s="35">
        <v>1.0392999999999999</v>
      </c>
      <c r="K43" s="35">
        <v>0.80659999999999998</v>
      </c>
      <c r="L43" s="2">
        <v>0.80349999999999999</v>
      </c>
      <c r="M43" s="2">
        <v>0.1033</v>
      </c>
      <c r="N43" s="2">
        <v>1.0286</v>
      </c>
      <c r="O43" s="2">
        <v>276.89999999999998</v>
      </c>
      <c r="P43" s="35">
        <v>1.7</v>
      </c>
      <c r="Q43" s="2">
        <v>186.8</v>
      </c>
      <c r="R43" s="2">
        <v>1.2</v>
      </c>
      <c r="S43" s="2">
        <v>63.5</v>
      </c>
      <c r="T43" s="2">
        <v>87.9</v>
      </c>
      <c r="U43" s="2">
        <v>89963.8</v>
      </c>
      <c r="V43" s="2">
        <v>232.2</v>
      </c>
      <c r="W43" s="2">
        <v>19087.3</v>
      </c>
      <c r="X43" s="2">
        <v>3.4</v>
      </c>
      <c r="Y43" s="2">
        <v>0.4</v>
      </c>
      <c r="Z43" s="2">
        <v>0.3</v>
      </c>
    </row>
    <row r="44" spans="1:26" x14ac:dyDescent="0.25">
      <c r="A44" s="35" t="s">
        <v>38</v>
      </c>
      <c r="B44" s="34">
        <v>173</v>
      </c>
      <c r="C44" s="1">
        <v>200</v>
      </c>
      <c r="D44" s="1">
        <v>976</v>
      </c>
      <c r="E44" s="3">
        <v>2.154E-4</v>
      </c>
      <c r="F44" s="34">
        <f t="shared" si="0"/>
        <v>21.54</v>
      </c>
      <c r="G44" s="42">
        <v>1.0055000000000001</v>
      </c>
      <c r="H44" s="35">
        <v>1.024</v>
      </c>
      <c r="I44" s="2">
        <v>1.0296000000000001</v>
      </c>
      <c r="J44" s="35">
        <v>1.0315000000000001</v>
      </c>
      <c r="K44" s="35">
        <v>0.62670000000000003</v>
      </c>
      <c r="L44" s="2">
        <v>0.62219999999999998</v>
      </c>
      <c r="M44" s="2">
        <v>0.20860000000000001</v>
      </c>
      <c r="N44" s="2">
        <v>1.0184</v>
      </c>
      <c r="O44" s="2">
        <v>303.60000000000002</v>
      </c>
      <c r="P44" s="35">
        <v>0.2</v>
      </c>
      <c r="Q44" s="2">
        <v>213.5</v>
      </c>
      <c r="R44" s="2">
        <v>9.6999999999999993</v>
      </c>
      <c r="S44" s="2">
        <v>34.799999999999997</v>
      </c>
      <c r="T44" s="2">
        <v>80.3</v>
      </c>
      <c r="U44" s="2">
        <v>46695.199999999997</v>
      </c>
      <c r="V44" s="2">
        <v>626.6</v>
      </c>
      <c r="W44" s="2">
        <v>13213.2</v>
      </c>
      <c r="X44" s="2">
        <v>2</v>
      </c>
      <c r="Y44" s="2">
        <v>0.4</v>
      </c>
      <c r="Z44" s="2">
        <v>0.4</v>
      </c>
    </row>
    <row r="45" spans="1:26" x14ac:dyDescent="0.25">
      <c r="A45" s="35" t="s">
        <v>38</v>
      </c>
      <c r="B45" s="34">
        <v>173</v>
      </c>
      <c r="C45" s="1">
        <v>200</v>
      </c>
      <c r="D45" s="1">
        <v>976</v>
      </c>
      <c r="E45" s="3">
        <v>2.1560000000000001E-4</v>
      </c>
      <c r="F45" s="34">
        <f t="shared" si="0"/>
        <v>21.560000000000002</v>
      </c>
      <c r="G45" s="42">
        <v>1.0059</v>
      </c>
      <c r="H45" s="35">
        <v>1.0232000000000001</v>
      </c>
      <c r="I45" s="2">
        <v>1.0291999999999999</v>
      </c>
      <c r="J45" s="35">
        <v>1.0308999999999999</v>
      </c>
      <c r="K45" s="35">
        <v>0.59260000000000002</v>
      </c>
      <c r="L45" s="2">
        <v>0.58789999999999998</v>
      </c>
      <c r="M45" s="2">
        <v>0.22969999999999999</v>
      </c>
      <c r="N45" s="2">
        <v>1.0172000000000001</v>
      </c>
      <c r="O45" s="2">
        <v>125.8</v>
      </c>
      <c r="P45" s="35">
        <v>0.4</v>
      </c>
      <c r="Q45" s="2">
        <v>215.9</v>
      </c>
      <c r="R45" s="2">
        <v>9.8000000000000007</v>
      </c>
      <c r="S45" s="2">
        <v>33.299999999999997</v>
      </c>
      <c r="T45" s="2">
        <v>80.2</v>
      </c>
      <c r="U45" s="2">
        <v>52534.6</v>
      </c>
      <c r="V45" s="2">
        <v>856.8</v>
      </c>
      <c r="W45" s="2">
        <v>14757.2</v>
      </c>
      <c r="X45" s="2">
        <v>1.8</v>
      </c>
      <c r="Y45" s="2">
        <v>0.4</v>
      </c>
      <c r="Z45" s="2">
        <v>0.4</v>
      </c>
    </row>
    <row r="46" spans="1:26" x14ac:dyDescent="0.25">
      <c r="A46" s="35" t="s">
        <v>38</v>
      </c>
      <c r="B46" s="34">
        <v>173</v>
      </c>
      <c r="C46" s="1">
        <v>200</v>
      </c>
      <c r="D46" s="1">
        <v>976</v>
      </c>
      <c r="E46" s="3">
        <v>2.1149999999999999E-4</v>
      </c>
      <c r="F46" s="34">
        <f t="shared" si="0"/>
        <v>21.15</v>
      </c>
      <c r="G46" s="42">
        <v>1.0038</v>
      </c>
      <c r="H46" s="35">
        <v>1.0284</v>
      </c>
      <c r="I46" s="2">
        <v>1.0324</v>
      </c>
      <c r="J46" s="35">
        <v>1.0354000000000001</v>
      </c>
      <c r="K46" s="35">
        <v>0.75919999999999999</v>
      </c>
      <c r="L46" s="2">
        <v>0.75590000000000002</v>
      </c>
      <c r="M46" s="2">
        <v>0.13</v>
      </c>
      <c r="N46" s="2">
        <v>1.0245</v>
      </c>
      <c r="O46" s="2">
        <v>125.4</v>
      </c>
      <c r="P46" s="35">
        <v>0.3</v>
      </c>
      <c r="Q46" s="2">
        <v>215.4</v>
      </c>
      <c r="R46" s="2">
        <v>9.3000000000000007</v>
      </c>
      <c r="S46" s="2">
        <v>33.799999999999997</v>
      </c>
      <c r="T46" s="2">
        <v>80.7</v>
      </c>
      <c r="U46" s="2">
        <v>354.5</v>
      </c>
      <c r="V46" s="2">
        <v>1.4</v>
      </c>
      <c r="W46" s="2">
        <v>112.4</v>
      </c>
      <c r="X46" s="2">
        <v>37.200000000000003</v>
      </c>
      <c r="Y46" s="2">
        <v>4.8</v>
      </c>
      <c r="Z46" s="2">
        <v>5.0999999999999996</v>
      </c>
    </row>
    <row r="47" spans="1:26" x14ac:dyDescent="0.25">
      <c r="A47" s="35" t="s">
        <v>39</v>
      </c>
      <c r="B47" s="34">
        <v>183</v>
      </c>
      <c r="C47" s="1">
        <v>200</v>
      </c>
      <c r="D47" s="1">
        <v>976</v>
      </c>
      <c r="E47" s="3">
        <v>2.3440000000000001E-4</v>
      </c>
      <c r="F47" s="34">
        <f t="shared" si="0"/>
        <v>23.44</v>
      </c>
      <c r="G47" s="42">
        <v>1.0051000000000001</v>
      </c>
      <c r="H47" s="35">
        <v>1.0366</v>
      </c>
      <c r="I47" s="2">
        <v>1.0419</v>
      </c>
      <c r="J47" s="35">
        <v>1.0457000000000001</v>
      </c>
      <c r="K47" s="35">
        <v>0.75129999999999997</v>
      </c>
      <c r="L47" s="2">
        <v>0.74680000000000002</v>
      </c>
      <c r="M47" s="2">
        <v>0.13519999999999999</v>
      </c>
      <c r="N47" s="2">
        <v>1.0313000000000001</v>
      </c>
      <c r="O47" s="2">
        <v>291.89999999999998</v>
      </c>
      <c r="P47" s="35">
        <v>4.4000000000000004</v>
      </c>
      <c r="Q47" s="2">
        <v>201.8</v>
      </c>
      <c r="R47" s="2">
        <v>0.9</v>
      </c>
      <c r="S47" s="2">
        <v>100.2</v>
      </c>
      <c r="T47" s="2">
        <v>85.5</v>
      </c>
      <c r="U47" s="2">
        <v>127396.9</v>
      </c>
      <c r="V47" s="2">
        <v>627.4</v>
      </c>
      <c r="W47" s="2">
        <v>29200.5</v>
      </c>
      <c r="X47" s="2">
        <v>2</v>
      </c>
      <c r="Y47" s="2">
        <v>0.3</v>
      </c>
      <c r="Z47" s="2">
        <v>0.3</v>
      </c>
    </row>
    <row r="48" spans="1:26" x14ac:dyDescent="0.25">
      <c r="A48" s="35" t="s">
        <v>39</v>
      </c>
      <c r="B48" s="34">
        <v>183</v>
      </c>
      <c r="C48" s="1">
        <v>200</v>
      </c>
      <c r="D48" s="1">
        <v>976</v>
      </c>
      <c r="E48" s="3">
        <v>2.341E-4</v>
      </c>
      <c r="F48" s="34">
        <f t="shared" si="0"/>
        <v>23.41</v>
      </c>
      <c r="G48" s="42">
        <v>1.0051000000000001</v>
      </c>
      <c r="H48" s="35">
        <v>1.0369999999999999</v>
      </c>
      <c r="I48" s="2">
        <v>1.0423</v>
      </c>
      <c r="J48" s="35">
        <v>1.0462</v>
      </c>
      <c r="K48" s="35">
        <v>0.754</v>
      </c>
      <c r="L48" s="2">
        <v>0.74950000000000006</v>
      </c>
      <c r="M48" s="2">
        <v>0.1336</v>
      </c>
      <c r="N48" s="2">
        <v>1.0317000000000001</v>
      </c>
      <c r="O48" s="2">
        <v>292.60000000000002</v>
      </c>
      <c r="P48" s="35">
        <v>4.2</v>
      </c>
      <c r="Q48" s="2">
        <v>202.6</v>
      </c>
      <c r="R48" s="2">
        <v>1.2</v>
      </c>
      <c r="S48" s="2">
        <v>97</v>
      </c>
      <c r="T48" s="2">
        <v>85.6</v>
      </c>
      <c r="U48" s="2">
        <v>143696.79999999999</v>
      </c>
      <c r="V48" s="2">
        <v>695.9</v>
      </c>
      <c r="W48" s="2">
        <v>33361.9</v>
      </c>
      <c r="X48" s="2">
        <v>1.9</v>
      </c>
      <c r="Y48" s="2">
        <v>0.3</v>
      </c>
      <c r="Z48" s="2">
        <v>0.3</v>
      </c>
    </row>
    <row r="49" spans="1:26" x14ac:dyDescent="0.25">
      <c r="A49" s="35" t="s">
        <v>39</v>
      </c>
      <c r="B49" s="34">
        <v>183</v>
      </c>
      <c r="C49" s="1">
        <v>200</v>
      </c>
      <c r="D49" s="1">
        <v>976</v>
      </c>
      <c r="E49" s="3">
        <v>2.3379999999999999E-4</v>
      </c>
      <c r="F49" s="34">
        <f t="shared" si="0"/>
        <v>23.38</v>
      </c>
      <c r="G49" s="42">
        <v>1.0053000000000001</v>
      </c>
      <c r="H49" s="35">
        <v>1.0365</v>
      </c>
      <c r="I49" s="2">
        <v>1.0419</v>
      </c>
      <c r="J49" s="35">
        <v>1.0457000000000001</v>
      </c>
      <c r="K49" s="35">
        <v>0.74280000000000002</v>
      </c>
      <c r="L49" s="2">
        <v>0.73819999999999997</v>
      </c>
      <c r="M49" s="2">
        <v>0.1401</v>
      </c>
      <c r="N49" s="2">
        <v>1.0309999999999999</v>
      </c>
      <c r="O49" s="2">
        <v>291.7</v>
      </c>
      <c r="P49" s="35">
        <v>4.2</v>
      </c>
      <c r="Q49" s="2">
        <v>201.6</v>
      </c>
      <c r="R49" s="2">
        <v>0.8</v>
      </c>
      <c r="S49" s="2">
        <v>101.3</v>
      </c>
      <c r="T49" s="2">
        <v>85.7</v>
      </c>
      <c r="U49" s="2">
        <v>24786.3</v>
      </c>
      <c r="V49" s="2">
        <v>130.5</v>
      </c>
      <c r="W49" s="2">
        <v>5642</v>
      </c>
      <c r="X49" s="2">
        <v>4.5</v>
      </c>
      <c r="Y49" s="2">
        <v>0.7</v>
      </c>
      <c r="Z49" s="2">
        <v>0.6</v>
      </c>
    </row>
    <row r="50" spans="1:26" x14ac:dyDescent="0.25">
      <c r="A50" s="35" t="s">
        <v>40</v>
      </c>
      <c r="B50" s="34">
        <v>193</v>
      </c>
      <c r="C50" s="1">
        <v>200</v>
      </c>
      <c r="D50" s="1">
        <v>976</v>
      </c>
      <c r="E50" s="3">
        <v>2.376E-4</v>
      </c>
      <c r="F50" s="34">
        <f t="shared" si="0"/>
        <v>23.76</v>
      </c>
      <c r="G50" s="42">
        <v>1.0091000000000001</v>
      </c>
      <c r="H50" s="35">
        <v>1.0341</v>
      </c>
      <c r="I50" s="2">
        <v>1.0435000000000001</v>
      </c>
      <c r="J50" s="35">
        <v>1.0459000000000001</v>
      </c>
      <c r="K50" s="35">
        <v>0.57369999999999999</v>
      </c>
      <c r="L50" s="2">
        <v>0.5665</v>
      </c>
      <c r="M50" s="2">
        <v>0.24310000000000001</v>
      </c>
      <c r="N50" s="2">
        <v>1.0246999999999999</v>
      </c>
      <c r="O50" s="2">
        <v>298.7</v>
      </c>
      <c r="P50" s="35">
        <v>0.3</v>
      </c>
      <c r="Q50" s="2">
        <v>208.7</v>
      </c>
      <c r="R50" s="2">
        <v>1.4</v>
      </c>
      <c r="S50" s="2">
        <v>42.2</v>
      </c>
      <c r="T50" s="2">
        <v>88.6</v>
      </c>
      <c r="U50" s="2">
        <v>93786.1</v>
      </c>
      <c r="V50" s="2">
        <v>1579.8</v>
      </c>
      <c r="W50" s="2">
        <v>21550.7</v>
      </c>
      <c r="X50" s="2">
        <v>1.3</v>
      </c>
      <c r="Y50" s="2">
        <v>0.3</v>
      </c>
      <c r="Z50" s="2">
        <v>0.3</v>
      </c>
    </row>
    <row r="51" spans="1:26" x14ac:dyDescent="0.25">
      <c r="A51" s="35" t="s">
        <v>40</v>
      </c>
      <c r="B51" s="34">
        <v>193</v>
      </c>
      <c r="C51" s="1">
        <v>200</v>
      </c>
      <c r="D51" s="1">
        <v>976</v>
      </c>
      <c r="E51" s="3">
        <v>2.3709999999999999E-4</v>
      </c>
      <c r="F51" s="34">
        <f t="shared" si="0"/>
        <v>23.709999999999997</v>
      </c>
      <c r="G51" s="42">
        <v>1.0087999999999999</v>
      </c>
      <c r="H51" s="35">
        <v>1.0345</v>
      </c>
      <c r="I51" s="2">
        <v>1.0436000000000001</v>
      </c>
      <c r="J51" s="35">
        <v>1.0461</v>
      </c>
      <c r="K51" s="35">
        <v>0.58799999999999997</v>
      </c>
      <c r="L51" s="2">
        <v>0.58099999999999996</v>
      </c>
      <c r="M51" s="2">
        <v>0.23400000000000001</v>
      </c>
      <c r="N51" s="2">
        <v>1.0254000000000001</v>
      </c>
      <c r="O51" s="2">
        <v>300.89999999999998</v>
      </c>
      <c r="P51" s="35">
        <v>0.5</v>
      </c>
      <c r="Q51" s="2">
        <v>210.9</v>
      </c>
      <c r="R51" s="2">
        <v>1.1000000000000001</v>
      </c>
      <c r="S51" s="2">
        <v>55.7</v>
      </c>
      <c r="T51" s="2">
        <v>88.8</v>
      </c>
      <c r="U51" s="2">
        <v>25245.3</v>
      </c>
      <c r="V51" s="2">
        <v>400.6</v>
      </c>
      <c r="W51" s="2">
        <v>6033.6</v>
      </c>
      <c r="X51" s="2">
        <v>2.6</v>
      </c>
      <c r="Y51" s="2">
        <v>0.7</v>
      </c>
      <c r="Z51" s="2">
        <v>0.6</v>
      </c>
    </row>
    <row r="52" spans="1:26" x14ac:dyDescent="0.25">
      <c r="A52" s="35" t="s">
        <v>40</v>
      </c>
      <c r="B52" s="34">
        <v>193</v>
      </c>
      <c r="C52" s="1">
        <v>200</v>
      </c>
      <c r="D52" s="1">
        <v>976</v>
      </c>
      <c r="E52" s="3">
        <v>2.377E-4</v>
      </c>
      <c r="F52" s="34">
        <f t="shared" si="0"/>
        <v>23.77</v>
      </c>
      <c r="G52" s="42">
        <v>1.0091000000000001</v>
      </c>
      <c r="H52" s="35">
        <v>1.0339</v>
      </c>
      <c r="I52" s="2">
        <v>1.0432999999999999</v>
      </c>
      <c r="J52" s="35">
        <v>1.0457000000000001</v>
      </c>
      <c r="K52" s="35">
        <v>0.57450000000000001</v>
      </c>
      <c r="L52" s="2">
        <v>0.56740000000000002</v>
      </c>
      <c r="M52" s="2">
        <v>0.24249999999999999</v>
      </c>
      <c r="N52" s="2">
        <v>1.0246</v>
      </c>
      <c r="O52" s="2">
        <v>297.89999999999998</v>
      </c>
      <c r="P52" s="35">
        <v>0.6</v>
      </c>
      <c r="Q52" s="2">
        <v>207.9</v>
      </c>
      <c r="R52" s="2">
        <v>1.2</v>
      </c>
      <c r="S52" s="2">
        <v>52.5</v>
      </c>
      <c r="T52" s="2">
        <v>88.7</v>
      </c>
      <c r="U52" s="2">
        <v>122502.5</v>
      </c>
      <c r="V52" s="2">
        <v>2041.6</v>
      </c>
      <c r="W52" s="2">
        <v>27835.9</v>
      </c>
      <c r="X52" s="2">
        <v>1.1000000000000001</v>
      </c>
      <c r="Y52" s="2">
        <v>0.3</v>
      </c>
      <c r="Z52" s="2">
        <v>0.3</v>
      </c>
    </row>
    <row r="53" spans="1:26" x14ac:dyDescent="0.25">
      <c r="A53" s="35" t="s">
        <v>41</v>
      </c>
      <c r="B53" s="34">
        <v>203</v>
      </c>
      <c r="C53" s="1">
        <v>200</v>
      </c>
      <c r="D53" s="1">
        <v>976</v>
      </c>
      <c r="E53" s="3">
        <v>2.4340000000000001E-4</v>
      </c>
      <c r="F53" s="34">
        <f t="shared" si="0"/>
        <v>24.34</v>
      </c>
      <c r="G53" s="42">
        <v>1.0105999999999999</v>
      </c>
      <c r="H53" s="35">
        <v>1.0507</v>
      </c>
      <c r="I53" s="2">
        <v>1.0619000000000001</v>
      </c>
      <c r="J53" s="35">
        <v>1.0662</v>
      </c>
      <c r="K53" s="35">
        <v>0.64929999999999999</v>
      </c>
      <c r="L53" s="2">
        <v>0.64059999999999995</v>
      </c>
      <c r="M53" s="2">
        <v>0.19750000000000001</v>
      </c>
      <c r="N53" s="2">
        <v>1.0397000000000001</v>
      </c>
      <c r="O53" s="2">
        <v>74.099999999999994</v>
      </c>
      <c r="P53" s="35">
        <v>0.8</v>
      </c>
      <c r="Q53" s="2">
        <v>164.2</v>
      </c>
      <c r="R53" s="2">
        <v>9.9</v>
      </c>
      <c r="S53" s="2">
        <v>339.8</v>
      </c>
      <c r="T53" s="2">
        <v>80.099999999999994</v>
      </c>
      <c r="U53" s="2">
        <v>197911</v>
      </c>
      <c r="V53" s="2">
        <v>2111.6</v>
      </c>
      <c r="W53" s="2">
        <v>42484.4</v>
      </c>
      <c r="X53" s="2">
        <v>1.1000000000000001</v>
      </c>
      <c r="Y53" s="2">
        <v>0.2</v>
      </c>
      <c r="Z53" s="2">
        <v>0.2</v>
      </c>
    </row>
    <row r="54" spans="1:26" x14ac:dyDescent="0.25">
      <c r="A54" s="35" t="s">
        <v>41</v>
      </c>
      <c r="B54" s="34">
        <v>203</v>
      </c>
      <c r="C54" s="1">
        <v>200</v>
      </c>
      <c r="D54" s="1">
        <v>976</v>
      </c>
      <c r="E54" s="3">
        <v>2.432E-4</v>
      </c>
      <c r="F54" s="34">
        <f t="shared" si="0"/>
        <v>24.32</v>
      </c>
      <c r="G54" s="42">
        <v>1.0104</v>
      </c>
      <c r="H54" s="35">
        <v>1.0509999999999999</v>
      </c>
      <c r="I54" s="2">
        <v>1.0619000000000001</v>
      </c>
      <c r="J54" s="35">
        <v>1.0664</v>
      </c>
      <c r="K54" s="35">
        <v>0.65639999999999998</v>
      </c>
      <c r="L54" s="2">
        <v>0.64780000000000004</v>
      </c>
      <c r="M54" s="2">
        <v>0.19309999999999999</v>
      </c>
      <c r="N54" s="2">
        <v>1.0402</v>
      </c>
      <c r="O54" s="2">
        <v>74.3</v>
      </c>
      <c r="P54" s="35">
        <v>1</v>
      </c>
      <c r="Q54" s="2">
        <v>164.5</v>
      </c>
      <c r="R54" s="2">
        <v>10.1</v>
      </c>
      <c r="S54" s="2">
        <v>339</v>
      </c>
      <c r="T54" s="2">
        <v>79.900000000000006</v>
      </c>
      <c r="U54" s="2">
        <v>166579.5</v>
      </c>
      <c r="V54" s="2">
        <v>1699.4</v>
      </c>
      <c r="W54" s="2">
        <v>35912.300000000003</v>
      </c>
      <c r="X54" s="2">
        <v>1.2</v>
      </c>
      <c r="Y54" s="2">
        <v>0.3</v>
      </c>
      <c r="Z54" s="2">
        <v>0.2</v>
      </c>
    </row>
    <row r="55" spans="1:26" x14ac:dyDescent="0.25">
      <c r="A55" s="35" t="s">
        <v>41</v>
      </c>
      <c r="B55" s="34">
        <v>203</v>
      </c>
      <c r="C55" s="1">
        <v>200</v>
      </c>
      <c r="D55" s="1">
        <v>976</v>
      </c>
      <c r="E55" s="3">
        <v>2.4399999999999999E-4</v>
      </c>
      <c r="F55" s="34">
        <f t="shared" si="0"/>
        <v>24.4</v>
      </c>
      <c r="G55" s="42">
        <v>1.0107999999999999</v>
      </c>
      <c r="H55" s="35">
        <v>1.0501</v>
      </c>
      <c r="I55" s="2">
        <v>1.0613999999999999</v>
      </c>
      <c r="J55" s="35">
        <v>1.0656000000000001</v>
      </c>
      <c r="K55" s="35">
        <v>0.64090000000000003</v>
      </c>
      <c r="L55" s="2">
        <v>0.6321</v>
      </c>
      <c r="M55" s="2">
        <v>0.2026</v>
      </c>
      <c r="N55" s="2">
        <v>1.0388999999999999</v>
      </c>
      <c r="O55" s="2">
        <v>75.5</v>
      </c>
      <c r="P55" s="35">
        <v>1.1000000000000001</v>
      </c>
      <c r="Q55" s="2">
        <v>165.7</v>
      </c>
      <c r="R55" s="2">
        <v>10.1</v>
      </c>
      <c r="S55" s="2">
        <v>339.3</v>
      </c>
      <c r="T55" s="2">
        <v>79.900000000000006</v>
      </c>
      <c r="U55" s="2">
        <v>78544.5</v>
      </c>
      <c r="V55" s="2">
        <v>870.2</v>
      </c>
      <c r="W55" s="2">
        <v>16370.8</v>
      </c>
      <c r="X55" s="2">
        <v>1.7</v>
      </c>
      <c r="Y55" s="2">
        <v>0.4</v>
      </c>
      <c r="Z55" s="2">
        <v>0.3</v>
      </c>
    </row>
    <row r="56" spans="1:26" x14ac:dyDescent="0.25">
      <c r="A56" s="35" t="s">
        <v>42</v>
      </c>
      <c r="B56" s="34">
        <v>213</v>
      </c>
      <c r="C56" s="1">
        <v>200</v>
      </c>
      <c r="D56" s="1">
        <v>976</v>
      </c>
      <c r="E56" s="3">
        <v>2.363E-4</v>
      </c>
      <c r="F56" s="34">
        <f t="shared" si="0"/>
        <v>23.63</v>
      </c>
      <c r="G56" s="42">
        <v>1.0026999999999999</v>
      </c>
      <c r="H56" s="35">
        <v>1.0590999999999999</v>
      </c>
      <c r="I56" s="2">
        <v>1.0620000000000001</v>
      </c>
      <c r="J56" s="35">
        <v>1.0703</v>
      </c>
      <c r="K56" s="35">
        <v>0.90939999999999999</v>
      </c>
      <c r="L56" s="2">
        <v>0.90680000000000005</v>
      </c>
      <c r="M56" s="2">
        <v>4.7699999999999999E-2</v>
      </c>
      <c r="N56" s="2">
        <v>1.0562</v>
      </c>
      <c r="O56" s="2">
        <v>254.5</v>
      </c>
      <c r="P56" s="35">
        <v>2.2000000000000002</v>
      </c>
      <c r="Q56" s="2">
        <v>164.4</v>
      </c>
      <c r="R56" s="2">
        <v>2.6</v>
      </c>
      <c r="S56" s="2">
        <v>24.1</v>
      </c>
      <c r="T56" s="2">
        <v>86.6</v>
      </c>
      <c r="U56" s="2">
        <v>15501.6</v>
      </c>
      <c r="V56" s="2">
        <v>8.8000000000000007</v>
      </c>
      <c r="W56" s="2">
        <v>3726.6</v>
      </c>
      <c r="X56" s="2">
        <v>16.8</v>
      </c>
      <c r="Y56" s="2">
        <v>0.8</v>
      </c>
      <c r="Z56" s="2">
        <v>0.8</v>
      </c>
    </row>
    <row r="57" spans="1:26" x14ac:dyDescent="0.25">
      <c r="A57" s="35" t="s">
        <v>42</v>
      </c>
      <c r="B57" s="34">
        <v>213</v>
      </c>
      <c r="C57" s="1">
        <v>200</v>
      </c>
      <c r="D57" s="1">
        <v>976</v>
      </c>
      <c r="E57" s="3">
        <v>2.3470000000000001E-4</v>
      </c>
      <c r="F57" s="34">
        <f t="shared" si="0"/>
        <v>23.470000000000002</v>
      </c>
      <c r="G57" s="42">
        <v>1.0027999999999999</v>
      </c>
      <c r="H57" s="35">
        <v>1.0599000000000001</v>
      </c>
      <c r="I57" s="2">
        <v>1.0628</v>
      </c>
      <c r="J57" s="35">
        <v>1.0712999999999999</v>
      </c>
      <c r="K57" s="35">
        <v>0.90939999999999999</v>
      </c>
      <c r="L57" s="2">
        <v>0.90669999999999995</v>
      </c>
      <c r="M57" s="2">
        <v>4.7699999999999999E-2</v>
      </c>
      <c r="N57" s="2">
        <v>1.0569999999999999</v>
      </c>
      <c r="O57" s="2">
        <v>227</v>
      </c>
      <c r="P57" s="35">
        <v>3.7</v>
      </c>
      <c r="Q57" s="2">
        <v>136.9</v>
      </c>
      <c r="R57" s="2">
        <v>2</v>
      </c>
      <c r="S57" s="2">
        <v>18.600000000000001</v>
      </c>
      <c r="T57" s="2">
        <v>85.8</v>
      </c>
      <c r="U57" s="2">
        <v>71075.3</v>
      </c>
      <c r="V57" s="2">
        <v>51</v>
      </c>
      <c r="W57" s="2">
        <v>24515.200000000001</v>
      </c>
      <c r="X57" s="2">
        <v>7.1</v>
      </c>
      <c r="Y57" s="2">
        <v>0.3</v>
      </c>
      <c r="Z57" s="2">
        <v>0.4</v>
      </c>
    </row>
    <row r="58" spans="1:26" x14ac:dyDescent="0.25">
      <c r="A58" s="35" t="s">
        <v>42</v>
      </c>
      <c r="B58" s="34">
        <v>213</v>
      </c>
      <c r="C58" s="1">
        <v>200</v>
      </c>
      <c r="D58" s="1">
        <v>976</v>
      </c>
      <c r="E58" s="3">
        <v>2.3479999999999999E-4</v>
      </c>
      <c r="F58" s="34">
        <f t="shared" si="0"/>
        <v>23.48</v>
      </c>
      <c r="G58" s="42">
        <v>1.0027999999999999</v>
      </c>
      <c r="H58" s="35">
        <v>1.0602</v>
      </c>
      <c r="I58" s="2">
        <v>1.0631999999999999</v>
      </c>
      <c r="J58" s="35">
        <v>1.0716000000000001</v>
      </c>
      <c r="K58" s="35">
        <v>0.90710000000000002</v>
      </c>
      <c r="L58" s="2">
        <v>0.90439999999999998</v>
      </c>
      <c r="M58" s="2">
        <v>4.9000000000000002E-2</v>
      </c>
      <c r="N58" s="2">
        <v>1.0571999999999999</v>
      </c>
      <c r="O58" s="2">
        <v>231.8</v>
      </c>
      <c r="P58" s="35">
        <v>3.2</v>
      </c>
      <c r="Q58" s="2">
        <v>141.69999999999999</v>
      </c>
      <c r="R58" s="2">
        <v>2.4</v>
      </c>
      <c r="S58" s="2">
        <v>14.8</v>
      </c>
      <c r="T58" s="2">
        <v>86</v>
      </c>
      <c r="U58" s="2">
        <v>170916.9</v>
      </c>
      <c r="V58" s="2">
        <v>128.4</v>
      </c>
      <c r="W58" s="2">
        <v>57239.6</v>
      </c>
      <c r="X58" s="2">
        <v>4.5</v>
      </c>
      <c r="Y58" s="2">
        <v>0.2</v>
      </c>
      <c r="Z58" s="2">
        <v>0.2</v>
      </c>
    </row>
    <row r="59" spans="1:26" x14ac:dyDescent="0.25">
      <c r="A59" s="35" t="s">
        <v>43</v>
      </c>
      <c r="B59" s="34">
        <v>223</v>
      </c>
      <c r="C59" s="1">
        <v>200</v>
      </c>
      <c r="D59" s="1">
        <v>976</v>
      </c>
      <c r="E59" s="3">
        <v>2.351E-4</v>
      </c>
      <c r="F59" s="34">
        <f t="shared" si="0"/>
        <v>23.509999999999998</v>
      </c>
      <c r="G59" s="42">
        <v>1.0011000000000001</v>
      </c>
      <c r="H59" s="35">
        <v>1.0712999999999999</v>
      </c>
      <c r="I59" s="2">
        <v>1.0725</v>
      </c>
      <c r="J59" s="35">
        <v>1.0834999999999999</v>
      </c>
      <c r="K59" s="35">
        <v>0.96830000000000005</v>
      </c>
      <c r="L59" s="2">
        <v>0.96719999999999995</v>
      </c>
      <c r="M59" s="2">
        <v>1.6500000000000001E-2</v>
      </c>
      <c r="N59" s="2">
        <v>1.0701000000000001</v>
      </c>
      <c r="O59" s="2">
        <v>259.3</v>
      </c>
      <c r="P59" s="35">
        <v>2.2999999999999998</v>
      </c>
      <c r="Q59" s="2">
        <v>169.3</v>
      </c>
      <c r="R59" s="2">
        <v>1.4</v>
      </c>
      <c r="S59" s="2">
        <v>48.2</v>
      </c>
      <c r="T59" s="2">
        <v>87.3</v>
      </c>
      <c r="U59" s="2">
        <v>250686.9</v>
      </c>
      <c r="V59" s="2">
        <v>16.7</v>
      </c>
      <c r="W59" s="2">
        <v>58479</v>
      </c>
      <c r="X59" s="2">
        <v>12.4</v>
      </c>
      <c r="Y59" s="2">
        <v>0.2</v>
      </c>
      <c r="Z59" s="2">
        <v>0.2</v>
      </c>
    </row>
    <row r="60" spans="1:26" x14ac:dyDescent="0.25">
      <c r="A60" s="35" t="s">
        <v>43</v>
      </c>
      <c r="B60" s="34">
        <v>223</v>
      </c>
      <c r="C60" s="1">
        <v>200</v>
      </c>
      <c r="D60" s="1">
        <v>976</v>
      </c>
      <c r="E60" s="3">
        <v>2.3369999999999999E-4</v>
      </c>
      <c r="F60" s="34">
        <f t="shared" si="0"/>
        <v>23.369999999999997</v>
      </c>
      <c r="G60" s="42">
        <v>1.0009999999999999</v>
      </c>
      <c r="H60" s="35">
        <v>1.0721000000000001</v>
      </c>
      <c r="I60" s="2">
        <v>1.0731999999999999</v>
      </c>
      <c r="J60" s="35">
        <v>1.0844</v>
      </c>
      <c r="K60" s="35">
        <v>0.97119999999999995</v>
      </c>
      <c r="L60" s="2">
        <v>0.97009999999999996</v>
      </c>
      <c r="M60" s="2">
        <v>1.4999999999999999E-2</v>
      </c>
      <c r="N60" s="2">
        <v>1.071</v>
      </c>
      <c r="O60" s="2">
        <v>249</v>
      </c>
      <c r="P60" s="35">
        <v>2.5</v>
      </c>
      <c r="Q60" s="2">
        <v>159</v>
      </c>
      <c r="R60" s="2">
        <v>1.2</v>
      </c>
      <c r="S60" s="2">
        <v>42.2</v>
      </c>
      <c r="T60" s="2">
        <v>87.2</v>
      </c>
      <c r="U60" s="2">
        <v>192928.8</v>
      </c>
      <c r="V60" s="2">
        <v>11.5</v>
      </c>
      <c r="W60" s="2">
        <v>51639.3</v>
      </c>
      <c r="X60" s="2">
        <v>14.8</v>
      </c>
      <c r="Y60" s="2">
        <v>0.2</v>
      </c>
      <c r="Z60" s="2">
        <v>0.2</v>
      </c>
    </row>
    <row r="61" spans="1:26" x14ac:dyDescent="0.25">
      <c r="A61" s="35" t="s">
        <v>43</v>
      </c>
      <c r="B61" s="34">
        <v>223</v>
      </c>
      <c r="C61" s="1">
        <v>200</v>
      </c>
      <c r="D61" s="1">
        <v>976</v>
      </c>
      <c r="E61" s="3">
        <v>2.34E-4</v>
      </c>
      <c r="F61" s="34">
        <f t="shared" si="0"/>
        <v>23.4</v>
      </c>
      <c r="G61" s="42">
        <v>1.0008999999999999</v>
      </c>
      <c r="H61" s="35">
        <v>1.0718000000000001</v>
      </c>
      <c r="I61" s="2">
        <v>1.0728</v>
      </c>
      <c r="J61" s="35">
        <v>1.0840000000000001</v>
      </c>
      <c r="K61" s="35">
        <v>0.97450000000000003</v>
      </c>
      <c r="L61" s="2">
        <v>0.97360000000000002</v>
      </c>
      <c r="M61" s="2">
        <v>1.3299999999999999E-2</v>
      </c>
      <c r="N61" s="2">
        <v>1.0709</v>
      </c>
      <c r="O61" s="2">
        <v>264.10000000000002</v>
      </c>
      <c r="P61" s="35">
        <v>1.9</v>
      </c>
      <c r="Q61" s="2">
        <v>174</v>
      </c>
      <c r="R61" s="2">
        <v>1.5</v>
      </c>
      <c r="S61" s="2">
        <v>45.4</v>
      </c>
      <c r="T61" s="2">
        <v>87.6</v>
      </c>
      <c r="U61" s="2">
        <v>268469</v>
      </c>
      <c r="V61" s="2">
        <v>10.9</v>
      </c>
      <c r="W61" s="2">
        <v>60672.1</v>
      </c>
      <c r="X61" s="2">
        <v>15.1</v>
      </c>
      <c r="Y61" s="2">
        <v>0.2</v>
      </c>
      <c r="Z61" s="2">
        <v>0.2</v>
      </c>
    </row>
    <row r="62" spans="1:26" x14ac:dyDescent="0.25">
      <c r="A62" s="35" t="s">
        <v>44</v>
      </c>
      <c r="B62" s="34">
        <v>233</v>
      </c>
      <c r="C62" s="1">
        <v>200</v>
      </c>
      <c r="D62" s="1">
        <v>976</v>
      </c>
      <c r="E62" s="3">
        <v>2.5549999999999998E-4</v>
      </c>
      <c r="F62" s="34">
        <f t="shared" si="0"/>
        <v>25.549999999999997</v>
      </c>
      <c r="G62" s="42">
        <v>1.0034000000000001</v>
      </c>
      <c r="H62" s="35">
        <v>1.0633999999999999</v>
      </c>
      <c r="I62" s="2">
        <v>1.0669</v>
      </c>
      <c r="J62" s="35">
        <v>1.0757000000000001</v>
      </c>
      <c r="K62" s="35">
        <v>0.8962</v>
      </c>
      <c r="L62" s="2">
        <v>0.89290000000000003</v>
      </c>
      <c r="M62" s="2">
        <v>5.5E-2</v>
      </c>
      <c r="N62" s="2">
        <v>1.0598000000000001</v>
      </c>
      <c r="O62" s="2">
        <v>95.5</v>
      </c>
      <c r="P62" s="35">
        <v>0.4</v>
      </c>
      <c r="Q62" s="2">
        <v>185.6</v>
      </c>
      <c r="R62" s="2">
        <v>7.5</v>
      </c>
      <c r="S62" s="2">
        <v>2.7</v>
      </c>
      <c r="T62" s="2">
        <v>82.5</v>
      </c>
      <c r="U62" s="2">
        <v>2529.8000000000002</v>
      </c>
      <c r="V62" s="2">
        <v>1.4</v>
      </c>
      <c r="W62" s="2">
        <v>547.6</v>
      </c>
      <c r="X62" s="2">
        <v>36.9</v>
      </c>
      <c r="Y62" s="2">
        <v>2.2000000000000002</v>
      </c>
      <c r="Z62" s="2">
        <v>2.1</v>
      </c>
    </row>
    <row r="63" spans="1:26" x14ac:dyDescent="0.25">
      <c r="A63" s="35" t="s">
        <v>44</v>
      </c>
      <c r="B63" s="34">
        <v>233</v>
      </c>
      <c r="C63" s="1">
        <v>200</v>
      </c>
      <c r="D63" s="1">
        <v>976</v>
      </c>
      <c r="E63" s="3">
        <v>2.5720000000000002E-4</v>
      </c>
      <c r="F63" s="34">
        <f t="shared" si="0"/>
        <v>25.720000000000002</v>
      </c>
      <c r="G63" s="42">
        <v>1.0006999999999999</v>
      </c>
      <c r="H63" s="35">
        <v>1.0632999999999999</v>
      </c>
      <c r="I63" s="2">
        <v>1.0640000000000001</v>
      </c>
      <c r="J63" s="35">
        <v>1.0738000000000001</v>
      </c>
      <c r="K63" s="35">
        <v>0.97899999999999998</v>
      </c>
      <c r="L63" s="2">
        <v>0.97829999999999995</v>
      </c>
      <c r="M63" s="2">
        <v>1.09E-2</v>
      </c>
      <c r="N63" s="2">
        <v>1.0626</v>
      </c>
      <c r="O63" s="2">
        <v>160.5</v>
      </c>
      <c r="P63" s="35">
        <v>8.6999999999999993</v>
      </c>
      <c r="Q63" s="2">
        <v>251</v>
      </c>
      <c r="R63" s="2">
        <v>3.8</v>
      </c>
      <c r="S63" s="2">
        <v>4.0999999999999996</v>
      </c>
      <c r="T63" s="2">
        <v>80.5</v>
      </c>
      <c r="U63" s="2">
        <v>218998.7</v>
      </c>
      <c r="V63" s="2">
        <v>7</v>
      </c>
      <c r="W63" s="2">
        <v>60106.8</v>
      </c>
      <c r="X63" s="2">
        <v>18.7</v>
      </c>
      <c r="Y63" s="2">
        <v>0.2</v>
      </c>
      <c r="Z63" s="2">
        <v>0.2</v>
      </c>
    </row>
    <row r="64" spans="1:26" x14ac:dyDescent="0.25">
      <c r="A64" s="35" t="s">
        <v>44</v>
      </c>
      <c r="B64" s="34">
        <v>233</v>
      </c>
      <c r="C64" s="1">
        <v>200</v>
      </c>
      <c r="D64" s="1">
        <v>976</v>
      </c>
      <c r="E64" s="3">
        <v>2.5799999999999998E-4</v>
      </c>
      <c r="F64" s="34">
        <f t="shared" si="0"/>
        <v>25.799999999999997</v>
      </c>
      <c r="G64" s="42">
        <v>1.0006999999999999</v>
      </c>
      <c r="H64" s="35">
        <v>1.0627</v>
      </c>
      <c r="I64" s="2">
        <v>1.0633999999999999</v>
      </c>
      <c r="J64" s="35">
        <v>1.0731999999999999</v>
      </c>
      <c r="K64" s="35">
        <v>0.97629999999999995</v>
      </c>
      <c r="L64" s="2">
        <v>0.97560000000000002</v>
      </c>
      <c r="M64" s="2">
        <v>1.23E-2</v>
      </c>
      <c r="N64" s="2">
        <v>1.0619000000000001</v>
      </c>
      <c r="O64" s="2">
        <v>160.19999999999999</v>
      </c>
      <c r="P64" s="35">
        <v>8.6</v>
      </c>
      <c r="Q64" s="2">
        <v>250.8</v>
      </c>
      <c r="R64" s="2">
        <v>3.9</v>
      </c>
      <c r="S64" s="2">
        <v>5.2</v>
      </c>
      <c r="T64" s="2">
        <v>80.599999999999994</v>
      </c>
      <c r="U64" s="2">
        <v>196115.9</v>
      </c>
      <c r="V64" s="2">
        <v>8</v>
      </c>
      <c r="W64" s="2">
        <v>53830</v>
      </c>
      <c r="X64" s="2">
        <v>17.600000000000001</v>
      </c>
      <c r="Y64" s="2">
        <v>0.2</v>
      </c>
      <c r="Z64" s="2">
        <v>0.2</v>
      </c>
    </row>
    <row r="65" spans="1:26" x14ac:dyDescent="0.25">
      <c r="A65" s="35" t="s">
        <v>45</v>
      </c>
      <c r="B65" s="34">
        <v>243</v>
      </c>
      <c r="C65" s="1">
        <v>200</v>
      </c>
      <c r="D65" s="1">
        <v>976</v>
      </c>
      <c r="E65" s="3">
        <v>2.4269999999999999E-4</v>
      </c>
      <c r="F65" s="34">
        <f t="shared" si="0"/>
        <v>24.27</v>
      </c>
      <c r="G65" s="42">
        <v>1.0044999999999999</v>
      </c>
      <c r="H65" s="35">
        <v>1.0523</v>
      </c>
      <c r="I65" s="2">
        <v>1.0569999999999999</v>
      </c>
      <c r="J65" s="35">
        <v>1.0634999999999999</v>
      </c>
      <c r="K65" s="35">
        <v>0.83840000000000003</v>
      </c>
      <c r="L65" s="2">
        <v>0.83430000000000004</v>
      </c>
      <c r="M65" s="2">
        <v>8.6400000000000005E-2</v>
      </c>
      <c r="N65" s="2">
        <v>1.0476000000000001</v>
      </c>
      <c r="O65" s="2">
        <v>111</v>
      </c>
      <c r="P65" s="35">
        <v>0.1</v>
      </c>
      <c r="Q65" s="2">
        <v>201</v>
      </c>
      <c r="R65" s="2">
        <v>3.5</v>
      </c>
      <c r="S65" s="2">
        <v>18.8</v>
      </c>
      <c r="T65" s="2">
        <v>86.5</v>
      </c>
      <c r="U65" s="2">
        <v>168787.20000000001</v>
      </c>
      <c r="V65" s="2">
        <v>353.3</v>
      </c>
      <c r="W65" s="2">
        <v>43256.6</v>
      </c>
      <c r="X65" s="2">
        <v>2.7</v>
      </c>
      <c r="Y65" s="2">
        <v>0.2</v>
      </c>
      <c r="Z65" s="2">
        <v>0.3</v>
      </c>
    </row>
    <row r="66" spans="1:26" x14ac:dyDescent="0.25">
      <c r="A66" s="35" t="s">
        <v>45</v>
      </c>
      <c r="B66" s="34">
        <v>243</v>
      </c>
      <c r="C66" s="1">
        <v>200</v>
      </c>
      <c r="D66" s="1">
        <v>976</v>
      </c>
      <c r="E66" s="3">
        <v>2.418E-4</v>
      </c>
      <c r="F66" s="34">
        <f t="shared" si="0"/>
        <v>24.18</v>
      </c>
      <c r="G66" s="42">
        <v>1.0045999999999999</v>
      </c>
      <c r="H66" s="35">
        <v>1.0524</v>
      </c>
      <c r="I66" s="2">
        <v>1.0572999999999999</v>
      </c>
      <c r="J66" s="35">
        <v>1.0638000000000001</v>
      </c>
      <c r="K66" s="35">
        <v>0.83389999999999997</v>
      </c>
      <c r="L66" s="2">
        <v>0.82969999999999999</v>
      </c>
      <c r="M66" s="2">
        <v>8.8999999999999996E-2</v>
      </c>
      <c r="N66" s="2">
        <v>1.0475000000000001</v>
      </c>
      <c r="O66" s="2">
        <v>288.10000000000002</v>
      </c>
      <c r="P66" s="35">
        <v>0.2</v>
      </c>
      <c r="Q66" s="2">
        <v>198.1</v>
      </c>
      <c r="R66" s="2">
        <v>3.6</v>
      </c>
      <c r="S66" s="2">
        <v>21.5</v>
      </c>
      <c r="T66" s="2">
        <v>86.4</v>
      </c>
      <c r="U66" s="2">
        <v>135348</v>
      </c>
      <c r="V66" s="2">
        <v>292</v>
      </c>
      <c r="W66" s="2">
        <v>33108.5</v>
      </c>
      <c r="X66" s="2">
        <v>3</v>
      </c>
      <c r="Y66" s="2">
        <v>0.3</v>
      </c>
      <c r="Z66" s="2">
        <v>0.3</v>
      </c>
    </row>
    <row r="67" spans="1:26" x14ac:dyDescent="0.25">
      <c r="A67" s="35" t="s">
        <v>45</v>
      </c>
      <c r="B67" s="34">
        <v>243</v>
      </c>
      <c r="C67" s="1">
        <v>200</v>
      </c>
      <c r="D67" s="1">
        <v>976</v>
      </c>
      <c r="E67" s="3">
        <v>2.4279999999999999E-4</v>
      </c>
      <c r="F67" s="34">
        <f t="shared" ref="F67:F130" si="1">$E67*100000</f>
        <v>24.279999999999998</v>
      </c>
      <c r="G67" s="42">
        <v>1.0048999999999999</v>
      </c>
      <c r="H67" s="35">
        <v>1.0521</v>
      </c>
      <c r="I67" s="2">
        <v>1.0572999999999999</v>
      </c>
      <c r="J67" s="35">
        <v>1.0636000000000001</v>
      </c>
      <c r="K67" s="35">
        <v>0.82399999999999995</v>
      </c>
      <c r="L67" s="2">
        <v>0.81950000000000001</v>
      </c>
      <c r="M67" s="2">
        <v>9.4500000000000001E-2</v>
      </c>
      <c r="N67" s="2">
        <v>1.0469999999999999</v>
      </c>
      <c r="O67" s="2">
        <v>110.2</v>
      </c>
      <c r="P67" s="35">
        <v>0.1</v>
      </c>
      <c r="Q67" s="2">
        <v>200.2</v>
      </c>
      <c r="R67" s="2">
        <v>3.5</v>
      </c>
      <c r="S67" s="2">
        <v>18.3</v>
      </c>
      <c r="T67" s="2">
        <v>86.5</v>
      </c>
      <c r="U67" s="2">
        <v>194487.5</v>
      </c>
      <c r="V67" s="2">
        <v>482.1</v>
      </c>
      <c r="W67" s="2">
        <v>48672.3</v>
      </c>
      <c r="X67" s="2">
        <v>2.2999999999999998</v>
      </c>
      <c r="Y67" s="2">
        <v>0.2</v>
      </c>
      <c r="Z67" s="2">
        <v>0.2</v>
      </c>
    </row>
    <row r="68" spans="1:26" x14ac:dyDescent="0.25">
      <c r="A68" s="35" t="s">
        <v>46</v>
      </c>
      <c r="B68" s="34">
        <v>253</v>
      </c>
      <c r="C68" s="1">
        <v>200</v>
      </c>
      <c r="D68" s="1">
        <v>976</v>
      </c>
      <c r="E68" s="3">
        <v>2.432E-4</v>
      </c>
      <c r="F68" s="34">
        <f t="shared" si="1"/>
        <v>24.32</v>
      </c>
      <c r="G68" s="42">
        <v>1.0079</v>
      </c>
      <c r="H68" s="35">
        <v>1.054</v>
      </c>
      <c r="I68" s="2">
        <v>1.0624</v>
      </c>
      <c r="J68" s="35">
        <v>1.0680000000000001</v>
      </c>
      <c r="K68" s="35">
        <v>0.73880000000000001</v>
      </c>
      <c r="L68" s="2">
        <v>0.7319</v>
      </c>
      <c r="M68" s="2">
        <v>0.14369999999999999</v>
      </c>
      <c r="N68" s="2">
        <v>1.0457000000000001</v>
      </c>
      <c r="O68" s="2">
        <v>234.7</v>
      </c>
      <c r="P68" s="35">
        <v>4.9000000000000004</v>
      </c>
      <c r="Q68" s="2">
        <v>144.6</v>
      </c>
      <c r="R68" s="2">
        <v>0.7</v>
      </c>
      <c r="S68" s="2">
        <v>46.8</v>
      </c>
      <c r="T68" s="2">
        <v>85</v>
      </c>
      <c r="U68" s="2">
        <v>145924.29999999999</v>
      </c>
      <c r="V68" s="2">
        <v>914.3</v>
      </c>
      <c r="W68" s="2">
        <v>41519.300000000003</v>
      </c>
      <c r="X68" s="2">
        <v>1.7</v>
      </c>
      <c r="Y68" s="2">
        <v>0.3</v>
      </c>
      <c r="Z68" s="2">
        <v>0.3</v>
      </c>
    </row>
    <row r="69" spans="1:26" x14ac:dyDescent="0.25">
      <c r="A69" s="35" t="s">
        <v>46</v>
      </c>
      <c r="B69" s="34">
        <v>253</v>
      </c>
      <c r="C69" s="1">
        <v>200</v>
      </c>
      <c r="D69" s="1">
        <v>976</v>
      </c>
      <c r="E69" s="3">
        <v>2.429E-4</v>
      </c>
      <c r="F69" s="34">
        <f t="shared" si="1"/>
        <v>24.29</v>
      </c>
      <c r="G69" s="42">
        <v>1.0077</v>
      </c>
      <c r="H69" s="35">
        <v>1.0541</v>
      </c>
      <c r="I69" s="2">
        <v>1.0622</v>
      </c>
      <c r="J69" s="35">
        <v>1.0679000000000001</v>
      </c>
      <c r="K69" s="35">
        <v>0.74550000000000005</v>
      </c>
      <c r="L69" s="2">
        <v>0.73870000000000002</v>
      </c>
      <c r="M69" s="2">
        <v>0.13980000000000001</v>
      </c>
      <c r="N69" s="2">
        <v>1.046</v>
      </c>
      <c r="O69" s="2">
        <v>235.4</v>
      </c>
      <c r="P69" s="35">
        <v>4.7</v>
      </c>
      <c r="Q69" s="2">
        <v>145.30000000000001</v>
      </c>
      <c r="R69" s="2">
        <v>0.7</v>
      </c>
      <c r="S69" s="2">
        <v>46.9</v>
      </c>
      <c r="T69" s="2">
        <v>85.3</v>
      </c>
      <c r="U69" s="2">
        <v>222569.9</v>
      </c>
      <c r="V69" s="2">
        <v>1315.7</v>
      </c>
      <c r="W69" s="2">
        <v>63063</v>
      </c>
      <c r="X69" s="2">
        <v>1.4</v>
      </c>
      <c r="Y69" s="2">
        <v>0.2</v>
      </c>
      <c r="Z69" s="2">
        <v>0.2</v>
      </c>
    </row>
    <row r="70" spans="1:26" x14ac:dyDescent="0.25">
      <c r="A70" s="35" t="s">
        <v>46</v>
      </c>
      <c r="B70" s="34">
        <v>253</v>
      </c>
      <c r="C70" s="1">
        <v>200</v>
      </c>
      <c r="D70" s="1">
        <v>976</v>
      </c>
      <c r="E70" s="3">
        <v>2.4279999999999999E-4</v>
      </c>
      <c r="F70" s="34">
        <f t="shared" si="1"/>
        <v>24.279999999999998</v>
      </c>
      <c r="G70" s="42">
        <v>1.0079</v>
      </c>
      <c r="H70" s="35">
        <v>1.054</v>
      </c>
      <c r="I70" s="2">
        <v>1.0623</v>
      </c>
      <c r="J70" s="35">
        <v>1.0680000000000001</v>
      </c>
      <c r="K70" s="35">
        <v>0.73860000000000003</v>
      </c>
      <c r="L70" s="2">
        <v>0.73170000000000002</v>
      </c>
      <c r="M70" s="2">
        <v>0.14380000000000001</v>
      </c>
      <c r="N70" s="2">
        <v>1.0457000000000001</v>
      </c>
      <c r="O70" s="2">
        <v>235.6</v>
      </c>
      <c r="P70" s="35">
        <v>5</v>
      </c>
      <c r="Q70" s="2">
        <v>145.5</v>
      </c>
      <c r="R70" s="2">
        <v>0.8</v>
      </c>
      <c r="S70" s="2">
        <v>46.2</v>
      </c>
      <c r="T70" s="2">
        <v>85</v>
      </c>
      <c r="U70" s="2">
        <v>224015.3</v>
      </c>
      <c r="V70" s="2">
        <v>1399.6</v>
      </c>
      <c r="W70" s="2">
        <v>63076.2</v>
      </c>
      <c r="X70" s="2">
        <v>1.4</v>
      </c>
      <c r="Y70" s="2">
        <v>0.2</v>
      </c>
      <c r="Z70" s="2">
        <v>0.2</v>
      </c>
    </row>
    <row r="71" spans="1:26" x14ac:dyDescent="0.25">
      <c r="A71" s="35" t="s">
        <v>47</v>
      </c>
      <c r="B71" s="34">
        <v>263</v>
      </c>
      <c r="C71" s="1">
        <v>200</v>
      </c>
      <c r="D71" s="1">
        <v>976</v>
      </c>
      <c r="E71" s="3">
        <v>2.276E-4</v>
      </c>
      <c r="F71" s="34">
        <f t="shared" si="1"/>
        <v>22.76</v>
      </c>
      <c r="G71" s="42">
        <v>1.0028999999999999</v>
      </c>
      <c r="H71" s="35">
        <v>1.0611999999999999</v>
      </c>
      <c r="I71" s="2">
        <v>1.0643</v>
      </c>
      <c r="J71" s="35">
        <v>1.0729</v>
      </c>
      <c r="K71" s="35">
        <v>0.90749999999999997</v>
      </c>
      <c r="L71" s="2">
        <v>0.90469999999999995</v>
      </c>
      <c r="M71" s="2">
        <v>4.8800000000000003E-2</v>
      </c>
      <c r="N71" s="2">
        <v>1.0582</v>
      </c>
      <c r="O71" s="2">
        <v>217.6</v>
      </c>
      <c r="P71" s="35">
        <v>6</v>
      </c>
      <c r="Q71" s="2">
        <v>127.4</v>
      </c>
      <c r="R71" s="2">
        <v>2.5</v>
      </c>
      <c r="S71" s="2">
        <v>15.2</v>
      </c>
      <c r="T71" s="2">
        <v>83.5</v>
      </c>
      <c r="U71" s="2">
        <v>178268.4</v>
      </c>
      <c r="V71" s="2">
        <v>134.69999999999999</v>
      </c>
      <c r="W71" s="2">
        <v>61700.7</v>
      </c>
      <c r="X71" s="2">
        <v>4.4000000000000004</v>
      </c>
      <c r="Y71" s="2">
        <v>0.2</v>
      </c>
      <c r="Z71" s="2">
        <v>0.2</v>
      </c>
    </row>
    <row r="72" spans="1:26" x14ac:dyDescent="0.25">
      <c r="A72" s="35" t="s">
        <v>47</v>
      </c>
      <c r="B72" s="34">
        <v>263</v>
      </c>
      <c r="C72" s="1">
        <v>200</v>
      </c>
      <c r="D72" s="1">
        <v>976</v>
      </c>
      <c r="E72" s="3">
        <v>2.275E-4</v>
      </c>
      <c r="F72" s="34">
        <f t="shared" si="1"/>
        <v>22.75</v>
      </c>
      <c r="G72" s="42">
        <v>1.0027999999999999</v>
      </c>
      <c r="H72" s="35">
        <v>1.0615000000000001</v>
      </c>
      <c r="I72" s="2">
        <v>1.0645</v>
      </c>
      <c r="J72" s="35">
        <v>1.0730999999999999</v>
      </c>
      <c r="K72" s="35">
        <v>0.90990000000000004</v>
      </c>
      <c r="L72" s="2">
        <v>0.90720000000000001</v>
      </c>
      <c r="M72" s="2">
        <v>4.7500000000000001E-2</v>
      </c>
      <c r="N72" s="2">
        <v>1.0585</v>
      </c>
      <c r="O72" s="2">
        <v>217.3</v>
      </c>
      <c r="P72" s="35">
        <v>6</v>
      </c>
      <c r="Q72" s="2">
        <v>127</v>
      </c>
      <c r="R72" s="2">
        <v>2.4</v>
      </c>
      <c r="S72" s="2">
        <v>15.4</v>
      </c>
      <c r="T72" s="2">
        <v>83.5</v>
      </c>
      <c r="U72" s="2">
        <v>181432.2</v>
      </c>
      <c r="V72" s="2">
        <v>129.5</v>
      </c>
      <c r="W72" s="2">
        <v>62705.7</v>
      </c>
      <c r="X72" s="2">
        <v>4.5</v>
      </c>
      <c r="Y72" s="2">
        <v>0.2</v>
      </c>
      <c r="Z72" s="2">
        <v>0.2</v>
      </c>
    </row>
    <row r="73" spans="1:26" x14ac:dyDescent="0.25">
      <c r="A73" s="35" t="s">
        <v>47</v>
      </c>
      <c r="B73" s="34">
        <v>263</v>
      </c>
      <c r="C73" s="1">
        <v>200</v>
      </c>
      <c r="D73" s="1">
        <v>976</v>
      </c>
      <c r="E73" s="3">
        <v>2.265E-4</v>
      </c>
      <c r="F73" s="34">
        <f t="shared" si="1"/>
        <v>22.65</v>
      </c>
      <c r="G73" s="42">
        <v>1.0029999999999999</v>
      </c>
      <c r="H73" s="35">
        <v>1.0617000000000001</v>
      </c>
      <c r="I73" s="2">
        <v>1.0649</v>
      </c>
      <c r="J73" s="35">
        <v>1.0734999999999999</v>
      </c>
      <c r="K73" s="35">
        <v>0.90329999999999999</v>
      </c>
      <c r="L73" s="2">
        <v>0.90039999999999998</v>
      </c>
      <c r="M73" s="2">
        <v>5.11E-2</v>
      </c>
      <c r="N73" s="2">
        <v>1.0585</v>
      </c>
      <c r="O73" s="2">
        <v>216.3</v>
      </c>
      <c r="P73" s="35">
        <v>6.1</v>
      </c>
      <c r="Q73" s="2">
        <v>126</v>
      </c>
      <c r="R73" s="2">
        <v>2.2000000000000002</v>
      </c>
      <c r="S73" s="2">
        <v>16.100000000000001</v>
      </c>
      <c r="T73" s="2">
        <v>83.5</v>
      </c>
      <c r="U73" s="2">
        <v>189079.6</v>
      </c>
      <c r="V73" s="2">
        <v>155.6</v>
      </c>
      <c r="W73" s="2">
        <v>64486.2</v>
      </c>
      <c r="X73" s="2">
        <v>4.0999999999999996</v>
      </c>
      <c r="Y73" s="2">
        <v>0.2</v>
      </c>
      <c r="Z73" s="2">
        <v>0.2</v>
      </c>
    </row>
    <row r="74" spans="1:26" x14ac:dyDescent="0.25">
      <c r="A74" s="35" t="s">
        <v>48</v>
      </c>
      <c r="B74" s="34">
        <v>273</v>
      </c>
      <c r="C74" s="1">
        <v>200</v>
      </c>
      <c r="D74" s="1">
        <v>976</v>
      </c>
      <c r="E74" s="3">
        <v>2.5450000000000001E-4</v>
      </c>
      <c r="F74" s="34">
        <f t="shared" si="1"/>
        <v>25.45</v>
      </c>
      <c r="G74" s="42">
        <v>1.0058</v>
      </c>
      <c r="H74" s="35">
        <v>1.0638000000000001</v>
      </c>
      <c r="I74" s="2">
        <v>1.07</v>
      </c>
      <c r="J74" s="35">
        <v>1.0779000000000001</v>
      </c>
      <c r="K74" s="35">
        <v>0.82899999999999996</v>
      </c>
      <c r="L74" s="2">
        <v>0.8236</v>
      </c>
      <c r="M74" s="2">
        <v>9.2200000000000004E-2</v>
      </c>
      <c r="N74" s="2">
        <v>1.0577000000000001</v>
      </c>
      <c r="O74" s="2">
        <v>238.7</v>
      </c>
      <c r="P74" s="35">
        <v>3.1</v>
      </c>
      <c r="Q74" s="2">
        <v>328.8</v>
      </c>
      <c r="R74" s="2">
        <v>2.2999999999999998</v>
      </c>
      <c r="S74" s="2">
        <v>95.8</v>
      </c>
      <c r="T74" s="2">
        <v>86.2</v>
      </c>
      <c r="U74" s="2">
        <v>207188.3</v>
      </c>
      <c r="V74" s="2">
        <v>535.5</v>
      </c>
      <c r="W74" s="2">
        <v>60970.5</v>
      </c>
      <c r="X74" s="2">
        <v>2.2000000000000002</v>
      </c>
      <c r="Y74" s="2">
        <v>0.2</v>
      </c>
      <c r="Z74" s="2">
        <v>0.2</v>
      </c>
    </row>
    <row r="75" spans="1:26" x14ac:dyDescent="0.25">
      <c r="A75" s="35" t="s">
        <v>48</v>
      </c>
      <c r="B75" s="34">
        <v>273</v>
      </c>
      <c r="C75" s="1">
        <v>200</v>
      </c>
      <c r="D75" s="1">
        <v>976</v>
      </c>
      <c r="E75" s="3">
        <v>2.5500000000000002E-4</v>
      </c>
      <c r="F75" s="34">
        <f t="shared" si="1"/>
        <v>25.500000000000004</v>
      </c>
      <c r="G75" s="42">
        <v>1.0048999999999999</v>
      </c>
      <c r="H75" s="35">
        <v>1.0637000000000001</v>
      </c>
      <c r="I75" s="2">
        <v>1.0689</v>
      </c>
      <c r="J75" s="35">
        <v>1.0770999999999999</v>
      </c>
      <c r="K75" s="35">
        <v>0.85260000000000002</v>
      </c>
      <c r="L75" s="2">
        <v>0.84799999999999998</v>
      </c>
      <c r="M75" s="2">
        <v>7.9000000000000001E-2</v>
      </c>
      <c r="N75" s="2">
        <v>1.0584</v>
      </c>
      <c r="O75" s="2">
        <v>236.3</v>
      </c>
      <c r="P75" s="35">
        <v>3.2</v>
      </c>
      <c r="Q75" s="2">
        <v>326.5</v>
      </c>
      <c r="R75" s="2">
        <v>2.2999999999999998</v>
      </c>
      <c r="S75" s="2">
        <v>92.3</v>
      </c>
      <c r="T75" s="2">
        <v>86.1</v>
      </c>
      <c r="U75" s="2">
        <v>31588.400000000001</v>
      </c>
      <c r="V75" s="2">
        <v>60.3</v>
      </c>
      <c r="W75" s="2">
        <v>9656.5</v>
      </c>
      <c r="X75" s="2">
        <v>6.6</v>
      </c>
      <c r="Y75" s="2">
        <v>0.5</v>
      </c>
      <c r="Z75" s="2">
        <v>0.6</v>
      </c>
    </row>
    <row r="76" spans="1:26" x14ac:dyDescent="0.25">
      <c r="A76" s="35" t="s">
        <v>48</v>
      </c>
      <c r="B76" s="34">
        <v>273</v>
      </c>
      <c r="C76" s="1">
        <v>200</v>
      </c>
      <c r="D76" s="1">
        <v>976</v>
      </c>
      <c r="E76" s="3">
        <v>2.5379999999999999E-4</v>
      </c>
      <c r="F76" s="34">
        <f t="shared" si="1"/>
        <v>25.38</v>
      </c>
      <c r="G76" s="42">
        <v>1.0054000000000001</v>
      </c>
      <c r="H76" s="35">
        <v>1.0639000000000001</v>
      </c>
      <c r="I76" s="2">
        <v>1.0696000000000001</v>
      </c>
      <c r="J76" s="35">
        <v>1.0777000000000001</v>
      </c>
      <c r="K76" s="35">
        <v>0.83960000000000001</v>
      </c>
      <c r="L76" s="2">
        <v>0.83460000000000001</v>
      </c>
      <c r="M76" s="2">
        <v>8.6300000000000002E-2</v>
      </c>
      <c r="N76" s="2">
        <v>1.0581</v>
      </c>
      <c r="O76" s="2">
        <v>239.3</v>
      </c>
      <c r="P76" s="35">
        <v>3.2</v>
      </c>
      <c r="Q76" s="2">
        <v>329.4</v>
      </c>
      <c r="R76" s="2">
        <v>2.2000000000000002</v>
      </c>
      <c r="S76" s="2">
        <v>93.8</v>
      </c>
      <c r="T76" s="2">
        <v>86.1</v>
      </c>
      <c r="U76" s="2">
        <v>33039.5</v>
      </c>
      <c r="V76" s="2">
        <v>74.099999999999994</v>
      </c>
      <c r="W76" s="2">
        <v>9727.2999999999993</v>
      </c>
      <c r="X76" s="2">
        <v>5.9</v>
      </c>
      <c r="Y76" s="2">
        <v>0.5</v>
      </c>
      <c r="Z76" s="2">
        <v>0.6</v>
      </c>
    </row>
    <row r="77" spans="1:26" x14ac:dyDescent="0.25">
      <c r="A77" s="35" t="s">
        <v>49</v>
      </c>
      <c r="B77" s="34">
        <v>283</v>
      </c>
      <c r="C77" s="1">
        <v>200</v>
      </c>
      <c r="D77" s="1">
        <v>976</v>
      </c>
      <c r="E77" s="3">
        <v>2.6699999999999998E-4</v>
      </c>
      <c r="F77" s="34">
        <f t="shared" si="1"/>
        <v>26.7</v>
      </c>
      <c r="G77" s="42">
        <v>1.0032000000000001</v>
      </c>
      <c r="H77" s="35">
        <v>1.0672999999999999</v>
      </c>
      <c r="I77" s="2">
        <v>1.0708</v>
      </c>
      <c r="J77" s="35">
        <v>1.0802</v>
      </c>
      <c r="K77" s="35">
        <v>0.90539999999999998</v>
      </c>
      <c r="L77" s="2">
        <v>0.90229999999999999</v>
      </c>
      <c r="M77" s="2">
        <v>5.0099999999999999E-2</v>
      </c>
      <c r="N77" s="2">
        <v>1.0639000000000001</v>
      </c>
      <c r="O77" s="2">
        <v>116</v>
      </c>
      <c r="P77" s="35">
        <v>3.4</v>
      </c>
      <c r="Q77" s="2">
        <v>206.5</v>
      </c>
      <c r="R77" s="2">
        <v>7.5</v>
      </c>
      <c r="S77" s="2">
        <v>1.7</v>
      </c>
      <c r="T77" s="2">
        <v>81.7</v>
      </c>
      <c r="U77" s="2">
        <v>278638.8</v>
      </c>
      <c r="V77" s="2">
        <v>210.3</v>
      </c>
      <c r="W77" s="2">
        <v>83421.7</v>
      </c>
      <c r="X77" s="2">
        <v>3.5</v>
      </c>
      <c r="Y77" s="2">
        <v>0.2</v>
      </c>
      <c r="Z77" s="2">
        <v>0.2</v>
      </c>
    </row>
    <row r="78" spans="1:26" x14ac:dyDescent="0.25">
      <c r="A78" s="35" t="s">
        <v>49</v>
      </c>
      <c r="B78" s="34">
        <v>283</v>
      </c>
      <c r="C78" s="1">
        <v>200</v>
      </c>
      <c r="D78" s="1">
        <v>976</v>
      </c>
      <c r="E78" s="3">
        <v>2.6689999999999998E-4</v>
      </c>
      <c r="F78" s="34">
        <f t="shared" si="1"/>
        <v>26.689999999999998</v>
      </c>
      <c r="G78" s="42">
        <v>1.0032000000000001</v>
      </c>
      <c r="H78" s="35">
        <v>1.0673999999999999</v>
      </c>
      <c r="I78" s="2">
        <v>1.0708</v>
      </c>
      <c r="J78" s="35">
        <v>1.0803</v>
      </c>
      <c r="K78" s="35">
        <v>0.90529999999999999</v>
      </c>
      <c r="L78" s="2">
        <v>0.9022</v>
      </c>
      <c r="M78" s="2">
        <v>5.0099999999999999E-2</v>
      </c>
      <c r="N78" s="2">
        <v>1.0639000000000001</v>
      </c>
      <c r="O78" s="2">
        <v>119.7</v>
      </c>
      <c r="P78" s="35">
        <v>4.0999999999999996</v>
      </c>
      <c r="Q78" s="2">
        <v>210.2</v>
      </c>
      <c r="R78" s="2">
        <v>7.2</v>
      </c>
      <c r="S78" s="2">
        <v>0.5</v>
      </c>
      <c r="T78" s="2">
        <v>81.7</v>
      </c>
      <c r="U78" s="2">
        <v>226289.7</v>
      </c>
      <c r="V78" s="2">
        <v>175.1</v>
      </c>
      <c r="W78" s="2">
        <v>72002.899999999994</v>
      </c>
      <c r="X78" s="2">
        <v>3.9</v>
      </c>
      <c r="Y78" s="2">
        <v>0.2</v>
      </c>
      <c r="Z78" s="2">
        <v>0.2</v>
      </c>
    </row>
    <row r="79" spans="1:26" x14ac:dyDescent="0.25">
      <c r="A79" s="35" t="s">
        <v>49</v>
      </c>
      <c r="B79" s="34">
        <v>283</v>
      </c>
      <c r="C79" s="1">
        <v>200</v>
      </c>
      <c r="D79" s="1">
        <v>976</v>
      </c>
      <c r="E79" s="3">
        <v>2.6679999999999998E-4</v>
      </c>
      <c r="F79" s="34">
        <f t="shared" si="1"/>
        <v>26.68</v>
      </c>
      <c r="G79" s="42">
        <v>1.0033000000000001</v>
      </c>
      <c r="H79" s="35">
        <v>1.0670999999999999</v>
      </c>
      <c r="I79" s="2">
        <v>1.0706</v>
      </c>
      <c r="J79" s="35">
        <v>1.08</v>
      </c>
      <c r="K79" s="35">
        <v>0.90259999999999996</v>
      </c>
      <c r="L79" s="2">
        <v>0.89939999999999998</v>
      </c>
      <c r="M79" s="2">
        <v>5.16E-2</v>
      </c>
      <c r="N79" s="2">
        <v>1.0634999999999999</v>
      </c>
      <c r="O79" s="2">
        <v>119.4</v>
      </c>
      <c r="P79" s="35">
        <v>3.9</v>
      </c>
      <c r="Q79" s="2">
        <v>209.9</v>
      </c>
      <c r="R79" s="2">
        <v>7.3</v>
      </c>
      <c r="S79" s="2">
        <v>1.2</v>
      </c>
      <c r="T79" s="2">
        <v>81.7</v>
      </c>
      <c r="U79" s="2">
        <v>222437.2</v>
      </c>
      <c r="V79" s="2">
        <v>182.1</v>
      </c>
      <c r="W79" s="2">
        <v>70373.2</v>
      </c>
      <c r="X79" s="2">
        <v>3.8</v>
      </c>
      <c r="Y79" s="2">
        <v>0.2</v>
      </c>
      <c r="Z79" s="2">
        <v>0.2</v>
      </c>
    </row>
    <row r="80" spans="1:26" x14ac:dyDescent="0.25">
      <c r="A80" s="35" t="s">
        <v>50</v>
      </c>
      <c r="B80" s="34">
        <v>293</v>
      </c>
      <c r="C80" s="1">
        <v>200</v>
      </c>
      <c r="D80" s="1">
        <v>976</v>
      </c>
      <c r="E80" s="3">
        <v>2.8929999999999998E-4</v>
      </c>
      <c r="F80" s="34">
        <f t="shared" si="1"/>
        <v>28.93</v>
      </c>
      <c r="G80" s="42">
        <v>1.0112000000000001</v>
      </c>
      <c r="H80" s="35">
        <v>1.0704</v>
      </c>
      <c r="I80" s="2">
        <v>1.0824</v>
      </c>
      <c r="J80" s="35">
        <v>1.0894999999999999</v>
      </c>
      <c r="K80" s="35">
        <v>0.71830000000000005</v>
      </c>
      <c r="L80" s="2">
        <v>0.7087</v>
      </c>
      <c r="M80" s="2">
        <v>0.15709999999999999</v>
      </c>
      <c r="N80" s="2">
        <v>1.0586</v>
      </c>
      <c r="O80" s="2">
        <v>234.2</v>
      </c>
      <c r="P80" s="35">
        <v>4.3</v>
      </c>
      <c r="Q80" s="2">
        <v>143.80000000000001</v>
      </c>
      <c r="R80" s="2">
        <v>6.2</v>
      </c>
      <c r="S80" s="2">
        <v>358.9</v>
      </c>
      <c r="T80" s="2">
        <v>82.5</v>
      </c>
      <c r="U80" s="2">
        <v>268592.2</v>
      </c>
      <c r="V80" s="2">
        <v>2069.9</v>
      </c>
      <c r="W80" s="2">
        <v>81014.399999999994</v>
      </c>
      <c r="X80" s="2">
        <v>1.1000000000000001</v>
      </c>
      <c r="Y80" s="2">
        <v>0.2</v>
      </c>
      <c r="Z80" s="2">
        <v>0.2</v>
      </c>
    </row>
    <row r="81" spans="1:26" x14ac:dyDescent="0.25">
      <c r="A81" s="35" t="s">
        <v>50</v>
      </c>
      <c r="B81" s="34">
        <v>293</v>
      </c>
      <c r="C81" s="1">
        <v>200</v>
      </c>
      <c r="D81" s="1">
        <v>976</v>
      </c>
      <c r="E81" s="3">
        <v>2.8919999999999998E-4</v>
      </c>
      <c r="F81" s="34">
        <f t="shared" si="1"/>
        <v>28.919999999999998</v>
      </c>
      <c r="G81" s="42">
        <v>1.0108999999999999</v>
      </c>
      <c r="H81" s="35">
        <v>1.0706</v>
      </c>
      <c r="I81" s="2">
        <v>1.0822000000000001</v>
      </c>
      <c r="J81" s="35">
        <v>1.0894999999999999</v>
      </c>
      <c r="K81" s="35">
        <v>0.72619999999999996</v>
      </c>
      <c r="L81" s="2">
        <v>0.71679999999999999</v>
      </c>
      <c r="M81" s="2">
        <v>0.15240000000000001</v>
      </c>
      <c r="N81" s="2">
        <v>1.0590999999999999</v>
      </c>
      <c r="O81" s="2">
        <v>233.4</v>
      </c>
      <c r="P81" s="35">
        <v>4.3</v>
      </c>
      <c r="Q81" s="2">
        <v>143</v>
      </c>
      <c r="R81" s="2">
        <v>6.2</v>
      </c>
      <c r="S81" s="2">
        <v>358.2</v>
      </c>
      <c r="T81" s="2">
        <v>82.4</v>
      </c>
      <c r="U81" s="2">
        <v>217955.9</v>
      </c>
      <c r="V81" s="2">
        <v>1587</v>
      </c>
      <c r="W81" s="2">
        <v>66789.2</v>
      </c>
      <c r="X81" s="2">
        <v>1.3</v>
      </c>
      <c r="Y81" s="2">
        <v>0.2</v>
      </c>
      <c r="Z81" s="2">
        <v>0.2</v>
      </c>
    </row>
    <row r="82" spans="1:26" x14ac:dyDescent="0.25">
      <c r="A82" s="35" t="s">
        <v>50</v>
      </c>
      <c r="B82" s="34">
        <v>293</v>
      </c>
      <c r="C82" s="1">
        <v>200</v>
      </c>
      <c r="D82" s="1">
        <v>976</v>
      </c>
      <c r="E82" s="3">
        <v>2.8899999999999998E-4</v>
      </c>
      <c r="F82" s="34">
        <f t="shared" si="1"/>
        <v>28.9</v>
      </c>
      <c r="G82" s="42">
        <v>1.0108999999999999</v>
      </c>
      <c r="H82" s="35">
        <v>1.0708</v>
      </c>
      <c r="I82" s="2">
        <v>1.0824</v>
      </c>
      <c r="J82" s="35">
        <v>1.0896999999999999</v>
      </c>
      <c r="K82" s="35">
        <v>0.72750000000000004</v>
      </c>
      <c r="L82" s="2">
        <v>0.71809999999999996</v>
      </c>
      <c r="M82" s="2">
        <v>0.15160000000000001</v>
      </c>
      <c r="N82" s="2">
        <v>1.0592999999999999</v>
      </c>
      <c r="O82" s="2">
        <v>233</v>
      </c>
      <c r="P82" s="35">
        <v>4.4000000000000004</v>
      </c>
      <c r="Q82" s="2">
        <v>142.5</v>
      </c>
      <c r="R82" s="2">
        <v>6.1</v>
      </c>
      <c r="S82" s="2">
        <v>358.2</v>
      </c>
      <c r="T82" s="2">
        <v>82.5</v>
      </c>
      <c r="U82" s="2">
        <v>199945.60000000001</v>
      </c>
      <c r="V82" s="2">
        <v>1444</v>
      </c>
      <c r="W82" s="2">
        <v>61575.3</v>
      </c>
      <c r="X82" s="2">
        <v>1.3</v>
      </c>
      <c r="Y82" s="2">
        <v>0.2</v>
      </c>
      <c r="Z82" s="2">
        <v>0.2</v>
      </c>
    </row>
    <row r="83" spans="1:26" x14ac:dyDescent="0.25">
      <c r="A83" s="35" t="s">
        <v>51</v>
      </c>
      <c r="B83" s="34">
        <v>303</v>
      </c>
      <c r="C83" s="1">
        <v>200</v>
      </c>
      <c r="D83" s="1">
        <v>976</v>
      </c>
      <c r="E83" s="3">
        <v>2.408E-4</v>
      </c>
      <c r="F83" s="34">
        <f t="shared" si="1"/>
        <v>24.08</v>
      </c>
      <c r="G83" s="42">
        <v>1.0023</v>
      </c>
      <c r="H83" s="35">
        <v>1.0768</v>
      </c>
      <c r="I83" s="2">
        <v>1.0792999999999999</v>
      </c>
      <c r="J83" s="35">
        <v>1.0907</v>
      </c>
      <c r="K83" s="35">
        <v>0.93920000000000003</v>
      </c>
      <c r="L83" s="2">
        <v>0.93689999999999996</v>
      </c>
      <c r="M83" s="2">
        <v>3.2000000000000001E-2</v>
      </c>
      <c r="N83" s="2">
        <v>1.0743</v>
      </c>
      <c r="O83" s="2">
        <v>103.1</v>
      </c>
      <c r="P83" s="35">
        <v>0.9</v>
      </c>
      <c r="Q83" s="2">
        <v>13.1</v>
      </c>
      <c r="R83" s="2">
        <v>2</v>
      </c>
      <c r="S83" s="2">
        <v>217.7</v>
      </c>
      <c r="T83" s="2">
        <v>87.8</v>
      </c>
      <c r="U83" s="2">
        <v>251756.2</v>
      </c>
      <c r="V83" s="2">
        <v>66.5</v>
      </c>
      <c r="W83" s="2">
        <v>61154.6</v>
      </c>
      <c r="X83" s="2">
        <v>6.3</v>
      </c>
      <c r="Y83" s="2">
        <v>0.2</v>
      </c>
      <c r="Z83" s="2">
        <v>0.2</v>
      </c>
    </row>
    <row r="84" spans="1:26" x14ac:dyDescent="0.25">
      <c r="A84" s="35" t="s">
        <v>51</v>
      </c>
      <c r="B84" s="34">
        <v>303</v>
      </c>
      <c r="C84" s="1">
        <v>200</v>
      </c>
      <c r="D84" s="1">
        <v>976</v>
      </c>
      <c r="E84" s="3">
        <v>2.407E-4</v>
      </c>
      <c r="F84" s="34">
        <f t="shared" si="1"/>
        <v>24.07</v>
      </c>
      <c r="G84" s="42">
        <v>1.0021</v>
      </c>
      <c r="H84" s="35">
        <v>1.0768</v>
      </c>
      <c r="I84" s="2">
        <v>1.0790999999999999</v>
      </c>
      <c r="J84" s="35">
        <v>1.0905</v>
      </c>
      <c r="K84" s="35">
        <v>0.94499999999999995</v>
      </c>
      <c r="L84" s="2">
        <v>0.94299999999999995</v>
      </c>
      <c r="M84" s="2">
        <v>2.8899999999999999E-2</v>
      </c>
      <c r="N84" s="2">
        <v>1.0746</v>
      </c>
      <c r="O84" s="2">
        <v>103.1</v>
      </c>
      <c r="P84" s="35">
        <v>1</v>
      </c>
      <c r="Q84" s="2">
        <v>13</v>
      </c>
      <c r="R84" s="2">
        <v>1.9</v>
      </c>
      <c r="S84" s="2">
        <v>220.2</v>
      </c>
      <c r="T84" s="2">
        <v>87.8</v>
      </c>
      <c r="U84" s="2">
        <v>251687</v>
      </c>
      <c r="V84" s="2">
        <v>54.1</v>
      </c>
      <c r="W84" s="2">
        <v>61329.1</v>
      </c>
      <c r="X84" s="2">
        <v>6.9</v>
      </c>
      <c r="Y84" s="2">
        <v>0.2</v>
      </c>
      <c r="Z84" s="2">
        <v>0.2</v>
      </c>
    </row>
    <row r="85" spans="1:26" x14ac:dyDescent="0.25">
      <c r="A85" s="35" t="s">
        <v>51</v>
      </c>
      <c r="B85" s="34">
        <v>303</v>
      </c>
      <c r="C85" s="1">
        <v>200</v>
      </c>
      <c r="D85" s="1">
        <v>976</v>
      </c>
      <c r="E85" s="3">
        <v>2.4059999999999999E-4</v>
      </c>
      <c r="F85" s="34">
        <f t="shared" si="1"/>
        <v>24.06</v>
      </c>
      <c r="G85" s="42">
        <v>1.0024</v>
      </c>
      <c r="H85" s="35">
        <v>1.0767</v>
      </c>
      <c r="I85" s="2">
        <v>1.0792999999999999</v>
      </c>
      <c r="J85" s="35">
        <v>1.0906</v>
      </c>
      <c r="K85" s="35">
        <v>0.93769999999999998</v>
      </c>
      <c r="L85" s="2">
        <v>0.93530000000000002</v>
      </c>
      <c r="M85" s="2">
        <v>3.2899999999999999E-2</v>
      </c>
      <c r="N85" s="2">
        <v>1.0742</v>
      </c>
      <c r="O85" s="2">
        <v>101</v>
      </c>
      <c r="P85" s="35">
        <v>0.9</v>
      </c>
      <c r="Q85" s="2">
        <v>10.9</v>
      </c>
      <c r="R85" s="2">
        <v>1.9</v>
      </c>
      <c r="S85" s="2">
        <v>215.9</v>
      </c>
      <c r="T85" s="2">
        <v>87.8</v>
      </c>
      <c r="U85" s="2">
        <v>288549.40000000002</v>
      </c>
      <c r="V85" s="2">
        <v>78.7</v>
      </c>
      <c r="W85" s="2">
        <v>68303.3</v>
      </c>
      <c r="X85" s="2">
        <v>5.8</v>
      </c>
      <c r="Y85" s="2">
        <v>0.2</v>
      </c>
      <c r="Z85" s="2">
        <v>0.2</v>
      </c>
    </row>
    <row r="86" spans="1:26" x14ac:dyDescent="0.25">
      <c r="A86" s="35" t="s">
        <v>52</v>
      </c>
      <c r="B86" s="34">
        <v>313</v>
      </c>
      <c r="C86" s="1">
        <v>200</v>
      </c>
      <c r="D86" s="1">
        <v>976</v>
      </c>
      <c r="E86" s="3">
        <v>2.376E-4</v>
      </c>
      <c r="F86" s="34">
        <f t="shared" si="1"/>
        <v>23.76</v>
      </c>
      <c r="G86" s="42">
        <v>1.004</v>
      </c>
      <c r="H86" s="35">
        <v>1.0685</v>
      </c>
      <c r="I86" s="2">
        <v>1.0727</v>
      </c>
      <c r="J86" s="35">
        <v>1.0820000000000001</v>
      </c>
      <c r="K86" s="35">
        <v>0.88749999999999996</v>
      </c>
      <c r="L86" s="2">
        <v>0.88380000000000003</v>
      </c>
      <c r="M86" s="2">
        <v>5.9900000000000002E-2</v>
      </c>
      <c r="N86" s="2">
        <v>1.0642</v>
      </c>
      <c r="O86" s="2">
        <v>124.5</v>
      </c>
      <c r="P86" s="35">
        <v>0</v>
      </c>
      <c r="Q86" s="2">
        <v>214.5</v>
      </c>
      <c r="R86" s="2">
        <v>2.2999999999999998</v>
      </c>
      <c r="S86" s="2">
        <v>34.1</v>
      </c>
      <c r="T86" s="2">
        <v>87.7</v>
      </c>
      <c r="U86" s="2">
        <v>219882.6</v>
      </c>
      <c r="V86" s="2">
        <v>243</v>
      </c>
      <c r="W86" s="2">
        <v>69563.399999999994</v>
      </c>
      <c r="X86" s="2">
        <v>3.3</v>
      </c>
      <c r="Y86" s="2">
        <v>0.2</v>
      </c>
      <c r="Z86" s="2">
        <v>0.2</v>
      </c>
    </row>
    <row r="87" spans="1:26" x14ac:dyDescent="0.25">
      <c r="A87" s="35" t="s">
        <v>52</v>
      </c>
      <c r="B87" s="34">
        <v>313</v>
      </c>
      <c r="C87" s="1">
        <v>200</v>
      </c>
      <c r="D87" s="1">
        <v>976</v>
      </c>
      <c r="E87" s="3">
        <v>2.376E-4</v>
      </c>
      <c r="F87" s="34">
        <f t="shared" si="1"/>
        <v>23.76</v>
      </c>
      <c r="G87" s="42">
        <v>1.0039</v>
      </c>
      <c r="H87" s="35">
        <v>1.0685</v>
      </c>
      <c r="I87" s="2">
        <v>1.0727</v>
      </c>
      <c r="J87" s="35">
        <v>1.0821000000000001</v>
      </c>
      <c r="K87" s="35">
        <v>0.88829999999999998</v>
      </c>
      <c r="L87" s="2">
        <v>0.88460000000000005</v>
      </c>
      <c r="M87" s="2">
        <v>5.9400000000000001E-2</v>
      </c>
      <c r="N87" s="2">
        <v>1.0643</v>
      </c>
      <c r="O87" s="2">
        <v>301</v>
      </c>
      <c r="P87" s="35">
        <v>0.3</v>
      </c>
      <c r="Q87" s="2">
        <v>211</v>
      </c>
      <c r="R87" s="2">
        <v>2.1</v>
      </c>
      <c r="S87" s="2">
        <v>39.9</v>
      </c>
      <c r="T87" s="2">
        <v>87.9</v>
      </c>
      <c r="U87" s="2">
        <v>244356.8</v>
      </c>
      <c r="V87" s="2">
        <v>261</v>
      </c>
      <c r="W87" s="2">
        <v>74143.8</v>
      </c>
      <c r="X87" s="2">
        <v>3.2</v>
      </c>
      <c r="Y87" s="2">
        <v>0.2</v>
      </c>
      <c r="Z87" s="2">
        <v>0.2</v>
      </c>
    </row>
    <row r="88" spans="1:26" x14ac:dyDescent="0.25">
      <c r="A88" s="35" t="s">
        <v>52</v>
      </c>
      <c r="B88" s="34">
        <v>313</v>
      </c>
      <c r="C88" s="1">
        <v>200</v>
      </c>
      <c r="D88" s="1">
        <v>976</v>
      </c>
      <c r="E88" s="3">
        <v>2.376E-4</v>
      </c>
      <c r="F88" s="34">
        <f t="shared" si="1"/>
        <v>23.76</v>
      </c>
      <c r="G88" s="42">
        <v>1.0038</v>
      </c>
      <c r="H88" s="35">
        <v>1.0688</v>
      </c>
      <c r="I88" s="2">
        <v>1.0729</v>
      </c>
      <c r="J88" s="35">
        <v>1.0823</v>
      </c>
      <c r="K88" s="35">
        <v>0.89119999999999999</v>
      </c>
      <c r="L88" s="2">
        <v>0.88749999999999996</v>
      </c>
      <c r="M88" s="2">
        <v>5.79E-2</v>
      </c>
      <c r="N88" s="2">
        <v>1.0647</v>
      </c>
      <c r="O88" s="2">
        <v>304</v>
      </c>
      <c r="P88" s="35">
        <v>0.1</v>
      </c>
      <c r="Q88" s="2">
        <v>214</v>
      </c>
      <c r="R88" s="2">
        <v>2.2999999999999998</v>
      </c>
      <c r="S88" s="2">
        <v>36.299999999999997</v>
      </c>
      <c r="T88" s="2">
        <v>87.7</v>
      </c>
      <c r="U88" s="2">
        <v>215477.6</v>
      </c>
      <c r="V88" s="2">
        <v>221.8</v>
      </c>
      <c r="W88" s="2">
        <v>67933.100000000006</v>
      </c>
      <c r="X88" s="2">
        <v>3.4</v>
      </c>
      <c r="Y88" s="2">
        <v>0.2</v>
      </c>
      <c r="Z88" s="2">
        <v>0.2</v>
      </c>
    </row>
    <row r="89" spans="1:26" x14ac:dyDescent="0.25">
      <c r="A89" s="35" t="s">
        <v>53</v>
      </c>
      <c r="B89" s="34">
        <v>323</v>
      </c>
      <c r="C89" s="1">
        <v>200</v>
      </c>
      <c r="D89" s="1">
        <v>976</v>
      </c>
      <c r="E89" s="3">
        <v>2.5490000000000002E-4</v>
      </c>
      <c r="F89" s="34">
        <f t="shared" si="1"/>
        <v>25.490000000000002</v>
      </c>
      <c r="G89" s="42">
        <v>1.0014000000000001</v>
      </c>
      <c r="H89" s="35">
        <v>1.0566</v>
      </c>
      <c r="I89" s="2">
        <v>1.0581</v>
      </c>
      <c r="J89" s="35">
        <v>1.0665</v>
      </c>
      <c r="K89" s="35">
        <v>0.9496</v>
      </c>
      <c r="L89" s="2">
        <v>0.94810000000000005</v>
      </c>
      <c r="M89" s="2">
        <v>2.63E-2</v>
      </c>
      <c r="N89" s="2">
        <v>1.0550999999999999</v>
      </c>
      <c r="O89" s="2">
        <v>82</v>
      </c>
      <c r="P89" s="35">
        <v>1.3</v>
      </c>
      <c r="Q89" s="2">
        <v>172.1</v>
      </c>
      <c r="R89" s="2">
        <v>6.4</v>
      </c>
      <c r="S89" s="2">
        <v>340.5</v>
      </c>
      <c r="T89" s="2">
        <v>83.5</v>
      </c>
      <c r="U89" s="2">
        <v>235720.3</v>
      </c>
      <c r="V89" s="2">
        <v>40.9</v>
      </c>
      <c r="W89" s="2">
        <v>54797.4</v>
      </c>
      <c r="X89" s="2">
        <v>8</v>
      </c>
      <c r="Y89" s="2">
        <v>0.2</v>
      </c>
      <c r="Z89" s="2">
        <v>0.2</v>
      </c>
    </row>
    <row r="90" spans="1:26" x14ac:dyDescent="0.25">
      <c r="A90" s="35" t="s">
        <v>53</v>
      </c>
      <c r="B90" s="34">
        <v>323</v>
      </c>
      <c r="C90" s="1">
        <v>200</v>
      </c>
      <c r="D90" s="1">
        <v>976</v>
      </c>
      <c r="E90" s="3">
        <v>2.5480000000000001E-4</v>
      </c>
      <c r="F90" s="34">
        <f t="shared" si="1"/>
        <v>25.48</v>
      </c>
      <c r="G90" s="42">
        <v>1.0017</v>
      </c>
      <c r="H90" s="35">
        <v>1.0569999999999999</v>
      </c>
      <c r="I90" s="2">
        <v>1.0588</v>
      </c>
      <c r="J90" s="35">
        <v>1.0671999999999999</v>
      </c>
      <c r="K90" s="35">
        <v>0.93930000000000002</v>
      </c>
      <c r="L90" s="2">
        <v>0.93759999999999999</v>
      </c>
      <c r="M90" s="2">
        <v>3.1699999999999999E-2</v>
      </c>
      <c r="N90" s="2">
        <v>1.0550999999999999</v>
      </c>
      <c r="O90" s="2">
        <v>76.8</v>
      </c>
      <c r="P90" s="35">
        <v>0.9</v>
      </c>
      <c r="Q90" s="2">
        <v>166.9</v>
      </c>
      <c r="R90" s="2">
        <v>6.5</v>
      </c>
      <c r="S90" s="2">
        <v>339</v>
      </c>
      <c r="T90" s="2">
        <v>83.5</v>
      </c>
      <c r="U90" s="2">
        <v>106428.5</v>
      </c>
      <c r="V90" s="2">
        <v>28.1</v>
      </c>
      <c r="W90" s="2">
        <v>26293.7</v>
      </c>
      <c r="X90" s="2">
        <v>9.6</v>
      </c>
      <c r="Y90" s="2">
        <v>0.3</v>
      </c>
      <c r="Z90" s="2">
        <v>0.3</v>
      </c>
    </row>
    <row r="91" spans="1:26" x14ac:dyDescent="0.25">
      <c r="A91" s="35" t="s">
        <v>53</v>
      </c>
      <c r="B91" s="34">
        <v>323</v>
      </c>
      <c r="C91" s="1">
        <v>200</v>
      </c>
      <c r="D91" s="1">
        <v>976</v>
      </c>
      <c r="E91" s="3">
        <v>2.5470000000000001E-4</v>
      </c>
      <c r="F91" s="34">
        <f t="shared" si="1"/>
        <v>25.470000000000002</v>
      </c>
      <c r="G91" s="42">
        <v>1.0012000000000001</v>
      </c>
      <c r="H91" s="35">
        <v>1.0568</v>
      </c>
      <c r="I91" s="2">
        <v>1.0581</v>
      </c>
      <c r="J91" s="35">
        <v>1.0667</v>
      </c>
      <c r="K91" s="35">
        <v>0.95599999999999996</v>
      </c>
      <c r="L91" s="2">
        <v>0.95479999999999998</v>
      </c>
      <c r="M91" s="2">
        <v>2.29E-2</v>
      </c>
      <c r="N91" s="2">
        <v>1.0555000000000001</v>
      </c>
      <c r="O91" s="2">
        <v>72.400000000000006</v>
      </c>
      <c r="P91" s="35">
        <v>0.1</v>
      </c>
      <c r="Q91" s="2">
        <v>162.5</v>
      </c>
      <c r="R91" s="2">
        <v>6.4</v>
      </c>
      <c r="S91" s="2">
        <v>341.4</v>
      </c>
      <c r="T91" s="2">
        <v>83.6</v>
      </c>
      <c r="U91" s="2">
        <v>175934.9</v>
      </c>
      <c r="V91" s="2">
        <v>25.1</v>
      </c>
      <c r="W91" s="2">
        <v>46757</v>
      </c>
      <c r="X91" s="2">
        <v>10.1</v>
      </c>
      <c r="Y91" s="2">
        <v>0.2</v>
      </c>
      <c r="Z91" s="2">
        <v>0.3</v>
      </c>
    </row>
    <row r="92" spans="1:26" x14ac:dyDescent="0.25">
      <c r="A92" s="35" t="s">
        <v>54</v>
      </c>
      <c r="B92" s="34">
        <v>335</v>
      </c>
      <c r="C92" s="1">
        <v>200</v>
      </c>
      <c r="D92" s="1">
        <v>976</v>
      </c>
      <c r="E92" s="3">
        <v>2.4000000000000001E-4</v>
      </c>
      <c r="F92" s="34">
        <f t="shared" si="1"/>
        <v>24</v>
      </c>
      <c r="G92" s="42">
        <v>1.0024</v>
      </c>
      <c r="H92" s="35">
        <v>1.0486</v>
      </c>
      <c r="I92" s="2">
        <v>1.0511999999999999</v>
      </c>
      <c r="J92" s="35">
        <v>1.0579000000000001</v>
      </c>
      <c r="K92" s="35">
        <v>0.9032</v>
      </c>
      <c r="L92" s="2">
        <v>0.90080000000000005</v>
      </c>
      <c r="M92" s="2">
        <v>5.0799999999999998E-2</v>
      </c>
      <c r="N92" s="2">
        <v>1.0461</v>
      </c>
      <c r="O92" s="2">
        <v>223.7</v>
      </c>
      <c r="P92" s="35">
        <v>1.4</v>
      </c>
      <c r="Q92" s="2">
        <v>313.8</v>
      </c>
      <c r="R92" s="2">
        <v>1.3</v>
      </c>
      <c r="S92" s="2">
        <v>86.3</v>
      </c>
      <c r="T92" s="2">
        <v>88.1</v>
      </c>
      <c r="U92" s="2">
        <v>160203.4</v>
      </c>
      <c r="V92" s="2">
        <v>130.19999999999999</v>
      </c>
      <c r="W92" s="2">
        <v>52895.7</v>
      </c>
      <c r="X92" s="2">
        <v>4.5</v>
      </c>
      <c r="Y92" s="2">
        <v>0.2</v>
      </c>
      <c r="Z92" s="2">
        <v>0.3</v>
      </c>
    </row>
    <row r="93" spans="1:26" x14ac:dyDescent="0.25">
      <c r="A93" s="35" t="s">
        <v>54</v>
      </c>
      <c r="B93" s="34">
        <v>335</v>
      </c>
      <c r="C93" s="1">
        <v>200</v>
      </c>
      <c r="D93" s="1">
        <v>976</v>
      </c>
      <c r="E93" s="3">
        <v>2.4000000000000001E-4</v>
      </c>
      <c r="F93" s="34">
        <f t="shared" si="1"/>
        <v>24</v>
      </c>
      <c r="G93" s="42">
        <v>1.0026999999999999</v>
      </c>
      <c r="H93" s="35">
        <v>1.0490999999999999</v>
      </c>
      <c r="I93" s="2">
        <v>1.052</v>
      </c>
      <c r="J93" s="35">
        <v>1.0587</v>
      </c>
      <c r="K93" s="35">
        <v>0.89229999999999998</v>
      </c>
      <c r="L93" s="2">
        <v>0.88970000000000005</v>
      </c>
      <c r="M93" s="2">
        <v>5.67E-2</v>
      </c>
      <c r="N93" s="2">
        <v>1.0463</v>
      </c>
      <c r="O93" s="2">
        <v>221.5</v>
      </c>
      <c r="P93" s="35">
        <v>1.2</v>
      </c>
      <c r="Q93" s="2">
        <v>311.5</v>
      </c>
      <c r="R93" s="2">
        <v>1</v>
      </c>
      <c r="S93" s="2">
        <v>81.599999999999994</v>
      </c>
      <c r="T93" s="2">
        <v>88.4</v>
      </c>
      <c r="U93" s="2">
        <v>115269.2</v>
      </c>
      <c r="V93" s="2">
        <v>116.3</v>
      </c>
      <c r="W93" s="2">
        <v>37712.6</v>
      </c>
      <c r="X93" s="2">
        <v>4.7</v>
      </c>
      <c r="Y93" s="2">
        <v>0.3</v>
      </c>
      <c r="Z93" s="2">
        <v>0.3</v>
      </c>
    </row>
    <row r="94" spans="1:26" x14ac:dyDescent="0.25">
      <c r="A94" s="35" t="s">
        <v>54</v>
      </c>
      <c r="B94" s="34">
        <v>335</v>
      </c>
      <c r="C94" s="1">
        <v>200</v>
      </c>
      <c r="D94" s="1">
        <v>976</v>
      </c>
      <c r="E94" s="3">
        <v>2.4049999999999999E-4</v>
      </c>
      <c r="F94" s="34">
        <f t="shared" si="1"/>
        <v>24.05</v>
      </c>
      <c r="G94" s="42">
        <v>1.0023</v>
      </c>
      <c r="H94" s="35">
        <v>1.0487</v>
      </c>
      <c r="I94" s="2">
        <v>1.0510999999999999</v>
      </c>
      <c r="J94" s="35">
        <v>1.0579000000000001</v>
      </c>
      <c r="K94" s="35">
        <v>0.90800000000000003</v>
      </c>
      <c r="L94" s="2">
        <v>0.90580000000000005</v>
      </c>
      <c r="M94" s="2">
        <v>4.8300000000000003E-2</v>
      </c>
      <c r="N94" s="2">
        <v>1.0463</v>
      </c>
      <c r="O94" s="2">
        <v>234.3</v>
      </c>
      <c r="P94" s="35">
        <v>1.6</v>
      </c>
      <c r="Q94" s="2">
        <v>324.3</v>
      </c>
      <c r="R94" s="2">
        <v>1</v>
      </c>
      <c r="S94" s="2">
        <v>86.2</v>
      </c>
      <c r="T94" s="2">
        <v>88.1</v>
      </c>
      <c r="U94" s="2">
        <v>90029.3</v>
      </c>
      <c r="V94" s="2">
        <v>63.8</v>
      </c>
      <c r="W94" s="2">
        <v>28183.4</v>
      </c>
      <c r="X94" s="2">
        <v>6.4</v>
      </c>
      <c r="Y94" s="2">
        <v>0.3</v>
      </c>
      <c r="Z94" s="2">
        <v>0.4</v>
      </c>
    </row>
    <row r="95" spans="1:26" x14ac:dyDescent="0.25">
      <c r="A95" s="35" t="s">
        <v>55</v>
      </c>
      <c r="B95" s="34">
        <v>342</v>
      </c>
      <c r="C95" s="1">
        <v>200</v>
      </c>
      <c r="D95" s="1">
        <v>976</v>
      </c>
      <c r="E95" s="3">
        <v>2.1049999999999999E-4</v>
      </c>
      <c r="F95" s="34">
        <f t="shared" si="1"/>
        <v>21.05</v>
      </c>
      <c r="G95" s="42">
        <v>1.0033000000000001</v>
      </c>
      <c r="H95" s="35">
        <v>1.0469999999999999</v>
      </c>
      <c r="I95" s="2">
        <v>1.0504</v>
      </c>
      <c r="J95" s="35">
        <v>1.0565</v>
      </c>
      <c r="K95" s="35">
        <v>0.8679</v>
      </c>
      <c r="L95" s="2">
        <v>0.86480000000000001</v>
      </c>
      <c r="M95" s="2">
        <v>7.0000000000000007E-2</v>
      </c>
      <c r="N95" s="2">
        <v>1.0436000000000001</v>
      </c>
      <c r="O95" s="2">
        <v>182</v>
      </c>
      <c r="P95" s="35">
        <v>2.2999999999999998</v>
      </c>
      <c r="Q95" s="2">
        <v>92</v>
      </c>
      <c r="R95" s="2">
        <v>1.1000000000000001</v>
      </c>
      <c r="S95" s="2">
        <v>335.5</v>
      </c>
      <c r="T95" s="2">
        <v>87.5</v>
      </c>
      <c r="U95" s="2">
        <v>162839.70000000001</v>
      </c>
      <c r="V95" s="2">
        <v>187.1</v>
      </c>
      <c r="W95" s="2">
        <v>34144.300000000003</v>
      </c>
      <c r="X95" s="2">
        <v>3.7</v>
      </c>
      <c r="Y95" s="2">
        <v>0.3</v>
      </c>
      <c r="Z95" s="2">
        <v>0.3</v>
      </c>
    </row>
    <row r="96" spans="1:26" x14ac:dyDescent="0.25">
      <c r="A96" s="35" t="s">
        <v>55</v>
      </c>
      <c r="B96" s="34">
        <v>342</v>
      </c>
      <c r="C96" s="1">
        <v>200</v>
      </c>
      <c r="D96" s="1">
        <v>976</v>
      </c>
      <c r="E96" s="3">
        <v>2.107E-4</v>
      </c>
      <c r="F96" s="34">
        <f t="shared" si="1"/>
        <v>21.07</v>
      </c>
      <c r="G96" s="42">
        <v>1.0029999999999999</v>
      </c>
      <c r="H96" s="35">
        <v>1.0470999999999999</v>
      </c>
      <c r="I96" s="2">
        <v>1.0503</v>
      </c>
      <c r="J96" s="35">
        <v>1.0565</v>
      </c>
      <c r="K96" s="35">
        <v>0.87670000000000003</v>
      </c>
      <c r="L96" s="2">
        <v>0.87390000000000001</v>
      </c>
      <c r="M96" s="2">
        <v>6.5100000000000005E-2</v>
      </c>
      <c r="N96" s="2">
        <v>1.0439000000000001</v>
      </c>
      <c r="O96" s="2">
        <v>181.2</v>
      </c>
      <c r="P96" s="35">
        <v>2.4</v>
      </c>
      <c r="Q96" s="2">
        <v>91.2</v>
      </c>
      <c r="R96" s="2">
        <v>0.9</v>
      </c>
      <c r="S96" s="2">
        <v>340.9</v>
      </c>
      <c r="T96" s="2">
        <v>87.4</v>
      </c>
      <c r="U96" s="2">
        <v>161941.1</v>
      </c>
      <c r="V96" s="2">
        <v>160.5</v>
      </c>
      <c r="W96" s="2">
        <v>34100.9</v>
      </c>
      <c r="X96" s="2">
        <v>4</v>
      </c>
      <c r="Y96" s="2">
        <v>0.3</v>
      </c>
      <c r="Z96" s="2">
        <v>0.3</v>
      </c>
    </row>
    <row r="97" spans="1:26" x14ac:dyDescent="0.25">
      <c r="A97" s="35" t="s">
        <v>55</v>
      </c>
      <c r="B97" s="34">
        <v>342</v>
      </c>
      <c r="C97" s="1">
        <v>200</v>
      </c>
      <c r="D97" s="1">
        <v>976</v>
      </c>
      <c r="E97" s="3">
        <v>2.1029999999999999E-4</v>
      </c>
      <c r="F97" s="34">
        <f t="shared" si="1"/>
        <v>21.029999999999998</v>
      </c>
      <c r="G97" s="42">
        <v>1.0028999999999999</v>
      </c>
      <c r="H97" s="35">
        <v>1.0471999999999999</v>
      </c>
      <c r="I97" s="2">
        <v>1.0502</v>
      </c>
      <c r="J97" s="35">
        <v>1.0565</v>
      </c>
      <c r="K97" s="35">
        <v>0.88229999999999997</v>
      </c>
      <c r="L97" s="2">
        <v>0.87960000000000005</v>
      </c>
      <c r="M97" s="2">
        <v>6.2100000000000002E-2</v>
      </c>
      <c r="N97" s="2">
        <v>1.0442</v>
      </c>
      <c r="O97" s="2">
        <v>180.8</v>
      </c>
      <c r="P97" s="35">
        <v>2.2999999999999998</v>
      </c>
      <c r="Q97" s="2">
        <v>90.8</v>
      </c>
      <c r="R97" s="2">
        <v>0.7</v>
      </c>
      <c r="S97" s="2">
        <v>343.1</v>
      </c>
      <c r="T97" s="2">
        <v>87.6</v>
      </c>
      <c r="U97" s="2">
        <v>177677.5</v>
      </c>
      <c r="V97" s="2">
        <v>159.69999999999999</v>
      </c>
      <c r="W97" s="2">
        <v>37573.5</v>
      </c>
      <c r="X97" s="2">
        <v>4</v>
      </c>
      <c r="Y97" s="2">
        <v>0.3</v>
      </c>
      <c r="Z97" s="2">
        <v>0.2</v>
      </c>
    </row>
    <row r="98" spans="1:26" x14ac:dyDescent="0.25">
      <c r="A98" s="35" t="s">
        <v>56</v>
      </c>
      <c r="B98" s="34">
        <v>351</v>
      </c>
      <c r="C98" s="1">
        <v>200</v>
      </c>
      <c r="D98" s="1">
        <v>976</v>
      </c>
      <c r="E98" s="3">
        <v>2.3450000000000001E-4</v>
      </c>
      <c r="F98" s="34">
        <f t="shared" si="1"/>
        <v>23.45</v>
      </c>
      <c r="G98" s="42">
        <v>1.0035000000000001</v>
      </c>
      <c r="H98" s="35">
        <v>1.0454000000000001</v>
      </c>
      <c r="I98" s="2">
        <v>1.0490999999999999</v>
      </c>
      <c r="J98" s="35">
        <v>1.0548999999999999</v>
      </c>
      <c r="K98" s="35">
        <v>0.85319999999999996</v>
      </c>
      <c r="L98" s="2">
        <v>0.84989999999999999</v>
      </c>
      <c r="M98" s="2">
        <v>7.8E-2</v>
      </c>
      <c r="N98" s="2">
        <v>1.0417000000000001</v>
      </c>
      <c r="O98" s="2">
        <v>140.69999999999999</v>
      </c>
      <c r="P98" s="35">
        <v>7.6</v>
      </c>
      <c r="Q98" s="2">
        <v>50.7</v>
      </c>
      <c r="R98" s="2">
        <v>0</v>
      </c>
      <c r="S98" s="2">
        <v>320.3</v>
      </c>
      <c r="T98" s="2">
        <v>82.4</v>
      </c>
      <c r="U98" s="2">
        <v>130709.6</v>
      </c>
      <c r="V98" s="2">
        <v>253.2</v>
      </c>
      <c r="W98" s="2">
        <v>44451.7</v>
      </c>
      <c r="X98" s="2">
        <v>3.2</v>
      </c>
      <c r="Y98" s="2">
        <v>0.2</v>
      </c>
      <c r="Z98" s="2">
        <v>0.3</v>
      </c>
    </row>
    <row r="99" spans="1:26" x14ac:dyDescent="0.25">
      <c r="A99" s="35" t="s">
        <v>56</v>
      </c>
      <c r="B99" s="34">
        <v>351</v>
      </c>
      <c r="C99" s="1">
        <v>200</v>
      </c>
      <c r="D99" s="1">
        <v>976</v>
      </c>
      <c r="E99" s="3">
        <v>2.341E-4</v>
      </c>
      <c r="F99" s="34">
        <f t="shared" si="1"/>
        <v>23.41</v>
      </c>
      <c r="G99" s="42">
        <v>1.0034000000000001</v>
      </c>
      <c r="H99" s="35">
        <v>1.0455000000000001</v>
      </c>
      <c r="I99" s="2">
        <v>1.0490999999999999</v>
      </c>
      <c r="J99" s="35">
        <v>1.0548999999999999</v>
      </c>
      <c r="K99" s="35">
        <v>0.85799999999999998</v>
      </c>
      <c r="L99" s="2">
        <v>0.8548</v>
      </c>
      <c r="M99" s="2">
        <v>7.5300000000000006E-2</v>
      </c>
      <c r="N99" s="2">
        <v>1.042</v>
      </c>
      <c r="O99" s="2">
        <v>141.69999999999999</v>
      </c>
      <c r="P99" s="35">
        <v>7.5</v>
      </c>
      <c r="Q99" s="2">
        <v>51.7</v>
      </c>
      <c r="R99" s="2">
        <v>0</v>
      </c>
      <c r="S99" s="2">
        <v>321.60000000000002</v>
      </c>
      <c r="T99" s="2">
        <v>82.5</v>
      </c>
      <c r="U99" s="2">
        <v>136738.6</v>
      </c>
      <c r="V99" s="2">
        <v>246.9</v>
      </c>
      <c r="W99" s="2">
        <v>46396.3</v>
      </c>
      <c r="X99" s="2">
        <v>3.3</v>
      </c>
      <c r="Y99" s="2">
        <v>0.2</v>
      </c>
      <c r="Z99" s="2">
        <v>0.3</v>
      </c>
    </row>
    <row r="100" spans="1:26" x14ac:dyDescent="0.25">
      <c r="A100" s="35" t="s">
        <v>56</v>
      </c>
      <c r="B100" s="34">
        <v>351</v>
      </c>
      <c r="C100" s="1">
        <v>200</v>
      </c>
      <c r="D100" s="1">
        <v>976</v>
      </c>
      <c r="E100" s="3">
        <v>2.341E-4</v>
      </c>
      <c r="F100" s="34">
        <f t="shared" si="1"/>
        <v>23.41</v>
      </c>
      <c r="G100" s="42">
        <v>1.0035000000000001</v>
      </c>
      <c r="H100" s="35">
        <v>1.0454000000000001</v>
      </c>
      <c r="I100" s="2">
        <v>1.0490999999999999</v>
      </c>
      <c r="J100" s="35">
        <v>1.0548</v>
      </c>
      <c r="K100" s="35">
        <v>0.85340000000000005</v>
      </c>
      <c r="L100" s="2">
        <v>0.85009999999999997</v>
      </c>
      <c r="M100" s="2">
        <v>7.7899999999999997E-2</v>
      </c>
      <c r="N100" s="2">
        <v>1.0417000000000001</v>
      </c>
      <c r="O100" s="2">
        <v>139.80000000000001</v>
      </c>
      <c r="P100" s="35">
        <v>7.4</v>
      </c>
      <c r="Q100" s="2">
        <v>229.9</v>
      </c>
      <c r="R100" s="2">
        <v>0.2</v>
      </c>
      <c r="S100" s="2">
        <v>321.60000000000002</v>
      </c>
      <c r="T100" s="2">
        <v>82.6</v>
      </c>
      <c r="U100" s="2">
        <v>107857.5</v>
      </c>
      <c r="V100" s="2">
        <v>208.5</v>
      </c>
      <c r="W100" s="2">
        <v>36773.9</v>
      </c>
      <c r="X100" s="2">
        <v>3.5</v>
      </c>
      <c r="Y100" s="2">
        <v>0.3</v>
      </c>
      <c r="Z100" s="2">
        <v>0.3</v>
      </c>
    </row>
    <row r="101" spans="1:26" x14ac:dyDescent="0.25">
      <c r="A101" s="35" t="s">
        <v>57</v>
      </c>
      <c r="B101" s="34">
        <v>363</v>
      </c>
      <c r="C101" s="1">
        <v>200</v>
      </c>
      <c r="D101" s="1">
        <v>976</v>
      </c>
      <c r="E101" s="3">
        <v>2.1159999999999999E-4</v>
      </c>
      <c r="F101" s="34">
        <f t="shared" si="1"/>
        <v>21.16</v>
      </c>
      <c r="G101" s="42">
        <v>1.0047999999999999</v>
      </c>
      <c r="H101" s="35">
        <v>1.0437000000000001</v>
      </c>
      <c r="I101" s="2">
        <v>1.0487</v>
      </c>
      <c r="J101" s="35">
        <v>1.0538000000000001</v>
      </c>
      <c r="K101" s="35">
        <v>0.79759999999999998</v>
      </c>
      <c r="L101" s="2">
        <v>0.79330000000000001</v>
      </c>
      <c r="M101" s="2">
        <v>0.109</v>
      </c>
      <c r="N101" s="2">
        <v>1.0387</v>
      </c>
      <c r="O101" s="2">
        <v>188.4</v>
      </c>
      <c r="P101" s="35">
        <v>3.4</v>
      </c>
      <c r="Q101" s="2">
        <v>98.1</v>
      </c>
      <c r="R101" s="2">
        <v>5.2</v>
      </c>
      <c r="S101" s="2">
        <v>311.8</v>
      </c>
      <c r="T101" s="2">
        <v>83.8</v>
      </c>
      <c r="U101" s="2">
        <v>120369.4</v>
      </c>
      <c r="V101" s="2">
        <v>355.1</v>
      </c>
      <c r="W101" s="2">
        <v>24183.599999999999</v>
      </c>
      <c r="X101" s="2">
        <v>2.7</v>
      </c>
      <c r="Y101" s="2">
        <v>0.3</v>
      </c>
      <c r="Z101" s="2">
        <v>0.3</v>
      </c>
    </row>
    <row r="102" spans="1:26" x14ac:dyDescent="0.25">
      <c r="A102" s="35" t="s">
        <v>57</v>
      </c>
      <c r="B102" s="34">
        <v>363</v>
      </c>
      <c r="C102" s="1">
        <v>200</v>
      </c>
      <c r="D102" s="1">
        <v>976</v>
      </c>
      <c r="E102" s="3">
        <v>2.1139999999999999E-4</v>
      </c>
      <c r="F102" s="34">
        <f t="shared" si="1"/>
        <v>21.14</v>
      </c>
      <c r="G102" s="42">
        <v>1.0053000000000001</v>
      </c>
      <c r="H102" s="35">
        <v>1.0431999999999999</v>
      </c>
      <c r="I102" s="2">
        <v>1.0487</v>
      </c>
      <c r="J102" s="35">
        <v>1.0535000000000001</v>
      </c>
      <c r="K102" s="35">
        <v>0.77849999999999997</v>
      </c>
      <c r="L102" s="2">
        <v>0.77380000000000004</v>
      </c>
      <c r="M102" s="2">
        <v>0.11990000000000001</v>
      </c>
      <c r="N102" s="2">
        <v>1.0377000000000001</v>
      </c>
      <c r="O102" s="2">
        <v>185.4</v>
      </c>
      <c r="P102" s="35">
        <v>3.7</v>
      </c>
      <c r="Q102" s="2">
        <v>95</v>
      </c>
      <c r="R102" s="2">
        <v>5.3</v>
      </c>
      <c r="S102" s="2">
        <v>309.7</v>
      </c>
      <c r="T102" s="2">
        <v>83.5</v>
      </c>
      <c r="U102" s="2">
        <v>128449.5</v>
      </c>
      <c r="V102" s="2">
        <v>449.4</v>
      </c>
      <c r="W102" s="2">
        <v>24896.3</v>
      </c>
      <c r="X102" s="2">
        <v>2.4</v>
      </c>
      <c r="Y102" s="2">
        <v>0.3</v>
      </c>
      <c r="Z102" s="2">
        <v>0.3</v>
      </c>
    </row>
    <row r="103" spans="1:26" x14ac:dyDescent="0.25">
      <c r="A103" s="35" t="s">
        <v>57</v>
      </c>
      <c r="B103" s="34">
        <v>363</v>
      </c>
      <c r="C103" s="1">
        <v>200</v>
      </c>
      <c r="D103" s="1">
        <v>976</v>
      </c>
      <c r="E103" s="3">
        <v>2.1210000000000001E-4</v>
      </c>
      <c r="F103" s="34">
        <f t="shared" si="1"/>
        <v>21.21</v>
      </c>
      <c r="G103" s="42">
        <v>1.0051000000000001</v>
      </c>
      <c r="H103" s="35">
        <v>1.0430999999999999</v>
      </c>
      <c r="I103" s="2">
        <v>1.0484</v>
      </c>
      <c r="J103" s="35">
        <v>1.0532999999999999</v>
      </c>
      <c r="K103" s="35">
        <v>0.78410000000000002</v>
      </c>
      <c r="L103" s="2">
        <v>0.77949999999999997</v>
      </c>
      <c r="M103" s="2">
        <v>0.1167</v>
      </c>
      <c r="N103" s="2">
        <v>1.0378000000000001</v>
      </c>
      <c r="O103" s="2">
        <v>185.5</v>
      </c>
      <c r="P103" s="35">
        <v>3.7</v>
      </c>
      <c r="Q103" s="2">
        <v>95.1</v>
      </c>
      <c r="R103" s="2">
        <v>5.0999999999999996</v>
      </c>
      <c r="S103" s="2">
        <v>311</v>
      </c>
      <c r="T103" s="2">
        <v>83.7</v>
      </c>
      <c r="U103" s="2">
        <v>135595.1</v>
      </c>
      <c r="V103" s="2">
        <v>450</v>
      </c>
      <c r="W103" s="2">
        <v>26429.200000000001</v>
      </c>
      <c r="X103" s="2">
        <v>2.4</v>
      </c>
      <c r="Y103" s="2">
        <v>0.3</v>
      </c>
      <c r="Z103" s="2">
        <v>0.3</v>
      </c>
    </row>
    <row r="104" spans="1:26" x14ac:dyDescent="0.25">
      <c r="A104" s="35" t="s">
        <v>58</v>
      </c>
      <c r="B104" s="34">
        <v>373</v>
      </c>
      <c r="C104" s="1">
        <v>200</v>
      </c>
      <c r="D104" s="1">
        <v>976</v>
      </c>
      <c r="E104" s="3">
        <v>2.061E-4</v>
      </c>
      <c r="F104" s="34">
        <f t="shared" si="1"/>
        <v>20.61</v>
      </c>
      <c r="G104" s="42">
        <v>1.0049999999999999</v>
      </c>
      <c r="H104" s="35">
        <v>1.0477000000000001</v>
      </c>
      <c r="I104" s="2">
        <v>1.0529999999999999</v>
      </c>
      <c r="J104" s="35">
        <v>1.0586</v>
      </c>
      <c r="K104" s="35">
        <v>0.80620000000000003</v>
      </c>
      <c r="L104" s="2">
        <v>0.80159999999999998</v>
      </c>
      <c r="M104" s="2">
        <v>0.10440000000000001</v>
      </c>
      <c r="N104" s="2">
        <v>1.0425</v>
      </c>
      <c r="O104" s="2">
        <v>184.9</v>
      </c>
      <c r="P104" s="35">
        <v>2.2000000000000002</v>
      </c>
      <c r="Q104" s="2">
        <v>94.8</v>
      </c>
      <c r="R104" s="2">
        <v>1.4</v>
      </c>
      <c r="S104" s="2">
        <v>331.6</v>
      </c>
      <c r="T104" s="2">
        <v>87.4</v>
      </c>
      <c r="U104" s="2">
        <v>148908.4</v>
      </c>
      <c r="V104" s="2">
        <v>387</v>
      </c>
      <c r="W104" s="2">
        <v>30265</v>
      </c>
      <c r="X104" s="2">
        <v>2.6</v>
      </c>
      <c r="Y104" s="2">
        <v>0.3</v>
      </c>
      <c r="Z104" s="2">
        <v>0.3</v>
      </c>
    </row>
    <row r="105" spans="1:26" x14ac:dyDescent="0.25">
      <c r="A105" s="35" t="s">
        <v>58</v>
      </c>
      <c r="B105" s="34">
        <v>373</v>
      </c>
      <c r="C105" s="1">
        <v>200</v>
      </c>
      <c r="D105" s="1">
        <v>976</v>
      </c>
      <c r="E105" s="3">
        <v>2.062E-4</v>
      </c>
      <c r="F105" s="34">
        <f t="shared" si="1"/>
        <v>20.62</v>
      </c>
      <c r="G105" s="42">
        <v>1.0056</v>
      </c>
      <c r="H105" s="35">
        <v>1.048</v>
      </c>
      <c r="I105" s="2">
        <v>1.0539000000000001</v>
      </c>
      <c r="J105" s="35">
        <v>1.0592999999999999</v>
      </c>
      <c r="K105" s="35">
        <v>0.7873</v>
      </c>
      <c r="L105" s="2">
        <v>0.7823</v>
      </c>
      <c r="M105" s="2">
        <v>0.11509999999999999</v>
      </c>
      <c r="N105" s="2">
        <v>1.0422</v>
      </c>
      <c r="O105" s="2">
        <v>185.8</v>
      </c>
      <c r="P105" s="35">
        <v>2.4</v>
      </c>
      <c r="Q105" s="2">
        <v>95.7</v>
      </c>
      <c r="R105" s="2">
        <v>1.7</v>
      </c>
      <c r="S105" s="2">
        <v>329.7</v>
      </c>
      <c r="T105" s="2">
        <v>87.1</v>
      </c>
      <c r="U105" s="2">
        <v>145805.29999999999</v>
      </c>
      <c r="V105" s="2">
        <v>464.5</v>
      </c>
      <c r="W105" s="2">
        <v>29328.1</v>
      </c>
      <c r="X105" s="2">
        <v>2.4</v>
      </c>
      <c r="Y105" s="2">
        <v>0.3</v>
      </c>
      <c r="Z105" s="2">
        <v>0.3</v>
      </c>
    </row>
    <row r="106" spans="1:26" x14ac:dyDescent="0.25">
      <c r="A106" s="35" t="s">
        <v>58</v>
      </c>
      <c r="B106" s="34">
        <v>373</v>
      </c>
      <c r="C106" s="1">
        <v>200</v>
      </c>
      <c r="D106" s="1">
        <v>976</v>
      </c>
      <c r="E106" s="3">
        <v>2.061E-4</v>
      </c>
      <c r="F106" s="34">
        <f t="shared" si="1"/>
        <v>20.61</v>
      </c>
      <c r="G106" s="42">
        <v>1.0056</v>
      </c>
      <c r="H106" s="35">
        <v>1.0477000000000001</v>
      </c>
      <c r="I106" s="2">
        <v>1.0536000000000001</v>
      </c>
      <c r="J106" s="35">
        <v>1.0589999999999999</v>
      </c>
      <c r="K106" s="35">
        <v>0.78749999999999998</v>
      </c>
      <c r="L106" s="2">
        <v>0.78249999999999997</v>
      </c>
      <c r="M106" s="2">
        <v>0.115</v>
      </c>
      <c r="N106" s="2">
        <v>1.0419</v>
      </c>
      <c r="O106" s="2">
        <v>185.3</v>
      </c>
      <c r="P106" s="35">
        <v>2.2999999999999998</v>
      </c>
      <c r="Q106" s="2">
        <v>95.2</v>
      </c>
      <c r="R106" s="2">
        <v>1.6</v>
      </c>
      <c r="S106" s="2">
        <v>330.4</v>
      </c>
      <c r="T106" s="2">
        <v>87.2</v>
      </c>
      <c r="U106" s="2">
        <v>175050.3</v>
      </c>
      <c r="V106" s="2">
        <v>553.9</v>
      </c>
      <c r="W106" s="2">
        <v>35145.4</v>
      </c>
      <c r="X106" s="2">
        <v>2.2000000000000002</v>
      </c>
      <c r="Y106" s="2">
        <v>0.3</v>
      </c>
      <c r="Z106" s="2">
        <v>0.2</v>
      </c>
    </row>
    <row r="107" spans="1:26" x14ac:dyDescent="0.25">
      <c r="A107" s="35" t="s">
        <v>59</v>
      </c>
      <c r="B107" s="34">
        <v>383</v>
      </c>
      <c r="C107" s="1">
        <v>200</v>
      </c>
      <c r="D107" s="1">
        <v>976</v>
      </c>
      <c r="E107" s="3">
        <v>2.275E-4</v>
      </c>
      <c r="F107" s="34">
        <f t="shared" si="1"/>
        <v>22.75</v>
      </c>
      <c r="G107" s="42">
        <v>1.0035000000000001</v>
      </c>
      <c r="H107" s="35">
        <v>1.0539000000000001</v>
      </c>
      <c r="I107" s="2">
        <v>1.0575000000000001</v>
      </c>
      <c r="J107" s="35">
        <v>1.0647</v>
      </c>
      <c r="K107" s="35">
        <v>0.87660000000000005</v>
      </c>
      <c r="L107" s="2">
        <v>0.87329999999999997</v>
      </c>
      <c r="M107" s="2">
        <v>6.54E-2</v>
      </c>
      <c r="N107" s="2">
        <v>1.0503</v>
      </c>
      <c r="O107" s="2">
        <v>357.1</v>
      </c>
      <c r="P107" s="35">
        <v>0.2</v>
      </c>
      <c r="Q107" s="2">
        <v>267.10000000000002</v>
      </c>
      <c r="R107" s="2">
        <v>4.0999999999999996</v>
      </c>
      <c r="S107" s="2">
        <v>90.5</v>
      </c>
      <c r="T107" s="2">
        <v>85.9</v>
      </c>
      <c r="U107" s="2">
        <v>215450.8</v>
      </c>
      <c r="V107" s="2">
        <v>217.2</v>
      </c>
      <c r="W107" s="2">
        <v>47802.5</v>
      </c>
      <c r="X107" s="2">
        <v>3.5</v>
      </c>
      <c r="Y107" s="2">
        <v>0.2</v>
      </c>
      <c r="Z107" s="2">
        <v>0.2</v>
      </c>
    </row>
    <row r="108" spans="1:26" x14ac:dyDescent="0.25">
      <c r="A108" s="35" t="s">
        <v>59</v>
      </c>
      <c r="B108" s="34">
        <v>383</v>
      </c>
      <c r="C108" s="1">
        <v>200</v>
      </c>
      <c r="D108" s="1">
        <v>976</v>
      </c>
      <c r="E108" s="3">
        <v>2.2770000000000001E-4</v>
      </c>
      <c r="F108" s="34">
        <f t="shared" si="1"/>
        <v>22.77</v>
      </c>
      <c r="G108" s="42">
        <v>1.0038</v>
      </c>
      <c r="H108" s="35">
        <v>1.0533999999999999</v>
      </c>
      <c r="I108" s="2">
        <v>1.0575000000000001</v>
      </c>
      <c r="J108" s="35">
        <v>1.0644</v>
      </c>
      <c r="K108" s="35">
        <v>0.86399999999999999</v>
      </c>
      <c r="L108" s="2">
        <v>0.86040000000000005</v>
      </c>
      <c r="M108" s="2">
        <v>7.2300000000000003E-2</v>
      </c>
      <c r="N108" s="2">
        <v>1.0495000000000001</v>
      </c>
      <c r="O108" s="2">
        <v>355.8</v>
      </c>
      <c r="P108" s="35">
        <v>0.1</v>
      </c>
      <c r="Q108" s="2">
        <v>265.8</v>
      </c>
      <c r="R108" s="2">
        <v>4.0999999999999996</v>
      </c>
      <c r="S108" s="2">
        <v>87.7</v>
      </c>
      <c r="T108" s="2">
        <v>85.9</v>
      </c>
      <c r="U108" s="2">
        <v>200073.8</v>
      </c>
      <c r="V108" s="2">
        <v>246</v>
      </c>
      <c r="W108" s="2">
        <v>41669.699999999997</v>
      </c>
      <c r="X108" s="2">
        <v>3.3</v>
      </c>
      <c r="Y108" s="2">
        <v>0.3</v>
      </c>
      <c r="Z108" s="2">
        <v>0.2</v>
      </c>
    </row>
    <row r="109" spans="1:26" x14ac:dyDescent="0.25">
      <c r="A109" s="35" t="s">
        <v>59</v>
      </c>
      <c r="B109" s="34">
        <v>383</v>
      </c>
      <c r="C109" s="1">
        <v>200</v>
      </c>
      <c r="D109" s="1">
        <v>976</v>
      </c>
      <c r="E109" s="3">
        <v>2.2780000000000001E-4</v>
      </c>
      <c r="F109" s="34">
        <f t="shared" si="1"/>
        <v>22.78</v>
      </c>
      <c r="G109" s="42">
        <v>1.0032000000000001</v>
      </c>
      <c r="H109" s="35">
        <v>1.0539000000000001</v>
      </c>
      <c r="I109" s="2">
        <v>1.0572999999999999</v>
      </c>
      <c r="J109" s="35">
        <v>1.0645</v>
      </c>
      <c r="K109" s="35">
        <v>0.88449999999999995</v>
      </c>
      <c r="L109" s="2">
        <v>0.88139999999999996</v>
      </c>
      <c r="M109" s="2">
        <v>6.1100000000000002E-2</v>
      </c>
      <c r="N109" s="2">
        <v>1.0505</v>
      </c>
      <c r="O109" s="2">
        <v>354.5</v>
      </c>
      <c r="P109" s="35">
        <v>0.3</v>
      </c>
      <c r="Q109" s="2">
        <v>264.5</v>
      </c>
      <c r="R109" s="2">
        <v>4.2</v>
      </c>
      <c r="S109" s="2">
        <v>88.8</v>
      </c>
      <c r="T109" s="2">
        <v>85.8</v>
      </c>
      <c r="U109" s="2">
        <v>199768.9</v>
      </c>
      <c r="V109" s="2">
        <v>176.6</v>
      </c>
      <c r="W109" s="2">
        <v>42283.3</v>
      </c>
      <c r="X109" s="2">
        <v>3.9</v>
      </c>
      <c r="Y109" s="2">
        <v>0.2</v>
      </c>
      <c r="Z109" s="2">
        <v>0.2</v>
      </c>
    </row>
    <row r="110" spans="1:26" x14ac:dyDescent="0.25">
      <c r="A110" s="35" t="s">
        <v>60</v>
      </c>
      <c r="B110" s="34">
        <v>393</v>
      </c>
      <c r="C110" s="1">
        <v>200</v>
      </c>
      <c r="D110" s="1">
        <v>976</v>
      </c>
      <c r="E110" s="3">
        <v>2.4469999999999998E-4</v>
      </c>
      <c r="F110" s="34">
        <f t="shared" si="1"/>
        <v>24.47</v>
      </c>
      <c r="G110" s="42">
        <v>1.0019</v>
      </c>
      <c r="H110" s="35">
        <v>1.0516000000000001</v>
      </c>
      <c r="I110" s="2">
        <v>1.0536000000000001</v>
      </c>
      <c r="J110" s="35">
        <v>1.0609999999999999</v>
      </c>
      <c r="K110" s="35">
        <v>0.92849999999999999</v>
      </c>
      <c r="L110" s="2">
        <v>0.92669999999999997</v>
      </c>
      <c r="M110" s="2">
        <v>3.73E-2</v>
      </c>
      <c r="N110" s="2">
        <v>1.0497000000000001</v>
      </c>
      <c r="O110" s="2">
        <v>221.2</v>
      </c>
      <c r="P110" s="35">
        <v>7.7</v>
      </c>
      <c r="Q110" s="2">
        <v>131.1</v>
      </c>
      <c r="R110" s="2">
        <v>0.3</v>
      </c>
      <c r="S110" s="2">
        <v>38.700000000000003</v>
      </c>
      <c r="T110" s="2">
        <v>82.3</v>
      </c>
      <c r="U110" s="2">
        <v>177533.3</v>
      </c>
      <c r="V110" s="2">
        <v>79</v>
      </c>
      <c r="W110" s="2">
        <v>63641</v>
      </c>
      <c r="X110" s="2">
        <v>5.7</v>
      </c>
      <c r="Y110" s="2">
        <v>0.2</v>
      </c>
      <c r="Z110" s="2">
        <v>0.2</v>
      </c>
    </row>
    <row r="111" spans="1:26" x14ac:dyDescent="0.25">
      <c r="A111" s="35" t="s">
        <v>60</v>
      </c>
      <c r="B111" s="34">
        <v>393</v>
      </c>
      <c r="C111" s="1">
        <v>200</v>
      </c>
      <c r="D111" s="1">
        <v>976</v>
      </c>
      <c r="E111" s="3">
        <v>2.4459999999999998E-4</v>
      </c>
      <c r="F111" s="34">
        <f t="shared" si="1"/>
        <v>24.459999999999997</v>
      </c>
      <c r="G111" s="42">
        <v>1.002</v>
      </c>
      <c r="H111" s="35">
        <v>1.0516000000000001</v>
      </c>
      <c r="I111" s="2">
        <v>1.0537000000000001</v>
      </c>
      <c r="J111" s="35">
        <v>1.0610999999999999</v>
      </c>
      <c r="K111" s="35">
        <v>0.92230000000000001</v>
      </c>
      <c r="L111" s="2">
        <v>0.92030000000000001</v>
      </c>
      <c r="M111" s="2">
        <v>4.07E-2</v>
      </c>
      <c r="N111" s="2">
        <v>1.0494000000000001</v>
      </c>
      <c r="O111" s="2">
        <v>217.3</v>
      </c>
      <c r="P111" s="35">
        <v>7.4</v>
      </c>
      <c r="Q111" s="2">
        <v>307.39999999999998</v>
      </c>
      <c r="R111" s="2">
        <v>0.3</v>
      </c>
      <c r="S111" s="2">
        <v>39.299999999999997</v>
      </c>
      <c r="T111" s="2">
        <v>82.6</v>
      </c>
      <c r="U111" s="2">
        <v>174650.7</v>
      </c>
      <c r="V111" s="2">
        <v>91.5</v>
      </c>
      <c r="W111" s="2">
        <v>61159.8</v>
      </c>
      <c r="X111" s="2">
        <v>5.3</v>
      </c>
      <c r="Y111" s="2">
        <v>0.2</v>
      </c>
      <c r="Z111" s="2">
        <v>0.2</v>
      </c>
    </row>
    <row r="112" spans="1:26" x14ac:dyDescent="0.25">
      <c r="A112" s="35" t="s">
        <v>60</v>
      </c>
      <c r="B112" s="34">
        <v>393</v>
      </c>
      <c r="C112" s="1">
        <v>200</v>
      </c>
      <c r="D112" s="1">
        <v>976</v>
      </c>
      <c r="E112" s="3">
        <v>2.4459999999999998E-4</v>
      </c>
      <c r="F112" s="34">
        <f t="shared" si="1"/>
        <v>24.459999999999997</v>
      </c>
      <c r="G112" s="42">
        <v>1.002</v>
      </c>
      <c r="H112" s="35">
        <v>1.0516000000000001</v>
      </c>
      <c r="I112" s="2">
        <v>1.0537000000000001</v>
      </c>
      <c r="J112" s="35">
        <v>1.0610999999999999</v>
      </c>
      <c r="K112" s="35">
        <v>0.92400000000000004</v>
      </c>
      <c r="L112" s="2">
        <v>0.92210000000000003</v>
      </c>
      <c r="M112" s="2">
        <v>3.9699999999999999E-2</v>
      </c>
      <c r="N112" s="2">
        <v>1.0495000000000001</v>
      </c>
      <c r="O112" s="2">
        <v>217.4</v>
      </c>
      <c r="P112" s="35">
        <v>7.5</v>
      </c>
      <c r="Q112" s="2">
        <v>307.5</v>
      </c>
      <c r="R112" s="2">
        <v>0.3</v>
      </c>
      <c r="S112" s="2">
        <v>39.799999999999997</v>
      </c>
      <c r="T112" s="2">
        <v>82.5</v>
      </c>
      <c r="U112" s="2">
        <v>167602.70000000001</v>
      </c>
      <c r="V112" s="2">
        <v>83.9</v>
      </c>
      <c r="W112" s="2">
        <v>58823.9</v>
      </c>
      <c r="X112" s="2">
        <v>5.6</v>
      </c>
      <c r="Y112" s="2">
        <v>0.2</v>
      </c>
      <c r="Z112" s="2">
        <v>0.2</v>
      </c>
    </row>
    <row r="113" spans="1:26" x14ac:dyDescent="0.25">
      <c r="A113" s="35" t="s">
        <v>61</v>
      </c>
      <c r="B113" s="34">
        <v>402</v>
      </c>
      <c r="C113" s="1">
        <v>200</v>
      </c>
      <c r="D113" s="1">
        <v>976</v>
      </c>
      <c r="E113" s="3">
        <v>2.3110000000000001E-4</v>
      </c>
      <c r="F113" s="34">
        <f t="shared" si="1"/>
        <v>23.11</v>
      </c>
      <c r="G113" s="42">
        <v>1.0029999999999999</v>
      </c>
      <c r="H113" s="35">
        <v>1.04</v>
      </c>
      <c r="I113" s="2">
        <v>1.0430999999999999</v>
      </c>
      <c r="J113" s="35">
        <v>1.0482</v>
      </c>
      <c r="K113" s="35">
        <v>0.8599</v>
      </c>
      <c r="L113" s="2">
        <v>0.85719999999999996</v>
      </c>
      <c r="M113" s="2">
        <v>7.4099999999999999E-2</v>
      </c>
      <c r="N113" s="2">
        <v>1.0368999999999999</v>
      </c>
      <c r="O113" s="2">
        <v>246.5</v>
      </c>
      <c r="P113" s="35">
        <v>2.7</v>
      </c>
      <c r="Q113" s="2">
        <v>156.4</v>
      </c>
      <c r="R113" s="2">
        <v>1.9</v>
      </c>
      <c r="S113" s="2">
        <v>31.3</v>
      </c>
      <c r="T113" s="2">
        <v>86.7</v>
      </c>
      <c r="U113" s="2">
        <v>854.4</v>
      </c>
      <c r="V113" s="2">
        <v>0.8</v>
      </c>
      <c r="W113" s="2">
        <v>224</v>
      </c>
      <c r="X113" s="2">
        <v>44.5</v>
      </c>
      <c r="Y113" s="2">
        <v>3.4</v>
      </c>
      <c r="Z113" s="2">
        <v>3.5</v>
      </c>
    </row>
    <row r="114" spans="1:26" x14ac:dyDescent="0.25">
      <c r="A114" s="35" t="s">
        <v>62</v>
      </c>
      <c r="B114" s="34">
        <v>402</v>
      </c>
      <c r="C114" s="1">
        <v>200</v>
      </c>
      <c r="D114" s="1">
        <v>976</v>
      </c>
      <c r="E114" s="3">
        <v>2.353E-4</v>
      </c>
      <c r="F114" s="34">
        <f t="shared" si="1"/>
        <v>23.53</v>
      </c>
      <c r="G114" s="42">
        <v>1.0047999999999999</v>
      </c>
      <c r="H114" s="35">
        <v>1.0418000000000001</v>
      </c>
      <c r="I114" s="2">
        <v>1.0468</v>
      </c>
      <c r="J114" s="35">
        <v>1.0516000000000001</v>
      </c>
      <c r="K114" s="35">
        <v>0.79110000000000003</v>
      </c>
      <c r="L114" s="2">
        <v>0.78680000000000005</v>
      </c>
      <c r="M114" s="2">
        <v>0.11260000000000001</v>
      </c>
      <c r="N114" s="2">
        <v>1.0367999999999999</v>
      </c>
      <c r="O114" s="2">
        <v>251.8</v>
      </c>
      <c r="P114" s="35">
        <v>0.9</v>
      </c>
      <c r="Q114" s="2">
        <v>161.80000000000001</v>
      </c>
      <c r="R114" s="2">
        <v>0.4</v>
      </c>
      <c r="S114" s="2">
        <v>47.6</v>
      </c>
      <c r="T114" s="2">
        <v>89.1</v>
      </c>
      <c r="U114" s="2">
        <v>122700.3</v>
      </c>
      <c r="V114" s="2">
        <v>413.1</v>
      </c>
      <c r="W114" s="2">
        <v>28401.599999999999</v>
      </c>
      <c r="X114" s="2">
        <v>2.5</v>
      </c>
      <c r="Y114" s="2">
        <v>0.3</v>
      </c>
      <c r="Z114" s="2">
        <v>0.3</v>
      </c>
    </row>
    <row r="115" spans="1:26" x14ac:dyDescent="0.25">
      <c r="A115" s="35" t="s">
        <v>63</v>
      </c>
      <c r="B115" s="34">
        <v>402</v>
      </c>
      <c r="C115" s="1">
        <v>200</v>
      </c>
      <c r="D115" s="1">
        <v>976</v>
      </c>
      <c r="E115" s="3">
        <v>2.3479999999999999E-4</v>
      </c>
      <c r="F115" s="34">
        <f t="shared" si="1"/>
        <v>23.48</v>
      </c>
      <c r="G115" s="42">
        <v>1.0045999999999999</v>
      </c>
      <c r="H115" s="35">
        <v>1.0415000000000001</v>
      </c>
      <c r="I115" s="2">
        <v>1.0463</v>
      </c>
      <c r="J115" s="35">
        <v>1.0510999999999999</v>
      </c>
      <c r="K115" s="35">
        <v>0.79630000000000001</v>
      </c>
      <c r="L115" s="2">
        <v>0.79210000000000003</v>
      </c>
      <c r="M115" s="2">
        <v>0.1096</v>
      </c>
      <c r="N115" s="2">
        <v>1.0367</v>
      </c>
      <c r="O115" s="2">
        <v>251.3</v>
      </c>
      <c r="P115" s="35">
        <v>0.8</v>
      </c>
      <c r="Q115" s="2">
        <v>161.30000000000001</v>
      </c>
      <c r="R115" s="2">
        <v>0.7</v>
      </c>
      <c r="S115" s="2">
        <v>29</v>
      </c>
      <c r="T115" s="2">
        <v>88.9</v>
      </c>
      <c r="U115" s="2">
        <v>98159</v>
      </c>
      <c r="V115" s="2">
        <v>315.89999999999998</v>
      </c>
      <c r="W115" s="2">
        <v>23040.400000000001</v>
      </c>
      <c r="X115" s="2">
        <v>2.9</v>
      </c>
      <c r="Y115" s="2">
        <v>0.3</v>
      </c>
      <c r="Z115" s="2">
        <v>0.3</v>
      </c>
    </row>
    <row r="116" spans="1:26" x14ac:dyDescent="0.25">
      <c r="A116" s="35" t="s">
        <v>64</v>
      </c>
      <c r="B116" s="34">
        <v>405</v>
      </c>
      <c r="C116" s="1">
        <v>200</v>
      </c>
      <c r="D116" s="1">
        <v>976</v>
      </c>
      <c r="E116" s="3">
        <v>2.263E-4</v>
      </c>
      <c r="F116" s="34">
        <f t="shared" si="1"/>
        <v>22.63</v>
      </c>
      <c r="G116" s="42">
        <v>1.0023</v>
      </c>
      <c r="H116" s="35">
        <v>1.0611999999999999</v>
      </c>
      <c r="I116" s="2">
        <v>1.0636000000000001</v>
      </c>
      <c r="J116" s="35">
        <v>1.0724</v>
      </c>
      <c r="K116" s="35">
        <v>0.92669999999999997</v>
      </c>
      <c r="L116" s="2">
        <v>0.92449999999999999</v>
      </c>
      <c r="M116" s="2">
        <v>3.85E-2</v>
      </c>
      <c r="N116" s="2">
        <v>1.0588</v>
      </c>
      <c r="O116" s="2">
        <v>219.7</v>
      </c>
      <c r="P116" s="35">
        <v>1</v>
      </c>
      <c r="Q116" s="2">
        <v>309.7</v>
      </c>
      <c r="R116" s="2">
        <v>2.5</v>
      </c>
      <c r="S116" s="2">
        <v>107.3</v>
      </c>
      <c r="T116" s="2">
        <v>87.3</v>
      </c>
      <c r="U116" s="2">
        <v>127080.6</v>
      </c>
      <c r="V116" s="2">
        <v>58.3</v>
      </c>
      <c r="W116" s="2">
        <v>41807.599999999999</v>
      </c>
      <c r="X116" s="2">
        <v>6.7</v>
      </c>
      <c r="Y116" s="2">
        <v>0.3</v>
      </c>
      <c r="Z116" s="2">
        <v>0.3</v>
      </c>
    </row>
    <row r="117" spans="1:26" x14ac:dyDescent="0.25">
      <c r="A117" s="35" t="s">
        <v>65</v>
      </c>
      <c r="B117" s="34">
        <v>405</v>
      </c>
      <c r="C117" s="1">
        <v>200</v>
      </c>
      <c r="D117" s="1">
        <v>976</v>
      </c>
      <c r="E117" s="3">
        <v>2.263E-4</v>
      </c>
      <c r="F117" s="34">
        <f t="shared" si="1"/>
        <v>22.63</v>
      </c>
      <c r="G117" s="42">
        <v>1.0021</v>
      </c>
      <c r="H117" s="35">
        <v>1.0611999999999999</v>
      </c>
      <c r="I117" s="2">
        <v>1.0634999999999999</v>
      </c>
      <c r="J117" s="35">
        <v>1.0724</v>
      </c>
      <c r="K117" s="35">
        <v>0.93079999999999996</v>
      </c>
      <c r="L117" s="2">
        <v>0.92869999999999997</v>
      </c>
      <c r="M117" s="2">
        <v>3.6299999999999999E-2</v>
      </c>
      <c r="N117" s="2">
        <v>1.0589999999999999</v>
      </c>
      <c r="O117" s="2">
        <v>213.3</v>
      </c>
      <c r="P117" s="35">
        <v>0.9</v>
      </c>
      <c r="Q117" s="2">
        <v>303.39999999999998</v>
      </c>
      <c r="R117" s="2">
        <v>2.4</v>
      </c>
      <c r="S117" s="2">
        <v>103.7</v>
      </c>
      <c r="T117" s="2">
        <v>87.4</v>
      </c>
      <c r="U117" s="2">
        <v>124129.8</v>
      </c>
      <c r="V117" s="2">
        <v>48.9</v>
      </c>
      <c r="W117" s="2">
        <v>38359.1</v>
      </c>
      <c r="X117" s="2">
        <v>7.3</v>
      </c>
      <c r="Y117" s="2">
        <v>0.3</v>
      </c>
      <c r="Z117" s="2">
        <v>0.3</v>
      </c>
    </row>
    <row r="118" spans="1:26" x14ac:dyDescent="0.25">
      <c r="A118" s="35" t="s">
        <v>66</v>
      </c>
      <c r="B118" s="34">
        <v>405</v>
      </c>
      <c r="C118" s="1">
        <v>200</v>
      </c>
      <c r="D118" s="1">
        <v>976</v>
      </c>
      <c r="E118" s="3">
        <v>2.2589999999999999E-4</v>
      </c>
      <c r="F118" s="34">
        <f t="shared" si="1"/>
        <v>22.59</v>
      </c>
      <c r="G118" s="42">
        <v>1.0018</v>
      </c>
      <c r="H118" s="35">
        <v>1.0613999999999999</v>
      </c>
      <c r="I118" s="2">
        <v>1.0633999999999999</v>
      </c>
      <c r="J118" s="35">
        <v>1.0724</v>
      </c>
      <c r="K118" s="35">
        <v>0.94</v>
      </c>
      <c r="L118" s="2">
        <v>0.93820000000000003</v>
      </c>
      <c r="M118" s="2">
        <v>3.1399999999999997E-2</v>
      </c>
      <c r="N118" s="2">
        <v>1.0595000000000001</v>
      </c>
      <c r="O118" s="2">
        <v>213.1</v>
      </c>
      <c r="P118" s="35">
        <v>0.8</v>
      </c>
      <c r="Q118" s="2">
        <v>303.10000000000002</v>
      </c>
      <c r="R118" s="2">
        <v>2.5</v>
      </c>
      <c r="S118" s="2">
        <v>104.4</v>
      </c>
      <c r="T118" s="2">
        <v>87.4</v>
      </c>
      <c r="U118" s="2">
        <v>100269.8</v>
      </c>
      <c r="V118" s="2">
        <v>29.3</v>
      </c>
      <c r="W118" s="2">
        <v>31063.9</v>
      </c>
      <c r="X118" s="2">
        <v>9.4</v>
      </c>
      <c r="Y118" s="2">
        <v>0.3</v>
      </c>
      <c r="Z118" s="2">
        <v>0.3</v>
      </c>
    </row>
    <row r="119" spans="1:26" x14ac:dyDescent="0.25">
      <c r="A119" s="35" t="s">
        <v>67</v>
      </c>
      <c r="B119" s="34">
        <v>408</v>
      </c>
      <c r="C119" s="1">
        <v>200</v>
      </c>
      <c r="D119" s="1">
        <v>976</v>
      </c>
      <c r="E119" s="3">
        <v>2.5050000000000002E-4</v>
      </c>
      <c r="F119" s="34">
        <f t="shared" si="1"/>
        <v>25.05</v>
      </c>
      <c r="G119" s="42">
        <v>1.0031000000000001</v>
      </c>
      <c r="H119" s="35">
        <v>1.0692999999999999</v>
      </c>
      <c r="I119" s="2">
        <v>1.0726</v>
      </c>
      <c r="J119" s="35">
        <v>1.0825</v>
      </c>
      <c r="K119" s="35">
        <v>0.91149999999999998</v>
      </c>
      <c r="L119" s="2">
        <v>0.90849999999999997</v>
      </c>
      <c r="M119" s="2">
        <v>4.6800000000000001E-2</v>
      </c>
      <c r="N119" s="2">
        <v>1.0660000000000001</v>
      </c>
      <c r="O119" s="2">
        <v>20.3</v>
      </c>
      <c r="P119" s="35">
        <v>1.5</v>
      </c>
      <c r="Q119" s="2">
        <v>290.3</v>
      </c>
      <c r="R119" s="2">
        <v>0.9</v>
      </c>
      <c r="S119" s="2">
        <v>169.7</v>
      </c>
      <c r="T119" s="2">
        <v>88.3</v>
      </c>
      <c r="U119" s="2">
        <v>190341.5</v>
      </c>
      <c r="V119" s="2">
        <v>114.4</v>
      </c>
      <c r="W119" s="2">
        <v>49415.1</v>
      </c>
      <c r="X119" s="2">
        <v>4.8</v>
      </c>
      <c r="Y119" s="2">
        <v>0.2</v>
      </c>
      <c r="Z119" s="2">
        <v>0.2</v>
      </c>
    </row>
    <row r="120" spans="1:26" x14ac:dyDescent="0.25">
      <c r="A120" s="35" t="s">
        <v>68</v>
      </c>
      <c r="B120" s="34">
        <v>408</v>
      </c>
      <c r="C120" s="1">
        <v>200</v>
      </c>
      <c r="D120" s="1">
        <v>976</v>
      </c>
      <c r="E120" s="3">
        <v>2.5000000000000001E-4</v>
      </c>
      <c r="F120" s="34">
        <f t="shared" si="1"/>
        <v>25</v>
      </c>
      <c r="G120" s="42">
        <v>1.0028999999999999</v>
      </c>
      <c r="H120" s="35">
        <v>1.0692999999999999</v>
      </c>
      <c r="I120" s="2">
        <v>1.0724</v>
      </c>
      <c r="J120" s="35">
        <v>1.0823</v>
      </c>
      <c r="K120" s="35">
        <v>0.91600000000000004</v>
      </c>
      <c r="L120" s="2">
        <v>0.91320000000000001</v>
      </c>
      <c r="M120" s="2">
        <v>4.4400000000000002E-2</v>
      </c>
      <c r="N120" s="2">
        <v>1.0661</v>
      </c>
      <c r="O120" s="2">
        <v>22.8</v>
      </c>
      <c r="P120" s="35">
        <v>1.4</v>
      </c>
      <c r="Q120" s="2">
        <v>292.8</v>
      </c>
      <c r="R120" s="2">
        <v>1.1000000000000001</v>
      </c>
      <c r="S120" s="2">
        <v>165.4</v>
      </c>
      <c r="T120" s="2">
        <v>88.2</v>
      </c>
      <c r="U120" s="2">
        <v>182245.7</v>
      </c>
      <c r="V120" s="2">
        <v>100.6</v>
      </c>
      <c r="W120" s="2">
        <v>49168</v>
      </c>
      <c r="X120" s="2">
        <v>5.0999999999999996</v>
      </c>
      <c r="Y120" s="2">
        <v>0.2</v>
      </c>
      <c r="Z120" s="2">
        <v>0.2</v>
      </c>
    </row>
    <row r="121" spans="1:26" x14ac:dyDescent="0.25">
      <c r="A121" s="35" t="s">
        <v>69</v>
      </c>
      <c r="B121" s="34">
        <v>408</v>
      </c>
      <c r="C121" s="1">
        <v>200</v>
      </c>
      <c r="D121" s="1">
        <v>976</v>
      </c>
      <c r="E121" s="3">
        <v>2.5010000000000001E-4</v>
      </c>
      <c r="F121" s="34">
        <f t="shared" si="1"/>
        <v>25.01</v>
      </c>
      <c r="G121" s="42">
        <v>1.0029999999999999</v>
      </c>
      <c r="H121" s="35">
        <v>1.0694999999999999</v>
      </c>
      <c r="I121" s="2">
        <v>1.0726</v>
      </c>
      <c r="J121" s="35">
        <v>1.0825</v>
      </c>
      <c r="K121" s="35">
        <v>0.91549999999999998</v>
      </c>
      <c r="L121" s="2">
        <v>0.91259999999999997</v>
      </c>
      <c r="M121" s="2">
        <v>4.4699999999999997E-2</v>
      </c>
      <c r="N121" s="2">
        <v>1.0663</v>
      </c>
      <c r="O121" s="2">
        <v>20</v>
      </c>
      <c r="P121" s="35">
        <v>1.4</v>
      </c>
      <c r="Q121" s="2">
        <v>290</v>
      </c>
      <c r="R121" s="2">
        <v>0.8</v>
      </c>
      <c r="S121" s="2">
        <v>169.7</v>
      </c>
      <c r="T121" s="2">
        <v>88.4</v>
      </c>
      <c r="U121" s="2">
        <v>141407.4</v>
      </c>
      <c r="V121" s="2">
        <v>76.900000000000006</v>
      </c>
      <c r="W121" s="2">
        <v>36593.599999999999</v>
      </c>
      <c r="X121" s="2">
        <v>5.8</v>
      </c>
      <c r="Y121" s="2">
        <v>0.3</v>
      </c>
      <c r="Z121" s="2">
        <v>0.3</v>
      </c>
    </row>
    <row r="122" spans="1:26" x14ac:dyDescent="0.25">
      <c r="A122" s="35" t="s">
        <v>70</v>
      </c>
      <c r="B122" s="34">
        <v>411</v>
      </c>
      <c r="C122" s="1">
        <v>200</v>
      </c>
      <c r="D122" s="1">
        <v>976</v>
      </c>
      <c r="E122" s="3">
        <v>2.4810000000000001E-4</v>
      </c>
      <c r="F122" s="34">
        <f t="shared" si="1"/>
        <v>24.810000000000002</v>
      </c>
      <c r="G122" s="42">
        <v>1.004</v>
      </c>
      <c r="H122" s="35">
        <v>1.0639000000000001</v>
      </c>
      <c r="I122" s="2">
        <v>1.0681</v>
      </c>
      <c r="J122" s="35">
        <v>1.0767</v>
      </c>
      <c r="K122" s="35">
        <v>0.87949999999999995</v>
      </c>
      <c r="L122" s="2">
        <v>0.87570000000000003</v>
      </c>
      <c r="M122" s="2">
        <v>6.4100000000000004E-2</v>
      </c>
      <c r="N122" s="2">
        <v>1.0596000000000001</v>
      </c>
      <c r="O122" s="2">
        <v>32.700000000000003</v>
      </c>
      <c r="P122" s="35">
        <v>1</v>
      </c>
      <c r="Q122" s="2">
        <v>302.7</v>
      </c>
      <c r="R122" s="2">
        <v>1.7</v>
      </c>
      <c r="S122" s="2">
        <v>153.1</v>
      </c>
      <c r="T122" s="2">
        <v>88</v>
      </c>
      <c r="U122" s="2">
        <v>163364.20000000001</v>
      </c>
      <c r="V122" s="2">
        <v>203.4</v>
      </c>
      <c r="W122" s="2">
        <v>49639.199999999997</v>
      </c>
      <c r="X122" s="2">
        <v>3.6</v>
      </c>
      <c r="Y122" s="2">
        <v>0.2</v>
      </c>
      <c r="Z122" s="2">
        <v>0.3</v>
      </c>
    </row>
    <row r="123" spans="1:26" x14ac:dyDescent="0.25">
      <c r="A123" s="35" t="s">
        <v>71</v>
      </c>
      <c r="B123" s="34">
        <v>411</v>
      </c>
      <c r="C123" s="1">
        <v>200</v>
      </c>
      <c r="D123" s="1">
        <v>976</v>
      </c>
      <c r="E123" s="3">
        <v>2.4850000000000002E-4</v>
      </c>
      <c r="F123" s="34">
        <f t="shared" si="1"/>
        <v>24.85</v>
      </c>
      <c r="G123" s="42">
        <v>1.004</v>
      </c>
      <c r="H123" s="35">
        <v>1.0642</v>
      </c>
      <c r="I123" s="2">
        <v>1.0684</v>
      </c>
      <c r="J123" s="35">
        <v>1.077</v>
      </c>
      <c r="K123" s="35">
        <v>0.87949999999999995</v>
      </c>
      <c r="L123" s="2">
        <v>0.87570000000000003</v>
      </c>
      <c r="M123" s="2">
        <v>6.4100000000000004E-2</v>
      </c>
      <c r="N123" s="2">
        <v>1.0599000000000001</v>
      </c>
      <c r="O123" s="2">
        <v>36.1</v>
      </c>
      <c r="P123" s="35">
        <v>0.8</v>
      </c>
      <c r="Q123" s="2">
        <v>306.10000000000002</v>
      </c>
      <c r="R123" s="2">
        <v>1.8</v>
      </c>
      <c r="S123" s="2">
        <v>151.5</v>
      </c>
      <c r="T123" s="2">
        <v>88.1</v>
      </c>
      <c r="U123" s="2">
        <v>183617.9</v>
      </c>
      <c r="V123" s="2">
        <v>232.9</v>
      </c>
      <c r="W123" s="2">
        <v>57900.5</v>
      </c>
      <c r="X123" s="2">
        <v>3.4</v>
      </c>
      <c r="Y123" s="2">
        <v>0.2</v>
      </c>
      <c r="Z123" s="2">
        <v>0.2</v>
      </c>
    </row>
    <row r="124" spans="1:26" x14ac:dyDescent="0.25">
      <c r="A124" s="35" t="s">
        <v>72</v>
      </c>
      <c r="B124" s="34">
        <v>411</v>
      </c>
      <c r="C124" s="1">
        <v>200</v>
      </c>
      <c r="D124" s="1">
        <v>976</v>
      </c>
      <c r="E124" s="3">
        <v>2.4840000000000002E-4</v>
      </c>
      <c r="F124" s="34">
        <f t="shared" si="1"/>
        <v>24.840000000000003</v>
      </c>
      <c r="G124" s="42">
        <v>1.0043</v>
      </c>
      <c r="H124" s="35">
        <v>1.0639000000000001</v>
      </c>
      <c r="I124" s="2">
        <v>1.0685</v>
      </c>
      <c r="J124" s="35">
        <v>1.0769</v>
      </c>
      <c r="K124" s="35">
        <v>0.86950000000000005</v>
      </c>
      <c r="L124" s="2">
        <v>0.86539999999999995</v>
      </c>
      <c r="M124" s="2">
        <v>6.9599999999999995E-2</v>
      </c>
      <c r="N124" s="2">
        <v>1.0592999999999999</v>
      </c>
      <c r="O124" s="2">
        <v>32.200000000000003</v>
      </c>
      <c r="P124" s="35">
        <v>1</v>
      </c>
      <c r="Q124" s="2">
        <v>302.2</v>
      </c>
      <c r="R124" s="2">
        <v>1.7</v>
      </c>
      <c r="S124" s="2">
        <v>152.80000000000001</v>
      </c>
      <c r="T124" s="2">
        <v>88</v>
      </c>
      <c r="U124" s="2">
        <v>130368.9</v>
      </c>
      <c r="V124" s="2">
        <v>190.6</v>
      </c>
      <c r="W124" s="2">
        <v>39091.9</v>
      </c>
      <c r="X124" s="2">
        <v>3.7</v>
      </c>
      <c r="Y124" s="2">
        <v>0.3</v>
      </c>
      <c r="Z124" s="2">
        <v>0.3</v>
      </c>
    </row>
    <row r="125" spans="1:26" x14ac:dyDescent="0.25">
      <c r="A125" s="35" t="s">
        <v>73</v>
      </c>
      <c r="B125" s="34">
        <v>414</v>
      </c>
      <c r="C125" s="1">
        <v>200</v>
      </c>
      <c r="D125" s="1">
        <v>976</v>
      </c>
      <c r="E125" s="3">
        <v>2.2599999999999999E-4</v>
      </c>
      <c r="F125" s="34">
        <f t="shared" si="1"/>
        <v>22.599999999999998</v>
      </c>
      <c r="G125" s="42">
        <v>1.0036</v>
      </c>
      <c r="H125" s="35">
        <v>1.071</v>
      </c>
      <c r="I125" s="2">
        <v>1.075</v>
      </c>
      <c r="J125" s="35">
        <v>1.0848</v>
      </c>
      <c r="K125" s="35">
        <v>0.89929999999999999</v>
      </c>
      <c r="L125" s="2">
        <v>0.89580000000000004</v>
      </c>
      <c r="M125" s="2">
        <v>5.3499999999999999E-2</v>
      </c>
      <c r="N125" s="2">
        <v>1.0671999999999999</v>
      </c>
      <c r="O125" s="2">
        <v>25.9</v>
      </c>
      <c r="P125" s="35">
        <v>4.5999999999999996</v>
      </c>
      <c r="Q125" s="2">
        <v>295.7</v>
      </c>
      <c r="R125" s="2">
        <v>2.2000000000000002</v>
      </c>
      <c r="S125" s="2">
        <v>180.1</v>
      </c>
      <c r="T125" s="2">
        <v>85</v>
      </c>
      <c r="U125" s="2">
        <v>160050.1</v>
      </c>
      <c r="V125" s="2">
        <v>134.30000000000001</v>
      </c>
      <c r="W125" s="2">
        <v>46016.7</v>
      </c>
      <c r="X125" s="2">
        <v>4.4000000000000004</v>
      </c>
      <c r="Y125" s="2">
        <v>0.2</v>
      </c>
      <c r="Z125" s="2">
        <v>0.3</v>
      </c>
    </row>
    <row r="126" spans="1:26" x14ac:dyDescent="0.25">
      <c r="A126" s="35" t="s">
        <v>74</v>
      </c>
      <c r="B126" s="34">
        <v>414</v>
      </c>
      <c r="C126" s="1">
        <v>200</v>
      </c>
      <c r="D126" s="1">
        <v>976</v>
      </c>
      <c r="E126" s="3">
        <v>2.2550000000000001E-4</v>
      </c>
      <c r="F126" s="34">
        <f t="shared" si="1"/>
        <v>22.55</v>
      </c>
      <c r="G126" s="42">
        <v>1.0036</v>
      </c>
      <c r="H126" s="35">
        <v>1.0709</v>
      </c>
      <c r="I126" s="2">
        <v>1.0747</v>
      </c>
      <c r="J126" s="35">
        <v>1.0846</v>
      </c>
      <c r="K126" s="35">
        <v>0.90080000000000005</v>
      </c>
      <c r="L126" s="2">
        <v>0.89739999999999998</v>
      </c>
      <c r="M126" s="2">
        <v>5.2600000000000001E-2</v>
      </c>
      <c r="N126" s="2">
        <v>1.0670999999999999</v>
      </c>
      <c r="O126" s="2">
        <v>26.7</v>
      </c>
      <c r="P126" s="35">
        <v>4.4000000000000004</v>
      </c>
      <c r="Q126" s="2">
        <v>296.5</v>
      </c>
      <c r="R126" s="2">
        <v>2.2000000000000002</v>
      </c>
      <c r="S126" s="2">
        <v>179.7</v>
      </c>
      <c r="T126" s="2">
        <v>85</v>
      </c>
      <c r="U126" s="2">
        <v>122176</v>
      </c>
      <c r="V126" s="2">
        <v>99.8</v>
      </c>
      <c r="W126" s="2">
        <v>35598.5</v>
      </c>
      <c r="X126" s="2">
        <v>5.0999999999999996</v>
      </c>
      <c r="Y126" s="2">
        <v>0.3</v>
      </c>
      <c r="Z126" s="2">
        <v>0.3</v>
      </c>
    </row>
    <row r="127" spans="1:26" x14ac:dyDescent="0.25">
      <c r="A127" s="35" t="s">
        <v>75</v>
      </c>
      <c r="B127" s="34">
        <v>414</v>
      </c>
      <c r="C127" s="1">
        <v>200</v>
      </c>
      <c r="D127" s="1">
        <v>976</v>
      </c>
      <c r="E127" s="3">
        <v>2.264E-4</v>
      </c>
      <c r="F127" s="34">
        <f t="shared" si="1"/>
        <v>22.64</v>
      </c>
      <c r="G127" s="42">
        <v>1.0032000000000001</v>
      </c>
      <c r="H127" s="35">
        <v>1.0709</v>
      </c>
      <c r="I127" s="2">
        <v>1.0743</v>
      </c>
      <c r="J127" s="35">
        <v>1.0844</v>
      </c>
      <c r="K127" s="35">
        <v>0.91159999999999997</v>
      </c>
      <c r="L127" s="2">
        <v>0.90859999999999996</v>
      </c>
      <c r="M127" s="2">
        <v>4.6800000000000001E-2</v>
      </c>
      <c r="N127" s="2">
        <v>1.0674999999999999</v>
      </c>
      <c r="O127" s="2">
        <v>27.9</v>
      </c>
      <c r="P127" s="35">
        <v>4.4000000000000004</v>
      </c>
      <c r="Q127" s="2">
        <v>297.7</v>
      </c>
      <c r="R127" s="2">
        <v>2.5</v>
      </c>
      <c r="S127" s="2">
        <v>178.5</v>
      </c>
      <c r="T127" s="2">
        <v>84.9</v>
      </c>
      <c r="U127" s="2">
        <v>147555</v>
      </c>
      <c r="V127" s="2">
        <v>96.1</v>
      </c>
      <c r="W127" s="2">
        <v>44130.6</v>
      </c>
      <c r="X127" s="2">
        <v>5.2</v>
      </c>
      <c r="Y127" s="2">
        <v>0.2</v>
      </c>
      <c r="Z127" s="2">
        <v>0.3</v>
      </c>
    </row>
    <row r="128" spans="1:26" x14ac:dyDescent="0.25">
      <c r="A128" s="35" t="s">
        <v>76</v>
      </c>
      <c r="B128" s="34">
        <v>417</v>
      </c>
      <c r="C128" s="1">
        <v>200</v>
      </c>
      <c r="D128" s="1">
        <v>976</v>
      </c>
      <c r="E128" s="3">
        <v>2.2929999999999999E-4</v>
      </c>
      <c r="F128" s="34">
        <f t="shared" si="1"/>
        <v>22.93</v>
      </c>
      <c r="G128" s="42">
        <v>1.004</v>
      </c>
      <c r="H128" s="35">
        <v>1.0668</v>
      </c>
      <c r="I128" s="2">
        <v>1.0710999999999999</v>
      </c>
      <c r="J128" s="35">
        <v>1.0802</v>
      </c>
      <c r="K128" s="35">
        <v>0.88260000000000005</v>
      </c>
      <c r="L128" s="2">
        <v>0.87870000000000004</v>
      </c>
      <c r="M128" s="2">
        <v>6.25E-2</v>
      </c>
      <c r="N128" s="2">
        <v>1.0625</v>
      </c>
      <c r="O128" s="2">
        <v>17.2</v>
      </c>
      <c r="P128" s="35">
        <v>2.1</v>
      </c>
      <c r="Q128" s="2">
        <v>287.10000000000002</v>
      </c>
      <c r="R128" s="2">
        <v>2.8</v>
      </c>
      <c r="S128" s="2">
        <v>143.9</v>
      </c>
      <c r="T128" s="2">
        <v>86.5</v>
      </c>
      <c r="U128" s="2">
        <v>150858.5</v>
      </c>
      <c r="V128" s="2">
        <v>157</v>
      </c>
      <c r="W128" s="2">
        <v>36229.4</v>
      </c>
      <c r="X128" s="2">
        <v>4.0999999999999996</v>
      </c>
      <c r="Y128" s="2">
        <v>0.3</v>
      </c>
      <c r="Z128" s="2">
        <v>0.3</v>
      </c>
    </row>
    <row r="129" spans="1:26" x14ac:dyDescent="0.25">
      <c r="A129" s="35" t="s">
        <v>77</v>
      </c>
      <c r="B129" s="34">
        <v>417</v>
      </c>
      <c r="C129" s="1">
        <v>200</v>
      </c>
      <c r="D129" s="1">
        <v>976</v>
      </c>
      <c r="E129" s="3">
        <v>2.2949999999999999E-4</v>
      </c>
      <c r="F129" s="34">
        <f t="shared" si="1"/>
        <v>22.95</v>
      </c>
      <c r="G129" s="42">
        <v>1.0039</v>
      </c>
      <c r="H129" s="35">
        <v>1.0673999999999999</v>
      </c>
      <c r="I129" s="2">
        <v>1.0714999999999999</v>
      </c>
      <c r="J129" s="35">
        <v>1.0807</v>
      </c>
      <c r="K129" s="35">
        <v>0.88790000000000002</v>
      </c>
      <c r="L129" s="2">
        <v>0.88419999999999999</v>
      </c>
      <c r="M129" s="2">
        <v>5.96E-2</v>
      </c>
      <c r="N129" s="2">
        <v>1.0631999999999999</v>
      </c>
      <c r="O129" s="2">
        <v>19.8</v>
      </c>
      <c r="P129" s="35">
        <v>2</v>
      </c>
      <c r="Q129" s="2">
        <v>289.7</v>
      </c>
      <c r="R129" s="2">
        <v>3</v>
      </c>
      <c r="S129" s="2">
        <v>143.80000000000001</v>
      </c>
      <c r="T129" s="2">
        <v>86.3</v>
      </c>
      <c r="U129" s="2">
        <v>168428.2</v>
      </c>
      <c r="V129" s="2">
        <v>163.30000000000001</v>
      </c>
      <c r="W129" s="2">
        <v>42161.1</v>
      </c>
      <c r="X129" s="2">
        <v>4</v>
      </c>
      <c r="Y129" s="2">
        <v>0.2</v>
      </c>
      <c r="Z129" s="2">
        <v>0.3</v>
      </c>
    </row>
    <row r="130" spans="1:26" x14ac:dyDescent="0.25">
      <c r="A130" s="35" t="s">
        <v>78</v>
      </c>
      <c r="B130" s="34">
        <v>417</v>
      </c>
      <c r="C130" s="1">
        <v>200</v>
      </c>
      <c r="D130" s="1">
        <v>976</v>
      </c>
      <c r="E130" s="3">
        <v>2.2910000000000001E-4</v>
      </c>
      <c r="F130" s="34">
        <f t="shared" si="1"/>
        <v>22.91</v>
      </c>
      <c r="G130" s="42">
        <v>1.004</v>
      </c>
      <c r="H130" s="35">
        <v>1.0673999999999999</v>
      </c>
      <c r="I130" s="2">
        <v>1.0716000000000001</v>
      </c>
      <c r="J130" s="35">
        <v>1.0808</v>
      </c>
      <c r="K130" s="35">
        <v>0.88580000000000003</v>
      </c>
      <c r="L130" s="2">
        <v>0.88200000000000001</v>
      </c>
      <c r="M130" s="2">
        <v>6.08E-2</v>
      </c>
      <c r="N130" s="2">
        <v>1.0631999999999999</v>
      </c>
      <c r="O130" s="2">
        <v>16.899999999999999</v>
      </c>
      <c r="P130" s="35">
        <v>2.1</v>
      </c>
      <c r="Q130" s="2">
        <v>286.8</v>
      </c>
      <c r="R130" s="2">
        <v>2.8</v>
      </c>
      <c r="S130" s="2">
        <v>144.30000000000001</v>
      </c>
      <c r="T130" s="2">
        <v>86.5</v>
      </c>
      <c r="U130" s="2">
        <v>149040.5</v>
      </c>
      <c r="V130" s="2">
        <v>146.1</v>
      </c>
      <c r="W130" s="2">
        <v>35725.9</v>
      </c>
      <c r="X130" s="2">
        <v>4.2</v>
      </c>
      <c r="Y130" s="2">
        <v>0.3</v>
      </c>
      <c r="Z130" s="2">
        <v>0.3</v>
      </c>
    </row>
    <row r="131" spans="1:26" x14ac:dyDescent="0.25">
      <c r="A131" s="35" t="s">
        <v>79</v>
      </c>
      <c r="B131" s="34">
        <v>420</v>
      </c>
      <c r="C131" s="1">
        <v>200</v>
      </c>
      <c r="D131" s="1">
        <v>976</v>
      </c>
      <c r="E131" s="3">
        <v>2.4869999999999997E-4</v>
      </c>
      <c r="F131" s="34">
        <f t="shared" ref="F131:F194" si="2">$E131*100000</f>
        <v>24.869999999999997</v>
      </c>
      <c r="G131" s="42">
        <v>1.0019</v>
      </c>
      <c r="H131" s="35">
        <v>1.0665</v>
      </c>
      <c r="I131" s="2">
        <v>1.0686</v>
      </c>
      <c r="J131" s="35">
        <v>1.0784</v>
      </c>
      <c r="K131" s="35">
        <v>0.94159999999999999</v>
      </c>
      <c r="L131" s="2">
        <v>0.93969999999999998</v>
      </c>
      <c r="M131" s="2">
        <v>3.0599999999999999E-2</v>
      </c>
      <c r="N131" s="2">
        <v>1.0645</v>
      </c>
      <c r="O131" s="2">
        <v>2.7</v>
      </c>
      <c r="P131" s="35">
        <v>4.7</v>
      </c>
      <c r="Q131" s="2">
        <v>272.60000000000002</v>
      </c>
      <c r="R131" s="2">
        <v>1.7</v>
      </c>
      <c r="S131" s="2">
        <v>163</v>
      </c>
      <c r="T131" s="2">
        <v>85</v>
      </c>
      <c r="U131" s="2">
        <v>198776.4</v>
      </c>
      <c r="V131" s="2">
        <v>44.5</v>
      </c>
      <c r="W131" s="2">
        <v>43085.3</v>
      </c>
      <c r="X131" s="2">
        <v>7.6</v>
      </c>
      <c r="Y131" s="2">
        <v>0.2</v>
      </c>
      <c r="Z131" s="2">
        <v>0.2</v>
      </c>
    </row>
    <row r="132" spans="1:26" x14ac:dyDescent="0.25">
      <c r="A132" s="35" t="s">
        <v>80</v>
      </c>
      <c r="B132" s="34">
        <v>420</v>
      </c>
      <c r="C132" s="1">
        <v>200</v>
      </c>
      <c r="D132" s="1">
        <v>976</v>
      </c>
      <c r="E132" s="3">
        <v>2.4889999999999998E-4</v>
      </c>
      <c r="F132" s="34">
        <f t="shared" si="2"/>
        <v>24.889999999999997</v>
      </c>
      <c r="G132" s="42">
        <v>1.002</v>
      </c>
      <c r="H132" s="35">
        <v>1.0659000000000001</v>
      </c>
      <c r="I132" s="2">
        <v>1.0680000000000001</v>
      </c>
      <c r="J132" s="35">
        <v>1.0777000000000001</v>
      </c>
      <c r="K132" s="35">
        <v>0.93920000000000003</v>
      </c>
      <c r="L132" s="2">
        <v>0.93720000000000003</v>
      </c>
      <c r="M132" s="2">
        <v>3.1899999999999998E-2</v>
      </c>
      <c r="N132" s="2">
        <v>1.0638000000000001</v>
      </c>
      <c r="O132" s="2">
        <v>356.5</v>
      </c>
      <c r="P132" s="35">
        <v>4.9000000000000004</v>
      </c>
      <c r="Q132" s="2">
        <v>266.39999999999998</v>
      </c>
      <c r="R132" s="2">
        <v>1.2</v>
      </c>
      <c r="S132" s="2">
        <v>163</v>
      </c>
      <c r="T132" s="2">
        <v>84.9</v>
      </c>
      <c r="U132" s="2">
        <v>207466.7</v>
      </c>
      <c r="V132" s="2">
        <v>50.8</v>
      </c>
      <c r="W132" s="2">
        <v>46060.6</v>
      </c>
      <c r="X132" s="2">
        <v>7.2</v>
      </c>
      <c r="Y132" s="2">
        <v>0.2</v>
      </c>
      <c r="Z132" s="2">
        <v>0.2</v>
      </c>
    </row>
    <row r="133" spans="1:26" x14ac:dyDescent="0.25">
      <c r="A133" s="35" t="s">
        <v>81</v>
      </c>
      <c r="B133" s="34">
        <v>420</v>
      </c>
      <c r="C133" s="1">
        <v>200</v>
      </c>
      <c r="D133" s="1">
        <v>976</v>
      </c>
      <c r="E133" s="3">
        <v>2.4899999999999998E-4</v>
      </c>
      <c r="F133" s="34">
        <f t="shared" si="2"/>
        <v>24.9</v>
      </c>
      <c r="G133" s="42">
        <v>1.0019</v>
      </c>
      <c r="H133" s="35">
        <v>1.0664</v>
      </c>
      <c r="I133" s="2">
        <v>1.0684</v>
      </c>
      <c r="J133" s="35">
        <v>1.0782</v>
      </c>
      <c r="K133" s="35">
        <v>0.94399999999999995</v>
      </c>
      <c r="L133" s="2">
        <v>0.94220000000000004</v>
      </c>
      <c r="M133" s="2">
        <v>2.93E-2</v>
      </c>
      <c r="N133" s="2">
        <v>1.0644</v>
      </c>
      <c r="O133" s="2">
        <v>356.3</v>
      </c>
      <c r="P133" s="35">
        <v>5</v>
      </c>
      <c r="Q133" s="2">
        <v>266.2</v>
      </c>
      <c r="R133" s="2">
        <v>1.2</v>
      </c>
      <c r="S133" s="2">
        <v>163</v>
      </c>
      <c r="T133" s="2">
        <v>84.9</v>
      </c>
      <c r="U133" s="2">
        <v>185491.1</v>
      </c>
      <c r="V133" s="2">
        <v>38.4</v>
      </c>
      <c r="W133" s="2">
        <v>41348.9</v>
      </c>
      <c r="X133" s="2">
        <v>8.1999999999999993</v>
      </c>
      <c r="Y133" s="2">
        <v>0.3</v>
      </c>
      <c r="Z133" s="2">
        <v>0.2</v>
      </c>
    </row>
    <row r="134" spans="1:26" x14ac:dyDescent="0.25">
      <c r="A134" s="35" t="s">
        <v>82</v>
      </c>
      <c r="B134" s="34">
        <v>423</v>
      </c>
      <c r="C134" s="1">
        <v>200</v>
      </c>
      <c r="D134" s="1">
        <v>976</v>
      </c>
      <c r="E134" s="3">
        <v>2.544E-4</v>
      </c>
      <c r="F134" s="34">
        <f t="shared" si="2"/>
        <v>25.44</v>
      </c>
      <c r="G134" s="42">
        <v>1.012</v>
      </c>
      <c r="H134" s="35">
        <v>1.0519000000000001</v>
      </c>
      <c r="I134" s="2">
        <v>1.0646</v>
      </c>
      <c r="J134" s="35">
        <v>1.0687</v>
      </c>
      <c r="K134" s="35">
        <v>0.61729999999999996</v>
      </c>
      <c r="L134" s="2">
        <v>0.60760000000000003</v>
      </c>
      <c r="M134" s="2">
        <v>0.21759999999999999</v>
      </c>
      <c r="N134" s="2">
        <v>1.0394000000000001</v>
      </c>
      <c r="O134" s="2">
        <v>101.2</v>
      </c>
      <c r="P134" s="35">
        <v>1.1000000000000001</v>
      </c>
      <c r="Q134" s="2">
        <v>11.1</v>
      </c>
      <c r="R134" s="2">
        <v>5.7</v>
      </c>
      <c r="S134" s="2">
        <v>202</v>
      </c>
      <c r="T134" s="2">
        <v>84.2</v>
      </c>
      <c r="U134" s="2">
        <v>168094.8</v>
      </c>
      <c r="V134" s="2">
        <v>2007.2</v>
      </c>
      <c r="W134" s="2">
        <v>31929.1</v>
      </c>
      <c r="X134" s="2">
        <v>1.1000000000000001</v>
      </c>
      <c r="Y134" s="2">
        <v>0.3</v>
      </c>
      <c r="Z134" s="2">
        <v>0.2</v>
      </c>
    </row>
    <row r="135" spans="1:26" x14ac:dyDescent="0.25">
      <c r="A135" s="35" t="s">
        <v>83</v>
      </c>
      <c r="B135" s="34">
        <v>423</v>
      </c>
      <c r="C135" s="1">
        <v>200</v>
      </c>
      <c r="D135" s="1">
        <v>976</v>
      </c>
      <c r="E135" s="3">
        <v>2.5379999999999999E-4</v>
      </c>
      <c r="F135" s="34">
        <f t="shared" si="2"/>
        <v>25.38</v>
      </c>
      <c r="G135" s="42">
        <v>1.0119</v>
      </c>
      <c r="H135" s="35">
        <v>1.0516000000000001</v>
      </c>
      <c r="I135" s="2">
        <v>1.0641</v>
      </c>
      <c r="J135" s="35">
        <v>1.0682</v>
      </c>
      <c r="K135" s="35">
        <v>0.61850000000000005</v>
      </c>
      <c r="L135" s="2">
        <v>0.60880000000000001</v>
      </c>
      <c r="M135" s="2">
        <v>0.21679999999999999</v>
      </c>
      <c r="N135" s="2">
        <v>1.0391999999999999</v>
      </c>
      <c r="O135" s="2">
        <v>101.6</v>
      </c>
      <c r="P135" s="35">
        <v>1.1000000000000001</v>
      </c>
      <c r="Q135" s="2">
        <v>11.5</v>
      </c>
      <c r="R135" s="2">
        <v>5.7</v>
      </c>
      <c r="S135" s="2">
        <v>202.8</v>
      </c>
      <c r="T135" s="2">
        <v>84.2</v>
      </c>
      <c r="U135" s="2">
        <v>172062.1</v>
      </c>
      <c r="V135" s="2">
        <v>2049.8000000000002</v>
      </c>
      <c r="W135" s="2">
        <v>32923.300000000003</v>
      </c>
      <c r="X135" s="2">
        <v>1.1000000000000001</v>
      </c>
      <c r="Y135" s="2">
        <v>0.3</v>
      </c>
      <c r="Z135" s="2">
        <v>0.2</v>
      </c>
    </row>
    <row r="136" spans="1:26" x14ac:dyDescent="0.25">
      <c r="A136" s="35" t="s">
        <v>84</v>
      </c>
      <c r="B136" s="34">
        <v>423</v>
      </c>
      <c r="C136" s="1">
        <v>200</v>
      </c>
      <c r="D136" s="1">
        <v>976</v>
      </c>
      <c r="E136" s="3">
        <v>2.5359999999999998E-4</v>
      </c>
      <c r="F136" s="34">
        <f t="shared" si="2"/>
        <v>25.36</v>
      </c>
      <c r="G136" s="42">
        <v>1.0119</v>
      </c>
      <c r="H136" s="35">
        <v>1.0517000000000001</v>
      </c>
      <c r="I136" s="2">
        <v>1.0642</v>
      </c>
      <c r="J136" s="35">
        <v>1.0683</v>
      </c>
      <c r="K136" s="35">
        <v>0.61860000000000004</v>
      </c>
      <c r="L136" s="2">
        <v>0.6089</v>
      </c>
      <c r="M136" s="2">
        <v>0.2167</v>
      </c>
      <c r="N136" s="2">
        <v>1.0391999999999999</v>
      </c>
      <c r="O136" s="2">
        <v>101.3</v>
      </c>
      <c r="P136" s="35">
        <v>1.1000000000000001</v>
      </c>
      <c r="Q136" s="2">
        <v>11.2</v>
      </c>
      <c r="R136" s="2">
        <v>5.8</v>
      </c>
      <c r="S136" s="2">
        <v>201.8</v>
      </c>
      <c r="T136" s="2">
        <v>84.1</v>
      </c>
      <c r="U136" s="2">
        <v>183349.5</v>
      </c>
      <c r="V136" s="2">
        <v>2177.5</v>
      </c>
      <c r="W136" s="2">
        <v>34929.300000000003</v>
      </c>
      <c r="X136" s="2">
        <v>1.1000000000000001</v>
      </c>
      <c r="Y136" s="2">
        <v>0.3</v>
      </c>
      <c r="Z136" s="2">
        <v>0.2</v>
      </c>
    </row>
    <row r="137" spans="1:26" x14ac:dyDescent="0.25">
      <c r="A137" s="35" t="s">
        <v>85</v>
      </c>
      <c r="B137" s="34">
        <v>426</v>
      </c>
      <c r="C137" s="1">
        <v>200</v>
      </c>
      <c r="D137" s="1">
        <v>976</v>
      </c>
      <c r="E137" s="3">
        <v>2.3609999999999999E-4</v>
      </c>
      <c r="F137" s="34">
        <f t="shared" si="2"/>
        <v>23.61</v>
      </c>
      <c r="G137" s="42">
        <v>1.0032000000000001</v>
      </c>
      <c r="H137" s="35">
        <v>1.0602</v>
      </c>
      <c r="I137" s="2">
        <v>1.0636000000000001</v>
      </c>
      <c r="J137" s="35">
        <v>1.0718000000000001</v>
      </c>
      <c r="K137" s="35">
        <v>0.89610000000000001</v>
      </c>
      <c r="L137" s="2">
        <v>0.8931</v>
      </c>
      <c r="M137" s="2">
        <v>5.4899999999999997E-2</v>
      </c>
      <c r="N137" s="2">
        <v>1.0568</v>
      </c>
      <c r="O137" s="2">
        <v>42.7</v>
      </c>
      <c r="P137" s="35">
        <v>6.3</v>
      </c>
      <c r="Q137" s="2">
        <v>312.39999999999998</v>
      </c>
      <c r="R137" s="2">
        <v>3.4</v>
      </c>
      <c r="S137" s="2">
        <v>194.5</v>
      </c>
      <c r="T137" s="2">
        <v>82.8</v>
      </c>
      <c r="U137" s="2">
        <v>154535.9</v>
      </c>
      <c r="V137" s="2">
        <v>149.69999999999999</v>
      </c>
      <c r="W137" s="2">
        <v>55056.3</v>
      </c>
      <c r="X137" s="2">
        <v>4.2</v>
      </c>
      <c r="Y137" s="2">
        <v>0.2</v>
      </c>
      <c r="Z137" s="2">
        <v>0.3</v>
      </c>
    </row>
    <row r="138" spans="1:26" x14ac:dyDescent="0.25">
      <c r="A138" s="35" t="s">
        <v>86</v>
      </c>
      <c r="B138" s="34">
        <v>426</v>
      </c>
      <c r="C138" s="1">
        <v>200</v>
      </c>
      <c r="D138" s="1">
        <v>976</v>
      </c>
      <c r="E138" s="3">
        <v>2.366E-4</v>
      </c>
      <c r="F138" s="34">
        <f t="shared" si="2"/>
        <v>23.66</v>
      </c>
      <c r="G138" s="42">
        <v>1.0034000000000001</v>
      </c>
      <c r="H138" s="35">
        <v>1.0604</v>
      </c>
      <c r="I138" s="2">
        <v>1.0640000000000001</v>
      </c>
      <c r="J138" s="35">
        <v>1.0722</v>
      </c>
      <c r="K138" s="35">
        <v>0.88990000000000002</v>
      </c>
      <c r="L138" s="2">
        <v>0.88660000000000005</v>
      </c>
      <c r="M138" s="2">
        <v>5.8299999999999998E-2</v>
      </c>
      <c r="N138" s="2">
        <v>1.0568</v>
      </c>
      <c r="O138" s="2">
        <v>40.799999999999997</v>
      </c>
      <c r="P138" s="35">
        <v>6.5</v>
      </c>
      <c r="Q138" s="2">
        <v>310.39999999999998</v>
      </c>
      <c r="R138" s="2">
        <v>3.2</v>
      </c>
      <c r="S138" s="2">
        <v>194.1</v>
      </c>
      <c r="T138" s="2">
        <v>82.8</v>
      </c>
      <c r="U138" s="2">
        <v>153835.70000000001</v>
      </c>
      <c r="V138" s="2">
        <v>167.7</v>
      </c>
      <c r="W138" s="2">
        <v>54285.599999999999</v>
      </c>
      <c r="X138" s="2">
        <v>4</v>
      </c>
      <c r="Y138" s="2">
        <v>0.2</v>
      </c>
      <c r="Z138" s="2">
        <v>0.3</v>
      </c>
    </row>
    <row r="139" spans="1:26" x14ac:dyDescent="0.25">
      <c r="A139" s="35" t="s">
        <v>87</v>
      </c>
      <c r="B139" s="34">
        <v>426</v>
      </c>
      <c r="C139" s="1">
        <v>200</v>
      </c>
      <c r="D139" s="1">
        <v>976</v>
      </c>
      <c r="E139" s="3">
        <v>2.364E-4</v>
      </c>
      <c r="F139" s="34">
        <f t="shared" si="2"/>
        <v>23.64</v>
      </c>
      <c r="G139" s="42">
        <v>1.0034000000000001</v>
      </c>
      <c r="H139" s="35">
        <v>1.0599000000000001</v>
      </c>
      <c r="I139" s="2">
        <v>1.0634999999999999</v>
      </c>
      <c r="J139" s="35">
        <v>1.0716000000000001</v>
      </c>
      <c r="K139" s="35">
        <v>0.88970000000000005</v>
      </c>
      <c r="L139" s="2">
        <v>0.88639999999999997</v>
      </c>
      <c r="M139" s="2">
        <v>5.8400000000000001E-2</v>
      </c>
      <c r="N139" s="2">
        <v>1.0563</v>
      </c>
      <c r="O139" s="2">
        <v>44.8</v>
      </c>
      <c r="P139" s="35">
        <v>6.3</v>
      </c>
      <c r="Q139" s="2">
        <v>314.39999999999998</v>
      </c>
      <c r="R139" s="2">
        <v>3.6</v>
      </c>
      <c r="S139" s="2">
        <v>195</v>
      </c>
      <c r="T139" s="2">
        <v>82.7</v>
      </c>
      <c r="U139" s="2">
        <v>147305.1</v>
      </c>
      <c r="V139" s="2">
        <v>161.6</v>
      </c>
      <c r="W139" s="2">
        <v>52403</v>
      </c>
      <c r="X139" s="2">
        <v>4</v>
      </c>
      <c r="Y139" s="2">
        <v>0.2</v>
      </c>
      <c r="Z139" s="2">
        <v>0.3</v>
      </c>
    </row>
    <row r="140" spans="1:26" x14ac:dyDescent="0.25">
      <c r="A140" s="35" t="s">
        <v>88</v>
      </c>
      <c r="B140" s="34">
        <v>429</v>
      </c>
      <c r="C140" s="1">
        <v>200</v>
      </c>
      <c r="D140" s="1">
        <v>976</v>
      </c>
      <c r="E140" s="3">
        <v>2.418E-4</v>
      </c>
      <c r="F140" s="34">
        <f t="shared" si="2"/>
        <v>24.18</v>
      </c>
      <c r="G140" s="42">
        <v>1.0037</v>
      </c>
      <c r="H140" s="35">
        <v>1.0601</v>
      </c>
      <c r="I140" s="2">
        <v>1.0641</v>
      </c>
      <c r="J140" s="35">
        <v>1.0721000000000001</v>
      </c>
      <c r="K140" s="35">
        <v>0.87980000000000003</v>
      </c>
      <c r="L140" s="2">
        <v>0.87619999999999998</v>
      </c>
      <c r="M140" s="2">
        <v>6.3899999999999998E-2</v>
      </c>
      <c r="N140" s="2">
        <v>1.0561</v>
      </c>
      <c r="O140" s="2">
        <v>49.8</v>
      </c>
      <c r="P140" s="35">
        <v>0.6</v>
      </c>
      <c r="Q140" s="2">
        <v>139.80000000000001</v>
      </c>
      <c r="R140" s="2">
        <v>0.3</v>
      </c>
      <c r="S140" s="2">
        <v>255.2</v>
      </c>
      <c r="T140" s="2">
        <v>89.3</v>
      </c>
      <c r="U140" s="2">
        <v>142091.9</v>
      </c>
      <c r="V140" s="2">
        <v>180.9</v>
      </c>
      <c r="W140" s="2">
        <v>45598</v>
      </c>
      <c r="X140" s="2">
        <v>3.8</v>
      </c>
      <c r="Y140" s="2">
        <v>0.2</v>
      </c>
      <c r="Z140" s="2">
        <v>0.3</v>
      </c>
    </row>
    <row r="141" spans="1:26" x14ac:dyDescent="0.25">
      <c r="A141" s="35" t="s">
        <v>89</v>
      </c>
      <c r="B141" s="34">
        <v>429</v>
      </c>
      <c r="C141" s="1">
        <v>200</v>
      </c>
      <c r="D141" s="1">
        <v>976</v>
      </c>
      <c r="E141" s="3">
        <v>2.4130000000000001E-4</v>
      </c>
      <c r="F141" s="34">
        <f t="shared" si="2"/>
        <v>24.130000000000003</v>
      </c>
      <c r="G141" s="42">
        <v>1.0036</v>
      </c>
      <c r="H141" s="35">
        <v>1.0606</v>
      </c>
      <c r="I141" s="2">
        <v>1.0644</v>
      </c>
      <c r="J141" s="35">
        <v>1.0726</v>
      </c>
      <c r="K141" s="35">
        <v>0.8851</v>
      </c>
      <c r="L141" s="2">
        <v>0.88170000000000004</v>
      </c>
      <c r="M141" s="2">
        <v>6.0999999999999999E-2</v>
      </c>
      <c r="N141" s="2">
        <v>1.0568</v>
      </c>
      <c r="O141" s="2">
        <v>53.9</v>
      </c>
      <c r="P141" s="35">
        <v>0.4</v>
      </c>
      <c r="Q141" s="2">
        <v>143.9</v>
      </c>
      <c r="R141" s="2">
        <v>0.3</v>
      </c>
      <c r="S141" s="2">
        <v>271.10000000000002</v>
      </c>
      <c r="T141" s="2">
        <v>89.4</v>
      </c>
      <c r="U141" s="2">
        <v>160596.4</v>
      </c>
      <c r="V141" s="2">
        <v>184</v>
      </c>
      <c r="W141" s="2">
        <v>50352.5</v>
      </c>
      <c r="X141" s="2">
        <v>3.8</v>
      </c>
      <c r="Y141" s="2">
        <v>0.2</v>
      </c>
      <c r="Z141" s="2">
        <v>0.3</v>
      </c>
    </row>
    <row r="142" spans="1:26" x14ac:dyDescent="0.25">
      <c r="A142" s="35" t="s">
        <v>90</v>
      </c>
      <c r="B142" s="34">
        <v>429</v>
      </c>
      <c r="C142" s="1">
        <v>200</v>
      </c>
      <c r="D142" s="1">
        <v>976</v>
      </c>
      <c r="E142" s="3">
        <v>2.4220000000000001E-4</v>
      </c>
      <c r="F142" s="34">
        <f t="shared" si="2"/>
        <v>24.22</v>
      </c>
      <c r="G142" s="42">
        <v>1.0037</v>
      </c>
      <c r="H142" s="35">
        <v>1.0603</v>
      </c>
      <c r="I142" s="2">
        <v>1.0643</v>
      </c>
      <c r="J142" s="35">
        <v>1.0724</v>
      </c>
      <c r="K142" s="35">
        <v>0.88109999999999999</v>
      </c>
      <c r="L142" s="2">
        <v>0.87760000000000005</v>
      </c>
      <c r="M142" s="2">
        <v>6.3100000000000003E-2</v>
      </c>
      <c r="N142" s="2">
        <v>1.0564</v>
      </c>
      <c r="O142" s="2">
        <v>49.5</v>
      </c>
      <c r="P142" s="35">
        <v>0.4</v>
      </c>
      <c r="Q142" s="2">
        <v>139.5</v>
      </c>
      <c r="R142" s="2">
        <v>0.2</v>
      </c>
      <c r="S142" s="2">
        <v>253.7</v>
      </c>
      <c r="T142" s="2">
        <v>89.5</v>
      </c>
      <c r="U142" s="2">
        <v>129298.8</v>
      </c>
      <c r="V142" s="2">
        <v>161</v>
      </c>
      <c r="W142" s="2">
        <v>41613.9</v>
      </c>
      <c r="X142" s="2">
        <v>4</v>
      </c>
      <c r="Y142" s="2">
        <v>0.3</v>
      </c>
      <c r="Z142" s="2">
        <v>0.3</v>
      </c>
    </row>
    <row r="143" spans="1:26" x14ac:dyDescent="0.25">
      <c r="A143" s="35" t="s">
        <v>91</v>
      </c>
      <c r="B143" s="34">
        <v>432</v>
      </c>
      <c r="C143" s="1">
        <v>200</v>
      </c>
      <c r="D143" s="1">
        <v>976</v>
      </c>
      <c r="E143" s="3">
        <v>2.2890000000000001E-4</v>
      </c>
      <c r="F143" s="34">
        <f t="shared" si="2"/>
        <v>22.89</v>
      </c>
      <c r="G143" s="42">
        <v>1.0028999999999999</v>
      </c>
      <c r="H143" s="35">
        <v>1.0601</v>
      </c>
      <c r="I143" s="2">
        <v>1.0631999999999999</v>
      </c>
      <c r="J143" s="35">
        <v>1.0714999999999999</v>
      </c>
      <c r="K143" s="35">
        <v>0.90469999999999995</v>
      </c>
      <c r="L143" s="2">
        <v>0.90190000000000003</v>
      </c>
      <c r="M143" s="2">
        <v>5.0299999999999997E-2</v>
      </c>
      <c r="N143" s="2">
        <v>1.0569999999999999</v>
      </c>
      <c r="O143" s="2">
        <v>34.700000000000003</v>
      </c>
      <c r="P143" s="35">
        <v>0.8</v>
      </c>
      <c r="Q143" s="2">
        <v>304.60000000000002</v>
      </c>
      <c r="R143" s="2">
        <v>1.5</v>
      </c>
      <c r="S143" s="2">
        <v>150.80000000000001</v>
      </c>
      <c r="T143" s="2">
        <v>88.3</v>
      </c>
      <c r="U143" s="2">
        <v>145290.29999999999</v>
      </c>
      <c r="V143" s="2">
        <v>112.2</v>
      </c>
      <c r="W143" s="2">
        <v>45763.4</v>
      </c>
      <c r="X143" s="2">
        <v>4.8</v>
      </c>
      <c r="Y143" s="2">
        <v>0.2</v>
      </c>
      <c r="Z143" s="2">
        <v>0.3</v>
      </c>
    </row>
    <row r="144" spans="1:26" x14ac:dyDescent="0.25">
      <c r="A144" s="35" t="s">
        <v>92</v>
      </c>
      <c r="B144" s="34">
        <v>432</v>
      </c>
      <c r="C144" s="1">
        <v>200</v>
      </c>
      <c r="D144" s="1">
        <v>976</v>
      </c>
      <c r="E144" s="3">
        <v>2.2910000000000001E-4</v>
      </c>
      <c r="F144" s="34">
        <f t="shared" si="2"/>
        <v>22.91</v>
      </c>
      <c r="G144" s="42">
        <v>1.0029999999999999</v>
      </c>
      <c r="H144" s="35">
        <v>1.0604</v>
      </c>
      <c r="I144" s="2">
        <v>1.0636000000000001</v>
      </c>
      <c r="J144" s="35">
        <v>1.0720000000000001</v>
      </c>
      <c r="K144" s="35">
        <v>0.90200000000000002</v>
      </c>
      <c r="L144" s="2">
        <v>0.89910000000000001</v>
      </c>
      <c r="M144" s="2">
        <v>5.1799999999999999E-2</v>
      </c>
      <c r="N144" s="2">
        <v>1.0571999999999999</v>
      </c>
      <c r="O144" s="2">
        <v>31.5</v>
      </c>
      <c r="P144" s="35">
        <v>0.5</v>
      </c>
      <c r="Q144" s="2">
        <v>301.5</v>
      </c>
      <c r="R144" s="2">
        <v>1.4</v>
      </c>
      <c r="S144" s="2">
        <v>142.30000000000001</v>
      </c>
      <c r="T144" s="2">
        <v>88.5</v>
      </c>
      <c r="U144" s="2">
        <v>122063.3</v>
      </c>
      <c r="V144" s="2">
        <v>97.9</v>
      </c>
      <c r="W144" s="2">
        <v>36838.1</v>
      </c>
      <c r="X144" s="2">
        <v>5.2</v>
      </c>
      <c r="Y144" s="2">
        <v>0.3</v>
      </c>
      <c r="Z144" s="2">
        <v>0.3</v>
      </c>
    </row>
    <row r="145" spans="1:26" x14ac:dyDescent="0.25">
      <c r="A145" s="35" t="s">
        <v>93</v>
      </c>
      <c r="B145" s="34">
        <v>432</v>
      </c>
      <c r="C145" s="1">
        <v>200</v>
      </c>
      <c r="D145" s="1">
        <v>976</v>
      </c>
      <c r="E145" s="3">
        <v>2.2829999999999999E-4</v>
      </c>
      <c r="F145" s="34">
        <f t="shared" si="2"/>
        <v>22.83</v>
      </c>
      <c r="G145" s="42">
        <v>1.0031000000000001</v>
      </c>
      <c r="H145" s="35">
        <v>1.0605</v>
      </c>
      <c r="I145" s="2">
        <v>1.0637000000000001</v>
      </c>
      <c r="J145" s="35">
        <v>1.0721000000000001</v>
      </c>
      <c r="K145" s="35">
        <v>0.9012</v>
      </c>
      <c r="L145" s="2">
        <v>0.89829999999999999</v>
      </c>
      <c r="M145" s="2">
        <v>5.2200000000000003E-2</v>
      </c>
      <c r="N145" s="2">
        <v>1.0572999999999999</v>
      </c>
      <c r="O145" s="2">
        <v>36.6</v>
      </c>
      <c r="P145" s="35">
        <v>0.6</v>
      </c>
      <c r="Q145" s="2">
        <v>306.60000000000002</v>
      </c>
      <c r="R145" s="2">
        <v>1.4</v>
      </c>
      <c r="S145" s="2">
        <v>150.19999999999999</v>
      </c>
      <c r="T145" s="2">
        <v>88.4</v>
      </c>
      <c r="U145" s="2">
        <v>149549.29999999999</v>
      </c>
      <c r="V145" s="2">
        <v>125.7</v>
      </c>
      <c r="W145" s="2">
        <v>47892.2</v>
      </c>
      <c r="X145" s="2">
        <v>4.5999999999999996</v>
      </c>
      <c r="Y145" s="2">
        <v>0.2</v>
      </c>
      <c r="Z145" s="2">
        <v>0.3</v>
      </c>
    </row>
    <row r="146" spans="1:26" x14ac:dyDescent="0.25">
      <c r="A146" s="35" t="s">
        <v>94</v>
      </c>
      <c r="B146" s="34">
        <v>435</v>
      </c>
      <c r="C146" s="1">
        <v>200</v>
      </c>
      <c r="D146" s="1">
        <v>976</v>
      </c>
      <c r="E146" s="3">
        <v>2.3780000000000001E-4</v>
      </c>
      <c r="F146" s="34">
        <f t="shared" si="2"/>
        <v>23.78</v>
      </c>
      <c r="G146" s="42">
        <v>1.0042</v>
      </c>
      <c r="H146" s="35">
        <v>1.0620000000000001</v>
      </c>
      <c r="I146" s="2">
        <v>1.0665</v>
      </c>
      <c r="J146" s="35">
        <v>1.0747</v>
      </c>
      <c r="K146" s="35">
        <v>0.86899999999999999</v>
      </c>
      <c r="L146" s="2">
        <v>0.86509999999999998</v>
      </c>
      <c r="M146" s="2">
        <v>6.9800000000000001E-2</v>
      </c>
      <c r="N146" s="2">
        <v>1.0575000000000001</v>
      </c>
      <c r="O146" s="2">
        <v>33.5</v>
      </c>
      <c r="P146" s="35">
        <v>1.4</v>
      </c>
      <c r="Q146" s="2">
        <v>303.39999999999998</v>
      </c>
      <c r="R146" s="2">
        <v>2.9</v>
      </c>
      <c r="S146" s="2">
        <v>149.5</v>
      </c>
      <c r="T146" s="2">
        <v>86.8</v>
      </c>
      <c r="U146" s="2">
        <v>193827</v>
      </c>
      <c r="V146" s="2">
        <v>287.7</v>
      </c>
      <c r="W146" s="2">
        <v>59323.7</v>
      </c>
      <c r="X146" s="2">
        <v>3</v>
      </c>
      <c r="Y146" s="2">
        <v>0.2</v>
      </c>
      <c r="Z146" s="2">
        <v>0.2</v>
      </c>
    </row>
    <row r="147" spans="1:26" x14ac:dyDescent="0.25">
      <c r="A147" s="35" t="s">
        <v>95</v>
      </c>
      <c r="B147" s="34">
        <v>435</v>
      </c>
      <c r="C147" s="1">
        <v>200</v>
      </c>
      <c r="D147" s="1">
        <v>976</v>
      </c>
      <c r="E147" s="3">
        <v>2.3790000000000001E-4</v>
      </c>
      <c r="F147" s="34">
        <f t="shared" si="2"/>
        <v>23.79</v>
      </c>
      <c r="G147" s="42">
        <v>1.0042</v>
      </c>
      <c r="H147" s="35">
        <v>1.0620000000000001</v>
      </c>
      <c r="I147" s="2">
        <v>1.0665</v>
      </c>
      <c r="J147" s="35">
        <v>1.0747</v>
      </c>
      <c r="K147" s="35">
        <v>0.86890000000000001</v>
      </c>
      <c r="L147" s="2">
        <v>0.8649</v>
      </c>
      <c r="M147" s="2">
        <v>6.9900000000000004E-2</v>
      </c>
      <c r="N147" s="2">
        <v>1.0576000000000001</v>
      </c>
      <c r="O147" s="2">
        <v>29.9</v>
      </c>
      <c r="P147" s="35">
        <v>1.7</v>
      </c>
      <c r="Q147" s="2">
        <v>299.89999999999998</v>
      </c>
      <c r="R147" s="2">
        <v>3</v>
      </c>
      <c r="S147" s="2">
        <v>149</v>
      </c>
      <c r="T147" s="2">
        <v>86.6</v>
      </c>
      <c r="U147" s="2">
        <v>138170.20000000001</v>
      </c>
      <c r="V147" s="2">
        <v>200.8</v>
      </c>
      <c r="W147" s="2">
        <v>40290.400000000001</v>
      </c>
      <c r="X147" s="2">
        <v>3.6</v>
      </c>
      <c r="Y147" s="2">
        <v>0.3</v>
      </c>
      <c r="Z147" s="2">
        <v>0.3</v>
      </c>
    </row>
    <row r="148" spans="1:26" x14ac:dyDescent="0.25">
      <c r="A148" s="35" t="s">
        <v>96</v>
      </c>
      <c r="B148" s="34">
        <v>435</v>
      </c>
      <c r="C148" s="1">
        <v>200</v>
      </c>
      <c r="D148" s="1">
        <v>976</v>
      </c>
      <c r="E148" s="3">
        <v>2.376E-4</v>
      </c>
      <c r="F148" s="34">
        <f t="shared" si="2"/>
        <v>23.76</v>
      </c>
      <c r="G148" s="42">
        <v>1.0045999999999999</v>
      </c>
      <c r="H148" s="35">
        <v>1.0621</v>
      </c>
      <c r="I148" s="2">
        <v>1.0669999999999999</v>
      </c>
      <c r="J148" s="35">
        <v>1.075</v>
      </c>
      <c r="K148" s="35">
        <v>0.85909999999999997</v>
      </c>
      <c r="L148" s="2">
        <v>0.8548</v>
      </c>
      <c r="M148" s="2">
        <v>7.5300000000000006E-2</v>
      </c>
      <c r="N148" s="2">
        <v>1.0572999999999999</v>
      </c>
      <c r="O148" s="2">
        <v>31.5</v>
      </c>
      <c r="P148" s="35">
        <v>1.6</v>
      </c>
      <c r="Q148" s="2">
        <v>301.39999999999998</v>
      </c>
      <c r="R148" s="2">
        <v>3.1</v>
      </c>
      <c r="S148" s="2">
        <v>148.5</v>
      </c>
      <c r="T148" s="2">
        <v>86.5</v>
      </c>
      <c r="U148" s="2">
        <v>149505.79999999999</v>
      </c>
      <c r="V148" s="2">
        <v>254.9</v>
      </c>
      <c r="W148" s="2">
        <v>44301.8</v>
      </c>
      <c r="X148" s="2">
        <v>3.2</v>
      </c>
      <c r="Y148" s="2">
        <v>0.2</v>
      </c>
      <c r="Z148" s="2">
        <v>0.3</v>
      </c>
    </row>
    <row r="149" spans="1:26" x14ac:dyDescent="0.25">
      <c r="A149" s="35" t="s">
        <v>97</v>
      </c>
      <c r="B149" s="34">
        <v>438</v>
      </c>
      <c r="C149" s="1">
        <v>200</v>
      </c>
      <c r="D149" s="1">
        <v>976</v>
      </c>
      <c r="E149" s="3">
        <v>2.429E-4</v>
      </c>
      <c r="F149" s="34">
        <f t="shared" si="2"/>
        <v>24.29</v>
      </c>
      <c r="G149" s="42">
        <v>1.0044999999999999</v>
      </c>
      <c r="H149" s="35">
        <v>1.0605</v>
      </c>
      <c r="I149" s="2">
        <v>1.0652999999999999</v>
      </c>
      <c r="J149" s="35">
        <v>1.0730999999999999</v>
      </c>
      <c r="K149" s="35">
        <v>0.85660000000000003</v>
      </c>
      <c r="L149" s="2">
        <v>0.85229999999999995</v>
      </c>
      <c r="M149" s="2">
        <v>7.6700000000000004E-2</v>
      </c>
      <c r="N149" s="2">
        <v>1.0557000000000001</v>
      </c>
      <c r="O149" s="2">
        <v>213.4</v>
      </c>
      <c r="P149" s="35">
        <v>1.9</v>
      </c>
      <c r="Q149" s="2">
        <v>303.39999999999998</v>
      </c>
      <c r="R149" s="2">
        <v>1.4</v>
      </c>
      <c r="S149" s="2">
        <v>70.2</v>
      </c>
      <c r="T149" s="2">
        <v>87.6</v>
      </c>
      <c r="U149" s="2">
        <v>156336.29999999999</v>
      </c>
      <c r="V149" s="2">
        <v>281.39999999999998</v>
      </c>
      <c r="W149" s="2">
        <v>47680</v>
      </c>
      <c r="X149" s="2">
        <v>3.1</v>
      </c>
      <c r="Y149" s="2">
        <v>0.2</v>
      </c>
      <c r="Z149" s="2">
        <v>0.3</v>
      </c>
    </row>
    <row r="150" spans="1:26" x14ac:dyDescent="0.25">
      <c r="A150" s="35" t="s">
        <v>98</v>
      </c>
      <c r="B150" s="34">
        <v>438</v>
      </c>
      <c r="C150" s="1">
        <v>200</v>
      </c>
      <c r="D150" s="1">
        <v>976</v>
      </c>
      <c r="E150" s="3">
        <v>2.429E-4</v>
      </c>
      <c r="F150" s="34">
        <f t="shared" si="2"/>
        <v>24.29</v>
      </c>
      <c r="G150" s="42">
        <v>1.0053000000000001</v>
      </c>
      <c r="H150" s="35">
        <v>1.0597000000000001</v>
      </c>
      <c r="I150" s="2">
        <v>1.0653999999999999</v>
      </c>
      <c r="J150" s="35">
        <v>1.0728</v>
      </c>
      <c r="K150" s="35">
        <v>0.83240000000000003</v>
      </c>
      <c r="L150" s="2">
        <v>0.82750000000000001</v>
      </c>
      <c r="M150" s="2">
        <v>9.01E-2</v>
      </c>
      <c r="N150" s="2">
        <v>1.0541</v>
      </c>
      <c r="O150" s="2">
        <v>213.4</v>
      </c>
      <c r="P150" s="35">
        <v>1.7</v>
      </c>
      <c r="Q150" s="2">
        <v>303.5</v>
      </c>
      <c r="R150" s="2">
        <v>1.4</v>
      </c>
      <c r="S150" s="2">
        <v>73.400000000000006</v>
      </c>
      <c r="T150" s="2">
        <v>87.8</v>
      </c>
      <c r="U150" s="2">
        <v>164245.20000000001</v>
      </c>
      <c r="V150" s="2">
        <v>408</v>
      </c>
      <c r="W150" s="2">
        <v>49232.800000000003</v>
      </c>
      <c r="X150" s="2">
        <v>2.5</v>
      </c>
      <c r="Y150" s="2">
        <v>0.2</v>
      </c>
      <c r="Z150" s="2">
        <v>0.3</v>
      </c>
    </row>
    <row r="151" spans="1:26" x14ac:dyDescent="0.25">
      <c r="A151" s="35" t="s">
        <v>99</v>
      </c>
      <c r="B151" s="34">
        <v>438</v>
      </c>
      <c r="C151" s="1">
        <v>200</v>
      </c>
      <c r="D151" s="1">
        <v>976</v>
      </c>
      <c r="E151" s="3">
        <v>2.429E-4</v>
      </c>
      <c r="F151" s="34">
        <f t="shared" si="2"/>
        <v>24.29</v>
      </c>
      <c r="G151" s="42">
        <v>1.0052000000000001</v>
      </c>
      <c r="H151" s="35">
        <v>1.0601</v>
      </c>
      <c r="I151" s="2">
        <v>1.0656000000000001</v>
      </c>
      <c r="J151" s="35">
        <v>1.0730999999999999</v>
      </c>
      <c r="K151" s="35">
        <v>0.83650000000000002</v>
      </c>
      <c r="L151" s="2">
        <v>0.83169999999999999</v>
      </c>
      <c r="M151" s="2">
        <v>8.7800000000000003E-2</v>
      </c>
      <c r="N151" s="2">
        <v>1.0546</v>
      </c>
      <c r="O151" s="2">
        <v>213.9</v>
      </c>
      <c r="P151" s="35">
        <v>1.7</v>
      </c>
      <c r="Q151" s="2">
        <v>304</v>
      </c>
      <c r="R151" s="2">
        <v>1.4</v>
      </c>
      <c r="S151" s="2">
        <v>72.599999999999994</v>
      </c>
      <c r="T151" s="2">
        <v>87.8</v>
      </c>
      <c r="U151" s="2">
        <v>161524.6</v>
      </c>
      <c r="V151" s="2">
        <v>382.3</v>
      </c>
      <c r="W151" s="2">
        <v>48828.6</v>
      </c>
      <c r="X151" s="2">
        <v>2.6</v>
      </c>
      <c r="Y151" s="2">
        <v>0.2</v>
      </c>
      <c r="Z151" s="2">
        <v>0.3</v>
      </c>
    </row>
    <row r="152" spans="1:26" x14ac:dyDescent="0.25">
      <c r="A152" s="35" t="s">
        <v>100</v>
      </c>
      <c r="B152" s="34">
        <v>441</v>
      </c>
      <c r="C152" s="1">
        <v>200</v>
      </c>
      <c r="D152" s="1">
        <v>976</v>
      </c>
      <c r="E152" s="3">
        <v>2.631E-4</v>
      </c>
      <c r="F152" s="34">
        <f t="shared" si="2"/>
        <v>26.31</v>
      </c>
      <c r="G152" s="42">
        <v>1.0022</v>
      </c>
      <c r="H152" s="35">
        <v>1.0566</v>
      </c>
      <c r="I152" s="2">
        <v>1.0589</v>
      </c>
      <c r="J152" s="35">
        <v>1.0669999999999999</v>
      </c>
      <c r="K152" s="35">
        <v>0.92269999999999996</v>
      </c>
      <c r="L152" s="2">
        <v>0.92059999999999997</v>
      </c>
      <c r="M152" s="2">
        <v>4.0500000000000001E-2</v>
      </c>
      <c r="N152" s="2">
        <v>1.0543</v>
      </c>
      <c r="O152" s="2">
        <v>215.7</v>
      </c>
      <c r="P152" s="35">
        <v>0.2</v>
      </c>
      <c r="Q152" s="2">
        <v>305.7</v>
      </c>
      <c r="R152" s="2">
        <v>4.9000000000000004</v>
      </c>
      <c r="S152" s="2">
        <v>123.4</v>
      </c>
      <c r="T152" s="2">
        <v>85.1</v>
      </c>
      <c r="U152" s="2">
        <v>167366.70000000001</v>
      </c>
      <c r="V152" s="2">
        <v>83.9</v>
      </c>
      <c r="W152" s="2">
        <v>53470.400000000001</v>
      </c>
      <c r="X152" s="2">
        <v>5.6</v>
      </c>
      <c r="Y152" s="2">
        <v>0.2</v>
      </c>
      <c r="Z152" s="2">
        <v>0.3</v>
      </c>
    </row>
    <row r="153" spans="1:26" x14ac:dyDescent="0.25">
      <c r="A153" s="35" t="s">
        <v>101</v>
      </c>
      <c r="B153" s="34">
        <v>441</v>
      </c>
      <c r="C153" s="1">
        <v>200</v>
      </c>
      <c r="D153" s="1">
        <v>976</v>
      </c>
      <c r="E153" s="3">
        <v>2.6239999999999998E-4</v>
      </c>
      <c r="F153" s="34">
        <f t="shared" si="2"/>
        <v>26.24</v>
      </c>
      <c r="G153" s="42">
        <v>1.0024999999999999</v>
      </c>
      <c r="H153" s="35">
        <v>1.0564</v>
      </c>
      <c r="I153" s="2">
        <v>1.0589999999999999</v>
      </c>
      <c r="J153" s="35">
        <v>1.0669999999999999</v>
      </c>
      <c r="K153" s="35">
        <v>0.9133</v>
      </c>
      <c r="L153" s="2">
        <v>0.91090000000000004</v>
      </c>
      <c r="M153" s="2">
        <v>4.5499999999999999E-2</v>
      </c>
      <c r="N153" s="2">
        <v>1.0538000000000001</v>
      </c>
      <c r="O153" s="2">
        <v>213.9</v>
      </c>
      <c r="P153" s="35">
        <v>0</v>
      </c>
      <c r="Q153" s="2">
        <v>303.89999999999998</v>
      </c>
      <c r="R153" s="2">
        <v>5</v>
      </c>
      <c r="S153" s="2">
        <v>123.6</v>
      </c>
      <c r="T153" s="2">
        <v>85</v>
      </c>
      <c r="U153" s="2">
        <v>134188.29999999999</v>
      </c>
      <c r="V153" s="2">
        <v>84.1</v>
      </c>
      <c r="W153" s="2">
        <v>41725.9</v>
      </c>
      <c r="X153" s="2">
        <v>5.6</v>
      </c>
      <c r="Y153" s="2">
        <v>0.3</v>
      </c>
      <c r="Z153" s="2">
        <v>0.3</v>
      </c>
    </row>
    <row r="154" spans="1:26" x14ac:dyDescent="0.25">
      <c r="A154" s="35" t="s">
        <v>102</v>
      </c>
      <c r="B154" s="34">
        <v>441</v>
      </c>
      <c r="C154" s="1">
        <v>200</v>
      </c>
      <c r="D154" s="1">
        <v>976</v>
      </c>
      <c r="E154" s="3">
        <v>2.63E-4</v>
      </c>
      <c r="F154" s="34">
        <f t="shared" si="2"/>
        <v>26.3</v>
      </c>
      <c r="G154" s="42">
        <v>1.0019</v>
      </c>
      <c r="H154" s="35">
        <v>1.0566</v>
      </c>
      <c r="I154" s="2">
        <v>1.0586</v>
      </c>
      <c r="J154" s="35">
        <v>1.0668</v>
      </c>
      <c r="K154" s="35">
        <v>0.93359999999999999</v>
      </c>
      <c r="L154" s="2">
        <v>0.93179999999999996</v>
      </c>
      <c r="M154" s="2">
        <v>3.4700000000000002E-2</v>
      </c>
      <c r="N154" s="2">
        <v>1.0546</v>
      </c>
      <c r="O154" s="2">
        <v>216.2</v>
      </c>
      <c r="P154" s="35">
        <v>0.2</v>
      </c>
      <c r="Q154" s="2">
        <v>306.2</v>
      </c>
      <c r="R154" s="2">
        <v>5.0999999999999996</v>
      </c>
      <c r="S154" s="2">
        <v>124</v>
      </c>
      <c r="T154" s="2">
        <v>84.9</v>
      </c>
      <c r="U154" s="2">
        <v>175785.2</v>
      </c>
      <c r="V154" s="2">
        <v>64.7</v>
      </c>
      <c r="W154" s="2">
        <v>56890.5</v>
      </c>
      <c r="X154" s="2">
        <v>6.3</v>
      </c>
      <c r="Y154" s="2">
        <v>0.2</v>
      </c>
      <c r="Z154" s="2">
        <v>0.2</v>
      </c>
    </row>
    <row r="155" spans="1:26" x14ac:dyDescent="0.25">
      <c r="A155" s="35" t="s">
        <v>103</v>
      </c>
      <c r="B155" s="34">
        <v>444</v>
      </c>
      <c r="C155" s="1">
        <v>200</v>
      </c>
      <c r="D155" s="1">
        <v>976</v>
      </c>
      <c r="E155" s="3">
        <v>2.4860000000000003E-4</v>
      </c>
      <c r="F155" s="34">
        <f t="shared" si="2"/>
        <v>24.860000000000003</v>
      </c>
      <c r="G155" s="42">
        <v>1.0045999999999999</v>
      </c>
      <c r="H155" s="35">
        <v>1.0564</v>
      </c>
      <c r="I155" s="2">
        <v>1.0612999999999999</v>
      </c>
      <c r="J155" s="35">
        <v>1.0684</v>
      </c>
      <c r="K155" s="35">
        <v>0.84440000000000004</v>
      </c>
      <c r="L155" s="2">
        <v>0.84009999999999996</v>
      </c>
      <c r="M155" s="2">
        <v>8.3299999999999999E-2</v>
      </c>
      <c r="N155" s="2">
        <v>1.0515000000000001</v>
      </c>
      <c r="O155" s="2">
        <v>34.299999999999997</v>
      </c>
      <c r="P155" s="35">
        <v>0.3</v>
      </c>
      <c r="Q155" s="2">
        <v>304.3</v>
      </c>
      <c r="R155" s="2">
        <v>0.9</v>
      </c>
      <c r="S155" s="2">
        <v>145.19999999999999</v>
      </c>
      <c r="T155" s="2">
        <v>89.1</v>
      </c>
      <c r="U155" s="2">
        <v>153694.29999999999</v>
      </c>
      <c r="V155" s="2">
        <v>324.60000000000002</v>
      </c>
      <c r="W155" s="2">
        <v>46219.3</v>
      </c>
      <c r="X155" s="2">
        <v>2.8</v>
      </c>
      <c r="Y155" s="2">
        <v>0.2</v>
      </c>
      <c r="Z155" s="2">
        <v>0.3</v>
      </c>
    </row>
    <row r="156" spans="1:26" x14ac:dyDescent="0.25">
      <c r="A156" s="35" t="s">
        <v>104</v>
      </c>
      <c r="B156" s="34">
        <v>444</v>
      </c>
      <c r="C156" s="1">
        <v>200</v>
      </c>
      <c r="D156" s="1">
        <v>976</v>
      </c>
      <c r="E156" s="3">
        <v>2.4909999999999998E-4</v>
      </c>
      <c r="F156" s="34">
        <f t="shared" si="2"/>
        <v>24.909999999999997</v>
      </c>
      <c r="G156" s="42">
        <v>1.0046999999999999</v>
      </c>
      <c r="H156" s="35">
        <v>1.0564</v>
      </c>
      <c r="I156" s="2">
        <v>1.0613999999999999</v>
      </c>
      <c r="J156" s="35">
        <v>1.0685</v>
      </c>
      <c r="K156" s="35">
        <v>0.84250000000000003</v>
      </c>
      <c r="L156" s="2">
        <v>0.83819999999999995</v>
      </c>
      <c r="M156" s="2">
        <v>8.43E-2</v>
      </c>
      <c r="N156" s="2">
        <v>1.0515000000000001</v>
      </c>
      <c r="O156" s="2">
        <v>214.5</v>
      </c>
      <c r="P156" s="35">
        <v>0.7</v>
      </c>
      <c r="Q156" s="2">
        <v>304.60000000000002</v>
      </c>
      <c r="R156" s="2">
        <v>2.1</v>
      </c>
      <c r="S156" s="2">
        <v>106.7</v>
      </c>
      <c r="T156" s="2">
        <v>87.8</v>
      </c>
      <c r="U156" s="2">
        <v>180143.6</v>
      </c>
      <c r="V156" s="2">
        <v>388.5</v>
      </c>
      <c r="W156" s="2">
        <v>53652.4</v>
      </c>
      <c r="X156" s="2">
        <v>2.6</v>
      </c>
      <c r="Y156" s="2">
        <v>0.2</v>
      </c>
      <c r="Z156" s="2">
        <v>0.2</v>
      </c>
    </row>
    <row r="157" spans="1:26" x14ac:dyDescent="0.25">
      <c r="A157" s="35" t="s">
        <v>105</v>
      </c>
      <c r="B157" s="34">
        <v>444</v>
      </c>
      <c r="C157" s="1">
        <v>200</v>
      </c>
      <c r="D157" s="1">
        <v>976</v>
      </c>
      <c r="E157" s="3">
        <v>2.4939999999999999E-4</v>
      </c>
      <c r="F157" s="34">
        <f t="shared" si="2"/>
        <v>24.939999999999998</v>
      </c>
      <c r="G157" s="42">
        <v>1.0052000000000001</v>
      </c>
      <c r="H157" s="35">
        <v>1.0559000000000001</v>
      </c>
      <c r="I157" s="2">
        <v>1.0613999999999999</v>
      </c>
      <c r="J157" s="35">
        <v>1.0683</v>
      </c>
      <c r="K157" s="35">
        <v>0.82440000000000002</v>
      </c>
      <c r="L157" s="2">
        <v>0.8196</v>
      </c>
      <c r="M157" s="2">
        <v>9.4500000000000001E-2</v>
      </c>
      <c r="N157" s="2">
        <v>1.0504</v>
      </c>
      <c r="O157" s="2">
        <v>215</v>
      </c>
      <c r="P157" s="35">
        <v>0.6</v>
      </c>
      <c r="Q157" s="2">
        <v>305</v>
      </c>
      <c r="R157" s="2">
        <v>1.8</v>
      </c>
      <c r="S157" s="2">
        <v>107.3</v>
      </c>
      <c r="T157" s="2">
        <v>88.1</v>
      </c>
      <c r="U157" s="2">
        <v>125244.4</v>
      </c>
      <c r="V157" s="2">
        <v>339.7</v>
      </c>
      <c r="W157" s="2">
        <v>37086.300000000003</v>
      </c>
      <c r="X157" s="2">
        <v>2.8</v>
      </c>
      <c r="Y157" s="2">
        <v>0.3</v>
      </c>
      <c r="Z157" s="2">
        <v>0.3</v>
      </c>
    </row>
    <row r="158" spans="1:26" x14ac:dyDescent="0.25">
      <c r="A158" s="35" t="s">
        <v>106</v>
      </c>
      <c r="B158" s="34">
        <v>447</v>
      </c>
      <c r="C158" s="1">
        <v>200</v>
      </c>
      <c r="D158" s="1">
        <v>976</v>
      </c>
      <c r="E158" s="3">
        <v>2.3250000000000001E-4</v>
      </c>
      <c r="F158" s="34">
        <f t="shared" si="2"/>
        <v>23.25</v>
      </c>
      <c r="G158" s="42">
        <v>1.0054000000000001</v>
      </c>
      <c r="H158" s="35">
        <v>1.0518000000000001</v>
      </c>
      <c r="I158" s="2">
        <v>1.0576000000000001</v>
      </c>
      <c r="J158" s="35">
        <v>1.0637000000000001</v>
      </c>
      <c r="K158" s="35">
        <v>0.80620000000000003</v>
      </c>
      <c r="L158" s="2">
        <v>0.80130000000000001</v>
      </c>
      <c r="M158" s="2">
        <v>0.1046</v>
      </c>
      <c r="N158" s="2">
        <v>1.0462</v>
      </c>
      <c r="O158" s="2">
        <v>221.7</v>
      </c>
      <c r="P158" s="35">
        <v>0.2</v>
      </c>
      <c r="Q158" s="2">
        <v>311.7</v>
      </c>
      <c r="R158" s="2">
        <v>3.1</v>
      </c>
      <c r="S158" s="2">
        <v>127.9</v>
      </c>
      <c r="T158" s="2">
        <v>86.9</v>
      </c>
      <c r="U158" s="2">
        <v>109916.2</v>
      </c>
      <c r="V158" s="2">
        <v>375.7</v>
      </c>
      <c r="W158" s="2">
        <v>34390.400000000001</v>
      </c>
      <c r="X158" s="2">
        <v>2.6</v>
      </c>
      <c r="Y158" s="2">
        <v>0.3</v>
      </c>
      <c r="Z158" s="2">
        <v>0.3</v>
      </c>
    </row>
    <row r="159" spans="1:26" x14ac:dyDescent="0.25">
      <c r="A159" s="35" t="s">
        <v>107</v>
      </c>
      <c r="B159" s="34">
        <v>447</v>
      </c>
      <c r="C159" s="1">
        <v>200</v>
      </c>
      <c r="D159" s="1">
        <v>976</v>
      </c>
      <c r="E159" s="3">
        <v>2.3269999999999999E-4</v>
      </c>
      <c r="F159" s="34">
        <f t="shared" si="2"/>
        <v>23.27</v>
      </c>
      <c r="G159" s="42">
        <v>1.0054000000000001</v>
      </c>
      <c r="H159" s="35">
        <v>1.0518000000000001</v>
      </c>
      <c r="I159" s="2">
        <v>1.0575000000000001</v>
      </c>
      <c r="J159" s="35">
        <v>1.0636000000000001</v>
      </c>
      <c r="K159" s="35">
        <v>0.80620000000000003</v>
      </c>
      <c r="L159" s="2">
        <v>0.80130000000000001</v>
      </c>
      <c r="M159" s="2">
        <v>0.1046</v>
      </c>
      <c r="N159" s="2">
        <v>1.0461</v>
      </c>
      <c r="O159" s="2">
        <v>222.4</v>
      </c>
      <c r="P159" s="35">
        <v>0.4</v>
      </c>
      <c r="Q159" s="2">
        <v>312.39999999999998</v>
      </c>
      <c r="R159" s="2">
        <v>3.3</v>
      </c>
      <c r="S159" s="2">
        <v>126</v>
      </c>
      <c r="T159" s="2">
        <v>86.6</v>
      </c>
      <c r="U159" s="2">
        <v>111303.7</v>
      </c>
      <c r="V159" s="2">
        <v>380.9</v>
      </c>
      <c r="W159" s="2">
        <v>34935.800000000003</v>
      </c>
      <c r="X159" s="2">
        <v>2.6</v>
      </c>
      <c r="Y159" s="2">
        <v>0.3</v>
      </c>
      <c r="Z159" s="2">
        <v>0.3</v>
      </c>
    </row>
    <row r="160" spans="1:26" x14ac:dyDescent="0.25">
      <c r="A160" s="35" t="s">
        <v>108</v>
      </c>
      <c r="B160" s="34">
        <v>447</v>
      </c>
      <c r="C160" s="1">
        <v>200</v>
      </c>
      <c r="D160" s="1">
        <v>976</v>
      </c>
      <c r="E160" s="3">
        <v>2.3279999999999999E-4</v>
      </c>
      <c r="F160" s="34">
        <f t="shared" si="2"/>
        <v>23.28</v>
      </c>
      <c r="G160" s="42">
        <v>1.0053000000000001</v>
      </c>
      <c r="H160" s="35">
        <v>1.0519000000000001</v>
      </c>
      <c r="I160" s="2">
        <v>1.0573999999999999</v>
      </c>
      <c r="J160" s="35">
        <v>1.0636000000000001</v>
      </c>
      <c r="K160" s="35">
        <v>0.81220000000000003</v>
      </c>
      <c r="L160" s="2">
        <v>0.80740000000000001</v>
      </c>
      <c r="M160" s="2">
        <v>0.1012</v>
      </c>
      <c r="N160" s="2">
        <v>1.0464</v>
      </c>
      <c r="O160" s="2">
        <v>223.2</v>
      </c>
      <c r="P160" s="35">
        <v>0.4</v>
      </c>
      <c r="Q160" s="2">
        <v>313.3</v>
      </c>
      <c r="R160" s="2">
        <v>3.2</v>
      </c>
      <c r="S160" s="2">
        <v>126</v>
      </c>
      <c r="T160" s="2">
        <v>86.8</v>
      </c>
      <c r="U160" s="2">
        <v>74638.8</v>
      </c>
      <c r="V160" s="2">
        <v>239.5</v>
      </c>
      <c r="W160" s="2">
        <v>23587.3</v>
      </c>
      <c r="X160" s="2">
        <v>3.3</v>
      </c>
      <c r="Y160" s="2">
        <v>0.3</v>
      </c>
      <c r="Z160" s="2">
        <v>0.4</v>
      </c>
    </row>
    <row r="161" spans="1:26" x14ac:dyDescent="0.25">
      <c r="A161" s="35" t="s">
        <v>109</v>
      </c>
      <c r="B161" s="34">
        <v>450</v>
      </c>
      <c r="C161" s="1">
        <v>200</v>
      </c>
      <c r="D161" s="1">
        <v>976</v>
      </c>
      <c r="E161" s="3">
        <v>2.388E-4</v>
      </c>
      <c r="F161" s="34">
        <f t="shared" si="2"/>
        <v>23.88</v>
      </c>
      <c r="G161" s="42">
        <v>1.0033000000000001</v>
      </c>
      <c r="H161" s="35">
        <v>1.0489999999999999</v>
      </c>
      <c r="I161" s="2">
        <v>1.0525</v>
      </c>
      <c r="J161" s="35">
        <v>1.0589</v>
      </c>
      <c r="K161" s="35">
        <v>0.86939999999999995</v>
      </c>
      <c r="L161" s="2">
        <v>0.86629999999999996</v>
      </c>
      <c r="M161" s="2">
        <v>6.9199999999999998E-2</v>
      </c>
      <c r="N161" s="2">
        <v>1.0455000000000001</v>
      </c>
      <c r="O161" s="2">
        <v>26.4</v>
      </c>
      <c r="P161" s="35">
        <v>3.1</v>
      </c>
      <c r="Q161" s="2">
        <v>296.10000000000002</v>
      </c>
      <c r="R161" s="2">
        <v>6.2</v>
      </c>
      <c r="S161" s="2">
        <v>143</v>
      </c>
      <c r="T161" s="2">
        <v>83.1</v>
      </c>
      <c r="U161" s="2">
        <v>88912.4</v>
      </c>
      <c r="V161" s="2">
        <v>123.7</v>
      </c>
      <c r="W161" s="2">
        <v>24469.1</v>
      </c>
      <c r="X161" s="2">
        <v>4.5999999999999996</v>
      </c>
      <c r="Y161" s="2">
        <v>0.3</v>
      </c>
      <c r="Z161" s="2">
        <v>0.3</v>
      </c>
    </row>
    <row r="162" spans="1:26" x14ac:dyDescent="0.25">
      <c r="A162" s="35" t="s">
        <v>110</v>
      </c>
      <c r="B162" s="34">
        <v>450</v>
      </c>
      <c r="C162" s="1">
        <v>200</v>
      </c>
      <c r="D162" s="1">
        <v>976</v>
      </c>
      <c r="E162" s="3">
        <v>2.3829999999999999E-4</v>
      </c>
      <c r="F162" s="34">
        <f t="shared" si="2"/>
        <v>23.83</v>
      </c>
      <c r="G162" s="42">
        <v>1.0036</v>
      </c>
      <c r="H162" s="35">
        <v>1.0489999999999999</v>
      </c>
      <c r="I162" s="2">
        <v>1.0528</v>
      </c>
      <c r="J162" s="35">
        <v>1.0590999999999999</v>
      </c>
      <c r="K162" s="35">
        <v>0.85929999999999995</v>
      </c>
      <c r="L162" s="2">
        <v>0.85589999999999999</v>
      </c>
      <c r="M162" s="2">
        <v>7.4700000000000003E-2</v>
      </c>
      <c r="N162" s="2">
        <v>1.0451999999999999</v>
      </c>
      <c r="O162" s="2">
        <v>27.9</v>
      </c>
      <c r="P162" s="35">
        <v>2.7</v>
      </c>
      <c r="Q162" s="2">
        <v>297.60000000000002</v>
      </c>
      <c r="R162" s="2">
        <v>6.2</v>
      </c>
      <c r="S162" s="2">
        <v>141.4</v>
      </c>
      <c r="T162" s="2">
        <v>83.2</v>
      </c>
      <c r="U162" s="2">
        <v>100424.7</v>
      </c>
      <c r="V162" s="2">
        <v>164.7</v>
      </c>
      <c r="W162" s="2">
        <v>28118.6</v>
      </c>
      <c r="X162" s="2">
        <v>4</v>
      </c>
      <c r="Y162" s="2">
        <v>0.3</v>
      </c>
      <c r="Z162" s="2">
        <v>0.3</v>
      </c>
    </row>
    <row r="163" spans="1:26" x14ac:dyDescent="0.25">
      <c r="A163" s="35" t="s">
        <v>111</v>
      </c>
      <c r="B163" s="34">
        <v>450</v>
      </c>
      <c r="C163" s="1">
        <v>200</v>
      </c>
      <c r="D163" s="1">
        <v>976</v>
      </c>
      <c r="E163" s="3">
        <v>2.3890000000000001E-4</v>
      </c>
      <c r="F163" s="34">
        <f t="shared" si="2"/>
        <v>23.89</v>
      </c>
      <c r="G163" s="42">
        <v>1.0039</v>
      </c>
      <c r="H163" s="35">
        <v>1.0490999999999999</v>
      </c>
      <c r="I163" s="2">
        <v>1.0530999999999999</v>
      </c>
      <c r="J163" s="35">
        <v>1.0593999999999999</v>
      </c>
      <c r="K163" s="35">
        <v>0.8508</v>
      </c>
      <c r="L163" s="2">
        <v>0.84719999999999995</v>
      </c>
      <c r="M163" s="2">
        <v>7.9399999999999998E-2</v>
      </c>
      <c r="N163" s="2">
        <v>1.0449999999999999</v>
      </c>
      <c r="O163" s="2">
        <v>28.5</v>
      </c>
      <c r="P163" s="35">
        <v>2.8</v>
      </c>
      <c r="Q163" s="2">
        <v>298.2</v>
      </c>
      <c r="R163" s="2">
        <v>6</v>
      </c>
      <c r="S163" s="2">
        <v>143.6</v>
      </c>
      <c r="T163" s="2">
        <v>83.3</v>
      </c>
      <c r="U163" s="2">
        <v>94460</v>
      </c>
      <c r="V163" s="2">
        <v>176</v>
      </c>
      <c r="W163" s="2">
        <v>26635.200000000001</v>
      </c>
      <c r="X163" s="2">
        <v>3.9</v>
      </c>
      <c r="Y163" s="2">
        <v>0.3</v>
      </c>
      <c r="Z163" s="2">
        <v>0.3</v>
      </c>
    </row>
    <row r="164" spans="1:26" x14ac:dyDescent="0.25">
      <c r="A164" s="35" t="s">
        <v>112</v>
      </c>
      <c r="B164" s="34">
        <v>458</v>
      </c>
      <c r="C164" s="1">
        <v>200</v>
      </c>
      <c r="D164" s="1">
        <v>976</v>
      </c>
      <c r="E164" s="3">
        <v>2.388E-4</v>
      </c>
      <c r="F164" s="34">
        <f t="shared" si="2"/>
        <v>23.88</v>
      </c>
      <c r="G164" s="42">
        <v>1.0036</v>
      </c>
      <c r="H164" s="35">
        <v>1.0591999999999999</v>
      </c>
      <c r="I164" s="2">
        <v>1.0629999999999999</v>
      </c>
      <c r="J164" s="35">
        <v>1.071</v>
      </c>
      <c r="K164" s="35">
        <v>0.88270000000000004</v>
      </c>
      <c r="L164" s="2">
        <v>0.87929999999999997</v>
      </c>
      <c r="M164" s="2">
        <v>6.2199999999999998E-2</v>
      </c>
      <c r="N164" s="2">
        <v>1.0553999999999999</v>
      </c>
      <c r="O164" s="2">
        <v>20.3</v>
      </c>
      <c r="P164" s="35">
        <v>5.6</v>
      </c>
      <c r="Q164" s="2">
        <v>290</v>
      </c>
      <c r="R164" s="2">
        <v>3.3</v>
      </c>
      <c r="S164" s="2">
        <v>169.5</v>
      </c>
      <c r="T164" s="2">
        <v>83.5</v>
      </c>
      <c r="U164" s="2">
        <v>149320.1</v>
      </c>
      <c r="V164" s="2">
        <v>162.69999999999999</v>
      </c>
      <c r="W164" s="2">
        <v>38538.1</v>
      </c>
      <c r="X164" s="2">
        <v>4</v>
      </c>
      <c r="Y164" s="2">
        <v>0.3</v>
      </c>
      <c r="Z164" s="2">
        <v>0.3</v>
      </c>
    </row>
    <row r="165" spans="1:26" x14ac:dyDescent="0.25">
      <c r="A165" s="35" t="s">
        <v>113</v>
      </c>
      <c r="B165" s="34">
        <v>458</v>
      </c>
      <c r="C165" s="1">
        <v>200</v>
      </c>
      <c r="D165" s="1">
        <v>976</v>
      </c>
      <c r="E165" s="3">
        <v>2.386E-4</v>
      </c>
      <c r="F165" s="34">
        <f t="shared" si="2"/>
        <v>23.86</v>
      </c>
      <c r="G165" s="42">
        <v>1.0035000000000001</v>
      </c>
      <c r="H165" s="35">
        <v>1.0592999999999999</v>
      </c>
      <c r="I165" s="2">
        <v>1.0629999999999999</v>
      </c>
      <c r="J165" s="35">
        <v>1.071</v>
      </c>
      <c r="K165" s="35">
        <v>0.88570000000000004</v>
      </c>
      <c r="L165" s="2">
        <v>0.88239999999999996</v>
      </c>
      <c r="M165" s="2">
        <v>6.0600000000000001E-2</v>
      </c>
      <c r="N165" s="2">
        <v>1.0556000000000001</v>
      </c>
      <c r="O165" s="2">
        <v>22.2</v>
      </c>
      <c r="P165" s="35">
        <v>5.5</v>
      </c>
      <c r="Q165" s="2">
        <v>291.89999999999998</v>
      </c>
      <c r="R165" s="2">
        <v>3.5</v>
      </c>
      <c r="S165" s="2">
        <v>169.2</v>
      </c>
      <c r="T165" s="2">
        <v>83.5</v>
      </c>
      <c r="U165" s="2">
        <v>168621.4</v>
      </c>
      <c r="V165" s="2">
        <v>176.8</v>
      </c>
      <c r="W165" s="2">
        <v>45013.7</v>
      </c>
      <c r="X165" s="2">
        <v>3.8</v>
      </c>
      <c r="Y165" s="2">
        <v>0.2</v>
      </c>
      <c r="Z165" s="2">
        <v>0.2</v>
      </c>
    </row>
    <row r="166" spans="1:26" x14ac:dyDescent="0.25">
      <c r="A166" s="35" t="s">
        <v>114</v>
      </c>
      <c r="B166" s="34">
        <v>458</v>
      </c>
      <c r="C166" s="1">
        <v>200</v>
      </c>
      <c r="D166" s="1">
        <v>976</v>
      </c>
      <c r="E166" s="3">
        <v>2.385E-4</v>
      </c>
      <c r="F166" s="34">
        <f t="shared" si="2"/>
        <v>23.85</v>
      </c>
      <c r="G166" s="42">
        <v>1.0038</v>
      </c>
      <c r="H166" s="35">
        <v>1.0592999999999999</v>
      </c>
      <c r="I166" s="2">
        <v>1.0633999999999999</v>
      </c>
      <c r="J166" s="35">
        <v>1.0712999999999999</v>
      </c>
      <c r="K166" s="35">
        <v>0.87549999999999994</v>
      </c>
      <c r="L166" s="2">
        <v>0.87180000000000002</v>
      </c>
      <c r="M166" s="2">
        <v>6.6199999999999995E-2</v>
      </c>
      <c r="N166" s="2">
        <v>1.0552999999999999</v>
      </c>
      <c r="O166" s="2">
        <v>22</v>
      </c>
      <c r="P166" s="35">
        <v>5.5</v>
      </c>
      <c r="Q166" s="2">
        <v>291.7</v>
      </c>
      <c r="R166" s="2">
        <v>3.5</v>
      </c>
      <c r="S166" s="2">
        <v>169.4</v>
      </c>
      <c r="T166" s="2">
        <v>83.5</v>
      </c>
      <c r="U166" s="2">
        <v>151677.5</v>
      </c>
      <c r="V166" s="2">
        <v>189.6</v>
      </c>
      <c r="W166" s="2">
        <v>40113.599999999999</v>
      </c>
      <c r="X166" s="2">
        <v>3.7</v>
      </c>
      <c r="Y166" s="2">
        <v>0.3</v>
      </c>
      <c r="Z166" s="2">
        <v>0.3</v>
      </c>
    </row>
    <row r="167" spans="1:26" x14ac:dyDescent="0.25">
      <c r="A167" s="35" t="s">
        <v>115</v>
      </c>
      <c r="B167" s="34">
        <v>461</v>
      </c>
      <c r="C167" s="1">
        <v>200</v>
      </c>
      <c r="D167" s="1">
        <v>976</v>
      </c>
      <c r="E167" s="3">
        <v>2.563E-4</v>
      </c>
      <c r="F167" s="34">
        <f t="shared" si="2"/>
        <v>25.63</v>
      </c>
      <c r="G167" s="42">
        <v>1.0059</v>
      </c>
      <c r="H167" s="35">
        <v>1.0497000000000001</v>
      </c>
      <c r="I167" s="2">
        <v>1.0559000000000001</v>
      </c>
      <c r="J167" s="35">
        <v>1.0615000000000001</v>
      </c>
      <c r="K167" s="35">
        <v>0.78390000000000004</v>
      </c>
      <c r="L167" s="2">
        <v>0.77859999999999996</v>
      </c>
      <c r="M167" s="2">
        <v>0.1172</v>
      </c>
      <c r="N167" s="2">
        <v>1.0436000000000001</v>
      </c>
      <c r="O167" s="2">
        <v>39.9</v>
      </c>
      <c r="P167" s="35">
        <v>0.3</v>
      </c>
      <c r="Q167" s="2">
        <v>309.89999999999998</v>
      </c>
      <c r="R167" s="2">
        <v>6.2</v>
      </c>
      <c r="S167" s="2">
        <v>132.5</v>
      </c>
      <c r="T167" s="2">
        <v>83.8</v>
      </c>
      <c r="U167" s="2">
        <v>140192.9</v>
      </c>
      <c r="V167" s="2">
        <v>599.5</v>
      </c>
      <c r="W167" s="2">
        <v>43424.1</v>
      </c>
      <c r="X167" s="2">
        <v>2.1</v>
      </c>
      <c r="Y167" s="2">
        <v>0.2</v>
      </c>
      <c r="Z167" s="2">
        <v>0.3</v>
      </c>
    </row>
    <row r="168" spans="1:26" x14ac:dyDescent="0.25">
      <c r="A168" s="35" t="s">
        <v>116</v>
      </c>
      <c r="B168" s="34">
        <v>461</v>
      </c>
      <c r="C168" s="1">
        <v>200</v>
      </c>
      <c r="D168" s="1">
        <v>976</v>
      </c>
      <c r="E168" s="3">
        <v>2.5700000000000001E-4</v>
      </c>
      <c r="F168" s="34">
        <f t="shared" si="2"/>
        <v>25.700000000000003</v>
      </c>
      <c r="G168" s="42">
        <v>1.0058</v>
      </c>
      <c r="H168" s="35">
        <v>1.0497000000000001</v>
      </c>
      <c r="I168" s="2">
        <v>1.0558000000000001</v>
      </c>
      <c r="J168" s="35">
        <v>1.0613999999999999</v>
      </c>
      <c r="K168" s="35">
        <v>0.78700000000000003</v>
      </c>
      <c r="L168" s="2">
        <v>0.78180000000000005</v>
      </c>
      <c r="M168" s="2">
        <v>0.1154</v>
      </c>
      <c r="N168" s="2">
        <v>1.0436000000000001</v>
      </c>
      <c r="O168" s="2">
        <v>40.6</v>
      </c>
      <c r="P168" s="35">
        <v>0.2</v>
      </c>
      <c r="Q168" s="2">
        <v>310.5</v>
      </c>
      <c r="R168" s="2">
        <v>6.2</v>
      </c>
      <c r="S168" s="2">
        <v>132.69999999999999</v>
      </c>
      <c r="T168" s="2">
        <v>83.8</v>
      </c>
      <c r="U168" s="2">
        <v>120062.5</v>
      </c>
      <c r="V168" s="2">
        <v>499.2</v>
      </c>
      <c r="W168" s="2">
        <v>37479</v>
      </c>
      <c r="X168" s="2">
        <v>2.2999999999999998</v>
      </c>
      <c r="Y168" s="2">
        <v>0.3</v>
      </c>
      <c r="Z168" s="2">
        <v>0.3</v>
      </c>
    </row>
    <row r="169" spans="1:26" x14ac:dyDescent="0.25">
      <c r="A169" s="35" t="s">
        <v>117</v>
      </c>
      <c r="B169" s="34">
        <v>461</v>
      </c>
      <c r="C169" s="1">
        <v>200</v>
      </c>
      <c r="D169" s="1">
        <v>976</v>
      </c>
      <c r="E169" s="3">
        <v>2.5670000000000001E-4</v>
      </c>
      <c r="F169" s="34">
        <f t="shared" si="2"/>
        <v>25.67</v>
      </c>
      <c r="G169" s="42">
        <v>1.006</v>
      </c>
      <c r="H169" s="35">
        <v>1.0496000000000001</v>
      </c>
      <c r="I169" s="2">
        <v>1.0558000000000001</v>
      </c>
      <c r="J169" s="35">
        <v>1.0613999999999999</v>
      </c>
      <c r="K169" s="35">
        <v>0.78080000000000005</v>
      </c>
      <c r="L169" s="2">
        <v>0.77539999999999998</v>
      </c>
      <c r="M169" s="2">
        <v>0.11899999999999999</v>
      </c>
      <c r="N169" s="2">
        <v>1.0432999999999999</v>
      </c>
      <c r="O169" s="2">
        <v>41.4</v>
      </c>
      <c r="P169" s="35">
        <v>0.2</v>
      </c>
      <c r="Q169" s="2">
        <v>311.3</v>
      </c>
      <c r="R169" s="2">
        <v>6.4</v>
      </c>
      <c r="S169" s="2">
        <v>133.30000000000001</v>
      </c>
      <c r="T169" s="2">
        <v>83.6</v>
      </c>
      <c r="U169" s="2">
        <v>142902.70000000001</v>
      </c>
      <c r="V169" s="2">
        <v>633.4</v>
      </c>
      <c r="W169" s="2">
        <v>44768.6</v>
      </c>
      <c r="X169" s="2">
        <v>2</v>
      </c>
      <c r="Y169" s="2">
        <v>0.2</v>
      </c>
      <c r="Z169" s="2">
        <v>0.3</v>
      </c>
    </row>
    <row r="170" spans="1:26" x14ac:dyDescent="0.25">
      <c r="A170" s="35" t="s">
        <v>118</v>
      </c>
      <c r="B170" s="34">
        <v>464</v>
      </c>
      <c r="C170" s="1">
        <v>200</v>
      </c>
      <c r="D170" s="1">
        <v>976</v>
      </c>
      <c r="E170" s="3">
        <v>2.3719999999999999E-4</v>
      </c>
      <c r="F170" s="34">
        <f t="shared" si="2"/>
        <v>23.72</v>
      </c>
      <c r="G170" s="42">
        <v>1.0047999999999999</v>
      </c>
      <c r="H170" s="35">
        <v>1.0571999999999999</v>
      </c>
      <c r="I170" s="2">
        <v>1.0624</v>
      </c>
      <c r="J170" s="35">
        <v>1.0696000000000001</v>
      </c>
      <c r="K170" s="35">
        <v>0.84009999999999996</v>
      </c>
      <c r="L170" s="2">
        <v>0.83560000000000001</v>
      </c>
      <c r="M170" s="2">
        <v>8.5699999999999998E-2</v>
      </c>
      <c r="N170" s="2">
        <v>1.0521</v>
      </c>
      <c r="O170" s="2">
        <v>20.6</v>
      </c>
      <c r="P170" s="35">
        <v>1.4</v>
      </c>
      <c r="Q170" s="2">
        <v>290.5</v>
      </c>
      <c r="R170" s="2">
        <v>5.4</v>
      </c>
      <c r="S170" s="2">
        <v>125</v>
      </c>
      <c r="T170" s="2">
        <v>84.4</v>
      </c>
      <c r="U170" s="2">
        <v>190768.9</v>
      </c>
      <c r="V170" s="2">
        <v>382.5</v>
      </c>
      <c r="W170" s="2">
        <v>45939.7</v>
      </c>
      <c r="X170" s="2">
        <v>2.6</v>
      </c>
      <c r="Y170" s="2">
        <v>0.2</v>
      </c>
      <c r="Z170" s="2">
        <v>0.2</v>
      </c>
    </row>
    <row r="171" spans="1:26" x14ac:dyDescent="0.25">
      <c r="A171" s="35" t="s">
        <v>119</v>
      </c>
      <c r="B171" s="34">
        <v>464</v>
      </c>
      <c r="C171" s="1">
        <v>200</v>
      </c>
      <c r="D171" s="1">
        <v>976</v>
      </c>
      <c r="E171" s="3">
        <v>2.3670000000000001E-4</v>
      </c>
      <c r="F171" s="34">
        <f t="shared" si="2"/>
        <v>23.67</v>
      </c>
      <c r="G171" s="42">
        <v>1.0048999999999999</v>
      </c>
      <c r="H171" s="35">
        <v>1.0576000000000001</v>
      </c>
      <c r="I171" s="2">
        <v>1.0628</v>
      </c>
      <c r="J171" s="35">
        <v>1.07</v>
      </c>
      <c r="K171" s="35">
        <v>0.84060000000000001</v>
      </c>
      <c r="L171" s="2">
        <v>0.83609999999999995</v>
      </c>
      <c r="M171" s="2">
        <v>8.5400000000000004E-2</v>
      </c>
      <c r="N171" s="2">
        <v>1.0525</v>
      </c>
      <c r="O171" s="2">
        <v>23.4</v>
      </c>
      <c r="P171" s="35">
        <v>1.2</v>
      </c>
      <c r="Q171" s="2">
        <v>293.3</v>
      </c>
      <c r="R171" s="2">
        <v>5.3</v>
      </c>
      <c r="S171" s="2">
        <v>125.7</v>
      </c>
      <c r="T171" s="2">
        <v>84.5</v>
      </c>
      <c r="U171" s="2">
        <v>163065.9</v>
      </c>
      <c r="V171" s="2">
        <v>332.6</v>
      </c>
      <c r="W171" s="2">
        <v>41123.9</v>
      </c>
      <c r="X171" s="2">
        <v>2.8</v>
      </c>
      <c r="Y171" s="2">
        <v>0.3</v>
      </c>
      <c r="Z171" s="2">
        <v>0.3</v>
      </c>
    </row>
    <row r="172" spans="1:26" x14ac:dyDescent="0.25">
      <c r="A172" s="35" t="s">
        <v>120</v>
      </c>
      <c r="B172" s="34">
        <v>464</v>
      </c>
      <c r="C172" s="1">
        <v>200</v>
      </c>
      <c r="D172" s="1">
        <v>976</v>
      </c>
      <c r="E172" s="3">
        <v>2.366E-4</v>
      </c>
      <c r="F172" s="34">
        <f t="shared" si="2"/>
        <v>23.66</v>
      </c>
      <c r="G172" s="42">
        <v>1.0054000000000001</v>
      </c>
      <c r="H172" s="35">
        <v>1.0570999999999999</v>
      </c>
      <c r="I172" s="2">
        <v>1.0628</v>
      </c>
      <c r="J172" s="35">
        <v>1.0697000000000001</v>
      </c>
      <c r="K172" s="35">
        <v>0.82269999999999999</v>
      </c>
      <c r="L172" s="2">
        <v>0.81769999999999998</v>
      </c>
      <c r="M172" s="2">
        <v>9.5500000000000002E-2</v>
      </c>
      <c r="N172" s="2">
        <v>1.0513999999999999</v>
      </c>
      <c r="O172" s="2">
        <v>22.1</v>
      </c>
      <c r="P172" s="35">
        <v>1.2</v>
      </c>
      <c r="Q172" s="2">
        <v>292</v>
      </c>
      <c r="R172" s="2">
        <v>5.4</v>
      </c>
      <c r="S172" s="2">
        <v>124.8</v>
      </c>
      <c r="T172" s="2">
        <v>84.4</v>
      </c>
      <c r="U172" s="2">
        <v>177525.6</v>
      </c>
      <c r="V172" s="2">
        <v>446.9</v>
      </c>
      <c r="W172" s="2">
        <v>43286.2</v>
      </c>
      <c r="X172" s="2">
        <v>2.4</v>
      </c>
      <c r="Y172" s="2">
        <v>0.2</v>
      </c>
      <c r="Z172" s="2">
        <v>0.2</v>
      </c>
    </row>
    <row r="173" spans="1:26" x14ac:dyDescent="0.25">
      <c r="A173" s="35" t="s">
        <v>121</v>
      </c>
      <c r="B173" s="34">
        <v>467</v>
      </c>
      <c r="C173" s="1">
        <v>200</v>
      </c>
      <c r="D173" s="1">
        <v>976</v>
      </c>
      <c r="E173" s="3">
        <v>2.6269999999999999E-4</v>
      </c>
      <c r="F173" s="34">
        <f t="shared" si="2"/>
        <v>26.27</v>
      </c>
      <c r="G173" s="42">
        <v>1.0092000000000001</v>
      </c>
      <c r="H173" s="35">
        <v>1.0512999999999999</v>
      </c>
      <c r="I173" s="2">
        <v>1.0609</v>
      </c>
      <c r="J173" s="35">
        <v>1.0658000000000001</v>
      </c>
      <c r="K173" s="35">
        <v>0.69169999999999998</v>
      </c>
      <c r="L173" s="2">
        <v>0.68389999999999995</v>
      </c>
      <c r="M173" s="2">
        <v>0.1716</v>
      </c>
      <c r="N173" s="2">
        <v>1.0418000000000001</v>
      </c>
      <c r="O173" s="2">
        <v>39.299999999999997</v>
      </c>
      <c r="P173" s="35">
        <v>0.9</v>
      </c>
      <c r="Q173" s="2">
        <v>309.3</v>
      </c>
      <c r="R173" s="2">
        <v>0.2</v>
      </c>
      <c r="S173" s="2">
        <v>204.5</v>
      </c>
      <c r="T173" s="2">
        <v>89.1</v>
      </c>
      <c r="U173" s="2">
        <v>68094.8</v>
      </c>
      <c r="V173" s="2">
        <v>615.79999999999995</v>
      </c>
      <c r="W173" s="2">
        <v>19226.099999999999</v>
      </c>
      <c r="X173" s="2">
        <v>2.1</v>
      </c>
      <c r="Y173" s="2">
        <v>0.4</v>
      </c>
      <c r="Z173" s="2">
        <v>0.4</v>
      </c>
    </row>
    <row r="174" spans="1:26" x14ac:dyDescent="0.25">
      <c r="A174" s="35" t="s">
        <v>122</v>
      </c>
      <c r="B174" s="34">
        <v>467</v>
      </c>
      <c r="C174" s="1">
        <v>200</v>
      </c>
      <c r="D174" s="1">
        <v>976</v>
      </c>
      <c r="E174" s="3">
        <v>2.6279999999999999E-4</v>
      </c>
      <c r="F174" s="34">
        <f t="shared" si="2"/>
        <v>26.279999999999998</v>
      </c>
      <c r="G174" s="42">
        <v>1.0087999999999999</v>
      </c>
      <c r="H174" s="35">
        <v>1.0509999999999999</v>
      </c>
      <c r="I174" s="2">
        <v>1.0602</v>
      </c>
      <c r="J174" s="35">
        <v>1.0650999999999999</v>
      </c>
      <c r="K174" s="35">
        <v>0.69979999999999998</v>
      </c>
      <c r="L174" s="2">
        <v>0.69230000000000003</v>
      </c>
      <c r="M174" s="2">
        <v>0.16669999999999999</v>
      </c>
      <c r="N174" s="2">
        <v>1.0418000000000001</v>
      </c>
      <c r="O174" s="2">
        <v>40.299999999999997</v>
      </c>
      <c r="P174" s="35">
        <v>1</v>
      </c>
      <c r="Q174" s="2">
        <v>310.3</v>
      </c>
      <c r="R174" s="2">
        <v>0.5</v>
      </c>
      <c r="S174" s="2">
        <v>191.3</v>
      </c>
      <c r="T174" s="2">
        <v>88.9</v>
      </c>
      <c r="U174" s="2">
        <v>169596.3</v>
      </c>
      <c r="V174" s="2">
        <v>1453.7</v>
      </c>
      <c r="W174" s="2">
        <v>48582.2</v>
      </c>
      <c r="X174" s="2">
        <v>1.3</v>
      </c>
      <c r="Y174" s="2">
        <v>0.2</v>
      </c>
      <c r="Z174" s="2">
        <v>0.2</v>
      </c>
    </row>
    <row r="175" spans="1:26" x14ac:dyDescent="0.25">
      <c r="A175" s="35" t="s">
        <v>123</v>
      </c>
      <c r="B175" s="34">
        <v>467</v>
      </c>
      <c r="C175" s="1">
        <v>200</v>
      </c>
      <c r="D175" s="1">
        <v>976</v>
      </c>
      <c r="E175" s="3">
        <v>2.6289999999999999E-4</v>
      </c>
      <c r="F175" s="34">
        <f t="shared" si="2"/>
        <v>26.29</v>
      </c>
      <c r="G175" s="42">
        <v>1.0085999999999999</v>
      </c>
      <c r="H175" s="35">
        <v>1.0510999999999999</v>
      </c>
      <c r="I175" s="2">
        <v>1.0601</v>
      </c>
      <c r="J175" s="35">
        <v>1.0650999999999999</v>
      </c>
      <c r="K175" s="35">
        <v>0.70709999999999995</v>
      </c>
      <c r="L175" s="2">
        <v>0.69979999999999998</v>
      </c>
      <c r="M175" s="2">
        <v>0.1623</v>
      </c>
      <c r="N175" s="2">
        <v>1.0421</v>
      </c>
      <c r="O175" s="2">
        <v>39.9</v>
      </c>
      <c r="P175" s="35">
        <v>1.1000000000000001</v>
      </c>
      <c r="Q175" s="2">
        <v>309.89999999999998</v>
      </c>
      <c r="R175" s="2">
        <v>0.2</v>
      </c>
      <c r="S175" s="2">
        <v>207.5</v>
      </c>
      <c r="T175" s="2">
        <v>88.9</v>
      </c>
      <c r="U175" s="2">
        <v>131284.6</v>
      </c>
      <c r="V175" s="2">
        <v>1067.2</v>
      </c>
      <c r="W175" s="2">
        <v>37743.300000000003</v>
      </c>
      <c r="X175" s="2">
        <v>1.6</v>
      </c>
      <c r="Y175" s="2">
        <v>0.3</v>
      </c>
      <c r="Z175" s="2">
        <v>0.3</v>
      </c>
    </row>
    <row r="176" spans="1:26" x14ac:dyDescent="0.25">
      <c r="A176" s="35" t="s">
        <v>124</v>
      </c>
      <c r="B176" s="34">
        <v>470</v>
      </c>
      <c r="C176" s="1">
        <v>200</v>
      </c>
      <c r="D176" s="1">
        <v>976</v>
      </c>
      <c r="E176" s="3">
        <v>2.496E-4</v>
      </c>
      <c r="F176" s="34">
        <f t="shared" si="2"/>
        <v>24.96</v>
      </c>
      <c r="G176" s="42">
        <v>1.0036</v>
      </c>
      <c r="H176" s="35">
        <v>1.0590999999999999</v>
      </c>
      <c r="I176" s="2">
        <v>1.0629</v>
      </c>
      <c r="J176" s="35">
        <v>1.0709</v>
      </c>
      <c r="K176" s="35">
        <v>0.88270000000000004</v>
      </c>
      <c r="L176" s="2">
        <v>0.87929999999999997</v>
      </c>
      <c r="M176" s="2">
        <v>6.2199999999999998E-2</v>
      </c>
      <c r="N176" s="2">
        <v>1.0552999999999999</v>
      </c>
      <c r="O176" s="2">
        <v>215.9</v>
      </c>
      <c r="P176" s="35">
        <v>0</v>
      </c>
      <c r="Q176" s="2">
        <v>305.89999999999998</v>
      </c>
      <c r="R176" s="2">
        <v>3</v>
      </c>
      <c r="S176" s="2">
        <v>125.8</v>
      </c>
      <c r="T176" s="2">
        <v>87</v>
      </c>
      <c r="U176" s="2">
        <v>167924.7</v>
      </c>
      <c r="V176" s="2">
        <v>199.4</v>
      </c>
      <c r="W176" s="2">
        <v>52558.7</v>
      </c>
      <c r="X176" s="2">
        <v>3.6</v>
      </c>
      <c r="Y176" s="2">
        <v>0.2</v>
      </c>
      <c r="Z176" s="2">
        <v>0.3</v>
      </c>
    </row>
    <row r="177" spans="1:26" x14ac:dyDescent="0.25">
      <c r="A177" s="35" t="s">
        <v>125</v>
      </c>
      <c r="B177" s="34">
        <v>470</v>
      </c>
      <c r="C177" s="1">
        <v>200</v>
      </c>
      <c r="D177" s="1">
        <v>976</v>
      </c>
      <c r="E177" s="3">
        <v>2.5020000000000001E-4</v>
      </c>
      <c r="F177" s="34">
        <f t="shared" si="2"/>
        <v>25.02</v>
      </c>
      <c r="G177" s="42">
        <v>1.004</v>
      </c>
      <c r="H177" s="35">
        <v>1.0587</v>
      </c>
      <c r="I177" s="2">
        <v>1.0629</v>
      </c>
      <c r="J177" s="35">
        <v>1.0707</v>
      </c>
      <c r="K177" s="35">
        <v>0.87050000000000005</v>
      </c>
      <c r="L177" s="2">
        <v>0.86680000000000001</v>
      </c>
      <c r="M177" s="2">
        <v>6.8900000000000003E-2</v>
      </c>
      <c r="N177" s="2">
        <v>1.0546</v>
      </c>
      <c r="O177" s="2">
        <v>37.9</v>
      </c>
      <c r="P177" s="35">
        <v>0.1</v>
      </c>
      <c r="Q177" s="2">
        <v>307.89999999999998</v>
      </c>
      <c r="R177" s="2">
        <v>2.8</v>
      </c>
      <c r="S177" s="2">
        <v>130</v>
      </c>
      <c r="T177" s="2">
        <v>87.2</v>
      </c>
      <c r="U177" s="2">
        <v>191578</v>
      </c>
      <c r="V177" s="2">
        <v>281.7</v>
      </c>
      <c r="W177" s="2">
        <v>60807.3</v>
      </c>
      <c r="X177" s="2">
        <v>3.1</v>
      </c>
      <c r="Y177" s="2">
        <v>0.2</v>
      </c>
      <c r="Z177" s="2">
        <v>0.2</v>
      </c>
    </row>
    <row r="178" spans="1:26" x14ac:dyDescent="0.25">
      <c r="A178" s="35" t="s">
        <v>126</v>
      </c>
      <c r="B178" s="34">
        <v>470</v>
      </c>
      <c r="C178" s="1">
        <v>200</v>
      </c>
      <c r="D178" s="1">
        <v>976</v>
      </c>
      <c r="E178" s="3">
        <v>2.5040000000000001E-4</v>
      </c>
      <c r="F178" s="34">
        <f t="shared" si="2"/>
        <v>25.040000000000003</v>
      </c>
      <c r="G178" s="42">
        <v>1.0037</v>
      </c>
      <c r="H178" s="35">
        <v>1.0587</v>
      </c>
      <c r="I178" s="2">
        <v>1.0626</v>
      </c>
      <c r="J178" s="35">
        <v>1.0705</v>
      </c>
      <c r="K178" s="35">
        <v>0.87890000000000001</v>
      </c>
      <c r="L178" s="2">
        <v>0.87539999999999996</v>
      </c>
      <c r="M178" s="2">
        <v>6.4299999999999996E-2</v>
      </c>
      <c r="N178" s="2">
        <v>1.0548</v>
      </c>
      <c r="O178" s="2">
        <v>218.1</v>
      </c>
      <c r="P178" s="35">
        <v>0</v>
      </c>
      <c r="Q178" s="2">
        <v>308.10000000000002</v>
      </c>
      <c r="R178" s="2">
        <v>3</v>
      </c>
      <c r="S178" s="2">
        <v>128</v>
      </c>
      <c r="T178" s="2">
        <v>87</v>
      </c>
      <c r="U178" s="2">
        <v>159214.5</v>
      </c>
      <c r="V178" s="2">
        <v>204.2</v>
      </c>
      <c r="W178" s="2">
        <v>50885.3</v>
      </c>
      <c r="X178" s="2">
        <v>3.6</v>
      </c>
      <c r="Y178" s="2">
        <v>0.2</v>
      </c>
      <c r="Z178" s="2">
        <v>0.3</v>
      </c>
    </row>
    <row r="179" spans="1:26" x14ac:dyDescent="0.25">
      <c r="A179" s="35" t="s">
        <v>127</v>
      </c>
      <c r="B179" s="34">
        <v>473</v>
      </c>
      <c r="C179" s="1">
        <v>200</v>
      </c>
      <c r="D179" s="1">
        <v>976</v>
      </c>
      <c r="E179" s="3">
        <v>2.2450000000000001E-4</v>
      </c>
      <c r="F179" s="34">
        <f t="shared" si="2"/>
        <v>22.45</v>
      </c>
      <c r="G179" s="42">
        <v>1.0047999999999999</v>
      </c>
      <c r="H179" s="35">
        <v>1.0575000000000001</v>
      </c>
      <c r="I179" s="2">
        <v>1.0625</v>
      </c>
      <c r="J179" s="35">
        <v>1.0698000000000001</v>
      </c>
      <c r="K179" s="35">
        <v>0.84230000000000005</v>
      </c>
      <c r="L179" s="2">
        <v>0.83779999999999999</v>
      </c>
      <c r="M179" s="2">
        <v>8.4500000000000006E-2</v>
      </c>
      <c r="N179" s="2">
        <v>1.0524</v>
      </c>
      <c r="O179" s="2">
        <v>28.3</v>
      </c>
      <c r="P179" s="35">
        <v>1.6</v>
      </c>
      <c r="Q179" s="2">
        <v>298.3</v>
      </c>
      <c r="R179" s="2">
        <v>0.9</v>
      </c>
      <c r="S179" s="2">
        <v>180.5</v>
      </c>
      <c r="T179" s="2">
        <v>88.2</v>
      </c>
      <c r="U179" s="2">
        <v>187887.5</v>
      </c>
      <c r="V179" s="2">
        <v>395.1</v>
      </c>
      <c r="W179" s="2">
        <v>52886.6</v>
      </c>
      <c r="X179" s="2">
        <v>2.6</v>
      </c>
      <c r="Y179" s="2">
        <v>0.2</v>
      </c>
      <c r="Z179" s="2">
        <v>0.2</v>
      </c>
    </row>
    <row r="180" spans="1:26" x14ac:dyDescent="0.25">
      <c r="A180" s="35" t="s">
        <v>128</v>
      </c>
      <c r="B180" s="34">
        <v>473</v>
      </c>
      <c r="C180" s="1">
        <v>200</v>
      </c>
      <c r="D180" s="1">
        <v>976</v>
      </c>
      <c r="E180" s="3">
        <v>2.2440000000000001E-4</v>
      </c>
      <c r="F180" s="34">
        <f t="shared" si="2"/>
        <v>22.44</v>
      </c>
      <c r="G180" s="42">
        <v>1.0046999999999999</v>
      </c>
      <c r="H180" s="35">
        <v>1.0579000000000001</v>
      </c>
      <c r="I180" s="2">
        <v>1.0629</v>
      </c>
      <c r="J180" s="35">
        <v>1.0702</v>
      </c>
      <c r="K180" s="35">
        <v>0.8448</v>
      </c>
      <c r="L180" s="2">
        <v>0.84040000000000004</v>
      </c>
      <c r="M180" s="2">
        <v>8.3099999999999993E-2</v>
      </c>
      <c r="N180" s="2">
        <v>1.0528999999999999</v>
      </c>
      <c r="O180" s="2">
        <v>27.3</v>
      </c>
      <c r="P180" s="35">
        <v>1.7</v>
      </c>
      <c r="Q180" s="2">
        <v>297.3</v>
      </c>
      <c r="R180" s="2">
        <v>0.7</v>
      </c>
      <c r="S180" s="2">
        <v>184.7</v>
      </c>
      <c r="T180" s="2">
        <v>88.2</v>
      </c>
      <c r="U180" s="2">
        <v>140968.5</v>
      </c>
      <c r="V180" s="2">
        <v>284.60000000000002</v>
      </c>
      <c r="W180" s="2">
        <v>39222.5</v>
      </c>
      <c r="X180" s="2">
        <v>3</v>
      </c>
      <c r="Y180" s="2">
        <v>0.3</v>
      </c>
      <c r="Z180" s="2">
        <v>0.3</v>
      </c>
    </row>
    <row r="181" spans="1:26" x14ac:dyDescent="0.25">
      <c r="A181" s="35" t="s">
        <v>129</v>
      </c>
      <c r="B181" s="34">
        <v>473</v>
      </c>
      <c r="C181" s="1">
        <v>200</v>
      </c>
      <c r="D181" s="1">
        <v>976</v>
      </c>
      <c r="E181" s="3">
        <v>2.2440000000000001E-4</v>
      </c>
      <c r="F181" s="34">
        <f t="shared" si="2"/>
        <v>22.44</v>
      </c>
      <c r="G181" s="42">
        <v>1.0049999999999999</v>
      </c>
      <c r="H181" s="35">
        <v>1.0578000000000001</v>
      </c>
      <c r="I181" s="2">
        <v>1.0630999999999999</v>
      </c>
      <c r="J181" s="35">
        <v>1.0703</v>
      </c>
      <c r="K181" s="35">
        <v>0.83779999999999999</v>
      </c>
      <c r="L181" s="2">
        <v>0.83320000000000005</v>
      </c>
      <c r="M181" s="2">
        <v>8.7099999999999997E-2</v>
      </c>
      <c r="N181" s="2">
        <v>1.0526</v>
      </c>
      <c r="O181" s="2">
        <v>26.1</v>
      </c>
      <c r="P181" s="35">
        <v>1.5</v>
      </c>
      <c r="Q181" s="2">
        <v>296.10000000000002</v>
      </c>
      <c r="R181" s="2">
        <v>0.6</v>
      </c>
      <c r="S181" s="2">
        <v>183.6</v>
      </c>
      <c r="T181" s="2">
        <v>88.3</v>
      </c>
      <c r="U181" s="2">
        <v>151143</v>
      </c>
      <c r="V181" s="2">
        <v>331.1</v>
      </c>
      <c r="W181" s="2">
        <v>41065.4</v>
      </c>
      <c r="X181" s="2">
        <v>2.8</v>
      </c>
      <c r="Y181" s="2">
        <v>0.3</v>
      </c>
      <c r="Z181" s="2">
        <v>0.3</v>
      </c>
    </row>
    <row r="182" spans="1:26" x14ac:dyDescent="0.25">
      <c r="A182" s="35" t="s">
        <v>130</v>
      </c>
      <c r="B182" s="34">
        <v>476</v>
      </c>
      <c r="C182" s="1">
        <v>200</v>
      </c>
      <c r="D182" s="1">
        <v>976</v>
      </c>
      <c r="E182" s="3">
        <v>2.2580000000000001E-4</v>
      </c>
      <c r="F182" s="34">
        <f t="shared" si="2"/>
        <v>22.580000000000002</v>
      </c>
      <c r="G182" s="42">
        <v>1.0028999999999999</v>
      </c>
      <c r="H182" s="35">
        <v>1.0622</v>
      </c>
      <c r="I182" s="2">
        <v>1.0652999999999999</v>
      </c>
      <c r="J182" s="35">
        <v>1.0740000000000001</v>
      </c>
      <c r="K182" s="35">
        <v>0.90980000000000005</v>
      </c>
      <c r="L182" s="2">
        <v>0.90700000000000003</v>
      </c>
      <c r="M182" s="2">
        <v>4.7600000000000003E-2</v>
      </c>
      <c r="N182" s="2">
        <v>1.0591999999999999</v>
      </c>
      <c r="O182" s="2">
        <v>1.6</v>
      </c>
      <c r="P182" s="35">
        <v>0.4</v>
      </c>
      <c r="Q182" s="2">
        <v>91.6</v>
      </c>
      <c r="R182" s="2">
        <v>1</v>
      </c>
      <c r="S182" s="2">
        <v>248.5</v>
      </c>
      <c r="T182" s="2">
        <v>88.9</v>
      </c>
      <c r="U182" s="2">
        <v>177021.4</v>
      </c>
      <c r="V182" s="2">
        <v>92.7</v>
      </c>
      <c r="W182" s="2">
        <v>38922.199999999997</v>
      </c>
      <c r="X182" s="2">
        <v>5.3</v>
      </c>
      <c r="Y182" s="2">
        <v>0.3</v>
      </c>
      <c r="Z182" s="2">
        <v>0.3</v>
      </c>
    </row>
    <row r="183" spans="1:26" x14ac:dyDescent="0.25">
      <c r="A183" s="35" t="s">
        <v>131</v>
      </c>
      <c r="B183" s="34">
        <v>476</v>
      </c>
      <c r="C183" s="1">
        <v>200</v>
      </c>
      <c r="D183" s="1">
        <v>976</v>
      </c>
      <c r="E183" s="3">
        <v>2.2489999999999999E-4</v>
      </c>
      <c r="F183" s="34">
        <f t="shared" si="2"/>
        <v>22.49</v>
      </c>
      <c r="G183" s="42">
        <v>1.0029999999999999</v>
      </c>
      <c r="H183" s="35">
        <v>1.0623</v>
      </c>
      <c r="I183" s="2">
        <v>1.0654999999999999</v>
      </c>
      <c r="J183" s="35">
        <v>1.0742</v>
      </c>
      <c r="K183" s="35">
        <v>0.90580000000000005</v>
      </c>
      <c r="L183" s="2">
        <v>0.90290000000000004</v>
      </c>
      <c r="M183" s="2">
        <v>4.9799999999999997E-2</v>
      </c>
      <c r="N183" s="2">
        <v>1.0590999999999999</v>
      </c>
      <c r="O183" s="2">
        <v>357</v>
      </c>
      <c r="P183" s="35">
        <v>0.5</v>
      </c>
      <c r="Q183" s="2">
        <v>87</v>
      </c>
      <c r="R183" s="2">
        <v>0.8</v>
      </c>
      <c r="S183" s="2">
        <v>238.3</v>
      </c>
      <c r="T183" s="2">
        <v>89</v>
      </c>
      <c r="U183" s="2">
        <v>158840.9</v>
      </c>
      <c r="V183" s="2">
        <v>91.7</v>
      </c>
      <c r="W183" s="2">
        <v>34486.300000000003</v>
      </c>
      <c r="X183" s="2">
        <v>5.3</v>
      </c>
      <c r="Y183" s="2">
        <v>0.3</v>
      </c>
      <c r="Z183" s="2">
        <v>0.3</v>
      </c>
    </row>
    <row r="184" spans="1:26" x14ac:dyDescent="0.25">
      <c r="A184" s="35" t="s">
        <v>132</v>
      </c>
      <c r="B184" s="34">
        <v>476</v>
      </c>
      <c r="C184" s="1">
        <v>200</v>
      </c>
      <c r="D184" s="1">
        <v>976</v>
      </c>
      <c r="E184" s="3">
        <v>2.263E-4</v>
      </c>
      <c r="F184" s="34">
        <f t="shared" si="2"/>
        <v>22.63</v>
      </c>
      <c r="G184" s="42">
        <v>1.0028999999999999</v>
      </c>
      <c r="H184" s="35">
        <v>1.0621</v>
      </c>
      <c r="I184" s="2">
        <v>1.0651999999999999</v>
      </c>
      <c r="J184" s="35">
        <v>1.0739000000000001</v>
      </c>
      <c r="K184" s="35">
        <v>0.90769999999999995</v>
      </c>
      <c r="L184" s="2">
        <v>0.90490000000000004</v>
      </c>
      <c r="M184" s="2">
        <v>4.87E-2</v>
      </c>
      <c r="N184" s="2">
        <v>1.0589999999999999</v>
      </c>
      <c r="O184" s="2">
        <v>1.3</v>
      </c>
      <c r="P184" s="35">
        <v>0.5</v>
      </c>
      <c r="Q184" s="2">
        <v>91.3</v>
      </c>
      <c r="R184" s="2">
        <v>0.8</v>
      </c>
      <c r="S184" s="2">
        <v>241.4</v>
      </c>
      <c r="T184" s="2">
        <v>89</v>
      </c>
      <c r="U184" s="2">
        <v>139779.6</v>
      </c>
      <c r="V184" s="2">
        <v>76.400000000000006</v>
      </c>
      <c r="W184" s="2">
        <v>30627.5</v>
      </c>
      <c r="X184" s="2">
        <v>5.8</v>
      </c>
      <c r="Y184" s="2">
        <v>0.3</v>
      </c>
      <c r="Z184" s="2">
        <v>0.3</v>
      </c>
    </row>
    <row r="185" spans="1:26" x14ac:dyDescent="0.25">
      <c r="A185" s="35" t="s">
        <v>133</v>
      </c>
      <c r="B185" s="34">
        <v>479</v>
      </c>
      <c r="C185" s="1">
        <v>200</v>
      </c>
      <c r="D185" s="1">
        <v>976</v>
      </c>
      <c r="E185" s="3">
        <v>2.4449999999999998E-4</v>
      </c>
      <c r="F185" s="34">
        <f t="shared" si="2"/>
        <v>24.45</v>
      </c>
      <c r="G185" s="42">
        <v>1.0023</v>
      </c>
      <c r="H185" s="35">
        <v>1.0688</v>
      </c>
      <c r="I185" s="2">
        <v>1.0712999999999999</v>
      </c>
      <c r="J185" s="35">
        <v>1.0813999999999999</v>
      </c>
      <c r="K185" s="35">
        <v>0.93289999999999995</v>
      </c>
      <c r="L185" s="2">
        <v>0.93069999999999997</v>
      </c>
      <c r="M185" s="2">
        <v>3.5299999999999998E-2</v>
      </c>
      <c r="N185" s="2">
        <v>1.0664</v>
      </c>
      <c r="O185" s="2">
        <v>37</v>
      </c>
      <c r="P185" s="35">
        <v>1.9</v>
      </c>
      <c r="Q185" s="2">
        <v>127</v>
      </c>
      <c r="R185" s="2">
        <v>0.2</v>
      </c>
      <c r="S185" s="2">
        <v>223</v>
      </c>
      <c r="T185" s="2">
        <v>88.1</v>
      </c>
      <c r="U185" s="2">
        <v>234912.5</v>
      </c>
      <c r="V185" s="2">
        <v>90.8</v>
      </c>
      <c r="W185" s="2">
        <v>77673.8</v>
      </c>
      <c r="X185" s="2">
        <v>5.4</v>
      </c>
      <c r="Y185" s="2">
        <v>0.2</v>
      </c>
      <c r="Z185" s="2">
        <v>0.2</v>
      </c>
    </row>
    <row r="186" spans="1:26" x14ac:dyDescent="0.25">
      <c r="A186" s="35" t="s">
        <v>134</v>
      </c>
      <c r="B186" s="34">
        <v>479</v>
      </c>
      <c r="C186" s="1">
        <v>200</v>
      </c>
      <c r="D186" s="1">
        <v>976</v>
      </c>
      <c r="E186" s="3">
        <v>2.4459999999999998E-4</v>
      </c>
      <c r="F186" s="34">
        <f t="shared" si="2"/>
        <v>24.459999999999997</v>
      </c>
      <c r="G186" s="42">
        <v>1.0028999999999999</v>
      </c>
      <c r="H186" s="35">
        <v>1.0685</v>
      </c>
      <c r="I186" s="2">
        <v>1.0716000000000001</v>
      </c>
      <c r="J186" s="35">
        <v>1.0813999999999999</v>
      </c>
      <c r="K186" s="35">
        <v>0.91659999999999997</v>
      </c>
      <c r="L186" s="2">
        <v>0.91379999999999995</v>
      </c>
      <c r="M186" s="2">
        <v>4.3999999999999997E-2</v>
      </c>
      <c r="N186" s="2">
        <v>1.0653999999999999</v>
      </c>
      <c r="O186" s="2">
        <v>32.9</v>
      </c>
      <c r="P186" s="35">
        <v>1.9</v>
      </c>
      <c r="Q186" s="2">
        <v>122.9</v>
      </c>
      <c r="R186" s="2">
        <v>0.3</v>
      </c>
      <c r="S186" s="2">
        <v>223</v>
      </c>
      <c r="T186" s="2">
        <v>88.1</v>
      </c>
      <c r="U186" s="2">
        <v>172425</v>
      </c>
      <c r="V186" s="2">
        <v>101.9</v>
      </c>
      <c r="W186" s="2">
        <v>54261.5</v>
      </c>
      <c r="X186" s="2">
        <v>5.0999999999999996</v>
      </c>
      <c r="Y186" s="2">
        <v>0.2</v>
      </c>
      <c r="Z186" s="2">
        <v>0.3</v>
      </c>
    </row>
    <row r="187" spans="1:26" x14ac:dyDescent="0.25">
      <c r="A187" s="35" t="s">
        <v>134</v>
      </c>
      <c r="B187" s="34">
        <v>479</v>
      </c>
      <c r="C187" s="1">
        <v>200</v>
      </c>
      <c r="D187" s="1">
        <v>976</v>
      </c>
      <c r="E187" s="3">
        <v>2.7930000000000001E-4</v>
      </c>
      <c r="F187" s="34">
        <f t="shared" si="2"/>
        <v>27.93</v>
      </c>
      <c r="G187" s="42">
        <v>1.0067999999999999</v>
      </c>
      <c r="H187" s="35">
        <v>1.0633999999999999</v>
      </c>
      <c r="I187" s="2">
        <v>1.0706</v>
      </c>
      <c r="J187" s="35">
        <v>1.0781000000000001</v>
      </c>
      <c r="K187" s="35">
        <v>0.80220000000000002</v>
      </c>
      <c r="L187" s="2">
        <v>0.79610000000000003</v>
      </c>
      <c r="M187" s="2">
        <v>0.1075</v>
      </c>
      <c r="N187" s="2">
        <v>1.0563</v>
      </c>
      <c r="O187" s="2">
        <v>36.200000000000003</v>
      </c>
      <c r="P187" s="35">
        <v>2.5</v>
      </c>
      <c r="Q187" s="2">
        <v>126.2</v>
      </c>
      <c r="R187" s="2">
        <v>0.4</v>
      </c>
      <c r="S187" s="2">
        <v>225.2</v>
      </c>
      <c r="T187" s="2">
        <v>87.5</v>
      </c>
      <c r="U187" s="2">
        <v>221742.2</v>
      </c>
      <c r="V187" s="2">
        <v>792.7</v>
      </c>
      <c r="W187" s="2">
        <v>67496.7</v>
      </c>
      <c r="X187" s="2">
        <v>1.8</v>
      </c>
      <c r="Y187" s="2">
        <v>0.2</v>
      </c>
      <c r="Z187" s="2">
        <v>0.2</v>
      </c>
    </row>
    <row r="188" spans="1:26" x14ac:dyDescent="0.25">
      <c r="A188" s="35" t="s">
        <v>135</v>
      </c>
      <c r="B188" s="34">
        <v>482</v>
      </c>
      <c r="C188" s="1">
        <v>200</v>
      </c>
      <c r="D188" s="1">
        <v>976</v>
      </c>
      <c r="E188" s="3">
        <v>2.4379999999999999E-4</v>
      </c>
      <c r="F188" s="34">
        <f t="shared" si="2"/>
        <v>24.38</v>
      </c>
      <c r="G188" s="42">
        <v>1.0026999999999999</v>
      </c>
      <c r="H188" s="35">
        <v>1.0684</v>
      </c>
      <c r="I188" s="2">
        <v>1.0712999999999999</v>
      </c>
      <c r="J188" s="35">
        <v>1.0810999999999999</v>
      </c>
      <c r="K188" s="35">
        <v>0.92190000000000005</v>
      </c>
      <c r="L188" s="2">
        <v>0.91930000000000001</v>
      </c>
      <c r="M188" s="2">
        <v>4.1200000000000001E-2</v>
      </c>
      <c r="N188" s="2">
        <v>1.0654999999999999</v>
      </c>
      <c r="O188" s="2">
        <v>31.5</v>
      </c>
      <c r="P188" s="35">
        <v>1.9</v>
      </c>
      <c r="Q188" s="2">
        <v>121.6</v>
      </c>
      <c r="R188" s="2">
        <v>0.4</v>
      </c>
      <c r="S188" s="2">
        <v>225</v>
      </c>
      <c r="T188" s="2">
        <v>88.1</v>
      </c>
      <c r="U188" s="2">
        <v>189133.4</v>
      </c>
      <c r="V188" s="2">
        <v>97.1</v>
      </c>
      <c r="W188" s="2">
        <v>58779.8</v>
      </c>
      <c r="X188" s="2">
        <v>5.2</v>
      </c>
      <c r="Y188" s="2">
        <v>0.2</v>
      </c>
      <c r="Z188" s="2">
        <v>0.2</v>
      </c>
    </row>
    <row r="189" spans="1:26" x14ac:dyDescent="0.25">
      <c r="A189" s="35" t="s">
        <v>135</v>
      </c>
      <c r="B189" s="34">
        <v>482</v>
      </c>
      <c r="C189" s="1">
        <v>200</v>
      </c>
      <c r="D189" s="1">
        <v>976</v>
      </c>
      <c r="E189" s="3">
        <v>2.7849999999999999E-4</v>
      </c>
      <c r="F189" s="34">
        <f t="shared" si="2"/>
        <v>27.849999999999998</v>
      </c>
      <c r="G189" s="42">
        <v>1.0069999999999999</v>
      </c>
      <c r="H189" s="35">
        <v>1.0633999999999999</v>
      </c>
      <c r="I189" s="2">
        <v>1.0709</v>
      </c>
      <c r="J189" s="35">
        <v>1.0783</v>
      </c>
      <c r="K189" s="35">
        <v>0.79630000000000001</v>
      </c>
      <c r="L189" s="2">
        <v>0.79</v>
      </c>
      <c r="M189" s="2">
        <v>0.1108</v>
      </c>
      <c r="N189" s="2">
        <v>1.0561</v>
      </c>
      <c r="O189" s="2">
        <v>37.299999999999997</v>
      </c>
      <c r="P189" s="35">
        <v>2.5</v>
      </c>
      <c r="Q189" s="2">
        <v>127.3</v>
      </c>
      <c r="R189" s="2">
        <v>0.4</v>
      </c>
      <c r="S189" s="2">
        <v>226.5</v>
      </c>
      <c r="T189" s="2">
        <v>87.4</v>
      </c>
      <c r="U189" s="2">
        <v>219017.7</v>
      </c>
      <c r="V189" s="2">
        <v>835.9</v>
      </c>
      <c r="W189" s="2">
        <v>66975.899999999994</v>
      </c>
      <c r="X189" s="2">
        <v>1.8</v>
      </c>
      <c r="Y189" s="2">
        <v>0.2</v>
      </c>
      <c r="Z189" s="2">
        <v>0.2</v>
      </c>
    </row>
    <row r="190" spans="1:26" x14ac:dyDescent="0.25">
      <c r="A190" s="35" t="s">
        <v>136</v>
      </c>
      <c r="B190" s="34">
        <v>482</v>
      </c>
      <c r="C190" s="1">
        <v>200</v>
      </c>
      <c r="D190" s="1">
        <v>976</v>
      </c>
      <c r="E190" s="3">
        <v>2.7960000000000002E-4</v>
      </c>
      <c r="F190" s="34">
        <f t="shared" si="2"/>
        <v>27.96</v>
      </c>
      <c r="G190" s="42">
        <v>1.0071000000000001</v>
      </c>
      <c r="H190" s="35">
        <v>1.0634999999999999</v>
      </c>
      <c r="I190" s="2">
        <v>1.071</v>
      </c>
      <c r="J190" s="35">
        <v>1.0784</v>
      </c>
      <c r="K190" s="35">
        <v>0.79369999999999996</v>
      </c>
      <c r="L190" s="2">
        <v>0.7873</v>
      </c>
      <c r="M190" s="2">
        <v>0.1123</v>
      </c>
      <c r="N190" s="2">
        <v>1.056</v>
      </c>
      <c r="O190" s="2">
        <v>36.9</v>
      </c>
      <c r="P190" s="35">
        <v>2.7</v>
      </c>
      <c r="Q190" s="2">
        <v>126.9</v>
      </c>
      <c r="R190" s="2">
        <v>0.4</v>
      </c>
      <c r="S190" s="2">
        <v>224.7</v>
      </c>
      <c r="T190" s="2">
        <v>87.3</v>
      </c>
      <c r="U190" s="2">
        <v>222329.7</v>
      </c>
      <c r="V190" s="2">
        <v>870.6</v>
      </c>
      <c r="W190" s="2">
        <v>67759.600000000006</v>
      </c>
      <c r="X190" s="2">
        <v>1.7</v>
      </c>
      <c r="Y190" s="2">
        <v>0.2</v>
      </c>
      <c r="Z190" s="2">
        <v>0.2</v>
      </c>
    </row>
    <row r="191" spans="1:26" x14ac:dyDescent="0.25">
      <c r="A191" s="35" t="s">
        <v>137</v>
      </c>
      <c r="B191" s="34">
        <v>485</v>
      </c>
      <c r="C191" s="1">
        <v>200</v>
      </c>
      <c r="D191" s="1">
        <v>976</v>
      </c>
      <c r="E191" s="3">
        <v>2.2829999999999999E-4</v>
      </c>
      <c r="F191" s="34">
        <f t="shared" si="2"/>
        <v>22.83</v>
      </c>
      <c r="G191" s="42">
        <v>1.0033000000000001</v>
      </c>
      <c r="H191" s="35">
        <v>1.0627</v>
      </c>
      <c r="I191" s="2">
        <v>1.0662</v>
      </c>
      <c r="J191" s="35">
        <v>1.0749</v>
      </c>
      <c r="K191" s="35">
        <v>0.89670000000000005</v>
      </c>
      <c r="L191" s="2">
        <v>0.89349999999999996</v>
      </c>
      <c r="M191" s="2">
        <v>5.4699999999999999E-2</v>
      </c>
      <c r="N191" s="2">
        <v>1.0591999999999999</v>
      </c>
      <c r="O191" s="2">
        <v>44.6</v>
      </c>
      <c r="P191" s="35">
        <v>1.5</v>
      </c>
      <c r="Q191" s="2">
        <v>314.5</v>
      </c>
      <c r="R191" s="2">
        <v>1.3</v>
      </c>
      <c r="S191" s="2">
        <v>182.3</v>
      </c>
      <c r="T191" s="2">
        <v>88</v>
      </c>
      <c r="U191" s="2">
        <v>179919.3</v>
      </c>
      <c r="V191" s="2">
        <v>169.9</v>
      </c>
      <c r="W191" s="2">
        <v>60413.2</v>
      </c>
      <c r="X191" s="2">
        <v>3.9</v>
      </c>
      <c r="Y191" s="2">
        <v>0.2</v>
      </c>
      <c r="Z191" s="2">
        <v>0.2</v>
      </c>
    </row>
    <row r="192" spans="1:26" x14ac:dyDescent="0.25">
      <c r="A192" s="35" t="s">
        <v>138</v>
      </c>
      <c r="B192" s="34">
        <v>485</v>
      </c>
      <c r="C192" s="1">
        <v>200</v>
      </c>
      <c r="D192" s="1">
        <v>976</v>
      </c>
      <c r="E192" s="3">
        <v>2.284E-4</v>
      </c>
      <c r="F192" s="34">
        <f t="shared" si="2"/>
        <v>22.84</v>
      </c>
      <c r="G192" s="42">
        <v>1.0034000000000001</v>
      </c>
      <c r="H192" s="35">
        <v>1.0622</v>
      </c>
      <c r="I192" s="2">
        <v>1.0658000000000001</v>
      </c>
      <c r="J192" s="35">
        <v>1.0743</v>
      </c>
      <c r="K192" s="35">
        <v>0.89470000000000005</v>
      </c>
      <c r="L192" s="2">
        <v>0.89149999999999996</v>
      </c>
      <c r="M192" s="2">
        <v>5.5800000000000002E-2</v>
      </c>
      <c r="N192" s="2">
        <v>1.0587</v>
      </c>
      <c r="O192" s="2">
        <v>45.1</v>
      </c>
      <c r="P192" s="35">
        <v>1.5</v>
      </c>
      <c r="Q192" s="2">
        <v>315</v>
      </c>
      <c r="R192" s="2">
        <v>1.3</v>
      </c>
      <c r="S192" s="2">
        <v>184.4</v>
      </c>
      <c r="T192" s="2">
        <v>88</v>
      </c>
      <c r="U192" s="2">
        <v>159852</v>
      </c>
      <c r="V192" s="2">
        <v>156.9</v>
      </c>
      <c r="W192" s="2">
        <v>53646</v>
      </c>
      <c r="X192" s="2">
        <v>4.0999999999999996</v>
      </c>
      <c r="Y192" s="2">
        <v>0.2</v>
      </c>
      <c r="Z192" s="2">
        <v>0.3</v>
      </c>
    </row>
    <row r="193" spans="1:26" x14ac:dyDescent="0.25">
      <c r="A193" s="35" t="s">
        <v>139</v>
      </c>
      <c r="B193" s="34">
        <v>485</v>
      </c>
      <c r="C193" s="1">
        <v>200</v>
      </c>
      <c r="D193" s="1">
        <v>976</v>
      </c>
      <c r="E193" s="3">
        <v>2.2890000000000001E-4</v>
      </c>
      <c r="F193" s="34">
        <f t="shared" si="2"/>
        <v>22.89</v>
      </c>
      <c r="G193" s="42">
        <v>1.0034000000000001</v>
      </c>
      <c r="H193" s="35">
        <v>1.0620000000000001</v>
      </c>
      <c r="I193" s="2">
        <v>1.0656000000000001</v>
      </c>
      <c r="J193" s="35">
        <v>1.0741000000000001</v>
      </c>
      <c r="K193" s="35">
        <v>0.89449999999999996</v>
      </c>
      <c r="L193" s="2">
        <v>0.89129999999999998</v>
      </c>
      <c r="M193" s="2">
        <v>5.5899999999999998E-2</v>
      </c>
      <c r="N193" s="2">
        <v>1.0585</v>
      </c>
      <c r="O193" s="2">
        <v>43</v>
      </c>
      <c r="P193" s="35">
        <v>1.5</v>
      </c>
      <c r="Q193" s="2">
        <v>313</v>
      </c>
      <c r="R193" s="2">
        <v>1.2</v>
      </c>
      <c r="S193" s="2">
        <v>184.3</v>
      </c>
      <c r="T193" s="2">
        <v>88</v>
      </c>
      <c r="U193" s="2">
        <v>122694</v>
      </c>
      <c r="V193" s="2">
        <v>120.6</v>
      </c>
      <c r="W193" s="2">
        <v>41046.300000000003</v>
      </c>
      <c r="X193" s="2">
        <v>4.7</v>
      </c>
      <c r="Y193" s="2">
        <v>0.3</v>
      </c>
      <c r="Z193" s="2">
        <v>0.3</v>
      </c>
    </row>
    <row r="194" spans="1:26" x14ac:dyDescent="0.25">
      <c r="A194" s="35" t="s">
        <v>140</v>
      </c>
      <c r="B194" s="34">
        <v>488</v>
      </c>
      <c r="C194" s="1">
        <v>200</v>
      </c>
      <c r="D194" s="1">
        <v>976</v>
      </c>
      <c r="E194" s="3">
        <v>2.385E-4</v>
      </c>
      <c r="F194" s="34">
        <f t="shared" si="2"/>
        <v>23.85</v>
      </c>
      <c r="G194" s="42">
        <v>1.0051000000000001</v>
      </c>
      <c r="H194" s="35">
        <v>1.0569</v>
      </c>
      <c r="I194" s="2">
        <v>1.0622</v>
      </c>
      <c r="J194" s="35">
        <v>1.0692999999999999</v>
      </c>
      <c r="K194" s="35">
        <v>0.8327</v>
      </c>
      <c r="L194" s="2">
        <v>0.82799999999999996</v>
      </c>
      <c r="M194" s="2">
        <v>8.9899999999999994E-2</v>
      </c>
      <c r="N194" s="2">
        <v>1.0516000000000001</v>
      </c>
      <c r="O194" s="2">
        <v>27</v>
      </c>
      <c r="P194" s="35">
        <v>0.8</v>
      </c>
      <c r="Q194" s="2">
        <v>117</v>
      </c>
      <c r="R194" s="2">
        <v>0.4</v>
      </c>
      <c r="S194" s="2">
        <v>232.6</v>
      </c>
      <c r="T194" s="2">
        <v>89.1</v>
      </c>
      <c r="U194" s="2">
        <v>141229.5</v>
      </c>
      <c r="V194" s="2">
        <v>331.5</v>
      </c>
      <c r="W194" s="2">
        <v>38658.800000000003</v>
      </c>
      <c r="X194" s="2">
        <v>2.8</v>
      </c>
      <c r="Y194" s="2">
        <v>0.3</v>
      </c>
      <c r="Z194" s="2">
        <v>0.3</v>
      </c>
    </row>
    <row r="195" spans="1:26" x14ac:dyDescent="0.25">
      <c r="A195" s="35" t="s">
        <v>141</v>
      </c>
      <c r="B195" s="34">
        <v>488</v>
      </c>
      <c r="C195" s="1">
        <v>200</v>
      </c>
      <c r="D195" s="1">
        <v>976</v>
      </c>
      <c r="E195" s="3">
        <v>2.387E-4</v>
      </c>
      <c r="F195" s="34">
        <f t="shared" ref="F195:F253" si="3">$E195*100000</f>
        <v>23.87</v>
      </c>
      <c r="G195" s="42">
        <v>1.0044999999999999</v>
      </c>
      <c r="H195" s="35">
        <v>1.0571999999999999</v>
      </c>
      <c r="I195" s="2">
        <v>1.0620000000000001</v>
      </c>
      <c r="J195" s="35">
        <v>1.0692999999999999</v>
      </c>
      <c r="K195" s="35">
        <v>0.84950000000000003</v>
      </c>
      <c r="L195" s="2">
        <v>0.84519999999999995</v>
      </c>
      <c r="M195" s="2">
        <v>8.0500000000000002E-2</v>
      </c>
      <c r="N195" s="2">
        <v>1.0524</v>
      </c>
      <c r="O195" s="2">
        <v>25.6</v>
      </c>
      <c r="P195" s="35">
        <v>0.8</v>
      </c>
      <c r="Q195" s="2">
        <v>115.6</v>
      </c>
      <c r="R195" s="2">
        <v>0.2</v>
      </c>
      <c r="S195" s="2">
        <v>218</v>
      </c>
      <c r="T195" s="2">
        <v>89.2</v>
      </c>
      <c r="U195" s="2">
        <v>168197</v>
      </c>
      <c r="V195" s="2">
        <v>313.10000000000002</v>
      </c>
      <c r="W195" s="2">
        <v>45529.5</v>
      </c>
      <c r="X195" s="2">
        <v>2.9</v>
      </c>
      <c r="Y195" s="2">
        <v>0.2</v>
      </c>
      <c r="Z195" s="2">
        <v>0.3</v>
      </c>
    </row>
    <row r="196" spans="1:26" x14ac:dyDescent="0.25">
      <c r="A196" s="35" t="s">
        <v>142</v>
      </c>
      <c r="B196" s="34">
        <v>488</v>
      </c>
      <c r="C196" s="1">
        <v>200</v>
      </c>
      <c r="D196" s="1">
        <v>976</v>
      </c>
      <c r="E196" s="3">
        <v>2.385E-4</v>
      </c>
      <c r="F196" s="34">
        <f t="shared" si="3"/>
        <v>23.85</v>
      </c>
      <c r="G196" s="42">
        <v>1.004</v>
      </c>
      <c r="H196" s="35">
        <v>1.0573999999999999</v>
      </c>
      <c r="I196" s="2">
        <v>1.0616000000000001</v>
      </c>
      <c r="J196" s="35">
        <v>1.0691999999999999</v>
      </c>
      <c r="K196" s="35">
        <v>0.8659</v>
      </c>
      <c r="L196" s="2">
        <v>0.86219999999999997</v>
      </c>
      <c r="M196" s="2">
        <v>7.1400000000000005E-2</v>
      </c>
      <c r="N196" s="2">
        <v>1.0531999999999999</v>
      </c>
      <c r="O196" s="2">
        <v>26.6</v>
      </c>
      <c r="P196" s="35">
        <v>0.7</v>
      </c>
      <c r="Q196" s="2">
        <v>296.60000000000002</v>
      </c>
      <c r="R196" s="2">
        <v>0</v>
      </c>
      <c r="S196" s="2">
        <v>205.2</v>
      </c>
      <c r="T196" s="2">
        <v>89.3</v>
      </c>
      <c r="U196" s="2">
        <v>137816.4</v>
      </c>
      <c r="V196" s="2">
        <v>203.5</v>
      </c>
      <c r="W196" s="2">
        <v>38246.800000000003</v>
      </c>
      <c r="X196" s="2">
        <v>3.6</v>
      </c>
      <c r="Y196" s="2">
        <v>0.3</v>
      </c>
      <c r="Z196" s="2">
        <v>0.3</v>
      </c>
    </row>
    <row r="197" spans="1:26" x14ac:dyDescent="0.25">
      <c r="A197" s="35" t="s">
        <v>143</v>
      </c>
      <c r="B197" s="34">
        <v>491</v>
      </c>
      <c r="C197" s="1">
        <v>200</v>
      </c>
      <c r="D197" s="1">
        <v>976</v>
      </c>
      <c r="E197" s="3">
        <v>2.332E-4</v>
      </c>
      <c r="F197" s="34">
        <f t="shared" si="3"/>
        <v>23.32</v>
      </c>
      <c r="G197" s="42">
        <v>1.0065999999999999</v>
      </c>
      <c r="H197" s="35">
        <v>1.0652999999999999</v>
      </c>
      <c r="I197" s="2">
        <v>1.0723</v>
      </c>
      <c r="J197" s="35">
        <v>1.0801000000000001</v>
      </c>
      <c r="K197" s="35">
        <v>0.81279999999999997</v>
      </c>
      <c r="L197" s="2">
        <v>0.80679999999999996</v>
      </c>
      <c r="M197" s="2">
        <v>0.10150000000000001</v>
      </c>
      <c r="N197" s="2">
        <v>1.0584</v>
      </c>
      <c r="O197" s="2">
        <v>46.2</v>
      </c>
      <c r="P197" s="35">
        <v>0.2</v>
      </c>
      <c r="Q197" s="2">
        <v>136.19999999999999</v>
      </c>
      <c r="R197" s="2">
        <v>0.8</v>
      </c>
      <c r="S197" s="2">
        <v>303.5</v>
      </c>
      <c r="T197" s="2">
        <v>89.2</v>
      </c>
      <c r="U197" s="2">
        <v>182607</v>
      </c>
      <c r="V197" s="2">
        <v>590.4</v>
      </c>
      <c r="W197" s="2">
        <v>57047.9</v>
      </c>
      <c r="X197" s="2">
        <v>2.1</v>
      </c>
      <c r="Y197" s="2">
        <v>0.2</v>
      </c>
      <c r="Z197" s="2">
        <v>0.2</v>
      </c>
    </row>
    <row r="198" spans="1:26" x14ac:dyDescent="0.25">
      <c r="A198" s="35" t="s">
        <v>144</v>
      </c>
      <c r="B198" s="34">
        <v>491</v>
      </c>
      <c r="C198" s="1">
        <v>200</v>
      </c>
      <c r="D198" s="1">
        <v>976</v>
      </c>
      <c r="E198" s="3">
        <v>2.332E-4</v>
      </c>
      <c r="F198" s="34">
        <f t="shared" si="3"/>
        <v>23.32</v>
      </c>
      <c r="G198" s="42">
        <v>1.0061</v>
      </c>
      <c r="H198" s="35">
        <v>1.0650999999999999</v>
      </c>
      <c r="I198" s="2">
        <v>1.0716000000000001</v>
      </c>
      <c r="J198" s="35">
        <v>1.0794999999999999</v>
      </c>
      <c r="K198" s="35">
        <v>0.82479999999999998</v>
      </c>
      <c r="L198" s="2">
        <v>0.81920000000000004</v>
      </c>
      <c r="M198" s="2">
        <v>9.4700000000000006E-2</v>
      </c>
      <c r="N198" s="2">
        <v>1.0587</v>
      </c>
      <c r="O198" s="2">
        <v>227.4</v>
      </c>
      <c r="P198" s="35">
        <v>0</v>
      </c>
      <c r="Q198" s="2">
        <v>137.4</v>
      </c>
      <c r="R198" s="2">
        <v>0.7</v>
      </c>
      <c r="S198" s="2">
        <v>318.3</v>
      </c>
      <c r="T198" s="2">
        <v>89.3</v>
      </c>
      <c r="U198" s="2">
        <v>178224.2</v>
      </c>
      <c r="V198" s="2">
        <v>501.3</v>
      </c>
      <c r="W198" s="2">
        <v>56059.199999999997</v>
      </c>
      <c r="X198" s="2">
        <v>2.2999999999999998</v>
      </c>
      <c r="Y198" s="2">
        <v>0.2</v>
      </c>
      <c r="Z198" s="2">
        <v>0.2</v>
      </c>
    </row>
    <row r="199" spans="1:26" x14ac:dyDescent="0.25">
      <c r="A199" s="35" t="s">
        <v>145</v>
      </c>
      <c r="B199" s="34">
        <v>491</v>
      </c>
      <c r="C199" s="1">
        <v>200</v>
      </c>
      <c r="D199" s="1">
        <v>976</v>
      </c>
      <c r="E199" s="3">
        <v>2.3330000000000001E-4</v>
      </c>
      <c r="F199" s="34">
        <f t="shared" si="3"/>
        <v>23.330000000000002</v>
      </c>
      <c r="G199" s="42">
        <v>1.0065</v>
      </c>
      <c r="H199" s="35">
        <v>1.0654999999999999</v>
      </c>
      <c r="I199" s="2">
        <v>1.0724</v>
      </c>
      <c r="J199" s="35">
        <v>1.0803</v>
      </c>
      <c r="K199" s="35">
        <v>0.81530000000000002</v>
      </c>
      <c r="L199" s="2">
        <v>0.80940000000000001</v>
      </c>
      <c r="M199" s="2">
        <v>0.1</v>
      </c>
      <c r="N199" s="2">
        <v>1.0586</v>
      </c>
      <c r="O199" s="2">
        <v>47.7</v>
      </c>
      <c r="P199" s="35">
        <v>0.2</v>
      </c>
      <c r="Q199" s="2">
        <v>137.69999999999999</v>
      </c>
      <c r="R199" s="2">
        <v>0.7</v>
      </c>
      <c r="S199" s="2">
        <v>298.5</v>
      </c>
      <c r="T199" s="2">
        <v>89.2</v>
      </c>
      <c r="U199" s="2">
        <v>199358.9</v>
      </c>
      <c r="V199" s="2">
        <v>625.4</v>
      </c>
      <c r="W199" s="2">
        <v>62184.9</v>
      </c>
      <c r="X199" s="2">
        <v>2</v>
      </c>
      <c r="Y199" s="2">
        <v>0.2</v>
      </c>
      <c r="Z199" s="2">
        <v>0.2</v>
      </c>
    </row>
    <row r="200" spans="1:26" x14ac:dyDescent="0.25">
      <c r="A200" s="35" t="s">
        <v>146</v>
      </c>
      <c r="B200" s="34">
        <v>494</v>
      </c>
      <c r="C200" s="1">
        <v>200</v>
      </c>
      <c r="D200" s="1">
        <v>976</v>
      </c>
      <c r="E200" s="3">
        <v>2.4130000000000001E-4</v>
      </c>
      <c r="F200" s="34">
        <f t="shared" si="3"/>
        <v>24.130000000000003</v>
      </c>
      <c r="G200" s="42">
        <v>1.0052000000000001</v>
      </c>
      <c r="H200" s="35">
        <v>1.0660000000000001</v>
      </c>
      <c r="I200" s="2">
        <v>1.0714999999999999</v>
      </c>
      <c r="J200" s="35">
        <v>1.08</v>
      </c>
      <c r="K200" s="35">
        <v>0.84960000000000002</v>
      </c>
      <c r="L200" s="2">
        <v>0.84470000000000001</v>
      </c>
      <c r="M200" s="2">
        <v>8.0799999999999997E-2</v>
      </c>
      <c r="N200" s="2">
        <v>1.0605</v>
      </c>
      <c r="O200" s="2">
        <v>40.4</v>
      </c>
      <c r="P200" s="35">
        <v>4</v>
      </c>
      <c r="Q200" s="2">
        <v>130.5</v>
      </c>
      <c r="R200" s="2">
        <v>1.5</v>
      </c>
      <c r="S200" s="2">
        <v>241.1</v>
      </c>
      <c r="T200" s="2">
        <v>85.7</v>
      </c>
      <c r="U200" s="2">
        <v>193999.6</v>
      </c>
      <c r="V200" s="2">
        <v>399</v>
      </c>
      <c r="W200" s="2">
        <v>63006</v>
      </c>
      <c r="X200" s="2">
        <v>2.6</v>
      </c>
      <c r="Y200" s="2">
        <v>0.2</v>
      </c>
      <c r="Z200" s="2">
        <v>0.2</v>
      </c>
    </row>
    <row r="201" spans="1:26" x14ac:dyDescent="0.25">
      <c r="A201" s="35" t="s">
        <v>147</v>
      </c>
      <c r="B201" s="34">
        <v>494</v>
      </c>
      <c r="C201" s="1">
        <v>200</v>
      </c>
      <c r="D201" s="1">
        <v>976</v>
      </c>
      <c r="E201" s="3">
        <v>2.4120000000000001E-4</v>
      </c>
      <c r="F201" s="34">
        <f t="shared" si="3"/>
        <v>24.12</v>
      </c>
      <c r="G201" s="42">
        <v>1.0046999999999999</v>
      </c>
      <c r="H201" s="35">
        <v>1.0659000000000001</v>
      </c>
      <c r="I201" s="2">
        <v>1.0708</v>
      </c>
      <c r="J201" s="35">
        <v>1.0794999999999999</v>
      </c>
      <c r="K201" s="35">
        <v>0.86350000000000005</v>
      </c>
      <c r="L201" s="2">
        <v>0.85909999999999997</v>
      </c>
      <c r="M201" s="2">
        <v>7.2999999999999995E-2</v>
      </c>
      <c r="N201" s="2">
        <v>1.0609</v>
      </c>
      <c r="O201" s="2">
        <v>42.2</v>
      </c>
      <c r="P201" s="35">
        <v>4.0999999999999996</v>
      </c>
      <c r="Q201" s="2">
        <v>132.30000000000001</v>
      </c>
      <c r="R201" s="2">
        <v>1.5</v>
      </c>
      <c r="S201" s="2">
        <v>242.7</v>
      </c>
      <c r="T201" s="2">
        <v>85.6</v>
      </c>
      <c r="U201" s="2">
        <v>215480.6</v>
      </c>
      <c r="V201" s="2">
        <v>362.7</v>
      </c>
      <c r="W201" s="2">
        <v>70819.7</v>
      </c>
      <c r="X201" s="2">
        <v>2.7</v>
      </c>
      <c r="Y201" s="2">
        <v>0.2</v>
      </c>
      <c r="Z201" s="2">
        <v>0.2</v>
      </c>
    </row>
    <row r="202" spans="1:26" x14ac:dyDescent="0.25">
      <c r="A202" s="35" t="s">
        <v>148</v>
      </c>
      <c r="B202" s="34">
        <v>494</v>
      </c>
      <c r="C202" s="1">
        <v>200</v>
      </c>
      <c r="D202" s="1">
        <v>976</v>
      </c>
      <c r="E202" s="3">
        <v>2.4049999999999999E-4</v>
      </c>
      <c r="F202" s="34">
        <f t="shared" si="3"/>
        <v>24.05</v>
      </c>
      <c r="G202" s="42">
        <v>1.0051000000000001</v>
      </c>
      <c r="H202" s="35">
        <v>1.0662</v>
      </c>
      <c r="I202" s="2">
        <v>1.0716000000000001</v>
      </c>
      <c r="J202" s="35">
        <v>1.0801000000000001</v>
      </c>
      <c r="K202" s="35">
        <v>0.85329999999999995</v>
      </c>
      <c r="L202" s="2">
        <v>0.84860000000000002</v>
      </c>
      <c r="M202" s="2">
        <v>7.8700000000000006E-2</v>
      </c>
      <c r="N202" s="2">
        <v>1.0608</v>
      </c>
      <c r="O202" s="2">
        <v>39</v>
      </c>
      <c r="P202" s="35">
        <v>3.9</v>
      </c>
      <c r="Q202" s="2">
        <v>129.19999999999999</v>
      </c>
      <c r="R202" s="2">
        <v>1.8</v>
      </c>
      <c r="S202" s="2">
        <v>243.6</v>
      </c>
      <c r="T202" s="2">
        <v>85.7</v>
      </c>
      <c r="U202" s="2">
        <v>172795.2</v>
      </c>
      <c r="V202" s="2">
        <v>336.5</v>
      </c>
      <c r="W202" s="2">
        <v>55896.2</v>
      </c>
      <c r="X202" s="2">
        <v>2.8</v>
      </c>
      <c r="Y202" s="2">
        <v>0.2</v>
      </c>
      <c r="Z202" s="2">
        <v>0.2</v>
      </c>
    </row>
    <row r="203" spans="1:26" x14ac:dyDescent="0.25">
      <c r="A203" s="35" t="s">
        <v>149</v>
      </c>
      <c r="B203" s="34">
        <v>497</v>
      </c>
      <c r="C203" s="1">
        <v>200</v>
      </c>
      <c r="D203" s="1">
        <v>976</v>
      </c>
      <c r="E203" s="3">
        <v>2.366E-4</v>
      </c>
      <c r="F203" s="34">
        <f t="shared" si="3"/>
        <v>23.66</v>
      </c>
      <c r="G203" s="42">
        <v>1.0032000000000001</v>
      </c>
      <c r="H203" s="35">
        <v>1.0669</v>
      </c>
      <c r="I203" s="2">
        <v>1.0703</v>
      </c>
      <c r="J203" s="35">
        <v>1.0797000000000001</v>
      </c>
      <c r="K203" s="35">
        <v>0.90469999999999995</v>
      </c>
      <c r="L203" s="2">
        <v>0.90159999999999996</v>
      </c>
      <c r="M203" s="2">
        <v>5.04E-2</v>
      </c>
      <c r="N203" s="2">
        <v>1.0633999999999999</v>
      </c>
      <c r="O203" s="2">
        <v>200.5</v>
      </c>
      <c r="P203" s="35">
        <v>2.5</v>
      </c>
      <c r="Q203" s="2">
        <v>110.4</v>
      </c>
      <c r="R203" s="2">
        <v>1.4</v>
      </c>
      <c r="S203" s="2">
        <v>350.4</v>
      </c>
      <c r="T203" s="2">
        <v>87.1</v>
      </c>
      <c r="U203" s="2">
        <v>202167.9</v>
      </c>
      <c r="V203" s="2">
        <v>142</v>
      </c>
      <c r="W203" s="2">
        <v>52517.5</v>
      </c>
      <c r="X203" s="2">
        <v>4.3</v>
      </c>
      <c r="Y203" s="2">
        <v>0.2</v>
      </c>
      <c r="Z203" s="2">
        <v>0.2</v>
      </c>
    </row>
    <row r="204" spans="1:26" x14ac:dyDescent="0.25">
      <c r="A204" s="35" t="s">
        <v>150</v>
      </c>
      <c r="B204" s="34">
        <v>497</v>
      </c>
      <c r="C204" s="1">
        <v>200</v>
      </c>
      <c r="D204" s="1">
        <v>976</v>
      </c>
      <c r="E204" s="3">
        <v>2.3680000000000001E-4</v>
      </c>
      <c r="F204" s="34">
        <f t="shared" si="3"/>
        <v>23.68</v>
      </c>
      <c r="G204" s="42">
        <v>1.0035000000000001</v>
      </c>
      <c r="H204" s="35">
        <v>1.0667</v>
      </c>
      <c r="I204" s="2">
        <v>1.0704</v>
      </c>
      <c r="J204" s="35">
        <v>1.0795999999999999</v>
      </c>
      <c r="K204" s="35">
        <v>0.89680000000000004</v>
      </c>
      <c r="L204" s="2">
        <v>0.89349999999999996</v>
      </c>
      <c r="M204" s="2">
        <v>5.4699999999999999E-2</v>
      </c>
      <c r="N204" s="2">
        <v>1.0629</v>
      </c>
      <c r="O204" s="2">
        <v>197.7</v>
      </c>
      <c r="P204" s="35">
        <v>2.6</v>
      </c>
      <c r="Q204" s="2">
        <v>107.6</v>
      </c>
      <c r="R204" s="2">
        <v>1.3</v>
      </c>
      <c r="S204" s="2">
        <v>351.2</v>
      </c>
      <c r="T204" s="2">
        <v>87.1</v>
      </c>
      <c r="U204" s="2">
        <v>196544.1</v>
      </c>
      <c r="V204" s="2">
        <v>158.5</v>
      </c>
      <c r="W204" s="2">
        <v>48741.3</v>
      </c>
      <c r="X204" s="2">
        <v>4.0999999999999996</v>
      </c>
      <c r="Y204" s="2">
        <v>0.2</v>
      </c>
      <c r="Z204" s="2">
        <v>0.2</v>
      </c>
    </row>
    <row r="205" spans="1:26" x14ac:dyDescent="0.25">
      <c r="A205" s="35" t="s">
        <v>151</v>
      </c>
      <c r="B205" s="34">
        <v>497</v>
      </c>
      <c r="C205" s="1">
        <v>200</v>
      </c>
      <c r="D205" s="1">
        <v>976</v>
      </c>
      <c r="E205" s="3">
        <v>2.376E-4</v>
      </c>
      <c r="F205" s="34">
        <f t="shared" si="3"/>
        <v>23.76</v>
      </c>
      <c r="G205" s="42">
        <v>1.0035000000000001</v>
      </c>
      <c r="H205" s="35">
        <v>1.0668</v>
      </c>
      <c r="I205" s="2">
        <v>1.0705</v>
      </c>
      <c r="J205" s="35">
        <v>1.0798000000000001</v>
      </c>
      <c r="K205" s="35">
        <v>0.89790000000000003</v>
      </c>
      <c r="L205" s="2">
        <v>0.89449999999999996</v>
      </c>
      <c r="M205" s="2">
        <v>5.4199999999999998E-2</v>
      </c>
      <c r="N205" s="2">
        <v>1.0630999999999999</v>
      </c>
      <c r="O205" s="2">
        <v>199.3</v>
      </c>
      <c r="P205" s="35">
        <v>2.2999999999999998</v>
      </c>
      <c r="Q205" s="2">
        <v>109.3</v>
      </c>
      <c r="R205" s="2">
        <v>1.4</v>
      </c>
      <c r="S205" s="2">
        <v>347.8</v>
      </c>
      <c r="T205" s="2">
        <v>87.3</v>
      </c>
      <c r="U205" s="2">
        <v>182413</v>
      </c>
      <c r="V205" s="2">
        <v>146.1</v>
      </c>
      <c r="W205" s="2">
        <v>46310.3</v>
      </c>
      <c r="X205" s="2">
        <v>4.2</v>
      </c>
      <c r="Y205" s="2">
        <v>0.2</v>
      </c>
      <c r="Z205" s="2">
        <v>0.2</v>
      </c>
    </row>
    <row r="206" spans="1:26" x14ac:dyDescent="0.25">
      <c r="A206" s="35" t="s">
        <v>152</v>
      </c>
      <c r="B206" s="34">
        <v>499</v>
      </c>
      <c r="C206" s="1">
        <v>200</v>
      </c>
      <c r="D206" s="1">
        <v>976</v>
      </c>
      <c r="E206" s="3">
        <v>3.8039999999999998E-4</v>
      </c>
      <c r="F206" s="34">
        <f t="shared" si="3"/>
        <v>38.04</v>
      </c>
      <c r="G206" s="42">
        <v>1.0024999999999999</v>
      </c>
      <c r="H206" s="35">
        <v>1.0508999999999999</v>
      </c>
      <c r="I206" s="2">
        <v>1.0535000000000001</v>
      </c>
      <c r="J206" s="35">
        <v>1.0605</v>
      </c>
      <c r="K206" s="35">
        <v>0.90569999999999995</v>
      </c>
      <c r="L206" s="2">
        <v>0.90339999999999998</v>
      </c>
      <c r="M206" s="2">
        <v>4.9500000000000002E-2</v>
      </c>
      <c r="N206" s="2">
        <v>1.0483</v>
      </c>
      <c r="O206" s="2">
        <v>175.7</v>
      </c>
      <c r="P206" s="35">
        <v>2.1</v>
      </c>
      <c r="Q206" s="2">
        <v>85.6</v>
      </c>
      <c r="R206" s="2">
        <v>2.8</v>
      </c>
      <c r="S206" s="2">
        <v>302</v>
      </c>
      <c r="T206" s="2">
        <v>86.5</v>
      </c>
      <c r="U206" s="2">
        <v>242767.5</v>
      </c>
      <c r="V206" s="2">
        <v>142.6</v>
      </c>
      <c r="W206" s="2">
        <v>54277.4</v>
      </c>
      <c r="X206" s="2">
        <v>4.3</v>
      </c>
      <c r="Y206" s="2">
        <v>0.2</v>
      </c>
      <c r="Z206" s="2">
        <v>0.2</v>
      </c>
    </row>
    <row r="207" spans="1:26" x14ac:dyDescent="0.25">
      <c r="A207" s="35" t="s">
        <v>153</v>
      </c>
      <c r="B207" s="34">
        <v>499</v>
      </c>
      <c r="C207" s="1">
        <v>200</v>
      </c>
      <c r="D207" s="1">
        <v>976</v>
      </c>
      <c r="E207" s="3">
        <v>3.8099999999999999E-4</v>
      </c>
      <c r="F207" s="34">
        <f t="shared" si="3"/>
        <v>38.1</v>
      </c>
      <c r="G207" s="42">
        <v>1.0024</v>
      </c>
      <c r="H207" s="35">
        <v>1.0508</v>
      </c>
      <c r="I207" s="2">
        <v>1.0531999999999999</v>
      </c>
      <c r="J207" s="35">
        <v>1.0603</v>
      </c>
      <c r="K207" s="35">
        <v>0.90849999999999997</v>
      </c>
      <c r="L207" s="2">
        <v>0.90620000000000001</v>
      </c>
      <c r="M207" s="2">
        <v>4.8000000000000001E-2</v>
      </c>
      <c r="N207" s="2">
        <v>1.0483</v>
      </c>
      <c r="O207" s="2">
        <v>173.2</v>
      </c>
      <c r="P207" s="35">
        <v>2</v>
      </c>
      <c r="Q207" s="2">
        <v>83.1</v>
      </c>
      <c r="R207" s="2">
        <v>2.8</v>
      </c>
      <c r="S207" s="2">
        <v>299.39999999999998</v>
      </c>
      <c r="T207" s="2">
        <v>86.6</v>
      </c>
      <c r="U207" s="2">
        <v>300952.5</v>
      </c>
      <c r="V207" s="2">
        <v>170.2</v>
      </c>
      <c r="W207" s="2">
        <v>68601</v>
      </c>
      <c r="X207" s="2">
        <v>3.9</v>
      </c>
      <c r="Y207" s="2">
        <v>0.2</v>
      </c>
      <c r="Z207" s="2">
        <v>0.2</v>
      </c>
    </row>
    <row r="208" spans="1:26" x14ac:dyDescent="0.25">
      <c r="A208" s="35" t="s">
        <v>154</v>
      </c>
      <c r="B208" s="34">
        <v>499</v>
      </c>
      <c r="C208" s="1">
        <v>200</v>
      </c>
      <c r="D208" s="1">
        <v>976</v>
      </c>
      <c r="E208" s="3">
        <v>3.8059999999999998E-4</v>
      </c>
      <c r="F208" s="34">
        <f t="shared" si="3"/>
        <v>38.059999999999995</v>
      </c>
      <c r="G208" s="42">
        <v>1.0025999999999999</v>
      </c>
      <c r="H208" s="35">
        <v>1.0508</v>
      </c>
      <c r="I208" s="2">
        <v>1.0535000000000001</v>
      </c>
      <c r="J208" s="35">
        <v>1.0605</v>
      </c>
      <c r="K208" s="35">
        <v>0.89910000000000001</v>
      </c>
      <c r="L208" s="2">
        <v>0.89659999999999995</v>
      </c>
      <c r="M208" s="2">
        <v>5.3100000000000001E-2</v>
      </c>
      <c r="N208" s="2">
        <v>1.048</v>
      </c>
      <c r="O208" s="2">
        <v>173.6</v>
      </c>
      <c r="P208" s="35">
        <v>2.2000000000000002</v>
      </c>
      <c r="Q208" s="2">
        <v>83.5</v>
      </c>
      <c r="R208" s="2">
        <v>2.7</v>
      </c>
      <c r="S208" s="2">
        <v>302</v>
      </c>
      <c r="T208" s="2">
        <v>86.5</v>
      </c>
      <c r="U208" s="2">
        <v>269102.59999999998</v>
      </c>
      <c r="V208" s="2">
        <v>185.2</v>
      </c>
      <c r="W208" s="2">
        <v>60779.5</v>
      </c>
      <c r="X208" s="2">
        <v>3.8</v>
      </c>
      <c r="Y208" s="2">
        <v>0.2</v>
      </c>
      <c r="Z208" s="2">
        <v>0.2</v>
      </c>
    </row>
    <row r="209" spans="1:26" x14ac:dyDescent="0.25">
      <c r="A209" s="35" t="s">
        <v>155</v>
      </c>
      <c r="B209" s="34">
        <v>501</v>
      </c>
      <c r="C209" s="1">
        <v>200</v>
      </c>
      <c r="D209" s="1">
        <v>976</v>
      </c>
      <c r="E209" s="3">
        <v>2.7549999999999997E-4</v>
      </c>
      <c r="F209" s="34">
        <f t="shared" si="3"/>
        <v>27.549999999999997</v>
      </c>
      <c r="G209" s="42">
        <v>1.0026999999999999</v>
      </c>
      <c r="H209" s="35">
        <v>1.0728</v>
      </c>
      <c r="I209" s="2">
        <v>1.0758000000000001</v>
      </c>
      <c r="J209" s="35">
        <v>1.0863</v>
      </c>
      <c r="K209" s="35">
        <v>0.92559999999999998</v>
      </c>
      <c r="L209" s="2">
        <v>0.92300000000000004</v>
      </c>
      <c r="M209" s="2">
        <v>3.9300000000000002E-2</v>
      </c>
      <c r="N209" s="2">
        <v>1.0699000000000001</v>
      </c>
      <c r="O209" s="2">
        <v>32.700000000000003</v>
      </c>
      <c r="P209" s="35">
        <v>1.8</v>
      </c>
      <c r="Q209" s="2">
        <v>122.7</v>
      </c>
      <c r="R209" s="2">
        <v>0.9</v>
      </c>
      <c r="S209" s="2">
        <v>239.1</v>
      </c>
      <c r="T209" s="2">
        <v>88</v>
      </c>
      <c r="U209" s="2">
        <v>236778.9</v>
      </c>
      <c r="V209" s="2">
        <v>111.2</v>
      </c>
      <c r="W209" s="2">
        <v>74670.100000000006</v>
      </c>
      <c r="X209" s="2">
        <v>4.8</v>
      </c>
      <c r="Y209" s="2">
        <v>0.2</v>
      </c>
      <c r="Z209" s="2">
        <v>0.2</v>
      </c>
    </row>
    <row r="210" spans="1:26" x14ac:dyDescent="0.25">
      <c r="A210" s="35" t="s">
        <v>156</v>
      </c>
      <c r="B210" s="34">
        <v>501</v>
      </c>
      <c r="C210" s="1">
        <v>200</v>
      </c>
      <c r="D210" s="1">
        <v>976</v>
      </c>
      <c r="E210" s="3">
        <v>2.7520000000000002E-4</v>
      </c>
      <c r="F210" s="34">
        <f t="shared" si="3"/>
        <v>27.520000000000003</v>
      </c>
      <c r="G210" s="42">
        <v>1.0024999999999999</v>
      </c>
      <c r="H210" s="35">
        <v>1.0724</v>
      </c>
      <c r="I210" s="2">
        <v>1.075</v>
      </c>
      <c r="J210" s="35">
        <v>1.0855999999999999</v>
      </c>
      <c r="K210" s="35">
        <v>0.93169999999999997</v>
      </c>
      <c r="L210" s="2">
        <v>0.92930000000000001</v>
      </c>
      <c r="M210" s="2">
        <v>3.5999999999999997E-2</v>
      </c>
      <c r="N210" s="2">
        <v>1.0697000000000001</v>
      </c>
      <c r="O210" s="2">
        <v>28.7</v>
      </c>
      <c r="P210" s="35">
        <v>1.8</v>
      </c>
      <c r="Q210" s="2">
        <v>118.8</v>
      </c>
      <c r="R210" s="2">
        <v>1</v>
      </c>
      <c r="S210" s="2">
        <v>237.4</v>
      </c>
      <c r="T210" s="2">
        <v>87.9</v>
      </c>
      <c r="U210" s="2">
        <v>222356.7</v>
      </c>
      <c r="V210" s="2">
        <v>85.5</v>
      </c>
      <c r="W210" s="2">
        <v>67102</v>
      </c>
      <c r="X210" s="2">
        <v>5.5</v>
      </c>
      <c r="Y210" s="2">
        <v>0.2</v>
      </c>
      <c r="Z210" s="2">
        <v>0.2</v>
      </c>
    </row>
    <row r="211" spans="1:26" x14ac:dyDescent="0.25">
      <c r="A211" s="35" t="s">
        <v>157</v>
      </c>
      <c r="B211" s="34">
        <v>501</v>
      </c>
      <c r="C211" s="1">
        <v>200</v>
      </c>
      <c r="D211" s="1">
        <v>976</v>
      </c>
      <c r="E211" s="3">
        <v>2.7589999999999998E-4</v>
      </c>
      <c r="F211" s="34">
        <f t="shared" si="3"/>
        <v>27.59</v>
      </c>
      <c r="G211" s="42">
        <v>1.0025999999999999</v>
      </c>
      <c r="H211" s="35">
        <v>1.0729</v>
      </c>
      <c r="I211" s="2">
        <v>1.0755999999999999</v>
      </c>
      <c r="J211" s="35">
        <v>1.0863</v>
      </c>
      <c r="K211" s="35">
        <v>0.93010000000000004</v>
      </c>
      <c r="L211" s="2">
        <v>0.92769999999999997</v>
      </c>
      <c r="M211" s="2">
        <v>3.6799999999999999E-2</v>
      </c>
      <c r="N211" s="2">
        <v>1.0702</v>
      </c>
      <c r="O211" s="2">
        <v>31.8</v>
      </c>
      <c r="P211" s="35">
        <v>1.8</v>
      </c>
      <c r="Q211" s="2">
        <v>121.8</v>
      </c>
      <c r="R211" s="2">
        <v>0.7</v>
      </c>
      <c r="S211" s="2">
        <v>233.7</v>
      </c>
      <c r="T211" s="2">
        <v>88</v>
      </c>
      <c r="U211" s="2">
        <v>223278.8</v>
      </c>
      <c r="V211" s="2">
        <v>91.8</v>
      </c>
      <c r="W211" s="2">
        <v>69926.5</v>
      </c>
      <c r="X211" s="2">
        <v>5.3</v>
      </c>
      <c r="Y211" s="2">
        <v>0.2</v>
      </c>
      <c r="Z211" s="2">
        <v>0.2</v>
      </c>
    </row>
    <row r="212" spans="1:26" x14ac:dyDescent="0.25">
      <c r="A212" s="35" t="s">
        <v>198</v>
      </c>
      <c r="B212" s="34">
        <v>503</v>
      </c>
      <c r="C212" s="1">
        <v>200</v>
      </c>
      <c r="D212" s="1">
        <v>976</v>
      </c>
      <c r="E212" s="3">
        <v>4.282E-4</v>
      </c>
      <c r="F212" s="34">
        <f t="shared" si="3"/>
        <v>42.82</v>
      </c>
      <c r="G212" s="42">
        <v>1.0037</v>
      </c>
      <c r="H212" s="35">
        <v>1.0532999999999999</v>
      </c>
      <c r="I212" s="2">
        <v>1.0571999999999999</v>
      </c>
      <c r="J212" s="35">
        <v>1.0642</v>
      </c>
      <c r="K212" s="35">
        <v>0.86599999999999999</v>
      </c>
      <c r="L212" s="2">
        <v>0.86250000000000004</v>
      </c>
      <c r="M212" s="2">
        <v>7.1199999999999999E-2</v>
      </c>
      <c r="N212" s="2">
        <v>1.0494000000000001</v>
      </c>
      <c r="O212" s="2">
        <v>286.89999999999998</v>
      </c>
      <c r="P212" s="35">
        <v>2.2999999999999998</v>
      </c>
      <c r="Q212" s="2">
        <v>17.100000000000001</v>
      </c>
      <c r="R212" s="2">
        <v>3.9</v>
      </c>
      <c r="S212" s="2">
        <v>166</v>
      </c>
      <c r="T212" s="2">
        <v>85.4</v>
      </c>
      <c r="U212" s="2">
        <v>209781.5</v>
      </c>
      <c r="V212" s="2">
        <v>286.7</v>
      </c>
      <c r="W212" s="2">
        <v>50492.7</v>
      </c>
      <c r="X212" s="2">
        <v>3</v>
      </c>
      <c r="Y212" s="2">
        <v>0.2</v>
      </c>
      <c r="Z212" s="2">
        <v>0.2</v>
      </c>
    </row>
    <row r="213" spans="1:26" x14ac:dyDescent="0.25">
      <c r="A213" s="35" t="s">
        <v>158</v>
      </c>
      <c r="B213" s="34">
        <v>503</v>
      </c>
      <c r="C213" s="1">
        <v>200</v>
      </c>
      <c r="D213" s="1">
        <v>976</v>
      </c>
      <c r="E213" s="3">
        <v>4.282E-4</v>
      </c>
      <c r="F213" s="34">
        <f t="shared" si="3"/>
        <v>42.82</v>
      </c>
      <c r="G213" s="42">
        <v>1.0038</v>
      </c>
      <c r="H213" s="35">
        <v>1.0533999999999999</v>
      </c>
      <c r="I213" s="2">
        <v>1.0573999999999999</v>
      </c>
      <c r="J213" s="35">
        <v>1.0643</v>
      </c>
      <c r="K213" s="35">
        <v>0.86260000000000003</v>
      </c>
      <c r="L213" s="2">
        <v>0.85899999999999999</v>
      </c>
      <c r="M213" s="2">
        <v>7.3099999999999998E-2</v>
      </c>
      <c r="N213" s="2">
        <v>1.0492999999999999</v>
      </c>
      <c r="O213" s="2">
        <v>285.8</v>
      </c>
      <c r="P213" s="35">
        <v>2.2999999999999998</v>
      </c>
      <c r="Q213" s="2">
        <v>16</v>
      </c>
      <c r="R213" s="2">
        <v>4.2</v>
      </c>
      <c r="S213" s="2">
        <v>167.2</v>
      </c>
      <c r="T213" s="2">
        <v>85.3</v>
      </c>
      <c r="U213" s="2">
        <v>189833.8</v>
      </c>
      <c r="V213" s="2">
        <v>271</v>
      </c>
      <c r="W213" s="2">
        <v>44906.6</v>
      </c>
      <c r="X213" s="2">
        <v>3.1</v>
      </c>
      <c r="Y213" s="2">
        <v>0.2</v>
      </c>
      <c r="Z213" s="2">
        <v>0.2</v>
      </c>
    </row>
    <row r="214" spans="1:26" x14ac:dyDescent="0.25">
      <c r="A214" s="35" t="s">
        <v>159</v>
      </c>
      <c r="B214" s="34">
        <v>503</v>
      </c>
      <c r="C214" s="1">
        <v>200</v>
      </c>
      <c r="D214" s="1">
        <v>976</v>
      </c>
      <c r="E214" s="3">
        <v>4.2779999999999999E-4</v>
      </c>
      <c r="F214" s="34">
        <f t="shared" si="3"/>
        <v>42.78</v>
      </c>
      <c r="G214" s="42">
        <v>1.0036</v>
      </c>
      <c r="H214" s="35">
        <v>1.0535000000000001</v>
      </c>
      <c r="I214" s="2">
        <v>1.0572999999999999</v>
      </c>
      <c r="J214" s="35">
        <v>1.0643</v>
      </c>
      <c r="K214" s="35">
        <v>0.86950000000000005</v>
      </c>
      <c r="L214" s="2">
        <v>0.86609999999999998</v>
      </c>
      <c r="M214" s="2">
        <v>6.93E-2</v>
      </c>
      <c r="N214" s="2">
        <v>1.0496000000000001</v>
      </c>
      <c r="O214" s="2">
        <v>286.5</v>
      </c>
      <c r="P214" s="35">
        <v>2.2999999999999998</v>
      </c>
      <c r="Q214" s="2">
        <v>16.600000000000001</v>
      </c>
      <c r="R214" s="2">
        <v>4.0999999999999996</v>
      </c>
      <c r="S214" s="2">
        <v>167.6</v>
      </c>
      <c r="T214" s="2">
        <v>85.3</v>
      </c>
      <c r="U214" s="2">
        <v>175907.7</v>
      </c>
      <c r="V214" s="2">
        <v>227</v>
      </c>
      <c r="W214" s="2">
        <v>42215</v>
      </c>
      <c r="X214" s="2">
        <v>3.4</v>
      </c>
      <c r="Y214" s="2">
        <v>0.2</v>
      </c>
      <c r="Z214" s="2">
        <v>0.2</v>
      </c>
    </row>
    <row r="215" spans="1:26" x14ac:dyDescent="0.25">
      <c r="A215" s="35" t="s">
        <v>160</v>
      </c>
      <c r="B215" s="34">
        <v>506</v>
      </c>
      <c r="C215" s="1">
        <v>200</v>
      </c>
      <c r="D215" s="1">
        <v>976</v>
      </c>
      <c r="E215" s="3">
        <v>2.095E-4</v>
      </c>
      <c r="F215" s="34">
        <f t="shared" si="3"/>
        <v>20.95</v>
      </c>
      <c r="G215" s="42">
        <v>1.0092000000000001</v>
      </c>
      <c r="H215" s="35">
        <v>1.0972999999999999</v>
      </c>
      <c r="I215" s="2">
        <v>1.1073999999999999</v>
      </c>
      <c r="J215" s="35">
        <v>1.1194999999999999</v>
      </c>
      <c r="K215" s="35">
        <v>0.82</v>
      </c>
      <c r="L215" s="2">
        <v>0.81159999999999999</v>
      </c>
      <c r="M215" s="2">
        <v>9.8900000000000002E-2</v>
      </c>
      <c r="N215" s="2">
        <v>1.0872999999999999</v>
      </c>
      <c r="O215" s="2">
        <v>344.1</v>
      </c>
      <c r="P215" s="35">
        <v>0.4</v>
      </c>
      <c r="Q215" s="2">
        <v>254.1</v>
      </c>
      <c r="R215" s="2">
        <v>1.4</v>
      </c>
      <c r="S215" s="2">
        <v>90.1</v>
      </c>
      <c r="T215" s="2">
        <v>88.6</v>
      </c>
      <c r="U215" s="2">
        <v>175143.1</v>
      </c>
      <c r="V215" s="2">
        <v>449.4</v>
      </c>
      <c r="W215" s="2">
        <v>40800.9</v>
      </c>
      <c r="X215" s="2">
        <v>2.4</v>
      </c>
      <c r="Y215" s="2">
        <v>0.3</v>
      </c>
      <c r="Z215" s="2">
        <v>0.3</v>
      </c>
    </row>
    <row r="216" spans="1:26" x14ac:dyDescent="0.25">
      <c r="A216" s="35" t="s">
        <v>161</v>
      </c>
      <c r="B216" s="34">
        <v>509</v>
      </c>
      <c r="C216" s="1">
        <v>200</v>
      </c>
      <c r="D216" s="1">
        <v>976</v>
      </c>
      <c r="E216" s="3">
        <v>2.6459999999999998E-4</v>
      </c>
      <c r="F216" s="34">
        <f t="shared" si="3"/>
        <v>26.459999999999997</v>
      </c>
      <c r="G216" s="42">
        <v>1.0112000000000001</v>
      </c>
      <c r="H216" s="35">
        <v>1.0717000000000001</v>
      </c>
      <c r="I216" s="2">
        <v>1.0835999999999999</v>
      </c>
      <c r="J216" s="35">
        <v>1.0909</v>
      </c>
      <c r="K216" s="35">
        <v>0.72370000000000001</v>
      </c>
      <c r="L216" s="2">
        <v>0.71399999999999997</v>
      </c>
      <c r="M216" s="2">
        <v>0.154</v>
      </c>
      <c r="N216" s="2">
        <v>1.0598000000000001</v>
      </c>
      <c r="O216" s="2">
        <v>341.5</v>
      </c>
      <c r="P216" s="35">
        <v>2.2000000000000002</v>
      </c>
      <c r="Q216" s="2">
        <v>251.3</v>
      </c>
      <c r="R216" s="2">
        <v>4.5</v>
      </c>
      <c r="S216" s="2">
        <v>97.2</v>
      </c>
      <c r="T216" s="2">
        <v>85</v>
      </c>
      <c r="U216" s="2">
        <v>200811.5</v>
      </c>
      <c r="V216" s="2">
        <v>1301.9000000000001</v>
      </c>
      <c r="W216" s="2">
        <v>46850.400000000001</v>
      </c>
      <c r="X216" s="2">
        <v>1.4</v>
      </c>
      <c r="Y216" s="2">
        <v>0.2</v>
      </c>
      <c r="Z216" s="2">
        <v>0.2</v>
      </c>
    </row>
    <row r="217" spans="1:26" x14ac:dyDescent="0.25">
      <c r="A217" s="35" t="s">
        <v>162</v>
      </c>
      <c r="B217" s="34">
        <v>512</v>
      </c>
      <c r="C217" s="1">
        <v>200</v>
      </c>
      <c r="D217" s="1">
        <v>976</v>
      </c>
      <c r="E217" s="3">
        <v>5.1599999999999997E-4</v>
      </c>
      <c r="F217" s="34">
        <f t="shared" si="3"/>
        <v>51.599999999999994</v>
      </c>
      <c r="G217" s="42">
        <v>1.0093000000000001</v>
      </c>
      <c r="H217" s="35">
        <v>1.0267999999999999</v>
      </c>
      <c r="I217" s="2">
        <v>1.0364</v>
      </c>
      <c r="J217" s="35">
        <v>1.0378000000000001</v>
      </c>
      <c r="K217" s="35">
        <v>0.48060000000000003</v>
      </c>
      <c r="L217" s="2">
        <v>0.47370000000000001</v>
      </c>
      <c r="M217" s="2">
        <v>0.30299999999999999</v>
      </c>
      <c r="N217" s="2">
        <v>1.0173000000000001</v>
      </c>
      <c r="O217" s="2">
        <v>341.8</v>
      </c>
      <c r="P217" s="35">
        <v>8.4</v>
      </c>
      <c r="Q217" s="2">
        <v>72.7</v>
      </c>
      <c r="R217" s="2">
        <v>6.3</v>
      </c>
      <c r="S217" s="2">
        <v>199.3</v>
      </c>
      <c r="T217" s="2">
        <v>79.5</v>
      </c>
      <c r="U217" s="2">
        <v>141985.1</v>
      </c>
      <c r="V217" s="2">
        <v>3462.8</v>
      </c>
      <c r="W217" s="2">
        <v>25206.400000000001</v>
      </c>
      <c r="X217" s="2">
        <v>0.9</v>
      </c>
      <c r="Y217" s="2">
        <v>0.3</v>
      </c>
      <c r="Z217" s="2">
        <v>0.2</v>
      </c>
    </row>
    <row r="218" spans="1:26" x14ac:dyDescent="0.25">
      <c r="A218" s="35" t="s">
        <v>163</v>
      </c>
      <c r="B218" s="34">
        <v>515</v>
      </c>
      <c r="C218" s="1">
        <v>200</v>
      </c>
      <c r="D218" s="1">
        <v>976</v>
      </c>
      <c r="E218" s="3">
        <v>1.4019999999999999E-4</v>
      </c>
      <c r="F218" s="34">
        <f t="shared" si="3"/>
        <v>14.02</v>
      </c>
      <c r="G218" s="42">
        <v>1.0091000000000001</v>
      </c>
      <c r="H218" s="35">
        <v>1.0992</v>
      </c>
      <c r="I218" s="2">
        <v>1.1092</v>
      </c>
      <c r="J218" s="35">
        <v>1.1215999999999999</v>
      </c>
      <c r="K218" s="35">
        <v>0.8256</v>
      </c>
      <c r="L218" s="2">
        <v>0.81720000000000004</v>
      </c>
      <c r="M218" s="2">
        <v>9.5799999999999996E-2</v>
      </c>
      <c r="N218" s="2">
        <v>1.0892999999999999</v>
      </c>
      <c r="O218" s="2">
        <v>352.9</v>
      </c>
      <c r="P218" s="35">
        <v>3.5</v>
      </c>
      <c r="Q218" s="2">
        <v>262.7</v>
      </c>
      <c r="R218" s="2">
        <v>2.9</v>
      </c>
      <c r="S218" s="2">
        <v>132.80000000000001</v>
      </c>
      <c r="T218" s="2">
        <v>85.4</v>
      </c>
      <c r="U218" s="2">
        <v>134088.5</v>
      </c>
      <c r="V218" s="2">
        <v>304.10000000000002</v>
      </c>
      <c r="W218" s="2">
        <v>29019</v>
      </c>
      <c r="X218" s="2">
        <v>2.9</v>
      </c>
      <c r="Y218" s="2">
        <v>0.3</v>
      </c>
      <c r="Z218" s="2">
        <v>0.3</v>
      </c>
    </row>
    <row r="219" spans="1:26" x14ac:dyDescent="0.25">
      <c r="A219" s="35" t="s">
        <v>164</v>
      </c>
      <c r="B219" s="34">
        <v>518</v>
      </c>
      <c r="C219" s="1">
        <v>200</v>
      </c>
      <c r="D219" s="1">
        <v>976</v>
      </c>
      <c r="E219" s="3">
        <v>1.4459999999999999E-4</v>
      </c>
      <c r="F219" s="34">
        <f t="shared" si="3"/>
        <v>14.459999999999999</v>
      </c>
      <c r="G219" s="42">
        <v>1.0085999999999999</v>
      </c>
      <c r="H219" s="35">
        <v>1.0921000000000001</v>
      </c>
      <c r="I219" s="2">
        <v>1.1013999999999999</v>
      </c>
      <c r="J219" s="35">
        <v>1.1129</v>
      </c>
      <c r="K219" s="35">
        <v>0.82340000000000002</v>
      </c>
      <c r="L219" s="2">
        <v>0.8155</v>
      </c>
      <c r="M219" s="2">
        <v>9.6699999999999994E-2</v>
      </c>
      <c r="N219" s="2">
        <v>1.0828</v>
      </c>
      <c r="O219" s="2">
        <v>354.8</v>
      </c>
      <c r="P219" s="35">
        <v>1</v>
      </c>
      <c r="Q219" s="2">
        <v>264.8</v>
      </c>
      <c r="R219" s="2">
        <v>1.8</v>
      </c>
      <c r="S219" s="2">
        <v>114.6</v>
      </c>
      <c r="T219" s="2">
        <v>87.9</v>
      </c>
      <c r="U219" s="2">
        <v>132992.1</v>
      </c>
      <c r="V219" s="2">
        <v>296.7</v>
      </c>
      <c r="W219" s="2">
        <v>28147.5</v>
      </c>
      <c r="X219" s="2">
        <v>3</v>
      </c>
      <c r="Y219" s="2">
        <v>0.3</v>
      </c>
      <c r="Z219" s="2">
        <v>0.3</v>
      </c>
    </row>
    <row r="220" spans="1:26" x14ac:dyDescent="0.25">
      <c r="A220" s="35" t="s">
        <v>165</v>
      </c>
      <c r="B220" s="34">
        <v>521</v>
      </c>
      <c r="C220" s="1">
        <v>200</v>
      </c>
      <c r="D220" s="1">
        <v>976</v>
      </c>
      <c r="E220" s="3">
        <v>1.7980000000000001E-4</v>
      </c>
      <c r="F220" s="34">
        <f t="shared" si="3"/>
        <v>17.98</v>
      </c>
      <c r="G220" s="42">
        <v>1.0049999999999999</v>
      </c>
      <c r="H220" s="35">
        <v>1.0907</v>
      </c>
      <c r="I220" s="2">
        <v>1.0961000000000001</v>
      </c>
      <c r="J220" s="35">
        <v>1.1088</v>
      </c>
      <c r="K220" s="35">
        <v>0.89229999999999998</v>
      </c>
      <c r="L220" s="2">
        <v>0.88749999999999996</v>
      </c>
      <c r="M220" s="2">
        <v>5.79E-2</v>
      </c>
      <c r="N220" s="2">
        <v>1.0852999999999999</v>
      </c>
      <c r="O220" s="2">
        <v>357.9</v>
      </c>
      <c r="P220" s="35">
        <v>2.6</v>
      </c>
      <c r="Q220" s="2">
        <v>267.8</v>
      </c>
      <c r="R220" s="2">
        <v>1.6</v>
      </c>
      <c r="S220" s="2">
        <v>145.69999999999999</v>
      </c>
      <c r="T220" s="2">
        <v>86.9</v>
      </c>
      <c r="U220" s="2">
        <v>205466.7</v>
      </c>
      <c r="V220" s="2">
        <v>162.1</v>
      </c>
      <c r="W220" s="2">
        <v>44492.3</v>
      </c>
      <c r="X220" s="2">
        <v>4</v>
      </c>
      <c r="Y220" s="2">
        <v>0.2</v>
      </c>
      <c r="Z220" s="2">
        <v>0.2</v>
      </c>
    </row>
    <row r="221" spans="1:26" x14ac:dyDescent="0.25">
      <c r="A221" s="35" t="s">
        <v>166</v>
      </c>
      <c r="B221" s="34">
        <v>524</v>
      </c>
      <c r="C221" s="1">
        <v>200</v>
      </c>
      <c r="D221" s="1">
        <v>976</v>
      </c>
      <c r="E221" s="3">
        <v>1.741E-4</v>
      </c>
      <c r="F221" s="34">
        <f t="shared" si="3"/>
        <v>17.41</v>
      </c>
      <c r="G221" s="42">
        <v>1.0014000000000001</v>
      </c>
      <c r="H221" s="35">
        <v>1.0798000000000001</v>
      </c>
      <c r="I221" s="2">
        <v>1.0812999999999999</v>
      </c>
      <c r="J221" s="35">
        <v>1.0935999999999999</v>
      </c>
      <c r="K221" s="35">
        <v>0.96379999999999999</v>
      </c>
      <c r="L221" s="2">
        <v>0.96240000000000003</v>
      </c>
      <c r="M221" s="2">
        <v>1.9E-2</v>
      </c>
      <c r="N221" s="2">
        <v>1.0782</v>
      </c>
      <c r="O221" s="2">
        <v>9.1999999999999993</v>
      </c>
      <c r="P221" s="35">
        <v>2.1</v>
      </c>
      <c r="Q221" s="2">
        <v>279.10000000000002</v>
      </c>
      <c r="R221" s="2">
        <v>2.1</v>
      </c>
      <c r="S221" s="2">
        <v>144</v>
      </c>
      <c r="T221" s="2">
        <v>87</v>
      </c>
      <c r="U221" s="2">
        <v>148848.70000000001</v>
      </c>
      <c r="V221" s="2">
        <v>12.8</v>
      </c>
      <c r="W221" s="2">
        <v>34191.1</v>
      </c>
      <c r="X221" s="2">
        <v>14</v>
      </c>
      <c r="Y221" s="2">
        <v>0.3</v>
      </c>
      <c r="Z221" s="2">
        <v>0.3</v>
      </c>
    </row>
    <row r="222" spans="1:26" x14ac:dyDescent="0.25">
      <c r="A222" s="35" t="s">
        <v>167</v>
      </c>
      <c r="B222" s="34">
        <v>527</v>
      </c>
      <c r="C222" s="1">
        <v>200</v>
      </c>
      <c r="D222" s="1">
        <v>976</v>
      </c>
      <c r="E222" s="3">
        <v>1.493E-4</v>
      </c>
      <c r="F222" s="34">
        <f t="shared" si="3"/>
        <v>14.93</v>
      </c>
      <c r="G222" s="42">
        <v>1.0068999999999999</v>
      </c>
      <c r="H222" s="35">
        <v>1.0864</v>
      </c>
      <c r="I222" s="2">
        <v>1.0939000000000001</v>
      </c>
      <c r="J222" s="35">
        <v>1.1051</v>
      </c>
      <c r="K222" s="35">
        <v>0.84740000000000004</v>
      </c>
      <c r="L222" s="2">
        <v>0.84099999999999997</v>
      </c>
      <c r="M222" s="2">
        <v>8.2799999999999999E-2</v>
      </c>
      <c r="N222" s="2">
        <v>1.079</v>
      </c>
      <c r="O222" s="2">
        <v>8</v>
      </c>
      <c r="P222" s="35">
        <v>1.1000000000000001</v>
      </c>
      <c r="Q222" s="2">
        <v>278</v>
      </c>
      <c r="R222" s="2">
        <v>1.8</v>
      </c>
      <c r="S222" s="2">
        <v>129.9</v>
      </c>
      <c r="T222" s="2">
        <v>87.9</v>
      </c>
      <c r="U222" s="2">
        <v>136804.20000000001</v>
      </c>
      <c r="V222" s="2">
        <v>228.1</v>
      </c>
      <c r="W222" s="2">
        <v>29092.5</v>
      </c>
      <c r="X222" s="2">
        <v>3.4</v>
      </c>
      <c r="Y222" s="2">
        <v>0.3</v>
      </c>
      <c r="Z222" s="2">
        <v>0.3</v>
      </c>
    </row>
    <row r="223" spans="1:26" x14ac:dyDescent="0.25">
      <c r="A223" s="35" t="s">
        <v>168</v>
      </c>
      <c r="B223" s="34">
        <v>530</v>
      </c>
      <c r="C223" s="1">
        <v>200</v>
      </c>
      <c r="D223" s="1">
        <v>976</v>
      </c>
      <c r="E223" s="3">
        <v>1.571E-4</v>
      </c>
      <c r="F223" s="34">
        <f t="shared" si="3"/>
        <v>15.709999999999999</v>
      </c>
      <c r="G223" s="42">
        <v>1.0092000000000001</v>
      </c>
      <c r="H223" s="35">
        <v>1.0908</v>
      </c>
      <c r="I223" s="2">
        <v>1.1008</v>
      </c>
      <c r="J223" s="35">
        <v>1.1119000000000001</v>
      </c>
      <c r="K223" s="35">
        <v>0.80920000000000003</v>
      </c>
      <c r="L223" s="2">
        <v>0.80079999999999996</v>
      </c>
      <c r="M223" s="2">
        <v>0.1048</v>
      </c>
      <c r="N223" s="2">
        <v>1.0809</v>
      </c>
      <c r="O223" s="2">
        <v>354.4</v>
      </c>
      <c r="P223" s="35">
        <v>1.2</v>
      </c>
      <c r="Q223" s="2">
        <v>264.39999999999998</v>
      </c>
      <c r="R223" s="2">
        <v>1</v>
      </c>
      <c r="S223" s="2">
        <v>136.30000000000001</v>
      </c>
      <c r="T223" s="2">
        <v>88.4</v>
      </c>
      <c r="U223" s="2">
        <v>192748.79999999999</v>
      </c>
      <c r="V223" s="2">
        <v>506.1</v>
      </c>
      <c r="W223" s="2">
        <v>40196.400000000001</v>
      </c>
      <c r="X223" s="2">
        <v>2.2999999999999998</v>
      </c>
      <c r="Y223" s="2">
        <v>0.3</v>
      </c>
      <c r="Z223" s="2">
        <v>0.2</v>
      </c>
    </row>
    <row r="224" spans="1:26" x14ac:dyDescent="0.25">
      <c r="A224" s="35" t="s">
        <v>169</v>
      </c>
      <c r="B224" s="34">
        <v>533</v>
      </c>
      <c r="C224" s="1">
        <v>200</v>
      </c>
      <c r="D224" s="1">
        <v>976</v>
      </c>
      <c r="E224" s="3">
        <v>4.437E-4</v>
      </c>
      <c r="F224" s="34">
        <f t="shared" si="3"/>
        <v>44.37</v>
      </c>
      <c r="G224" s="42">
        <v>1.004</v>
      </c>
      <c r="H224" s="35">
        <v>1.0298</v>
      </c>
      <c r="I224" s="2">
        <v>1.0339</v>
      </c>
      <c r="J224" s="35">
        <v>1.0370999999999999</v>
      </c>
      <c r="K224" s="35">
        <v>0.7621</v>
      </c>
      <c r="L224" s="2">
        <v>0.75860000000000005</v>
      </c>
      <c r="M224" s="2">
        <v>0.12839999999999999</v>
      </c>
      <c r="N224" s="2">
        <v>1.0258</v>
      </c>
      <c r="O224" s="2">
        <v>200.6</v>
      </c>
      <c r="P224" s="35">
        <v>2.9</v>
      </c>
      <c r="Q224" s="2">
        <v>290.7</v>
      </c>
      <c r="R224" s="2">
        <v>2.2000000000000002</v>
      </c>
      <c r="S224" s="2">
        <v>58.3</v>
      </c>
      <c r="T224" s="2">
        <v>86.4</v>
      </c>
      <c r="U224" s="2">
        <v>152303.5</v>
      </c>
      <c r="V224" s="2">
        <v>699.4</v>
      </c>
      <c r="W224" s="2">
        <v>37327.9</v>
      </c>
      <c r="X224" s="2">
        <v>1.9</v>
      </c>
      <c r="Y224" s="2">
        <v>0.3</v>
      </c>
      <c r="Z224" s="2">
        <v>0.3</v>
      </c>
    </row>
    <row r="225" spans="1:26" x14ac:dyDescent="0.25">
      <c r="A225" s="35" t="s">
        <v>170</v>
      </c>
      <c r="B225" s="34">
        <v>536</v>
      </c>
      <c r="C225" s="1">
        <v>200</v>
      </c>
      <c r="D225" s="1">
        <v>976</v>
      </c>
      <c r="E225" s="3">
        <v>1.496E-4</v>
      </c>
      <c r="F225" s="34">
        <f t="shared" si="3"/>
        <v>14.96</v>
      </c>
      <c r="G225" s="42">
        <v>1.0075000000000001</v>
      </c>
      <c r="H225" s="35">
        <v>1.0874999999999999</v>
      </c>
      <c r="I225" s="2">
        <v>1.0955999999999999</v>
      </c>
      <c r="J225" s="35">
        <v>1.1068</v>
      </c>
      <c r="K225" s="35">
        <v>0.83740000000000003</v>
      </c>
      <c r="L225" s="2">
        <v>0.83040000000000003</v>
      </c>
      <c r="M225" s="2">
        <v>8.8499999999999995E-2</v>
      </c>
      <c r="N225" s="2">
        <v>1.0794999999999999</v>
      </c>
      <c r="O225" s="2">
        <v>190.8</v>
      </c>
      <c r="P225" s="35">
        <v>2.5</v>
      </c>
      <c r="Q225" s="2">
        <v>280.89999999999998</v>
      </c>
      <c r="R225" s="2">
        <v>1.2</v>
      </c>
      <c r="S225" s="2">
        <v>36.299999999999997</v>
      </c>
      <c r="T225" s="2">
        <v>87.3</v>
      </c>
      <c r="U225" s="2">
        <v>163621</v>
      </c>
      <c r="V225" s="2">
        <v>324.60000000000002</v>
      </c>
      <c r="W225" s="2">
        <v>36462.1</v>
      </c>
      <c r="X225" s="2">
        <v>2.8</v>
      </c>
      <c r="Y225" s="2">
        <v>0.3</v>
      </c>
      <c r="Z225" s="2">
        <v>0.3</v>
      </c>
    </row>
    <row r="226" spans="1:26" x14ac:dyDescent="0.25">
      <c r="A226" s="35" t="s">
        <v>171</v>
      </c>
      <c r="B226" s="34">
        <v>539</v>
      </c>
      <c r="C226" s="1">
        <v>200</v>
      </c>
      <c r="D226" s="1">
        <v>976</v>
      </c>
      <c r="E226" s="3">
        <v>1.8819999999999999E-4</v>
      </c>
      <c r="F226" s="34">
        <f t="shared" si="3"/>
        <v>18.82</v>
      </c>
      <c r="G226" s="42">
        <v>1.0078</v>
      </c>
      <c r="H226" s="35">
        <v>1.0775999999999999</v>
      </c>
      <c r="I226" s="2">
        <v>1.0860000000000001</v>
      </c>
      <c r="J226" s="35">
        <v>1.0953999999999999</v>
      </c>
      <c r="K226" s="35">
        <v>0.81120000000000003</v>
      </c>
      <c r="L226" s="2">
        <v>0.80400000000000005</v>
      </c>
      <c r="M226" s="2">
        <v>0.10299999999999999</v>
      </c>
      <c r="N226" s="2">
        <v>1.0691999999999999</v>
      </c>
      <c r="O226" s="2">
        <v>358.7</v>
      </c>
      <c r="P226" s="35">
        <v>0.6</v>
      </c>
      <c r="Q226" s="2">
        <v>268.7</v>
      </c>
      <c r="R226" s="2">
        <v>1.4</v>
      </c>
      <c r="S226" s="2">
        <v>113.5</v>
      </c>
      <c r="T226" s="2">
        <v>88.5</v>
      </c>
      <c r="U226" s="2">
        <v>159742.5</v>
      </c>
      <c r="V226" s="2">
        <v>391.1</v>
      </c>
      <c r="W226" s="2">
        <v>32970.400000000001</v>
      </c>
      <c r="X226" s="2">
        <v>2.6</v>
      </c>
      <c r="Y226" s="2">
        <v>0.3</v>
      </c>
      <c r="Z226" s="2">
        <v>0.3</v>
      </c>
    </row>
    <row r="227" spans="1:26" x14ac:dyDescent="0.25">
      <c r="A227" s="35" t="s">
        <v>172</v>
      </c>
      <c r="B227" s="34">
        <v>542</v>
      </c>
      <c r="C227" s="1">
        <v>200</v>
      </c>
      <c r="D227" s="1">
        <v>976</v>
      </c>
      <c r="E227" s="3">
        <v>1.572E-4</v>
      </c>
      <c r="F227" s="34">
        <f t="shared" si="3"/>
        <v>15.72</v>
      </c>
      <c r="G227" s="42">
        <v>1.008</v>
      </c>
      <c r="H227" s="35">
        <v>1.0901000000000001</v>
      </c>
      <c r="I227" s="2">
        <v>1.0989</v>
      </c>
      <c r="J227" s="35">
        <v>1.1102000000000001</v>
      </c>
      <c r="K227" s="35">
        <v>0.83020000000000005</v>
      </c>
      <c r="L227" s="2">
        <v>0.82269999999999999</v>
      </c>
      <c r="M227" s="2">
        <v>9.2700000000000005E-2</v>
      </c>
      <c r="N227" s="2">
        <v>1.0813999999999999</v>
      </c>
      <c r="O227" s="2">
        <v>169.5</v>
      </c>
      <c r="P227" s="35">
        <v>1</v>
      </c>
      <c r="Q227" s="2">
        <v>259.5</v>
      </c>
      <c r="R227" s="2">
        <v>0.8</v>
      </c>
      <c r="S227" s="2">
        <v>28.2</v>
      </c>
      <c r="T227" s="2">
        <v>88.7</v>
      </c>
      <c r="U227" s="2">
        <v>175438.5</v>
      </c>
      <c r="V227" s="2">
        <v>375.2</v>
      </c>
      <c r="W227" s="2">
        <v>38011.4</v>
      </c>
      <c r="X227" s="2">
        <v>2.6</v>
      </c>
      <c r="Y227" s="2">
        <v>0.3</v>
      </c>
      <c r="Z227" s="2">
        <v>0.2</v>
      </c>
    </row>
    <row r="228" spans="1:26" x14ac:dyDescent="0.25">
      <c r="A228" s="35" t="s">
        <v>173</v>
      </c>
      <c r="B228" s="34">
        <v>544</v>
      </c>
      <c r="C228" s="1">
        <v>200</v>
      </c>
      <c r="D228" s="1">
        <v>976</v>
      </c>
      <c r="E228" s="3">
        <v>1.3960000000000001E-4</v>
      </c>
      <c r="F228" s="34">
        <f t="shared" si="3"/>
        <v>13.96</v>
      </c>
      <c r="G228" s="42">
        <v>1.0089999999999999</v>
      </c>
      <c r="H228" s="35">
        <v>1.0908</v>
      </c>
      <c r="I228" s="2">
        <v>1.1006</v>
      </c>
      <c r="J228" s="35">
        <v>1.1116999999999999</v>
      </c>
      <c r="K228" s="35">
        <v>0.81330000000000002</v>
      </c>
      <c r="L228" s="2">
        <v>0.80510000000000004</v>
      </c>
      <c r="M228" s="2">
        <v>0.10249999999999999</v>
      </c>
      <c r="N228" s="2">
        <v>1.081</v>
      </c>
      <c r="O228" s="2">
        <v>177</v>
      </c>
      <c r="P228" s="35">
        <v>1.4</v>
      </c>
      <c r="Q228" s="2">
        <v>267.10000000000002</v>
      </c>
      <c r="R228" s="2">
        <v>2.2000000000000002</v>
      </c>
      <c r="S228" s="2">
        <v>55.7</v>
      </c>
      <c r="T228" s="2">
        <v>87.4</v>
      </c>
      <c r="U228" s="2">
        <v>189192.2</v>
      </c>
      <c r="V228" s="2">
        <v>465.6</v>
      </c>
      <c r="W228" s="2">
        <v>38138.699999999997</v>
      </c>
      <c r="X228" s="2">
        <v>2.4</v>
      </c>
      <c r="Y228" s="2">
        <v>0.3</v>
      </c>
      <c r="Z228" s="2">
        <v>0.2</v>
      </c>
    </row>
    <row r="229" spans="1:26" x14ac:dyDescent="0.25">
      <c r="A229" s="35" t="s">
        <v>174</v>
      </c>
      <c r="B229" s="34">
        <v>544</v>
      </c>
      <c r="C229" s="1">
        <v>200</v>
      </c>
      <c r="D229" s="1">
        <v>976</v>
      </c>
      <c r="E229" s="3">
        <v>1.3970000000000001E-4</v>
      </c>
      <c r="F229" s="34">
        <f t="shared" si="3"/>
        <v>13.97</v>
      </c>
      <c r="G229" s="42">
        <v>1.0092000000000001</v>
      </c>
      <c r="H229" s="35">
        <v>1.0906</v>
      </c>
      <c r="I229" s="2">
        <v>1.1006</v>
      </c>
      <c r="J229" s="35">
        <v>1.1116999999999999</v>
      </c>
      <c r="K229" s="35">
        <v>0.80930000000000002</v>
      </c>
      <c r="L229" s="2">
        <v>0.80089999999999995</v>
      </c>
      <c r="M229" s="2">
        <v>0.1047</v>
      </c>
      <c r="N229" s="2">
        <v>1.0807</v>
      </c>
      <c r="O229" s="2">
        <v>177.8</v>
      </c>
      <c r="P229" s="35">
        <v>1.4</v>
      </c>
      <c r="Q229" s="2">
        <v>267.8</v>
      </c>
      <c r="R229" s="2">
        <v>2.1</v>
      </c>
      <c r="S229" s="2">
        <v>53.5</v>
      </c>
      <c r="T229" s="2">
        <v>87.4</v>
      </c>
      <c r="U229" s="2">
        <v>128122.3</v>
      </c>
      <c r="V229" s="2">
        <v>327.8</v>
      </c>
      <c r="W229" s="2">
        <v>25725.5</v>
      </c>
      <c r="X229" s="2">
        <v>2.8</v>
      </c>
      <c r="Y229" s="2">
        <v>0.3</v>
      </c>
      <c r="Z229" s="2">
        <v>0.3</v>
      </c>
    </row>
    <row r="230" spans="1:26" x14ac:dyDescent="0.25">
      <c r="A230" s="35" t="s">
        <v>175</v>
      </c>
      <c r="B230" s="34">
        <v>547</v>
      </c>
      <c r="C230" s="1">
        <v>200</v>
      </c>
      <c r="D230" s="1">
        <v>976</v>
      </c>
      <c r="E230" s="3">
        <v>1.6320000000000001E-4</v>
      </c>
      <c r="F230" s="34">
        <f t="shared" si="3"/>
        <v>16.32</v>
      </c>
      <c r="G230" s="42">
        <v>1.0087999999999999</v>
      </c>
      <c r="H230" s="35">
        <v>1.0862000000000001</v>
      </c>
      <c r="I230" s="2">
        <v>1.0958000000000001</v>
      </c>
      <c r="J230" s="35">
        <v>1.1062000000000001</v>
      </c>
      <c r="K230" s="35">
        <v>0.80859999999999999</v>
      </c>
      <c r="L230" s="2">
        <v>0.80059999999999998</v>
      </c>
      <c r="M230" s="2">
        <v>0.10489999999999999</v>
      </c>
      <c r="N230" s="2">
        <v>1.0768</v>
      </c>
      <c r="O230" s="2">
        <v>347.1</v>
      </c>
      <c r="P230" s="35">
        <v>0.7</v>
      </c>
      <c r="Q230" s="2">
        <v>257.10000000000002</v>
      </c>
      <c r="R230" s="2">
        <v>2.9</v>
      </c>
      <c r="S230" s="2">
        <v>91.6</v>
      </c>
      <c r="T230" s="2">
        <v>87</v>
      </c>
      <c r="U230" s="2">
        <v>184318</v>
      </c>
      <c r="V230" s="2">
        <v>521.20000000000005</v>
      </c>
      <c r="W230" s="2">
        <v>41760.300000000003</v>
      </c>
      <c r="X230" s="2">
        <v>2.2000000000000002</v>
      </c>
      <c r="Y230" s="2">
        <v>0.3</v>
      </c>
      <c r="Z230" s="2">
        <v>0.2</v>
      </c>
    </row>
    <row r="231" spans="1:26" x14ac:dyDescent="0.25">
      <c r="A231" s="35" t="s">
        <v>176</v>
      </c>
      <c r="B231" s="34">
        <v>550</v>
      </c>
      <c r="C231" s="1">
        <v>200</v>
      </c>
      <c r="D231" s="1">
        <v>976</v>
      </c>
      <c r="E231" s="3">
        <v>1.7369999999999999E-4</v>
      </c>
      <c r="F231" s="34">
        <f t="shared" si="3"/>
        <v>17.37</v>
      </c>
      <c r="G231" s="42">
        <v>1.0065</v>
      </c>
      <c r="H231" s="35">
        <v>1.0884</v>
      </c>
      <c r="I231" s="2">
        <v>1.0953999999999999</v>
      </c>
      <c r="J231" s="35">
        <v>1.1071</v>
      </c>
      <c r="K231" s="35">
        <v>0.85829999999999995</v>
      </c>
      <c r="L231" s="2">
        <v>0.85219999999999996</v>
      </c>
      <c r="M231" s="2">
        <v>7.6700000000000004E-2</v>
      </c>
      <c r="N231" s="2">
        <v>1.0813999999999999</v>
      </c>
      <c r="O231" s="2">
        <v>358.7</v>
      </c>
      <c r="P231" s="35">
        <v>1.4</v>
      </c>
      <c r="Q231" s="2">
        <v>268.7</v>
      </c>
      <c r="R231" s="2">
        <v>3.4</v>
      </c>
      <c r="S231" s="2">
        <v>110.6</v>
      </c>
      <c r="T231" s="2">
        <v>86.3</v>
      </c>
      <c r="U231" s="2">
        <v>230986.5</v>
      </c>
      <c r="V231" s="2">
        <v>317.3</v>
      </c>
      <c r="W231" s="2">
        <v>49766.8</v>
      </c>
      <c r="X231" s="2">
        <v>2.9</v>
      </c>
      <c r="Y231" s="2">
        <v>0.2</v>
      </c>
      <c r="Z231" s="2">
        <v>0.2</v>
      </c>
    </row>
    <row r="232" spans="1:26" x14ac:dyDescent="0.25">
      <c r="A232" s="35" t="s">
        <v>177</v>
      </c>
      <c r="B232" s="34">
        <v>553</v>
      </c>
      <c r="C232" s="1">
        <v>200</v>
      </c>
      <c r="D232" s="1">
        <v>976</v>
      </c>
      <c r="E232" s="3">
        <v>1.527E-4</v>
      </c>
      <c r="F232" s="34">
        <f t="shared" si="3"/>
        <v>15.27</v>
      </c>
      <c r="G232" s="42">
        <v>1.008</v>
      </c>
      <c r="H232" s="35">
        <v>1.0867</v>
      </c>
      <c r="I232" s="2">
        <v>1.0953999999999999</v>
      </c>
      <c r="J232" s="35">
        <v>1.1062000000000001</v>
      </c>
      <c r="K232" s="35">
        <v>0.82469999999999999</v>
      </c>
      <c r="L232" s="2">
        <v>0.81730000000000003</v>
      </c>
      <c r="M232" s="2">
        <v>9.5699999999999993E-2</v>
      </c>
      <c r="N232" s="2">
        <v>1.0781000000000001</v>
      </c>
      <c r="O232" s="2">
        <v>2</v>
      </c>
      <c r="P232" s="35">
        <v>2.6</v>
      </c>
      <c r="Q232" s="2">
        <v>271.8</v>
      </c>
      <c r="R232" s="2">
        <v>3.9</v>
      </c>
      <c r="S232" s="2">
        <v>125.8</v>
      </c>
      <c r="T232" s="2">
        <v>85.3</v>
      </c>
      <c r="U232" s="2">
        <v>173466.8</v>
      </c>
      <c r="V232" s="2">
        <v>375.5</v>
      </c>
      <c r="W232" s="2">
        <v>34652.1</v>
      </c>
      <c r="X232" s="2">
        <v>2.6</v>
      </c>
      <c r="Y232" s="2">
        <v>0.3</v>
      </c>
      <c r="Z232" s="2">
        <v>0.2</v>
      </c>
    </row>
    <row r="233" spans="1:26" x14ac:dyDescent="0.25">
      <c r="A233" s="35" t="s">
        <v>178</v>
      </c>
      <c r="B233" s="34">
        <v>553</v>
      </c>
      <c r="C233" s="1">
        <v>200</v>
      </c>
      <c r="D233" s="1">
        <v>976</v>
      </c>
      <c r="E233" s="3">
        <v>1.527E-4</v>
      </c>
      <c r="F233" s="34">
        <f t="shared" si="3"/>
        <v>15.27</v>
      </c>
      <c r="G233" s="42">
        <v>1.0078</v>
      </c>
      <c r="H233" s="35">
        <v>1.0864</v>
      </c>
      <c r="I233" s="2">
        <v>1.0949</v>
      </c>
      <c r="J233" s="35">
        <v>1.1056999999999999</v>
      </c>
      <c r="K233" s="35">
        <v>0.82820000000000005</v>
      </c>
      <c r="L233" s="2">
        <v>0.82099999999999995</v>
      </c>
      <c r="M233" s="2">
        <v>9.3700000000000006E-2</v>
      </c>
      <c r="N233" s="2">
        <v>1.0780000000000001</v>
      </c>
      <c r="O233" s="2">
        <v>359.1</v>
      </c>
      <c r="P233" s="35">
        <v>2.7</v>
      </c>
      <c r="Q233" s="2">
        <v>268.89999999999998</v>
      </c>
      <c r="R233" s="2">
        <v>3.9</v>
      </c>
      <c r="S233" s="2">
        <v>124</v>
      </c>
      <c r="T233" s="2">
        <v>85.2</v>
      </c>
      <c r="U233" s="2">
        <v>165941.70000000001</v>
      </c>
      <c r="V233" s="2">
        <v>341.4</v>
      </c>
      <c r="W233" s="2">
        <v>34911.5</v>
      </c>
      <c r="X233" s="2">
        <v>2.8</v>
      </c>
      <c r="Y233" s="2">
        <v>0.3</v>
      </c>
      <c r="Z233" s="2">
        <v>0.3</v>
      </c>
    </row>
    <row r="234" spans="1:26" x14ac:dyDescent="0.25">
      <c r="A234" s="35" t="s">
        <v>179</v>
      </c>
      <c r="B234" s="34">
        <v>556</v>
      </c>
      <c r="C234" s="1">
        <v>200</v>
      </c>
      <c r="D234" s="1">
        <v>976</v>
      </c>
      <c r="E234" s="3">
        <v>1.4919999999999999E-4</v>
      </c>
      <c r="F234" s="34">
        <f t="shared" si="3"/>
        <v>14.92</v>
      </c>
      <c r="G234" s="42">
        <v>1.0064</v>
      </c>
      <c r="H234" s="35">
        <v>1.0831999999999999</v>
      </c>
      <c r="I234" s="2">
        <v>1.0901000000000001</v>
      </c>
      <c r="J234" s="35">
        <v>1.1009</v>
      </c>
      <c r="K234" s="35">
        <v>0.85140000000000005</v>
      </c>
      <c r="L234" s="2">
        <v>0.84540000000000004</v>
      </c>
      <c r="M234" s="2">
        <v>8.0399999999999999E-2</v>
      </c>
      <c r="N234" s="2">
        <v>1.0762</v>
      </c>
      <c r="O234" s="2">
        <v>166.6</v>
      </c>
      <c r="P234" s="35">
        <v>0.7</v>
      </c>
      <c r="Q234" s="2">
        <v>256.60000000000002</v>
      </c>
      <c r="R234" s="2">
        <v>2.5</v>
      </c>
      <c r="S234" s="2">
        <v>61.6</v>
      </c>
      <c r="T234" s="2">
        <v>87.5</v>
      </c>
      <c r="U234" s="2">
        <v>159363.29999999999</v>
      </c>
      <c r="V234" s="2">
        <v>262</v>
      </c>
      <c r="W234" s="2">
        <v>35596.800000000003</v>
      </c>
      <c r="X234" s="2">
        <v>3.2</v>
      </c>
      <c r="Y234" s="2">
        <v>0.3</v>
      </c>
      <c r="Z234" s="2">
        <v>0.3</v>
      </c>
    </row>
    <row r="235" spans="1:26" x14ac:dyDescent="0.25">
      <c r="A235" s="35" t="s">
        <v>180</v>
      </c>
      <c r="B235" s="34">
        <v>559</v>
      </c>
      <c r="C235" s="1">
        <v>200</v>
      </c>
      <c r="D235" s="1">
        <v>976</v>
      </c>
      <c r="E235" s="3">
        <v>1.6750000000000001E-4</v>
      </c>
      <c r="F235" s="34">
        <f t="shared" si="3"/>
        <v>16.75</v>
      </c>
      <c r="G235" s="42">
        <v>1.0039</v>
      </c>
      <c r="H235" s="35">
        <v>1.0792999999999999</v>
      </c>
      <c r="I235" s="2">
        <v>1.0834999999999999</v>
      </c>
      <c r="J235" s="35">
        <v>1.0947</v>
      </c>
      <c r="K235" s="35">
        <v>0.90400000000000003</v>
      </c>
      <c r="L235" s="2">
        <v>0.9002</v>
      </c>
      <c r="M235" s="2">
        <v>5.1200000000000002E-2</v>
      </c>
      <c r="N235" s="2">
        <v>1.0751999999999999</v>
      </c>
      <c r="O235" s="2">
        <v>334.9</v>
      </c>
      <c r="P235" s="35">
        <v>0.6</v>
      </c>
      <c r="Q235" s="2">
        <v>244.9</v>
      </c>
      <c r="R235" s="2">
        <v>2.6</v>
      </c>
      <c r="S235" s="2">
        <v>78.599999999999994</v>
      </c>
      <c r="T235" s="2">
        <v>87.4</v>
      </c>
      <c r="U235" s="2">
        <v>155795.4</v>
      </c>
      <c r="V235" s="2">
        <v>114.8</v>
      </c>
      <c r="W235" s="2">
        <v>42098.8</v>
      </c>
      <c r="X235" s="2">
        <v>4.8</v>
      </c>
      <c r="Y235" s="2">
        <v>0.2</v>
      </c>
      <c r="Z235" s="2">
        <v>0.3</v>
      </c>
    </row>
    <row r="236" spans="1:26" x14ac:dyDescent="0.25">
      <c r="A236" s="35" t="s">
        <v>181</v>
      </c>
      <c r="B236" s="34">
        <v>562</v>
      </c>
      <c r="C236" s="1">
        <v>200</v>
      </c>
      <c r="D236" s="1">
        <v>976</v>
      </c>
      <c r="E236" s="3">
        <v>1.7340000000000001E-4</v>
      </c>
      <c r="F236" s="34">
        <f t="shared" si="3"/>
        <v>17.34</v>
      </c>
      <c r="G236" s="42">
        <v>1.0033000000000001</v>
      </c>
      <c r="H236" s="35">
        <v>1.081</v>
      </c>
      <c r="I236" s="2">
        <v>1.0846</v>
      </c>
      <c r="J236" s="35">
        <v>1.0962000000000001</v>
      </c>
      <c r="K236" s="35">
        <v>0.91859999999999997</v>
      </c>
      <c r="L236" s="2">
        <v>0.91539999999999999</v>
      </c>
      <c r="M236" s="2">
        <v>4.3200000000000002E-2</v>
      </c>
      <c r="N236" s="2">
        <v>1.0773999999999999</v>
      </c>
      <c r="O236" s="2">
        <v>2.7</v>
      </c>
      <c r="P236" s="35">
        <v>3.5</v>
      </c>
      <c r="Q236" s="2">
        <v>272.7</v>
      </c>
      <c r="R236" s="2">
        <v>0.9</v>
      </c>
      <c r="S236" s="2">
        <v>168</v>
      </c>
      <c r="T236" s="2">
        <v>86.4</v>
      </c>
      <c r="U236" s="2">
        <v>194333.2</v>
      </c>
      <c r="V236" s="2">
        <v>86.3</v>
      </c>
      <c r="W236" s="2">
        <v>41934.699999999997</v>
      </c>
      <c r="X236" s="2">
        <v>5.5</v>
      </c>
      <c r="Y236" s="2">
        <v>0.3</v>
      </c>
      <c r="Z236" s="2">
        <v>0.2</v>
      </c>
    </row>
    <row r="237" spans="1:26" x14ac:dyDescent="0.25">
      <c r="A237" s="35" t="s">
        <v>182</v>
      </c>
      <c r="B237" s="34">
        <v>565</v>
      </c>
      <c r="C237" s="1">
        <v>200</v>
      </c>
      <c r="D237" s="1">
        <v>976</v>
      </c>
      <c r="E237" s="3">
        <v>1.6310000000000001E-4</v>
      </c>
      <c r="F237" s="34">
        <f t="shared" si="3"/>
        <v>16.310000000000002</v>
      </c>
      <c r="G237" s="42">
        <v>1.0081</v>
      </c>
      <c r="H237" s="35">
        <v>1.0927</v>
      </c>
      <c r="I237" s="2">
        <v>1.1014999999999999</v>
      </c>
      <c r="J237" s="35">
        <v>1.1133</v>
      </c>
      <c r="K237" s="35">
        <v>0.83250000000000002</v>
      </c>
      <c r="L237" s="2">
        <v>0.82499999999999996</v>
      </c>
      <c r="M237" s="2">
        <v>9.1499999999999998E-2</v>
      </c>
      <c r="N237" s="2">
        <v>1.0838000000000001</v>
      </c>
      <c r="O237" s="2">
        <v>173.4</v>
      </c>
      <c r="P237" s="35">
        <v>2.1</v>
      </c>
      <c r="Q237" s="2">
        <v>83.4</v>
      </c>
      <c r="R237" s="2">
        <v>0.3</v>
      </c>
      <c r="S237" s="2">
        <v>346</v>
      </c>
      <c r="T237" s="2">
        <v>87.9</v>
      </c>
      <c r="U237" s="2">
        <v>215858.4</v>
      </c>
      <c r="V237" s="2">
        <v>438.6</v>
      </c>
      <c r="W237" s="2">
        <v>45701</v>
      </c>
      <c r="X237" s="2">
        <v>2.4</v>
      </c>
      <c r="Y237" s="2">
        <v>0.2</v>
      </c>
      <c r="Z237" s="2">
        <v>0.2</v>
      </c>
    </row>
    <row r="238" spans="1:26" x14ac:dyDescent="0.25">
      <c r="A238" s="35" t="s">
        <v>183</v>
      </c>
      <c r="B238" s="34">
        <v>568</v>
      </c>
      <c r="C238" s="1">
        <v>200</v>
      </c>
      <c r="D238" s="1">
        <v>976</v>
      </c>
      <c r="E238" s="3">
        <v>3.4640000000000002E-4</v>
      </c>
      <c r="F238" s="34">
        <f t="shared" si="3"/>
        <v>34.64</v>
      </c>
      <c r="G238" s="42">
        <v>1.0041</v>
      </c>
      <c r="H238" s="35">
        <v>1.0586</v>
      </c>
      <c r="I238" s="2">
        <v>1.0629</v>
      </c>
      <c r="J238" s="35">
        <v>1.0706</v>
      </c>
      <c r="K238" s="35">
        <v>0.86709999999999998</v>
      </c>
      <c r="L238" s="2">
        <v>0.86329999999999996</v>
      </c>
      <c r="M238" s="2">
        <v>7.0800000000000002E-2</v>
      </c>
      <c r="N238" s="2">
        <v>1.0543</v>
      </c>
      <c r="O238" s="2">
        <v>355.6</v>
      </c>
      <c r="P238" s="35">
        <v>0.2</v>
      </c>
      <c r="Q238" s="2">
        <v>265.60000000000002</v>
      </c>
      <c r="R238" s="2">
        <v>2.2999999999999998</v>
      </c>
      <c r="S238" s="2">
        <v>90.5</v>
      </c>
      <c r="T238" s="2">
        <v>87.7</v>
      </c>
      <c r="U238" s="2">
        <v>265522.2</v>
      </c>
      <c r="V238" s="2">
        <v>315.3</v>
      </c>
      <c r="W238" s="2">
        <v>58071</v>
      </c>
      <c r="X238" s="2">
        <v>2.9</v>
      </c>
      <c r="Y238" s="2">
        <v>0.2</v>
      </c>
      <c r="Z238" s="2">
        <v>0.2</v>
      </c>
    </row>
    <row r="239" spans="1:26" x14ac:dyDescent="0.25">
      <c r="A239" s="35" t="s">
        <v>184</v>
      </c>
      <c r="B239" s="34">
        <v>571</v>
      </c>
      <c r="C239" s="1">
        <v>200</v>
      </c>
      <c r="D239" s="1">
        <v>976</v>
      </c>
      <c r="E239" s="3">
        <v>1.8320000000000001E-4</v>
      </c>
      <c r="F239" s="34">
        <f t="shared" si="3"/>
        <v>18.32</v>
      </c>
      <c r="G239" s="42">
        <v>1.0046999999999999</v>
      </c>
      <c r="H239" s="35">
        <v>1.0901000000000001</v>
      </c>
      <c r="I239" s="2">
        <v>1.0952</v>
      </c>
      <c r="J239" s="35">
        <v>1.1079000000000001</v>
      </c>
      <c r="K239" s="35">
        <v>0.89629999999999999</v>
      </c>
      <c r="L239" s="2">
        <v>0.89170000000000005</v>
      </c>
      <c r="M239" s="2">
        <v>5.5599999999999997E-2</v>
      </c>
      <c r="N239" s="2">
        <v>1.0849</v>
      </c>
      <c r="O239" s="2">
        <v>343.3</v>
      </c>
      <c r="P239" s="35">
        <v>0.9</v>
      </c>
      <c r="Q239" s="2">
        <v>253.2</v>
      </c>
      <c r="R239" s="2">
        <v>3.3</v>
      </c>
      <c r="S239" s="2">
        <v>88</v>
      </c>
      <c r="T239" s="2">
        <v>86.6</v>
      </c>
      <c r="U239" s="2">
        <v>256556.6</v>
      </c>
      <c r="V239" s="2">
        <v>206.2</v>
      </c>
      <c r="W239" s="2">
        <v>60662</v>
      </c>
      <c r="X239" s="2">
        <v>3.6</v>
      </c>
      <c r="Y239" s="2">
        <v>0.2</v>
      </c>
      <c r="Z239" s="2">
        <v>0.2</v>
      </c>
    </row>
    <row r="240" spans="1:26" x14ac:dyDescent="0.25">
      <c r="A240" s="35" t="s">
        <v>185</v>
      </c>
      <c r="B240" s="34">
        <v>571</v>
      </c>
      <c r="C240" s="1">
        <v>200</v>
      </c>
      <c r="D240" s="1">
        <v>976</v>
      </c>
      <c r="E240" s="3">
        <v>1.8330000000000001E-4</v>
      </c>
      <c r="F240" s="34">
        <f t="shared" si="3"/>
        <v>18.330000000000002</v>
      </c>
      <c r="G240" s="42">
        <v>1.0048999999999999</v>
      </c>
      <c r="H240" s="35">
        <v>1.0902000000000001</v>
      </c>
      <c r="I240" s="2">
        <v>1.0954999999999999</v>
      </c>
      <c r="J240" s="35">
        <v>1.1081000000000001</v>
      </c>
      <c r="K240" s="35">
        <v>0.89300000000000002</v>
      </c>
      <c r="L240" s="2">
        <v>0.88829999999999998</v>
      </c>
      <c r="M240" s="2">
        <v>5.74E-2</v>
      </c>
      <c r="N240" s="2">
        <v>1.0849</v>
      </c>
      <c r="O240" s="2">
        <v>344.2</v>
      </c>
      <c r="P240" s="35">
        <v>0.6</v>
      </c>
      <c r="Q240" s="2">
        <v>254.2</v>
      </c>
      <c r="R240" s="2">
        <v>3.2</v>
      </c>
      <c r="S240" s="2">
        <v>85.2</v>
      </c>
      <c r="T240" s="2">
        <v>86.7</v>
      </c>
      <c r="U240" s="2">
        <v>202986.1</v>
      </c>
      <c r="V240" s="2">
        <v>172.5</v>
      </c>
      <c r="W240" s="2">
        <v>47410.9</v>
      </c>
      <c r="X240" s="2">
        <v>3.9</v>
      </c>
      <c r="Y240" s="2">
        <v>0.2</v>
      </c>
      <c r="Z240" s="2">
        <v>0.2</v>
      </c>
    </row>
    <row r="241" spans="1:26" x14ac:dyDescent="0.25">
      <c r="A241" s="35" t="s">
        <v>186</v>
      </c>
      <c r="B241" s="34">
        <v>574</v>
      </c>
      <c r="C241" s="1">
        <v>200</v>
      </c>
      <c r="D241" s="1">
        <v>976</v>
      </c>
      <c r="E241" s="3">
        <v>1.9919999999999999E-4</v>
      </c>
      <c r="F241" s="34">
        <f t="shared" si="3"/>
        <v>19.919999999999998</v>
      </c>
      <c r="G241" s="42">
        <v>1.0036</v>
      </c>
      <c r="H241" s="35">
        <v>1.0888</v>
      </c>
      <c r="I241" s="2">
        <v>1.0927</v>
      </c>
      <c r="J241" s="35">
        <v>1.1054999999999999</v>
      </c>
      <c r="K241" s="35">
        <v>0.91910000000000003</v>
      </c>
      <c r="L241" s="2">
        <v>0.91559999999999997</v>
      </c>
      <c r="M241" s="2">
        <v>4.3099999999999999E-2</v>
      </c>
      <c r="N241" s="2">
        <v>1.0849</v>
      </c>
      <c r="O241" s="2">
        <v>164</v>
      </c>
      <c r="P241" s="35">
        <v>2.2000000000000002</v>
      </c>
      <c r="Q241" s="2">
        <v>254</v>
      </c>
      <c r="R241" s="2">
        <v>0.8</v>
      </c>
      <c r="S241" s="2">
        <v>3.9</v>
      </c>
      <c r="T241" s="2">
        <v>87.6</v>
      </c>
      <c r="U241" s="2">
        <v>254063</v>
      </c>
      <c r="V241" s="2">
        <v>125</v>
      </c>
      <c r="W241" s="2">
        <v>62454.6</v>
      </c>
      <c r="X241" s="2">
        <v>4.5999999999999996</v>
      </c>
      <c r="Y241" s="2">
        <v>0.2</v>
      </c>
      <c r="Z241" s="2">
        <v>0.2</v>
      </c>
    </row>
    <row r="242" spans="1:26" x14ac:dyDescent="0.25">
      <c r="A242" s="35" t="s">
        <v>187</v>
      </c>
      <c r="B242" s="34">
        <v>577</v>
      </c>
      <c r="C242" s="1">
        <v>200</v>
      </c>
      <c r="D242" s="1">
        <v>976</v>
      </c>
      <c r="E242" s="3">
        <v>1.5550000000000001E-4</v>
      </c>
      <c r="F242" s="34">
        <f t="shared" si="3"/>
        <v>15.55</v>
      </c>
      <c r="G242" s="42">
        <v>1.0016</v>
      </c>
      <c r="H242" s="35">
        <v>1.0908</v>
      </c>
      <c r="I242" s="2">
        <v>1.0925</v>
      </c>
      <c r="J242" s="35">
        <v>1.1066</v>
      </c>
      <c r="K242" s="35">
        <v>0.96460000000000001</v>
      </c>
      <c r="L242" s="2">
        <v>0.96309999999999996</v>
      </c>
      <c r="M242" s="2">
        <v>1.8599999999999998E-2</v>
      </c>
      <c r="N242" s="2">
        <v>1.0891</v>
      </c>
      <c r="O242" s="2">
        <v>112.3</v>
      </c>
      <c r="P242" s="35">
        <v>3.3</v>
      </c>
      <c r="Q242" s="2">
        <v>202.4</v>
      </c>
      <c r="R242" s="2">
        <v>1.6</v>
      </c>
      <c r="S242" s="2">
        <v>318.2</v>
      </c>
      <c r="T242" s="2">
        <v>86.4</v>
      </c>
      <c r="U242" s="2">
        <v>200099.1</v>
      </c>
      <c r="V242" s="2">
        <v>18.899999999999999</v>
      </c>
      <c r="W242" s="2">
        <v>54369.9</v>
      </c>
      <c r="X242" s="2">
        <v>11.6</v>
      </c>
      <c r="Y242" s="2">
        <v>0.2</v>
      </c>
      <c r="Z242" s="2">
        <v>0.2</v>
      </c>
    </row>
    <row r="243" spans="1:26" x14ac:dyDescent="0.25">
      <c r="A243" s="35" t="s">
        <v>188</v>
      </c>
      <c r="B243" s="34">
        <v>580</v>
      </c>
      <c r="C243" s="1">
        <v>200</v>
      </c>
      <c r="D243" s="1">
        <v>976</v>
      </c>
      <c r="E243" s="3">
        <v>1.627E-4</v>
      </c>
      <c r="F243" s="34">
        <f t="shared" si="3"/>
        <v>16.27</v>
      </c>
      <c r="G243" s="42">
        <v>1.0037</v>
      </c>
      <c r="H243" s="35">
        <v>1.0821000000000001</v>
      </c>
      <c r="I243" s="2">
        <v>1.0861000000000001</v>
      </c>
      <c r="J243" s="35">
        <v>1.0978000000000001</v>
      </c>
      <c r="K243" s="35">
        <v>0.91010000000000002</v>
      </c>
      <c r="L243" s="2">
        <v>0.90649999999999997</v>
      </c>
      <c r="M243" s="2">
        <v>4.7899999999999998E-2</v>
      </c>
      <c r="N243" s="2">
        <v>1.0781000000000001</v>
      </c>
      <c r="O243" s="2">
        <v>323.10000000000002</v>
      </c>
      <c r="P243" s="35">
        <v>5.6</v>
      </c>
      <c r="Q243" s="2">
        <v>53.1</v>
      </c>
      <c r="R243" s="2">
        <v>0.5</v>
      </c>
      <c r="S243" s="2">
        <v>148.5</v>
      </c>
      <c r="T243" s="2">
        <v>84.4</v>
      </c>
      <c r="U243" s="2">
        <v>175021.4</v>
      </c>
      <c r="V243" s="2">
        <v>126.5</v>
      </c>
      <c r="W243" s="2">
        <v>59615.6</v>
      </c>
      <c r="X243" s="2">
        <v>4.5</v>
      </c>
      <c r="Y243" s="2">
        <v>0.2</v>
      </c>
      <c r="Z243" s="2">
        <v>0.2</v>
      </c>
    </row>
    <row r="244" spans="1:26" x14ac:dyDescent="0.25">
      <c r="A244" s="35" t="s">
        <v>188</v>
      </c>
      <c r="B244" s="34">
        <v>583</v>
      </c>
      <c r="C244" s="1">
        <v>200</v>
      </c>
      <c r="D244" s="1">
        <v>976</v>
      </c>
      <c r="E244" s="3">
        <v>1.6259999999999999E-4</v>
      </c>
      <c r="F244" s="34">
        <f t="shared" si="3"/>
        <v>16.259999999999998</v>
      </c>
      <c r="G244" s="42">
        <v>1.0039</v>
      </c>
      <c r="H244" s="35">
        <v>1.0823</v>
      </c>
      <c r="I244" s="2">
        <v>1.0865</v>
      </c>
      <c r="J244" s="35">
        <v>1.0981000000000001</v>
      </c>
      <c r="K244" s="35">
        <v>0.90700000000000003</v>
      </c>
      <c r="L244" s="2">
        <v>0.90329999999999999</v>
      </c>
      <c r="M244" s="2">
        <v>4.9599999999999998E-2</v>
      </c>
      <c r="N244" s="2">
        <v>1.0781000000000001</v>
      </c>
      <c r="O244" s="2">
        <v>324.7</v>
      </c>
      <c r="P244" s="35">
        <v>5.6</v>
      </c>
      <c r="Q244" s="2">
        <v>54.7</v>
      </c>
      <c r="R244" s="2">
        <v>0.5</v>
      </c>
      <c r="S244" s="2">
        <v>149.69999999999999</v>
      </c>
      <c r="T244" s="2">
        <v>84.4</v>
      </c>
      <c r="U244" s="2">
        <v>139378.4</v>
      </c>
      <c r="V244" s="2">
        <v>107.2</v>
      </c>
      <c r="W244" s="2">
        <v>46731.3</v>
      </c>
      <c r="X244" s="2">
        <v>4.9000000000000004</v>
      </c>
      <c r="Y244" s="2">
        <v>0.2</v>
      </c>
      <c r="Z244" s="2">
        <v>0.3</v>
      </c>
    </row>
    <row r="245" spans="1:26" x14ac:dyDescent="0.25">
      <c r="A245" s="35" t="s">
        <v>189</v>
      </c>
      <c r="B245" s="34">
        <v>586</v>
      </c>
      <c r="C245" s="1">
        <v>200</v>
      </c>
      <c r="D245" s="1">
        <v>976</v>
      </c>
      <c r="E245" s="3">
        <v>1.473E-4</v>
      </c>
      <c r="F245" s="34">
        <f t="shared" si="3"/>
        <v>14.73</v>
      </c>
      <c r="G245" s="42">
        <v>1.0028999999999999</v>
      </c>
      <c r="H245" s="35">
        <v>1.0872999999999999</v>
      </c>
      <c r="I245" s="2">
        <v>1.0905</v>
      </c>
      <c r="J245" s="35">
        <v>1.1033999999999999</v>
      </c>
      <c r="K245" s="35">
        <v>0.9335</v>
      </c>
      <c r="L245" s="2">
        <v>0.93069999999999997</v>
      </c>
      <c r="M245" s="2">
        <v>3.5299999999999998E-2</v>
      </c>
      <c r="N245" s="2">
        <v>1.0842000000000001</v>
      </c>
      <c r="O245" s="2">
        <v>349.3</v>
      </c>
      <c r="P245" s="35">
        <v>6.1</v>
      </c>
      <c r="Q245" s="2">
        <v>259.2</v>
      </c>
      <c r="R245" s="2">
        <v>1.4</v>
      </c>
      <c r="S245" s="2">
        <v>156.69999999999999</v>
      </c>
      <c r="T245" s="2">
        <v>83.8</v>
      </c>
      <c r="U245" s="2">
        <v>192397.7</v>
      </c>
      <c r="V245" s="2">
        <v>61.9</v>
      </c>
      <c r="W245" s="2">
        <v>45851.8</v>
      </c>
      <c r="X245" s="2">
        <v>6.5</v>
      </c>
      <c r="Y245" s="2">
        <v>0.2</v>
      </c>
      <c r="Z245" s="2">
        <v>0.2</v>
      </c>
    </row>
    <row r="246" spans="1:26" x14ac:dyDescent="0.25">
      <c r="A246" s="35" t="s">
        <v>190</v>
      </c>
      <c r="B246" s="34">
        <v>589</v>
      </c>
      <c r="C246" s="1">
        <v>200</v>
      </c>
      <c r="D246" s="1">
        <v>976</v>
      </c>
      <c r="E246" s="3">
        <v>1.884E-4</v>
      </c>
      <c r="F246" s="34">
        <f t="shared" si="3"/>
        <v>18.84</v>
      </c>
      <c r="G246" s="42">
        <v>1.0024</v>
      </c>
      <c r="H246" s="35">
        <v>1.0667</v>
      </c>
      <c r="I246" s="2">
        <v>1.0692999999999999</v>
      </c>
      <c r="J246" s="35">
        <v>1.079</v>
      </c>
      <c r="K246" s="35">
        <v>0.92800000000000005</v>
      </c>
      <c r="L246" s="2">
        <v>0.92569999999999997</v>
      </c>
      <c r="M246" s="2">
        <v>3.7900000000000003E-2</v>
      </c>
      <c r="N246" s="2">
        <v>1.0642</v>
      </c>
      <c r="O246" s="2">
        <v>318.8</v>
      </c>
      <c r="P246" s="35">
        <v>2.2999999999999998</v>
      </c>
      <c r="Q246" s="2">
        <v>228.8</v>
      </c>
      <c r="R246" s="2">
        <v>1</v>
      </c>
      <c r="S246" s="2">
        <v>114.5</v>
      </c>
      <c r="T246" s="2">
        <v>87.5</v>
      </c>
      <c r="U246" s="2">
        <v>192041.9</v>
      </c>
      <c r="V246" s="2">
        <v>86.5</v>
      </c>
      <c r="W246" s="2">
        <v>64723.7</v>
      </c>
      <c r="X246" s="2">
        <v>5.5</v>
      </c>
      <c r="Y246" s="2">
        <v>0.2</v>
      </c>
      <c r="Z246" s="2">
        <v>0.2</v>
      </c>
    </row>
    <row r="247" spans="1:26" x14ac:dyDescent="0.25">
      <c r="A247" s="35" t="s">
        <v>191</v>
      </c>
      <c r="B247" s="34">
        <v>592</v>
      </c>
      <c r="C247" s="1">
        <v>200</v>
      </c>
      <c r="D247" s="1">
        <v>976</v>
      </c>
      <c r="E247" s="3">
        <v>3.1730000000000001E-4</v>
      </c>
      <c r="F247" s="34">
        <f t="shared" si="3"/>
        <v>31.73</v>
      </c>
      <c r="G247" s="42">
        <v>1.0056</v>
      </c>
      <c r="H247" s="35">
        <v>1.0589999999999999</v>
      </c>
      <c r="I247" s="2">
        <v>1.0649</v>
      </c>
      <c r="J247" s="35">
        <v>1.0721000000000001</v>
      </c>
      <c r="K247" s="35">
        <v>0.82340000000000002</v>
      </c>
      <c r="L247" s="2">
        <v>0.81830000000000003</v>
      </c>
      <c r="M247" s="2">
        <v>9.5200000000000007E-2</v>
      </c>
      <c r="N247" s="2">
        <v>1.0530999999999999</v>
      </c>
      <c r="O247" s="2">
        <v>256.89999999999998</v>
      </c>
      <c r="P247" s="35">
        <v>0.4</v>
      </c>
      <c r="Q247" s="2">
        <v>166.9</v>
      </c>
      <c r="R247" s="2">
        <v>0.9</v>
      </c>
      <c r="S247" s="2">
        <v>11</v>
      </c>
      <c r="T247" s="2">
        <v>89</v>
      </c>
      <c r="U247" s="2">
        <v>214503.6</v>
      </c>
      <c r="V247" s="2">
        <v>494.8</v>
      </c>
      <c r="W247" s="2">
        <v>47783.4</v>
      </c>
      <c r="X247" s="2">
        <v>2.2999999999999998</v>
      </c>
      <c r="Y247" s="2">
        <v>0.2</v>
      </c>
      <c r="Z247" s="2">
        <v>0.2</v>
      </c>
    </row>
    <row r="248" spans="1:26" x14ac:dyDescent="0.25">
      <c r="A248" s="35" t="s">
        <v>192</v>
      </c>
      <c r="B248" s="34">
        <v>592</v>
      </c>
      <c r="C248" s="1">
        <v>200</v>
      </c>
      <c r="D248" s="1">
        <v>976</v>
      </c>
      <c r="E248" s="3">
        <v>3.1690000000000001E-4</v>
      </c>
      <c r="F248" s="34">
        <f t="shared" si="3"/>
        <v>31.69</v>
      </c>
      <c r="G248" s="42">
        <v>1.0055000000000001</v>
      </c>
      <c r="H248" s="35">
        <v>1.0589</v>
      </c>
      <c r="I248" s="2">
        <v>1.0647</v>
      </c>
      <c r="J248" s="35">
        <v>1.0720000000000001</v>
      </c>
      <c r="K248" s="35">
        <v>0.82489999999999997</v>
      </c>
      <c r="L248" s="2">
        <v>0.81989999999999996</v>
      </c>
      <c r="M248" s="2">
        <v>9.4299999999999995E-2</v>
      </c>
      <c r="N248" s="2">
        <v>1.0530999999999999</v>
      </c>
      <c r="O248" s="2">
        <v>257.5</v>
      </c>
      <c r="P248" s="35">
        <v>0.5</v>
      </c>
      <c r="Q248" s="2">
        <v>167.5</v>
      </c>
      <c r="R248" s="2">
        <v>0.9</v>
      </c>
      <c r="S248" s="2">
        <v>18.2</v>
      </c>
      <c r="T248" s="2">
        <v>89</v>
      </c>
      <c r="U248" s="2">
        <v>232597.8</v>
      </c>
      <c r="V248" s="2">
        <v>523.79999999999995</v>
      </c>
      <c r="W248" s="2">
        <v>51479.6</v>
      </c>
      <c r="X248" s="2">
        <v>2.2000000000000002</v>
      </c>
      <c r="Y248" s="2">
        <v>0.2</v>
      </c>
      <c r="Z248" s="2">
        <v>0.2</v>
      </c>
    </row>
    <row r="249" spans="1:26" x14ac:dyDescent="0.25">
      <c r="A249" s="35" t="s">
        <v>193</v>
      </c>
      <c r="B249" s="34">
        <v>595</v>
      </c>
      <c r="C249" s="1">
        <v>200</v>
      </c>
      <c r="D249" s="1">
        <v>976</v>
      </c>
      <c r="E249" s="3">
        <v>2.8860000000000002E-4</v>
      </c>
      <c r="F249" s="34">
        <f t="shared" si="3"/>
        <v>28.860000000000003</v>
      </c>
      <c r="G249" s="42">
        <v>1.0055000000000001</v>
      </c>
      <c r="H249" s="35">
        <v>1.0666</v>
      </c>
      <c r="I249" s="2">
        <v>1.0724</v>
      </c>
      <c r="J249" s="35">
        <v>1.0809</v>
      </c>
      <c r="K249" s="35">
        <v>0.84440000000000004</v>
      </c>
      <c r="L249" s="2">
        <v>0.83940000000000003</v>
      </c>
      <c r="M249" s="2">
        <v>8.3699999999999997E-2</v>
      </c>
      <c r="N249" s="2">
        <v>1.0608</v>
      </c>
      <c r="O249" s="2">
        <v>181.7</v>
      </c>
      <c r="P249" s="35">
        <v>2.8</v>
      </c>
      <c r="Q249" s="2">
        <v>91.7</v>
      </c>
      <c r="R249" s="2">
        <v>0.5</v>
      </c>
      <c r="S249" s="2">
        <v>352.4</v>
      </c>
      <c r="T249" s="2">
        <v>87.2</v>
      </c>
      <c r="U249" s="2">
        <v>199781.7</v>
      </c>
      <c r="V249" s="2">
        <v>328.6</v>
      </c>
      <c r="W249" s="2">
        <v>41292.9</v>
      </c>
      <c r="X249" s="2">
        <v>2.8</v>
      </c>
      <c r="Y249" s="2">
        <v>0.3</v>
      </c>
      <c r="Z249" s="2">
        <v>0.2</v>
      </c>
    </row>
    <row r="250" spans="1:26" x14ac:dyDescent="0.25">
      <c r="A250" s="35" t="s">
        <v>194</v>
      </c>
      <c r="B250" s="34">
        <v>598</v>
      </c>
      <c r="C250" s="1">
        <v>200</v>
      </c>
      <c r="D250" s="1">
        <v>976</v>
      </c>
      <c r="E250" s="3">
        <v>4.6309999999999998E-4</v>
      </c>
      <c r="F250" s="34">
        <f t="shared" si="3"/>
        <v>46.309999999999995</v>
      </c>
      <c r="G250" s="42">
        <v>1.0147999999999999</v>
      </c>
      <c r="H250" s="35">
        <v>1.0587</v>
      </c>
      <c r="I250" s="2">
        <v>1.0743</v>
      </c>
      <c r="J250" s="35">
        <v>1.0787</v>
      </c>
      <c r="K250" s="35">
        <v>0.59079999999999999</v>
      </c>
      <c r="L250" s="2">
        <v>0.57899999999999996</v>
      </c>
      <c r="M250" s="2">
        <v>0.23530000000000001</v>
      </c>
      <c r="N250" s="2">
        <v>1.0431999999999999</v>
      </c>
      <c r="O250" s="2">
        <v>262.89999999999998</v>
      </c>
      <c r="P250" s="35">
        <v>0</v>
      </c>
      <c r="Q250" s="2">
        <v>352.9</v>
      </c>
      <c r="R250" s="2">
        <v>3.4</v>
      </c>
      <c r="S250" s="2">
        <v>172.7</v>
      </c>
      <c r="T250" s="2">
        <v>86.6</v>
      </c>
      <c r="U250" s="2">
        <v>256243</v>
      </c>
      <c r="V250" s="2">
        <v>3370.7</v>
      </c>
      <c r="W250" s="2">
        <v>44836.7</v>
      </c>
      <c r="X250" s="2">
        <v>0.9</v>
      </c>
      <c r="Y250" s="2">
        <v>0.2</v>
      </c>
      <c r="Z250" s="2">
        <v>0.2</v>
      </c>
    </row>
    <row r="251" spans="1:26" x14ac:dyDescent="0.25">
      <c r="A251" s="35" t="s">
        <v>195</v>
      </c>
      <c r="B251" s="34">
        <v>600</v>
      </c>
      <c r="C251" s="1">
        <v>200</v>
      </c>
      <c r="D251" s="1">
        <v>976</v>
      </c>
      <c r="E251" s="3">
        <v>2.3360000000000001E-4</v>
      </c>
      <c r="F251" s="34">
        <f t="shared" si="3"/>
        <v>23.360000000000003</v>
      </c>
      <c r="G251" s="42">
        <v>1.0017</v>
      </c>
      <c r="H251" s="35">
        <v>1.0941000000000001</v>
      </c>
      <c r="I251" s="2">
        <v>1.0959000000000001</v>
      </c>
      <c r="J251" s="35">
        <v>1.1105</v>
      </c>
      <c r="K251" s="35">
        <v>0.96330000000000005</v>
      </c>
      <c r="L251" s="2">
        <v>0.96160000000000001</v>
      </c>
      <c r="M251" s="2">
        <v>1.9400000000000001E-2</v>
      </c>
      <c r="N251" s="2">
        <v>1.0923</v>
      </c>
      <c r="O251" s="2">
        <v>349.6</v>
      </c>
      <c r="P251" s="35">
        <v>1.5</v>
      </c>
      <c r="Q251" s="2">
        <v>259.60000000000002</v>
      </c>
      <c r="R251" s="2">
        <v>1.9</v>
      </c>
      <c r="S251" s="2">
        <v>119.2</v>
      </c>
      <c r="T251" s="2">
        <v>87.6</v>
      </c>
      <c r="U251" s="2">
        <v>246645.3</v>
      </c>
      <c r="V251" s="2">
        <v>22.9</v>
      </c>
      <c r="W251" s="2">
        <v>59377.2</v>
      </c>
      <c r="X251" s="2">
        <v>10.6</v>
      </c>
      <c r="Y251" s="2">
        <v>0.2</v>
      </c>
      <c r="Z251" s="2">
        <v>0.2</v>
      </c>
    </row>
    <row r="252" spans="1:26" x14ac:dyDescent="0.25">
      <c r="A252" s="35" t="s">
        <v>196</v>
      </c>
      <c r="B252" s="34">
        <v>600</v>
      </c>
      <c r="C252" s="1">
        <v>200</v>
      </c>
      <c r="D252" s="1">
        <v>976</v>
      </c>
      <c r="E252" s="3">
        <v>2.3340000000000001E-4</v>
      </c>
      <c r="F252" s="34">
        <f t="shared" si="3"/>
        <v>23.34</v>
      </c>
      <c r="G252" s="42">
        <v>1.0022</v>
      </c>
      <c r="H252" s="35">
        <v>1.0938000000000001</v>
      </c>
      <c r="I252" s="2">
        <v>1.0962000000000001</v>
      </c>
      <c r="J252" s="35">
        <v>1.1105</v>
      </c>
      <c r="K252" s="35">
        <v>0.95189999999999997</v>
      </c>
      <c r="L252" s="2">
        <v>0.94969999999999999</v>
      </c>
      <c r="M252" s="2">
        <v>2.5499999999999998E-2</v>
      </c>
      <c r="N252" s="2">
        <v>1.0913999999999999</v>
      </c>
      <c r="O252" s="2">
        <v>356.6</v>
      </c>
      <c r="P252" s="35">
        <v>1.2</v>
      </c>
      <c r="Q252" s="2">
        <v>266.5</v>
      </c>
      <c r="R252" s="2">
        <v>2.1</v>
      </c>
      <c r="S252" s="2">
        <v>114.9</v>
      </c>
      <c r="T252" s="2">
        <v>87.6</v>
      </c>
      <c r="U252" s="2">
        <v>243723.2</v>
      </c>
      <c r="V252" s="2">
        <v>37</v>
      </c>
      <c r="W252" s="2">
        <v>55512.7</v>
      </c>
      <c r="X252" s="2">
        <v>8.4</v>
      </c>
      <c r="Y252" s="2">
        <v>0.2</v>
      </c>
      <c r="Z252" s="2">
        <v>0.2</v>
      </c>
    </row>
    <row r="253" spans="1:26" x14ac:dyDescent="0.25">
      <c r="A253" s="35" t="s">
        <v>197</v>
      </c>
      <c r="B253" s="34">
        <v>602</v>
      </c>
      <c r="C253" s="1">
        <v>200</v>
      </c>
      <c r="D253" s="1">
        <v>976</v>
      </c>
      <c r="E253" s="3">
        <v>2.33E-4</v>
      </c>
      <c r="F253" s="34">
        <f t="shared" si="3"/>
        <v>23.3</v>
      </c>
      <c r="G253" s="42">
        <v>1.0027999999999999</v>
      </c>
      <c r="H253" s="35">
        <v>1.1023000000000001</v>
      </c>
      <c r="I253" s="2">
        <v>1.1053999999999999</v>
      </c>
      <c r="J253" s="35">
        <v>1.1209</v>
      </c>
      <c r="K253" s="35">
        <v>0.94350000000000001</v>
      </c>
      <c r="L253" s="2">
        <v>0.94069999999999998</v>
      </c>
      <c r="M253" s="2">
        <v>3.0099999999999998E-2</v>
      </c>
      <c r="N253" s="2">
        <v>1.0992</v>
      </c>
      <c r="O253" s="2">
        <v>150.5</v>
      </c>
      <c r="P253" s="35">
        <v>0</v>
      </c>
      <c r="Q253" s="2">
        <v>240.5</v>
      </c>
      <c r="R253" s="2">
        <v>5</v>
      </c>
      <c r="S253" s="2">
        <v>60</v>
      </c>
      <c r="T253" s="2">
        <v>85</v>
      </c>
      <c r="U253" s="2">
        <v>220069.4</v>
      </c>
      <c r="V253" s="2">
        <v>58.2</v>
      </c>
      <c r="W253" s="2">
        <v>65023.3</v>
      </c>
      <c r="X253" s="2">
        <v>6.7</v>
      </c>
      <c r="Y253" s="2">
        <v>0.2</v>
      </c>
      <c r="Z253" s="2">
        <v>0.2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60D4-35DF-42DD-BB34-4DB05FFFB9CA}">
  <dimension ref="A1:AA105"/>
  <sheetViews>
    <sheetView zoomScale="70" zoomScaleNormal="70" workbookViewId="0">
      <selection activeCell="AD22" sqref="AD22"/>
    </sheetView>
  </sheetViews>
  <sheetFormatPr defaultRowHeight="15" x14ac:dyDescent="0.25"/>
  <cols>
    <col min="1" max="1" width="9.140625" style="14"/>
    <col min="3" max="3" width="15.7109375" style="15" customWidth="1"/>
    <col min="4" max="4" width="9.140625" style="18"/>
    <col min="5" max="5" width="15.7109375" style="18" customWidth="1"/>
    <col min="6" max="6" width="11.85546875" style="18" customWidth="1"/>
    <col min="7" max="7" width="13.5703125" style="18" customWidth="1"/>
    <col min="8" max="8" width="13.85546875" style="18" customWidth="1"/>
    <col min="11" max="20" width="9.140625" style="18"/>
    <col min="21" max="21" width="13.42578125" style="18" customWidth="1"/>
    <col min="22" max="25" width="9.140625" style="18"/>
    <col min="26" max="26" width="15.7109375" style="14" customWidth="1"/>
  </cols>
  <sheetData>
    <row r="1" spans="1:27" ht="40.5" customHeight="1" x14ac:dyDescent="0.25">
      <c r="A1" s="8" t="s">
        <v>199</v>
      </c>
      <c r="B1" s="9" t="s">
        <v>200</v>
      </c>
      <c r="C1" s="27" t="s">
        <v>201</v>
      </c>
      <c r="D1" s="9" t="s">
        <v>202</v>
      </c>
      <c r="E1" s="28" t="s">
        <v>203</v>
      </c>
      <c r="F1" s="28" t="s">
        <v>204</v>
      </c>
      <c r="G1" s="29" t="s">
        <v>205</v>
      </c>
      <c r="H1" s="29" t="s">
        <v>206</v>
      </c>
      <c r="J1" s="5"/>
      <c r="K1" s="43" t="s">
        <v>318</v>
      </c>
      <c r="L1" s="44"/>
      <c r="M1" s="44"/>
      <c r="N1" s="44"/>
      <c r="O1" s="44"/>
      <c r="P1" s="44"/>
      <c r="Q1" s="43" t="s">
        <v>319</v>
      </c>
      <c r="R1" s="44"/>
      <c r="S1" s="44"/>
      <c r="T1" s="44"/>
      <c r="U1" s="44"/>
      <c r="V1" s="43" t="s">
        <v>320</v>
      </c>
      <c r="W1" s="44"/>
      <c r="X1" s="44"/>
      <c r="Y1" s="44"/>
      <c r="Z1" s="44"/>
      <c r="AA1" s="5"/>
    </row>
    <row r="2" spans="1:27" ht="30" x14ac:dyDescent="0.25">
      <c r="A2" s="13" t="s">
        <v>207</v>
      </c>
      <c r="B2" s="11">
        <v>502</v>
      </c>
      <c r="C2" s="30">
        <v>15.2788</v>
      </c>
      <c r="D2" s="31">
        <f>C2-4.1524</f>
        <v>11.1264</v>
      </c>
      <c r="E2" s="19">
        <v>3.7829999999999998E-4</v>
      </c>
      <c r="F2" s="19">
        <f>$E2/$D2*1000</f>
        <v>3.40002157031924E-2</v>
      </c>
      <c r="G2" s="22">
        <v>1.0837959291567516</v>
      </c>
      <c r="H2" s="22">
        <v>0.63441712926249116</v>
      </c>
      <c r="K2" s="8" t="s">
        <v>199</v>
      </c>
      <c r="L2" s="9" t="s">
        <v>310</v>
      </c>
      <c r="M2" s="9" t="s">
        <v>200</v>
      </c>
      <c r="N2" s="8" t="s">
        <v>311</v>
      </c>
      <c r="O2" s="8" t="s">
        <v>312</v>
      </c>
      <c r="P2" s="8" t="s">
        <v>313</v>
      </c>
      <c r="Q2" s="8" t="s">
        <v>199</v>
      </c>
      <c r="R2" s="8" t="s">
        <v>311</v>
      </c>
      <c r="S2" s="8" t="s">
        <v>312</v>
      </c>
      <c r="T2" s="8" t="s">
        <v>313</v>
      </c>
      <c r="U2" s="10" t="s">
        <v>314</v>
      </c>
      <c r="V2" s="8" t="s">
        <v>199</v>
      </c>
      <c r="W2" s="8" t="s">
        <v>311</v>
      </c>
      <c r="X2" s="8" t="s">
        <v>312</v>
      </c>
      <c r="Y2" s="8" t="s">
        <v>313</v>
      </c>
      <c r="Z2" s="25" t="s">
        <v>315</v>
      </c>
    </row>
    <row r="3" spans="1:27" x14ac:dyDescent="0.25">
      <c r="A3" s="14" t="s">
        <v>208</v>
      </c>
      <c r="B3" s="12">
        <v>505</v>
      </c>
      <c r="C3" s="32">
        <v>15.005000000000001</v>
      </c>
      <c r="D3" s="33">
        <f t="shared" ref="D3:D66" si="0">C3-4.1524</f>
        <v>10.852600000000001</v>
      </c>
      <c r="E3" s="20">
        <v>2.1704999999999999E-4</v>
      </c>
      <c r="F3" s="20">
        <f t="shared" ref="F3:F66" si="1">$E3/$D3*1000</f>
        <v>1.9999815712363856E-2</v>
      </c>
      <c r="G3" s="23">
        <v>0.92144667127389746</v>
      </c>
      <c r="H3" s="23">
        <v>-0.43768716885510073</v>
      </c>
      <c r="K3" s="18" t="s">
        <v>207</v>
      </c>
      <c r="L3" s="33">
        <v>11.1264</v>
      </c>
      <c r="M3" s="16">
        <v>502</v>
      </c>
      <c r="N3" s="18">
        <v>3.7829999999999998E-4</v>
      </c>
      <c r="O3" s="18">
        <v>3.7829999999999998E-4</v>
      </c>
      <c r="P3" s="18">
        <f>O3/L3*1000</f>
        <v>3.40002157031924E-2</v>
      </c>
      <c r="Q3" s="18" t="s">
        <v>207</v>
      </c>
      <c r="R3" s="18">
        <v>3.745E-4</v>
      </c>
      <c r="S3" s="18">
        <v>3.7419999999999999E-4</v>
      </c>
      <c r="T3" s="18">
        <f t="shared" ref="T3:T34" si="2">S3/L3*1000</f>
        <v>3.363172274949669E-2</v>
      </c>
      <c r="U3" s="26">
        <f t="shared" ref="U3:U34" si="3">(P3-T3)/P3*100</f>
        <v>1.0837959291567425</v>
      </c>
      <c r="V3" s="18" t="s">
        <v>207</v>
      </c>
      <c r="W3" s="18">
        <v>3.771E-4</v>
      </c>
      <c r="X3" s="18">
        <v>3.7589999999999998E-4</v>
      </c>
      <c r="Y3" s="18">
        <f t="shared" ref="Y3:Y34" si="4">X3/L3*1000</f>
        <v>3.3784512510785153E-2</v>
      </c>
      <c r="Z3" s="24">
        <f t="shared" ref="Z3:Z34" si="5">(P3-Y3)/P3*100</f>
        <v>0.63441712926248983</v>
      </c>
    </row>
    <row r="4" spans="1:27" x14ac:dyDescent="0.25">
      <c r="A4" s="14" t="s">
        <v>209</v>
      </c>
      <c r="B4" s="12">
        <v>508</v>
      </c>
      <c r="C4" s="32">
        <v>14.696300000000001</v>
      </c>
      <c r="D4" s="33">
        <f t="shared" si="0"/>
        <v>10.543900000000001</v>
      </c>
      <c r="E4" s="20">
        <v>2.4594999999999999E-4</v>
      </c>
      <c r="F4" s="20">
        <f t="shared" si="1"/>
        <v>2.3326283443507616E-2</v>
      </c>
      <c r="G4" s="23">
        <v>0.95547875584467401</v>
      </c>
      <c r="H4" s="23">
        <v>0.22362268753811193</v>
      </c>
      <c r="K4" s="18" t="s">
        <v>208</v>
      </c>
      <c r="L4" s="33">
        <v>10.852600000000001</v>
      </c>
      <c r="M4" s="16">
        <v>505</v>
      </c>
      <c r="N4" s="18">
        <v>2.1699999999999999E-4</v>
      </c>
      <c r="O4" s="18">
        <v>2.1704999999999999E-4</v>
      </c>
      <c r="P4" s="18">
        <f t="shared" ref="P4:P67" si="6">O4/L4*1000</f>
        <v>1.9999815712363856E-2</v>
      </c>
      <c r="Q4" s="18" t="s">
        <v>208</v>
      </c>
      <c r="R4" s="18">
        <v>2.153E-4</v>
      </c>
      <c r="S4" s="18">
        <v>2.1505E-4</v>
      </c>
      <c r="T4" s="18">
        <f t="shared" si="2"/>
        <v>1.9815528076221365E-2</v>
      </c>
      <c r="U4" s="26">
        <f t="shared" si="3"/>
        <v>0.92144667127389956</v>
      </c>
      <c r="V4" s="18" t="s">
        <v>208</v>
      </c>
      <c r="W4" s="18">
        <v>2.1819999999999999E-4</v>
      </c>
      <c r="X4" s="18">
        <v>2.1799999999999999E-4</v>
      </c>
      <c r="Y4" s="18">
        <f t="shared" si="4"/>
        <v>2.0087352339531541E-2</v>
      </c>
      <c r="Z4" s="24">
        <f t="shared" si="5"/>
        <v>-0.43768716885511105</v>
      </c>
    </row>
    <row r="5" spans="1:27" x14ac:dyDescent="0.25">
      <c r="A5" s="14" t="s">
        <v>210</v>
      </c>
      <c r="B5" s="12">
        <v>511</v>
      </c>
      <c r="C5" s="32">
        <v>14.2689</v>
      </c>
      <c r="D5" s="33">
        <f t="shared" si="0"/>
        <v>10.1165</v>
      </c>
      <c r="E5" s="20">
        <v>5.2605000000000002E-4</v>
      </c>
      <c r="F5" s="20">
        <f t="shared" si="1"/>
        <v>5.199920921267237E-2</v>
      </c>
      <c r="G5" s="23">
        <v>5.7028799543781296E-2</v>
      </c>
      <c r="H5" s="23">
        <v>-0.24712479802299731</v>
      </c>
      <c r="K5" s="18" t="s">
        <v>209</v>
      </c>
      <c r="L5" s="33">
        <v>10.543900000000001</v>
      </c>
      <c r="M5" s="16">
        <v>508</v>
      </c>
      <c r="N5" s="18">
        <v>2.4600000000000002E-4</v>
      </c>
      <c r="O5" s="18">
        <v>2.4594999999999999E-4</v>
      </c>
      <c r="P5" s="18">
        <f t="shared" si="6"/>
        <v>2.3326283443507616E-2</v>
      </c>
      <c r="Q5" s="18" t="s">
        <v>209</v>
      </c>
      <c r="R5" s="18">
        <v>2.4360000000000001E-4</v>
      </c>
      <c r="S5" s="18">
        <v>2.4360000000000001E-4</v>
      </c>
      <c r="T5" s="18">
        <f t="shared" si="2"/>
        <v>2.3103405760676789E-2</v>
      </c>
      <c r="U5" s="26">
        <f t="shared" si="3"/>
        <v>0.95547875584466402</v>
      </c>
      <c r="V5" s="18" t="s">
        <v>209</v>
      </c>
      <c r="W5" s="18">
        <v>2.4610000000000002E-4</v>
      </c>
      <c r="X5" s="18">
        <v>2.454E-4</v>
      </c>
      <c r="Y5" s="18">
        <f t="shared" si="4"/>
        <v>2.3274120581568487E-2</v>
      </c>
      <c r="Z5" s="24">
        <f t="shared" si="5"/>
        <v>0.22362268753811093</v>
      </c>
    </row>
    <row r="6" spans="1:27" x14ac:dyDescent="0.25">
      <c r="A6" s="14" t="s">
        <v>211</v>
      </c>
      <c r="B6" s="12">
        <v>514</v>
      </c>
      <c r="C6" s="32">
        <v>14.602</v>
      </c>
      <c r="D6" s="33">
        <f t="shared" si="0"/>
        <v>10.4496</v>
      </c>
      <c r="E6" s="20">
        <v>1.4530000000000001E-4</v>
      </c>
      <c r="F6" s="20">
        <f t="shared" si="1"/>
        <v>1.3904838462716278E-2</v>
      </c>
      <c r="G6" s="23">
        <v>0.61940812112871424</v>
      </c>
      <c r="H6" s="23">
        <v>-1.5141087405368199</v>
      </c>
      <c r="K6" s="18" t="s">
        <v>210</v>
      </c>
      <c r="L6" s="33">
        <v>10.1165</v>
      </c>
      <c r="M6" s="16">
        <v>511</v>
      </c>
      <c r="N6" s="18">
        <v>5.2610000000000005E-4</v>
      </c>
      <c r="O6" s="18">
        <v>5.2605000000000002E-4</v>
      </c>
      <c r="P6" s="18">
        <f t="shared" si="6"/>
        <v>5.199920921267237E-2</v>
      </c>
      <c r="Q6" s="18" t="s">
        <v>210</v>
      </c>
      <c r="R6" s="18">
        <v>5.2599999999999999E-4</v>
      </c>
      <c r="S6" s="18">
        <v>5.2574999999999996E-4</v>
      </c>
      <c r="T6" s="18">
        <f t="shared" si="2"/>
        <v>5.1969554687886124E-2</v>
      </c>
      <c r="U6" s="26">
        <f t="shared" si="3"/>
        <v>5.7028799543780935E-2</v>
      </c>
      <c r="V6" s="18" t="s">
        <v>210</v>
      </c>
      <c r="W6" s="18">
        <v>5.2789999999999998E-4</v>
      </c>
      <c r="X6" s="18">
        <v>5.2735E-4</v>
      </c>
      <c r="Y6" s="18">
        <f t="shared" si="4"/>
        <v>5.2127712153412741E-2</v>
      </c>
      <c r="Z6" s="24">
        <f t="shared" si="5"/>
        <v>-0.24712479802299292</v>
      </c>
    </row>
    <row r="7" spans="1:27" x14ac:dyDescent="0.25">
      <c r="A7" s="14" t="s">
        <v>212</v>
      </c>
      <c r="B7" s="12">
        <v>517</v>
      </c>
      <c r="C7" s="32">
        <v>14.5855</v>
      </c>
      <c r="D7" s="33">
        <f t="shared" si="0"/>
        <v>10.4331</v>
      </c>
      <c r="E7" s="20">
        <v>1.4865000000000001E-4</v>
      </c>
      <c r="F7" s="20">
        <f t="shared" si="1"/>
        <v>1.4247922477499498E-2</v>
      </c>
      <c r="G7" s="23">
        <v>0.16818028927010162</v>
      </c>
      <c r="H7" s="23">
        <v>-1.5472586612848984</v>
      </c>
      <c r="K7" s="18" t="s">
        <v>211</v>
      </c>
      <c r="L7" s="33">
        <v>10.4496</v>
      </c>
      <c r="M7" s="16">
        <v>514</v>
      </c>
      <c r="N7" s="18">
        <v>1.4530000000000001E-4</v>
      </c>
      <c r="O7" s="18">
        <v>1.4530000000000001E-4</v>
      </c>
      <c r="P7" s="18">
        <f t="shared" si="6"/>
        <v>1.3904838462716278E-2</v>
      </c>
      <c r="Q7" s="18" t="s">
        <v>211</v>
      </c>
      <c r="R7" s="18">
        <v>1.4449999999999999E-4</v>
      </c>
      <c r="S7" s="18">
        <v>1.4439999999999999E-4</v>
      </c>
      <c r="T7" s="18">
        <f t="shared" si="2"/>
        <v>1.3818710764048383E-2</v>
      </c>
      <c r="U7" s="26">
        <f t="shared" si="3"/>
        <v>0.61940812112871979</v>
      </c>
      <c r="V7" s="18" t="s">
        <v>211</v>
      </c>
      <c r="W7" s="18">
        <v>1.4750000000000001E-4</v>
      </c>
      <c r="X7" s="18">
        <v>1.4750000000000001E-4</v>
      </c>
      <c r="Y7" s="18">
        <f t="shared" si="4"/>
        <v>1.4115372837237789E-2</v>
      </c>
      <c r="Z7" s="24">
        <f t="shared" si="5"/>
        <v>-1.5141087405368081</v>
      </c>
    </row>
    <row r="8" spans="1:27" x14ac:dyDescent="0.25">
      <c r="A8" s="14" t="s">
        <v>213</v>
      </c>
      <c r="B8" s="12">
        <v>520</v>
      </c>
      <c r="C8" s="32">
        <v>14.615500000000001</v>
      </c>
      <c r="D8" s="33">
        <f t="shared" si="0"/>
        <v>10.463100000000001</v>
      </c>
      <c r="E8" s="20">
        <v>1.9139999999999999E-4</v>
      </c>
      <c r="F8" s="20">
        <f t="shared" si="1"/>
        <v>1.8292857757261229E-2</v>
      </c>
      <c r="G8" s="23">
        <v>0.62695924764888977</v>
      </c>
      <c r="H8" s="23">
        <v>-0.31347962382445904</v>
      </c>
      <c r="K8" s="18" t="s">
        <v>212</v>
      </c>
      <c r="L8" s="33">
        <v>10.4331</v>
      </c>
      <c r="M8" s="16">
        <v>517</v>
      </c>
      <c r="N8" s="18">
        <v>1.4889999999999999E-4</v>
      </c>
      <c r="O8" s="18">
        <v>1.4865000000000001E-4</v>
      </c>
      <c r="P8" s="18">
        <f t="shared" si="6"/>
        <v>1.4247922477499498E-2</v>
      </c>
      <c r="Q8" s="18" t="s">
        <v>212</v>
      </c>
      <c r="R8" s="18">
        <v>1.484E-4</v>
      </c>
      <c r="S8" s="18">
        <v>1.484E-4</v>
      </c>
      <c r="T8" s="18">
        <f t="shared" si="2"/>
        <v>1.422396028026186E-2</v>
      </c>
      <c r="U8" s="26">
        <f t="shared" si="3"/>
        <v>0.16818028927010042</v>
      </c>
      <c r="V8" s="18" t="s">
        <v>212</v>
      </c>
      <c r="W8" s="18">
        <v>1.5100000000000001E-4</v>
      </c>
      <c r="X8" s="18">
        <v>1.5095000000000001E-4</v>
      </c>
      <c r="Y8" s="18">
        <f t="shared" si="4"/>
        <v>1.4468374692085766E-2</v>
      </c>
      <c r="Z8" s="24">
        <f t="shared" si="5"/>
        <v>-1.5472586612848949</v>
      </c>
    </row>
    <row r="9" spans="1:27" x14ac:dyDescent="0.25">
      <c r="A9" s="14" t="s">
        <v>214</v>
      </c>
      <c r="B9" s="12">
        <v>523</v>
      </c>
      <c r="C9" s="32">
        <v>14.411199999999999</v>
      </c>
      <c r="D9" s="33">
        <f t="shared" si="0"/>
        <v>10.258799999999999</v>
      </c>
      <c r="E9" s="20">
        <v>1.8295E-4</v>
      </c>
      <c r="F9" s="20">
        <f t="shared" si="1"/>
        <v>1.7833469801536241E-2</v>
      </c>
      <c r="G9" s="23">
        <v>0.54659743099207281</v>
      </c>
      <c r="H9" s="23">
        <v>-0.35528833014484218</v>
      </c>
      <c r="K9" s="18" t="s">
        <v>213</v>
      </c>
      <c r="L9" s="33">
        <v>10.463100000000001</v>
      </c>
      <c r="M9" s="16">
        <v>520</v>
      </c>
      <c r="N9" s="18">
        <v>1.9139999999999999E-4</v>
      </c>
      <c r="O9" s="18">
        <v>1.9139999999999999E-4</v>
      </c>
      <c r="P9" s="18">
        <f t="shared" si="6"/>
        <v>1.8292857757261229E-2</v>
      </c>
      <c r="Q9" s="18" t="s">
        <v>213</v>
      </c>
      <c r="R9" s="18">
        <v>1.9010000000000001E-4</v>
      </c>
      <c r="S9" s="18">
        <v>1.9020000000000002E-4</v>
      </c>
      <c r="T9" s="18">
        <f t="shared" si="2"/>
        <v>1.8178168993892824E-2</v>
      </c>
      <c r="U9" s="26">
        <f t="shared" si="3"/>
        <v>0.62695924764888056</v>
      </c>
      <c r="V9" s="18" t="s">
        <v>213</v>
      </c>
      <c r="W9" s="18">
        <v>1.919E-4</v>
      </c>
      <c r="X9" s="18">
        <v>1.92E-4</v>
      </c>
      <c r="Y9" s="18">
        <f t="shared" si="4"/>
        <v>1.8350202138945435E-2</v>
      </c>
      <c r="Z9" s="24">
        <f t="shared" si="5"/>
        <v>-0.31347962382445926</v>
      </c>
    </row>
    <row r="10" spans="1:27" x14ac:dyDescent="0.25">
      <c r="A10" s="14" t="s">
        <v>215</v>
      </c>
      <c r="B10" s="12">
        <v>526</v>
      </c>
      <c r="C10" s="32">
        <v>13.835000000000001</v>
      </c>
      <c r="D10" s="33">
        <f t="shared" si="0"/>
        <v>9.6826000000000008</v>
      </c>
      <c r="E10" s="20">
        <v>1.4955E-4</v>
      </c>
      <c r="F10" s="20">
        <f t="shared" si="1"/>
        <v>1.5445231652655279E-2</v>
      </c>
      <c r="G10" s="23">
        <v>0.60180541624874273</v>
      </c>
      <c r="H10" s="23">
        <v>-0.70210631895686948</v>
      </c>
      <c r="K10" s="18" t="s">
        <v>214</v>
      </c>
      <c r="L10" s="33">
        <v>10.258799999999999</v>
      </c>
      <c r="M10" s="16">
        <v>523</v>
      </c>
      <c r="N10" s="18">
        <v>1.829E-4</v>
      </c>
      <c r="O10" s="18">
        <v>1.8295E-4</v>
      </c>
      <c r="P10" s="18">
        <f t="shared" si="6"/>
        <v>1.7833469801536241E-2</v>
      </c>
      <c r="Q10" s="18" t="s">
        <v>214</v>
      </c>
      <c r="R10" s="18">
        <v>1.819E-4</v>
      </c>
      <c r="S10" s="18">
        <v>1.8195E-4</v>
      </c>
      <c r="T10" s="18">
        <f t="shared" si="2"/>
        <v>1.77359925137443E-2</v>
      </c>
      <c r="U10" s="26">
        <f t="shared" si="3"/>
        <v>0.54659743099205849</v>
      </c>
      <c r="V10" s="18" t="s">
        <v>214</v>
      </c>
      <c r="W10" s="18">
        <v>1.8369999999999999E-4</v>
      </c>
      <c r="X10" s="18">
        <v>1.8359999999999999E-4</v>
      </c>
      <c r="Y10" s="18">
        <f t="shared" si="4"/>
        <v>1.7896830038601007E-2</v>
      </c>
      <c r="Z10" s="24">
        <f t="shared" si="5"/>
        <v>-0.35528833014485744</v>
      </c>
    </row>
    <row r="11" spans="1:27" x14ac:dyDescent="0.25">
      <c r="A11" s="14" t="s">
        <v>216</v>
      </c>
      <c r="B11" s="12">
        <v>529</v>
      </c>
      <c r="C11" s="32">
        <v>14.6516</v>
      </c>
      <c r="D11" s="33">
        <f t="shared" si="0"/>
        <v>10.4992</v>
      </c>
      <c r="E11" s="20">
        <v>1.6239999999999999E-4</v>
      </c>
      <c r="F11" s="20">
        <f t="shared" si="1"/>
        <v>1.5467845169155744E-2</v>
      </c>
      <c r="G11" s="23">
        <v>0.58497536945812567</v>
      </c>
      <c r="H11" s="23">
        <v>-10.314039408866996</v>
      </c>
      <c r="K11" s="18" t="s">
        <v>215</v>
      </c>
      <c r="L11" s="33">
        <v>9.6826000000000008</v>
      </c>
      <c r="M11" s="16">
        <v>526</v>
      </c>
      <c r="N11" s="18">
        <v>1.496E-4</v>
      </c>
      <c r="O11" s="18">
        <v>1.4955E-4</v>
      </c>
      <c r="P11" s="18">
        <f t="shared" si="6"/>
        <v>1.5445231652655279E-2</v>
      </c>
      <c r="Q11" s="18" t="s">
        <v>215</v>
      </c>
      <c r="R11" s="18">
        <v>1.4880000000000001E-4</v>
      </c>
      <c r="S11" s="18">
        <v>1.4865000000000001E-4</v>
      </c>
      <c r="T11" s="18">
        <f t="shared" si="2"/>
        <v>1.5352281412017433E-2</v>
      </c>
      <c r="U11" s="26">
        <f t="shared" si="3"/>
        <v>0.60180541624875195</v>
      </c>
      <c r="V11" s="18" t="s">
        <v>215</v>
      </c>
      <c r="W11" s="18">
        <v>1.5080000000000001E-4</v>
      </c>
      <c r="X11" s="18">
        <v>1.506E-4</v>
      </c>
      <c r="Y11" s="18">
        <f t="shared" si="4"/>
        <v>1.5553673600066098E-2</v>
      </c>
      <c r="Z11" s="24">
        <f t="shared" si="5"/>
        <v>-0.70210631895686781</v>
      </c>
    </row>
    <row r="12" spans="1:27" x14ac:dyDescent="0.25">
      <c r="A12" s="14" t="s">
        <v>217</v>
      </c>
      <c r="B12" s="12">
        <v>532</v>
      </c>
      <c r="C12" s="32">
        <v>14.270799999999999</v>
      </c>
      <c r="D12" s="33">
        <f t="shared" si="0"/>
        <v>10.118399999999999</v>
      </c>
      <c r="E12" s="20">
        <v>4.1985000000000004E-4</v>
      </c>
      <c r="F12" s="20">
        <f t="shared" si="1"/>
        <v>4.1493714421252381E-2</v>
      </c>
      <c r="G12" s="23">
        <v>0.32154340836014284</v>
      </c>
      <c r="H12" s="23">
        <v>0.5359056806002338</v>
      </c>
      <c r="K12" s="18" t="s">
        <v>216</v>
      </c>
      <c r="L12" s="33">
        <v>10.4992</v>
      </c>
      <c r="M12" s="16">
        <v>529</v>
      </c>
      <c r="N12" s="18">
        <v>1.6249999999999999E-4</v>
      </c>
      <c r="O12" s="18">
        <v>1.6239999999999999E-4</v>
      </c>
      <c r="P12" s="18">
        <f t="shared" si="6"/>
        <v>1.5467845169155744E-2</v>
      </c>
      <c r="Q12" s="18" t="s">
        <v>216</v>
      </c>
      <c r="R12" s="18">
        <v>1.615E-4</v>
      </c>
      <c r="S12" s="18">
        <v>1.6144999999999999E-4</v>
      </c>
      <c r="T12" s="18">
        <f t="shared" si="2"/>
        <v>1.5377362084730263E-2</v>
      </c>
      <c r="U12" s="26">
        <f t="shared" si="3"/>
        <v>0.58497536945813478</v>
      </c>
      <c r="V12" s="18" t="s">
        <v>216</v>
      </c>
      <c r="W12" s="18">
        <v>1.6420000000000001E-4</v>
      </c>
      <c r="X12" s="18">
        <v>1.7914999999999999E-4</v>
      </c>
      <c r="Y12" s="18">
        <f t="shared" si="4"/>
        <v>1.7063204815604995E-2</v>
      </c>
      <c r="Z12" s="24">
        <f t="shared" si="5"/>
        <v>-10.314039408866982</v>
      </c>
    </row>
    <row r="13" spans="1:27" x14ac:dyDescent="0.25">
      <c r="A13" s="14" t="s">
        <v>218</v>
      </c>
      <c r="B13" s="12">
        <v>535</v>
      </c>
      <c r="C13" s="32">
        <v>14.728899999999999</v>
      </c>
      <c r="D13" s="33">
        <f t="shared" si="0"/>
        <v>10.576499999999999</v>
      </c>
      <c r="E13" s="20">
        <v>1.552E-4</v>
      </c>
      <c r="F13" s="20">
        <f t="shared" si="1"/>
        <v>1.4674041507114832E-2</v>
      </c>
      <c r="G13" s="23">
        <v>0.64432989690721465</v>
      </c>
      <c r="H13" s="23">
        <v>-0.96649484536083063</v>
      </c>
      <c r="K13" s="18" t="s">
        <v>217</v>
      </c>
      <c r="L13" s="33">
        <v>10.118399999999999</v>
      </c>
      <c r="M13" s="16">
        <v>532</v>
      </c>
      <c r="N13" s="18">
        <v>4.2010000000000002E-4</v>
      </c>
      <c r="O13" s="18">
        <v>4.1985000000000004E-4</v>
      </c>
      <c r="P13" s="18">
        <f t="shared" si="6"/>
        <v>4.1493714421252381E-2</v>
      </c>
      <c r="Q13" s="18" t="s">
        <v>217</v>
      </c>
      <c r="R13" s="18">
        <v>4.1839999999999998E-4</v>
      </c>
      <c r="S13" s="18">
        <v>4.1849999999999998E-4</v>
      </c>
      <c r="T13" s="18">
        <f t="shared" si="2"/>
        <v>4.1360294117647058E-2</v>
      </c>
      <c r="U13" s="26">
        <f t="shared" si="3"/>
        <v>0.32154340836015383</v>
      </c>
      <c r="V13" s="18" t="s">
        <v>217</v>
      </c>
      <c r="W13" s="18">
        <v>4.1839999999999998E-4</v>
      </c>
      <c r="X13" s="18">
        <v>4.1759999999999996E-4</v>
      </c>
      <c r="Y13" s="18">
        <f t="shared" si="4"/>
        <v>4.1271347248576847E-2</v>
      </c>
      <c r="Z13" s="24">
        <f t="shared" si="5"/>
        <v>0.53590568060024524</v>
      </c>
    </row>
    <row r="14" spans="1:27" x14ac:dyDescent="0.25">
      <c r="A14" s="14" t="s">
        <v>219</v>
      </c>
      <c r="B14" s="12">
        <v>538</v>
      </c>
      <c r="C14" s="32">
        <v>14.693</v>
      </c>
      <c r="D14" s="33">
        <f t="shared" si="0"/>
        <v>10.5406</v>
      </c>
      <c r="E14" s="20">
        <v>1.905E-4</v>
      </c>
      <c r="F14" s="20">
        <f t="shared" si="1"/>
        <v>1.8072974972961692E-2</v>
      </c>
      <c r="G14" s="23">
        <v>2.2572178477690268</v>
      </c>
      <c r="H14" s="23">
        <v>1.6010498687664003</v>
      </c>
      <c r="K14" s="18" t="s">
        <v>218</v>
      </c>
      <c r="L14" s="33">
        <v>10.576499999999999</v>
      </c>
      <c r="M14" s="16">
        <v>535</v>
      </c>
      <c r="N14" s="18">
        <v>1.5530000000000001E-4</v>
      </c>
      <c r="O14" s="18">
        <v>1.552E-4</v>
      </c>
      <c r="P14" s="18">
        <f t="shared" si="6"/>
        <v>1.4674041507114832E-2</v>
      </c>
      <c r="Q14" s="18" t="s">
        <v>218</v>
      </c>
      <c r="R14" s="18">
        <v>1.5410000000000001E-4</v>
      </c>
      <c r="S14" s="18">
        <v>1.5420000000000001E-4</v>
      </c>
      <c r="T14" s="18">
        <f t="shared" si="2"/>
        <v>1.4579492270599917E-2</v>
      </c>
      <c r="U14" s="26">
        <f t="shared" si="3"/>
        <v>0.64432989690721287</v>
      </c>
      <c r="V14" s="18" t="s">
        <v>218</v>
      </c>
      <c r="W14" s="18">
        <v>1.5650000000000001E-4</v>
      </c>
      <c r="X14" s="18">
        <v>1.5670000000000001E-4</v>
      </c>
      <c r="Y14" s="18">
        <f t="shared" si="4"/>
        <v>1.4815865361887203E-2</v>
      </c>
      <c r="Z14" s="24">
        <f t="shared" si="5"/>
        <v>-0.9664948453608192</v>
      </c>
    </row>
    <row r="15" spans="1:27" x14ac:dyDescent="0.25">
      <c r="A15" s="14" t="s">
        <v>220</v>
      </c>
      <c r="B15" s="12">
        <v>541</v>
      </c>
      <c r="C15" s="32">
        <v>14.601000000000001</v>
      </c>
      <c r="D15" s="33">
        <f t="shared" si="0"/>
        <v>10.448600000000001</v>
      </c>
      <c r="E15" s="20">
        <v>1.6234999999999999E-4</v>
      </c>
      <c r="F15" s="20">
        <f t="shared" si="1"/>
        <v>1.5537966808950478E-2</v>
      </c>
      <c r="G15" s="23">
        <v>0.76994148444716737</v>
      </c>
      <c r="H15" s="23">
        <v>-0.5851555281798726</v>
      </c>
      <c r="K15" s="18" t="s">
        <v>219</v>
      </c>
      <c r="L15" s="33">
        <v>10.5406</v>
      </c>
      <c r="M15" s="16">
        <v>538</v>
      </c>
      <c r="N15" s="18">
        <v>1.9349999999999999E-4</v>
      </c>
      <c r="O15" s="18">
        <v>1.905E-4</v>
      </c>
      <c r="P15" s="18">
        <f t="shared" si="6"/>
        <v>1.8072974972961692E-2</v>
      </c>
      <c r="Q15" s="18" t="s">
        <v>219</v>
      </c>
      <c r="R15" s="18">
        <v>1.863E-4</v>
      </c>
      <c r="S15" s="18">
        <v>1.862E-4</v>
      </c>
      <c r="T15" s="18">
        <f t="shared" si="2"/>
        <v>1.7665028556249171E-2</v>
      </c>
      <c r="U15" s="26">
        <f t="shared" si="3"/>
        <v>2.2572178477690308</v>
      </c>
      <c r="V15" s="18" t="s">
        <v>219</v>
      </c>
      <c r="W15" s="18">
        <v>1.872E-4</v>
      </c>
      <c r="X15" s="18">
        <v>1.8745E-4</v>
      </c>
      <c r="Y15" s="18">
        <f t="shared" si="4"/>
        <v>1.7783617630874902E-2</v>
      </c>
      <c r="Z15" s="24">
        <f t="shared" si="5"/>
        <v>1.6010498687664136</v>
      </c>
    </row>
    <row r="16" spans="1:27" x14ac:dyDescent="0.25">
      <c r="A16" s="14" t="s">
        <v>221</v>
      </c>
      <c r="B16" s="12">
        <v>544</v>
      </c>
      <c r="C16" s="32">
        <v>13.9315</v>
      </c>
      <c r="D16" s="33">
        <f t="shared" si="0"/>
        <v>9.7790999999999997</v>
      </c>
      <c r="E16" s="20">
        <v>1.4505E-4</v>
      </c>
      <c r="F16" s="20">
        <f t="shared" si="1"/>
        <v>1.4832653311654447E-2</v>
      </c>
      <c r="G16" s="23">
        <v>0.72388831437435253</v>
      </c>
      <c r="H16" s="23">
        <v>-0.37917959324371825</v>
      </c>
      <c r="K16" s="18" t="s">
        <v>220</v>
      </c>
      <c r="L16" s="33">
        <v>10.448600000000001</v>
      </c>
      <c r="M16" s="16">
        <v>541</v>
      </c>
      <c r="N16" s="18">
        <v>1.6239999999999999E-4</v>
      </c>
      <c r="O16" s="18">
        <v>1.6234999999999999E-4</v>
      </c>
      <c r="P16" s="18">
        <f t="shared" si="6"/>
        <v>1.5537966808950478E-2</v>
      </c>
      <c r="Q16" s="18" t="s">
        <v>220</v>
      </c>
      <c r="R16" s="18">
        <v>1.6110000000000001E-4</v>
      </c>
      <c r="S16" s="18">
        <v>1.6110000000000001E-4</v>
      </c>
      <c r="T16" s="18">
        <f t="shared" si="2"/>
        <v>1.5418333556648737E-2</v>
      </c>
      <c r="U16" s="26">
        <f t="shared" si="3"/>
        <v>0.76994148444716559</v>
      </c>
      <c r="V16" s="18" t="s">
        <v>220</v>
      </c>
      <c r="W16" s="18">
        <v>1.6330000000000001E-4</v>
      </c>
      <c r="X16" s="18">
        <v>1.6330000000000001E-4</v>
      </c>
      <c r="Y16" s="18">
        <f t="shared" si="4"/>
        <v>1.5628888080699805E-2</v>
      </c>
      <c r="Z16" s="24">
        <f t="shared" si="5"/>
        <v>-0.58515552817986904</v>
      </c>
    </row>
    <row r="17" spans="1:26" x14ac:dyDescent="0.25">
      <c r="A17" s="14" t="s">
        <v>222</v>
      </c>
      <c r="B17" s="12">
        <v>547</v>
      </c>
      <c r="C17" s="32">
        <v>14.694000000000001</v>
      </c>
      <c r="D17" s="33">
        <f t="shared" si="0"/>
        <v>10.541600000000001</v>
      </c>
      <c r="E17" s="20">
        <v>1.6994999999999998E-4</v>
      </c>
      <c r="F17" s="20">
        <f t="shared" si="1"/>
        <v>1.6121841086742045E-2</v>
      </c>
      <c r="G17" s="23">
        <v>0.85319211532802663</v>
      </c>
      <c r="H17" s="23">
        <v>0.14710208884964932</v>
      </c>
      <c r="K17" s="18" t="s">
        <v>221</v>
      </c>
      <c r="L17" s="33">
        <v>9.7790999999999997</v>
      </c>
      <c r="M17" s="16">
        <v>544</v>
      </c>
      <c r="N17" s="18">
        <v>1.451E-4</v>
      </c>
      <c r="O17" s="18">
        <v>1.4505E-4</v>
      </c>
      <c r="P17" s="18">
        <f t="shared" si="6"/>
        <v>1.4832653311654447E-2</v>
      </c>
      <c r="Q17" s="18" t="s">
        <v>221</v>
      </c>
      <c r="R17" s="18">
        <v>1.44E-4</v>
      </c>
      <c r="S17" s="18">
        <v>1.44E-4</v>
      </c>
      <c r="T17" s="18">
        <f t="shared" si="2"/>
        <v>1.4725281467619721E-2</v>
      </c>
      <c r="U17" s="26">
        <f t="shared" si="3"/>
        <v>0.72388831437434609</v>
      </c>
      <c r="V17" s="18" t="s">
        <v>221</v>
      </c>
      <c r="W17" s="18">
        <v>1.4569999999999999E-4</v>
      </c>
      <c r="X17" s="18">
        <v>1.4560000000000002E-4</v>
      </c>
      <c r="Y17" s="18">
        <f t="shared" si="4"/>
        <v>1.488889570614883E-2</v>
      </c>
      <c r="Z17" s="24">
        <f t="shared" si="5"/>
        <v>-0.37917959324372402</v>
      </c>
    </row>
    <row r="18" spans="1:26" x14ac:dyDescent="0.25">
      <c r="A18" s="14" t="s">
        <v>223</v>
      </c>
      <c r="B18" s="12">
        <v>550</v>
      </c>
      <c r="C18" s="32">
        <v>15.019299999999999</v>
      </c>
      <c r="D18" s="33">
        <f t="shared" si="0"/>
        <v>10.866899999999999</v>
      </c>
      <c r="E18" s="20">
        <v>1.817E-4</v>
      </c>
      <c r="F18" s="20">
        <f t="shared" si="1"/>
        <v>1.6720499866567283E-2</v>
      </c>
      <c r="G18" s="23">
        <v>0.74298293891029488</v>
      </c>
      <c r="H18" s="23">
        <v>-8.2553659878923297E-2</v>
      </c>
      <c r="K18" s="18" t="s">
        <v>222</v>
      </c>
      <c r="L18" s="33">
        <v>10.541600000000001</v>
      </c>
      <c r="M18" s="16">
        <v>547</v>
      </c>
      <c r="N18" s="18">
        <v>1.7009999999999999E-4</v>
      </c>
      <c r="O18" s="18">
        <v>1.6994999999999998E-4</v>
      </c>
      <c r="P18" s="18">
        <f t="shared" si="6"/>
        <v>1.6121841086742045E-2</v>
      </c>
      <c r="Q18" s="18" t="s">
        <v>222</v>
      </c>
      <c r="R18" s="18">
        <v>1.685E-4</v>
      </c>
      <c r="S18" s="18">
        <v>1.685E-4</v>
      </c>
      <c r="T18" s="18">
        <f t="shared" si="2"/>
        <v>1.5984290809744253E-2</v>
      </c>
      <c r="U18" s="26">
        <f t="shared" si="3"/>
        <v>0.8531921153279991</v>
      </c>
      <c r="V18" s="18" t="s">
        <v>222</v>
      </c>
      <c r="W18" s="18">
        <v>1.7000000000000001E-4</v>
      </c>
      <c r="X18" s="18">
        <v>1.697E-4</v>
      </c>
      <c r="Y18" s="18">
        <f t="shared" si="4"/>
        <v>1.6098125521742428E-2</v>
      </c>
      <c r="Z18" s="24">
        <f t="shared" si="5"/>
        <v>0.14710208884964016</v>
      </c>
    </row>
    <row r="19" spans="1:26" x14ac:dyDescent="0.25">
      <c r="A19" s="14" t="s">
        <v>224</v>
      </c>
      <c r="B19" s="12">
        <v>553</v>
      </c>
      <c r="C19" s="32">
        <v>14.3697</v>
      </c>
      <c r="D19" s="33">
        <f t="shared" si="0"/>
        <v>10.2173</v>
      </c>
      <c r="E19" s="20">
        <v>1.593E-4</v>
      </c>
      <c r="F19" s="20">
        <f t="shared" si="1"/>
        <v>1.5591203155432453E-2</v>
      </c>
      <c r="G19" s="23">
        <v>6.2774639045810002E-2</v>
      </c>
      <c r="H19" s="23">
        <v>-0.47080979284370256</v>
      </c>
      <c r="K19" s="18" t="s">
        <v>223</v>
      </c>
      <c r="L19" s="33">
        <v>10.866899999999999</v>
      </c>
      <c r="M19" s="16">
        <v>550</v>
      </c>
      <c r="N19" s="18">
        <v>1.819E-4</v>
      </c>
      <c r="O19" s="18">
        <v>1.817E-4</v>
      </c>
      <c r="P19" s="18">
        <f t="shared" si="6"/>
        <v>1.6720499866567283E-2</v>
      </c>
      <c r="Q19" s="18" t="s">
        <v>223</v>
      </c>
      <c r="R19" s="18">
        <v>1.806E-4</v>
      </c>
      <c r="S19" s="18">
        <v>1.8034999999999999E-4</v>
      </c>
      <c r="T19" s="18">
        <f t="shared" si="2"/>
        <v>1.6596269405258171E-2</v>
      </c>
      <c r="U19" s="26">
        <f t="shared" si="3"/>
        <v>0.74298293891028522</v>
      </c>
      <c r="V19" s="18" t="s">
        <v>223</v>
      </c>
      <c r="W19" s="18">
        <v>1.818E-4</v>
      </c>
      <c r="X19" s="18">
        <v>1.8185E-4</v>
      </c>
      <c r="Y19" s="18">
        <f t="shared" si="4"/>
        <v>1.6734303251157188E-2</v>
      </c>
      <c r="Z19" s="24">
        <f t="shared" si="5"/>
        <v>-8.2553659878941338E-2</v>
      </c>
    </row>
    <row r="20" spans="1:26" x14ac:dyDescent="0.25">
      <c r="A20" s="14" t="s">
        <v>225</v>
      </c>
      <c r="B20" s="12">
        <v>556</v>
      </c>
      <c r="C20" s="32">
        <v>14.3581</v>
      </c>
      <c r="D20" s="33">
        <f t="shared" si="0"/>
        <v>10.2057</v>
      </c>
      <c r="E20" s="20">
        <v>1.537E-4</v>
      </c>
      <c r="F20" s="20">
        <f t="shared" si="1"/>
        <v>1.5060211450463956E-2</v>
      </c>
      <c r="G20" s="23">
        <v>0.42290175666882801</v>
      </c>
      <c r="H20" s="23">
        <v>-0.19518542615485185</v>
      </c>
      <c r="K20" s="18" t="s">
        <v>224</v>
      </c>
      <c r="L20" s="33">
        <v>10.2173</v>
      </c>
      <c r="M20" s="16">
        <v>553</v>
      </c>
      <c r="N20" s="18">
        <v>1.593E-4</v>
      </c>
      <c r="O20" s="18">
        <v>1.593E-4</v>
      </c>
      <c r="P20" s="18">
        <f t="shared" si="6"/>
        <v>1.5591203155432453E-2</v>
      </c>
      <c r="Q20" s="18" t="s">
        <v>224</v>
      </c>
      <c r="R20" s="18">
        <v>1.5880000000000001E-4</v>
      </c>
      <c r="S20" s="18">
        <v>1.5920000000000002E-4</v>
      </c>
      <c r="T20" s="18">
        <f t="shared" si="2"/>
        <v>1.5581415833928731E-2</v>
      </c>
      <c r="U20" s="26">
        <f t="shared" si="3"/>
        <v>6.2774639045811528E-2</v>
      </c>
      <c r="V20" s="18" t="s">
        <v>224</v>
      </c>
      <c r="W20" s="18">
        <v>1.6000000000000001E-4</v>
      </c>
      <c r="X20" s="18">
        <v>1.6005000000000001E-4</v>
      </c>
      <c r="Y20" s="18">
        <f t="shared" si="4"/>
        <v>1.5664608066710384E-2</v>
      </c>
      <c r="Z20" s="24">
        <f t="shared" si="5"/>
        <v>-0.47080979284369218</v>
      </c>
    </row>
    <row r="21" spans="1:26" x14ac:dyDescent="0.25">
      <c r="A21" s="14" t="s">
        <v>226</v>
      </c>
      <c r="B21" s="12">
        <v>559</v>
      </c>
      <c r="C21" s="32">
        <v>14.444599999999999</v>
      </c>
      <c r="D21" s="33">
        <f t="shared" si="0"/>
        <v>10.292199999999999</v>
      </c>
      <c r="E21" s="20">
        <v>1.774E-4</v>
      </c>
      <c r="F21" s="20">
        <f t="shared" si="1"/>
        <v>1.7236353743611668E-2</v>
      </c>
      <c r="G21" s="23">
        <v>0.53551296505073054</v>
      </c>
      <c r="H21" s="23">
        <v>8.4554678692223023E-2</v>
      </c>
      <c r="K21" s="18" t="s">
        <v>225</v>
      </c>
      <c r="L21" s="33">
        <v>10.2057</v>
      </c>
      <c r="M21" s="16">
        <v>556</v>
      </c>
      <c r="N21" s="18">
        <v>1.538E-4</v>
      </c>
      <c r="O21" s="18">
        <v>1.537E-4</v>
      </c>
      <c r="P21" s="18">
        <f t="shared" si="6"/>
        <v>1.5060211450463956E-2</v>
      </c>
      <c r="Q21" s="18" t="s">
        <v>225</v>
      </c>
      <c r="R21" s="18">
        <v>1.5310000000000001E-4</v>
      </c>
      <c r="S21" s="18">
        <v>1.5305000000000001E-4</v>
      </c>
      <c r="T21" s="18">
        <f t="shared" si="2"/>
        <v>1.4996521551681904E-2</v>
      </c>
      <c r="U21" s="26">
        <f t="shared" si="3"/>
        <v>0.4229017566688324</v>
      </c>
      <c r="V21" s="18" t="s">
        <v>225</v>
      </c>
      <c r="W21" s="18">
        <v>1.539E-4</v>
      </c>
      <c r="X21" s="18">
        <v>1.54E-4</v>
      </c>
      <c r="Y21" s="18">
        <f t="shared" si="4"/>
        <v>1.5089606788363366E-2</v>
      </c>
      <c r="Z21" s="24">
        <f t="shared" si="5"/>
        <v>-0.19518542615485013</v>
      </c>
    </row>
    <row r="22" spans="1:26" x14ac:dyDescent="0.25">
      <c r="A22" s="14" t="s">
        <v>227</v>
      </c>
      <c r="B22" s="12">
        <v>562</v>
      </c>
      <c r="C22" s="32">
        <v>14.338200000000001</v>
      </c>
      <c r="D22" s="33">
        <f t="shared" si="0"/>
        <v>10.1858</v>
      </c>
      <c r="E22" s="20">
        <v>1.8200000000000001E-4</v>
      </c>
      <c r="F22" s="20">
        <f t="shared" si="1"/>
        <v>1.7868012330892028E-2</v>
      </c>
      <c r="G22" s="23">
        <v>0.71428571428571674</v>
      </c>
      <c r="H22" s="23">
        <v>0</v>
      </c>
      <c r="K22" s="18" t="s">
        <v>226</v>
      </c>
      <c r="L22" s="33">
        <v>10.292199999999999</v>
      </c>
      <c r="M22" s="16">
        <v>559</v>
      </c>
      <c r="N22" s="18">
        <v>1.774E-4</v>
      </c>
      <c r="O22" s="18">
        <v>1.774E-4</v>
      </c>
      <c r="P22" s="18">
        <f t="shared" si="6"/>
        <v>1.7236353743611668E-2</v>
      </c>
      <c r="Q22" s="18" t="s">
        <v>226</v>
      </c>
      <c r="R22" s="18">
        <v>1.7650000000000001E-4</v>
      </c>
      <c r="S22" s="18">
        <v>1.7645000000000001E-4</v>
      </c>
      <c r="T22" s="18">
        <f t="shared" si="2"/>
        <v>1.7144050834612623E-2</v>
      </c>
      <c r="U22" s="26">
        <f t="shared" si="3"/>
        <v>0.53551296505071722</v>
      </c>
      <c r="V22" s="18" t="s">
        <v>226</v>
      </c>
      <c r="W22" s="18">
        <v>1.7689999999999999E-4</v>
      </c>
      <c r="X22" s="18">
        <v>1.7725E-4</v>
      </c>
      <c r="Y22" s="18">
        <f t="shared" si="4"/>
        <v>1.7221779600085505E-2</v>
      </c>
      <c r="Z22" s="24">
        <f t="shared" si="5"/>
        <v>8.4554678692206856E-2</v>
      </c>
    </row>
    <row r="23" spans="1:26" x14ac:dyDescent="0.25">
      <c r="A23" s="14" t="s">
        <v>228</v>
      </c>
      <c r="B23" s="12">
        <v>565</v>
      </c>
      <c r="C23" s="32">
        <v>14.710100000000001</v>
      </c>
      <c r="D23" s="33">
        <f t="shared" si="0"/>
        <v>10.557700000000001</v>
      </c>
      <c r="E23" s="20">
        <v>1.7045E-4</v>
      </c>
      <c r="F23" s="20">
        <f t="shared" si="1"/>
        <v>1.6144614830881726E-2</v>
      </c>
      <c r="G23" s="23">
        <v>0.52801408037547359</v>
      </c>
      <c r="H23" s="23">
        <v>-0.58668231152832173</v>
      </c>
      <c r="K23" s="18" t="s">
        <v>227</v>
      </c>
      <c r="L23" s="33">
        <v>10.1858</v>
      </c>
      <c r="M23" s="16">
        <v>562</v>
      </c>
      <c r="N23" s="18">
        <v>1.8200000000000001E-4</v>
      </c>
      <c r="O23" s="18">
        <v>1.8200000000000001E-4</v>
      </c>
      <c r="P23" s="18">
        <f t="shared" si="6"/>
        <v>1.7868012330892028E-2</v>
      </c>
      <c r="Q23" s="18" t="s">
        <v>227</v>
      </c>
      <c r="R23" s="18">
        <v>1.805E-4</v>
      </c>
      <c r="S23" s="18">
        <v>1.807E-4</v>
      </c>
      <c r="T23" s="18">
        <f t="shared" si="2"/>
        <v>1.7740383671385654E-2</v>
      </c>
      <c r="U23" s="26">
        <f t="shared" si="3"/>
        <v>0.71428571428572907</v>
      </c>
      <c r="V23" s="18" t="s">
        <v>227</v>
      </c>
      <c r="W23" s="18">
        <v>1.819E-4</v>
      </c>
      <c r="X23" s="18">
        <v>1.8200000000000001E-4</v>
      </c>
      <c r="Y23" s="18">
        <f t="shared" si="4"/>
        <v>1.7868012330892028E-2</v>
      </c>
      <c r="Z23" s="24">
        <f t="shared" si="5"/>
        <v>0</v>
      </c>
    </row>
    <row r="24" spans="1:26" x14ac:dyDescent="0.25">
      <c r="A24" s="14" t="s">
        <v>229</v>
      </c>
      <c r="B24" s="12">
        <v>568</v>
      </c>
      <c r="C24" s="32">
        <v>14.573</v>
      </c>
      <c r="D24" s="33">
        <f t="shared" si="0"/>
        <v>10.4206</v>
      </c>
      <c r="E24" s="20">
        <v>3.2844999999999999E-4</v>
      </c>
      <c r="F24" s="20">
        <f t="shared" si="1"/>
        <v>3.1519298312957029E-2</v>
      </c>
      <c r="G24" s="23">
        <v>1.2635104277667728</v>
      </c>
      <c r="H24" s="23">
        <v>1.6440858578170263</v>
      </c>
      <c r="K24" s="18" t="s">
        <v>228</v>
      </c>
      <c r="L24" s="33">
        <v>10.557700000000001</v>
      </c>
      <c r="M24" s="16">
        <v>565</v>
      </c>
      <c r="N24" s="18">
        <v>1.705E-4</v>
      </c>
      <c r="O24" s="18">
        <v>1.7045E-4</v>
      </c>
      <c r="P24" s="18">
        <f t="shared" si="6"/>
        <v>1.6144614830881726E-2</v>
      </c>
      <c r="Q24" s="18" t="s">
        <v>228</v>
      </c>
      <c r="R24" s="18">
        <v>1.696E-4</v>
      </c>
      <c r="S24" s="18">
        <v>1.6955E-4</v>
      </c>
      <c r="T24" s="18">
        <f t="shared" si="2"/>
        <v>1.6059368991352282E-2</v>
      </c>
      <c r="U24" s="26">
        <f t="shared" si="3"/>
        <v>0.52801408037548092</v>
      </c>
      <c r="V24" s="18" t="s">
        <v>228</v>
      </c>
      <c r="W24" s="18">
        <v>1.7200000000000001E-4</v>
      </c>
      <c r="X24" s="18">
        <v>1.7145000000000002E-4</v>
      </c>
      <c r="Y24" s="18">
        <f t="shared" si="4"/>
        <v>1.6239332430358886E-2</v>
      </c>
      <c r="Z24" s="24">
        <f t="shared" si="5"/>
        <v>-0.58668231152831452</v>
      </c>
    </row>
    <row r="25" spans="1:26" x14ac:dyDescent="0.25">
      <c r="A25" s="14" t="s">
        <v>230</v>
      </c>
      <c r="B25" s="12">
        <v>571</v>
      </c>
      <c r="C25" s="32">
        <v>14.288399999999999</v>
      </c>
      <c r="D25" s="33">
        <f t="shared" si="0"/>
        <v>10.135999999999999</v>
      </c>
      <c r="E25" s="20">
        <v>1.8870000000000001E-4</v>
      </c>
      <c r="F25" s="20">
        <f t="shared" si="1"/>
        <v>1.8616811365430155E-2</v>
      </c>
      <c r="G25" s="23">
        <v>0.92739798622152381</v>
      </c>
      <c r="H25" s="23">
        <v>1.1658717541070478</v>
      </c>
      <c r="K25" s="18" t="s">
        <v>229</v>
      </c>
      <c r="L25" s="33">
        <v>10.4206</v>
      </c>
      <c r="M25" s="16">
        <v>568</v>
      </c>
      <c r="N25" s="18">
        <v>3.2850000000000002E-4</v>
      </c>
      <c r="O25" s="18">
        <v>3.2844999999999999E-4</v>
      </c>
      <c r="P25" s="18">
        <f t="shared" si="6"/>
        <v>3.1519298312957029E-2</v>
      </c>
      <c r="Q25" s="18" t="s">
        <v>229</v>
      </c>
      <c r="R25" s="18">
        <v>3.2449999999999997E-4</v>
      </c>
      <c r="S25" s="18">
        <v>3.2430000000000002E-4</v>
      </c>
      <c r="T25" s="18">
        <f t="shared" si="2"/>
        <v>3.1121048692013896E-2</v>
      </c>
      <c r="U25" s="26">
        <f t="shared" si="3"/>
        <v>1.2635104277667886</v>
      </c>
      <c r="V25" s="18" t="s">
        <v>229</v>
      </c>
      <c r="W25" s="18">
        <v>3.2299999999999999E-4</v>
      </c>
      <c r="X25" s="18">
        <v>3.2304999999999996E-4</v>
      </c>
      <c r="Y25" s="18">
        <f t="shared" si="4"/>
        <v>3.1001093986910536E-2</v>
      </c>
      <c r="Z25" s="24">
        <f t="shared" si="5"/>
        <v>1.6440858578170454</v>
      </c>
    </row>
    <row r="26" spans="1:26" x14ac:dyDescent="0.25">
      <c r="A26" s="14" t="s">
        <v>231</v>
      </c>
      <c r="B26" s="12">
        <v>574</v>
      </c>
      <c r="C26" s="32">
        <v>14.351800000000001</v>
      </c>
      <c r="D26" s="33">
        <f t="shared" si="0"/>
        <v>10.199400000000001</v>
      </c>
      <c r="E26" s="20">
        <v>2.0660000000000001E-4</v>
      </c>
      <c r="F26" s="20">
        <f t="shared" si="1"/>
        <v>2.0256093495695824E-2</v>
      </c>
      <c r="G26" s="23">
        <v>0.87124878993224431</v>
      </c>
      <c r="H26" s="23">
        <v>0.89545014520812716</v>
      </c>
      <c r="K26" s="18" t="s">
        <v>230</v>
      </c>
      <c r="L26" s="33">
        <v>10.135999999999999</v>
      </c>
      <c r="M26" s="16">
        <v>571</v>
      </c>
      <c r="N26" s="18">
        <v>1.886E-4</v>
      </c>
      <c r="O26" s="18">
        <v>1.8870000000000001E-4</v>
      </c>
      <c r="P26" s="18">
        <f t="shared" si="6"/>
        <v>1.8616811365430155E-2</v>
      </c>
      <c r="Q26" s="18" t="s">
        <v>230</v>
      </c>
      <c r="R26" s="18">
        <v>1.8699999999999999E-4</v>
      </c>
      <c r="S26" s="18">
        <v>1.8694999999999999E-4</v>
      </c>
      <c r="T26" s="18">
        <f t="shared" si="2"/>
        <v>1.8444159431728491E-2</v>
      </c>
      <c r="U26" s="26">
        <f t="shared" si="3"/>
        <v>0.92739798622155023</v>
      </c>
      <c r="V26" s="18" t="s">
        <v>230</v>
      </c>
      <c r="W26" s="18">
        <v>1.864E-4</v>
      </c>
      <c r="X26" s="18">
        <v>1.8650000000000001E-4</v>
      </c>
      <c r="Y26" s="18">
        <f t="shared" si="4"/>
        <v>1.8399763220205211E-2</v>
      </c>
      <c r="Z26" s="24">
        <f t="shared" si="5"/>
        <v>1.1658717541070656</v>
      </c>
    </row>
    <row r="27" spans="1:26" x14ac:dyDescent="0.25">
      <c r="A27" s="14" t="s">
        <v>232</v>
      </c>
      <c r="B27" s="12">
        <v>577</v>
      </c>
      <c r="C27" s="32">
        <v>13.584</v>
      </c>
      <c r="D27" s="33">
        <f t="shared" si="0"/>
        <v>9.4315999999999995</v>
      </c>
      <c r="E27" s="20">
        <v>1.6305000000000001E-4</v>
      </c>
      <c r="F27" s="20">
        <f t="shared" si="1"/>
        <v>1.7287628822257095E-2</v>
      </c>
      <c r="G27" s="23">
        <v>0.52131248083411263</v>
      </c>
      <c r="H27" s="23">
        <v>0.33731984053971992</v>
      </c>
      <c r="K27" s="18" t="s">
        <v>231</v>
      </c>
      <c r="L27" s="33">
        <v>10.199400000000001</v>
      </c>
      <c r="M27" s="16">
        <v>574</v>
      </c>
      <c r="N27" s="18">
        <v>2.0660000000000001E-4</v>
      </c>
      <c r="O27" s="18">
        <v>2.0660000000000001E-4</v>
      </c>
      <c r="P27" s="18">
        <f t="shared" si="6"/>
        <v>2.0256093495695824E-2</v>
      </c>
      <c r="Q27" s="18" t="s">
        <v>231</v>
      </c>
      <c r="R27" s="18">
        <v>2.0479999999999999E-4</v>
      </c>
      <c r="S27" s="18">
        <v>2.0479999999999999E-4</v>
      </c>
      <c r="T27" s="18">
        <f t="shared" si="2"/>
        <v>2.0079612526227031E-2</v>
      </c>
      <c r="U27" s="26">
        <f t="shared" si="3"/>
        <v>0.87124878993224042</v>
      </c>
      <c r="V27" s="18" t="s">
        <v>231</v>
      </c>
      <c r="W27" s="18">
        <v>2.051E-4</v>
      </c>
      <c r="X27" s="18">
        <v>2.0475000000000002E-4</v>
      </c>
      <c r="Y27" s="18">
        <f t="shared" si="4"/>
        <v>2.0074710277075122E-2</v>
      </c>
      <c r="Z27" s="24">
        <f t="shared" si="5"/>
        <v>0.89545014520812405</v>
      </c>
    </row>
    <row r="28" spans="1:26" x14ac:dyDescent="0.25">
      <c r="A28" s="14" t="s">
        <v>233</v>
      </c>
      <c r="B28" s="12">
        <v>580</v>
      </c>
      <c r="C28" s="32">
        <v>14.051</v>
      </c>
      <c r="D28" s="33">
        <f t="shared" si="0"/>
        <v>9.8986000000000001</v>
      </c>
      <c r="E28" s="20">
        <v>1.6579999999999999E-4</v>
      </c>
      <c r="F28" s="20">
        <f t="shared" si="1"/>
        <v>1.6749843412199705E-2</v>
      </c>
      <c r="G28" s="23">
        <v>0.542822677925208</v>
      </c>
      <c r="H28" s="23">
        <v>0.21109770808203171</v>
      </c>
      <c r="K28" s="18" t="s">
        <v>232</v>
      </c>
      <c r="L28" s="33">
        <v>9.4315999999999995</v>
      </c>
      <c r="M28" s="16">
        <v>577</v>
      </c>
      <c r="N28" s="18">
        <v>1.63E-4</v>
      </c>
      <c r="O28" s="18">
        <v>1.6305000000000001E-4</v>
      </c>
      <c r="P28" s="18">
        <f t="shared" si="6"/>
        <v>1.7287628822257095E-2</v>
      </c>
      <c r="Q28" s="18" t="s">
        <v>232</v>
      </c>
      <c r="R28" s="18">
        <v>1.6229999999999999E-4</v>
      </c>
      <c r="S28" s="18">
        <v>1.6219999999999999E-4</v>
      </c>
      <c r="T28" s="18">
        <f t="shared" si="2"/>
        <v>1.7197506255566392E-2</v>
      </c>
      <c r="U28" s="26">
        <f t="shared" si="3"/>
        <v>0.52131248083411996</v>
      </c>
      <c r="V28" s="18" t="s">
        <v>232</v>
      </c>
      <c r="W28" s="18">
        <v>1.6249999999999999E-4</v>
      </c>
      <c r="X28" s="18">
        <v>1.6249999999999999E-4</v>
      </c>
      <c r="Y28" s="18">
        <f t="shared" si="4"/>
        <v>1.7229314220280761E-2</v>
      </c>
      <c r="Z28" s="24">
        <f t="shared" si="5"/>
        <v>0.3373198405397046</v>
      </c>
    </row>
    <row r="29" spans="1:26" x14ac:dyDescent="0.25">
      <c r="A29" s="14" t="s">
        <v>234</v>
      </c>
      <c r="B29" s="12">
        <v>583</v>
      </c>
      <c r="C29" s="32">
        <v>14.5372</v>
      </c>
      <c r="D29" s="33">
        <f t="shared" si="0"/>
        <v>10.3848</v>
      </c>
      <c r="E29" s="20">
        <v>1.5254999999999999E-4</v>
      </c>
      <c r="F29" s="20">
        <f t="shared" si="1"/>
        <v>1.4689738849087126E-2</v>
      </c>
      <c r="G29" s="23">
        <v>0.13110455588332012</v>
      </c>
      <c r="H29" s="23">
        <v>-0.29498525073747034</v>
      </c>
      <c r="K29" s="18" t="s">
        <v>233</v>
      </c>
      <c r="L29" s="33">
        <v>9.8986000000000001</v>
      </c>
      <c r="M29" s="16">
        <v>580</v>
      </c>
      <c r="N29" s="18">
        <v>1.6579999999999999E-4</v>
      </c>
      <c r="O29" s="18">
        <v>1.6579999999999999E-4</v>
      </c>
      <c r="P29" s="18">
        <f t="shared" si="6"/>
        <v>1.6749843412199705E-2</v>
      </c>
      <c r="Q29" s="18" t="s">
        <v>233</v>
      </c>
      <c r="R29" s="18">
        <v>1.6530000000000001E-4</v>
      </c>
      <c r="S29" s="18">
        <v>1.649E-4</v>
      </c>
      <c r="T29" s="18">
        <f t="shared" si="2"/>
        <v>1.6658921463641323E-2</v>
      </c>
      <c r="U29" s="26">
        <f t="shared" si="3"/>
        <v>0.54282267792521055</v>
      </c>
      <c r="V29" s="18" t="s">
        <v>233</v>
      </c>
      <c r="W29" s="18">
        <v>1.652E-4</v>
      </c>
      <c r="X29" s="18">
        <v>1.6544999999999998E-4</v>
      </c>
      <c r="Y29" s="18">
        <f t="shared" si="4"/>
        <v>1.671448487664922E-2</v>
      </c>
      <c r="Z29" s="24">
        <f t="shared" si="5"/>
        <v>0.21109770808204589</v>
      </c>
    </row>
    <row r="30" spans="1:26" x14ac:dyDescent="0.25">
      <c r="A30" s="14" t="s">
        <v>235</v>
      </c>
      <c r="B30" s="12">
        <v>586</v>
      </c>
      <c r="C30" s="32">
        <v>14.253</v>
      </c>
      <c r="D30" s="33">
        <f t="shared" si="0"/>
        <v>10.1006</v>
      </c>
      <c r="E30" s="20">
        <v>1.8934999999999999E-4</v>
      </c>
      <c r="F30" s="20">
        <f t="shared" si="1"/>
        <v>1.8746411104290834E-2</v>
      </c>
      <c r="G30" s="23">
        <v>0.84499603908107301</v>
      </c>
      <c r="H30" s="23">
        <v>1.3203063110641562</v>
      </c>
      <c r="K30" s="18" t="s">
        <v>234</v>
      </c>
      <c r="L30" s="33">
        <v>10.3848</v>
      </c>
      <c r="M30" s="16">
        <v>583</v>
      </c>
      <c r="N30" s="18">
        <v>1.526E-4</v>
      </c>
      <c r="O30" s="18">
        <v>1.5254999999999999E-4</v>
      </c>
      <c r="P30" s="18">
        <f t="shared" si="6"/>
        <v>1.4689738849087126E-2</v>
      </c>
      <c r="Q30" s="18" t="s">
        <v>234</v>
      </c>
      <c r="R30" s="18">
        <v>1.5239999999999999E-4</v>
      </c>
      <c r="S30" s="18">
        <v>1.5234999999999999E-4</v>
      </c>
      <c r="T30" s="18">
        <f t="shared" si="2"/>
        <v>1.4670479932208611E-2</v>
      </c>
      <c r="U30" s="26">
        <f t="shared" si="3"/>
        <v>0.13110455588332032</v>
      </c>
      <c r="V30" s="18" t="s">
        <v>234</v>
      </c>
      <c r="W30" s="18">
        <v>1.5300000000000001E-4</v>
      </c>
      <c r="X30" s="18">
        <v>1.5300000000000001E-4</v>
      </c>
      <c r="Y30" s="18">
        <f t="shared" si="4"/>
        <v>1.4733071412063786E-2</v>
      </c>
      <c r="Z30" s="24">
        <f t="shared" si="5"/>
        <v>-0.29498525073747667</v>
      </c>
    </row>
    <row r="31" spans="1:26" x14ac:dyDescent="0.25">
      <c r="A31" s="14" t="s">
        <v>236</v>
      </c>
      <c r="B31" s="12">
        <v>589</v>
      </c>
      <c r="C31" s="32">
        <v>14.329000000000001</v>
      </c>
      <c r="D31" s="33">
        <f t="shared" si="0"/>
        <v>10.176600000000001</v>
      </c>
      <c r="E31" s="20">
        <v>2.9169999999999999E-4</v>
      </c>
      <c r="F31" s="20">
        <f t="shared" si="1"/>
        <v>2.8663797338993373E-2</v>
      </c>
      <c r="G31" s="23">
        <v>1.2170037709975834</v>
      </c>
      <c r="H31" s="23">
        <v>2.3483030510798688</v>
      </c>
      <c r="K31" s="18" t="s">
        <v>235</v>
      </c>
      <c r="L31" s="33">
        <v>10.1006</v>
      </c>
      <c r="M31" s="16">
        <v>586</v>
      </c>
      <c r="N31" s="18">
        <v>1.894E-4</v>
      </c>
      <c r="O31" s="18">
        <v>1.8934999999999999E-4</v>
      </c>
      <c r="P31" s="18">
        <f t="shared" si="6"/>
        <v>1.8746411104290834E-2</v>
      </c>
      <c r="Q31" s="18" t="s">
        <v>235</v>
      </c>
      <c r="R31" s="18">
        <v>1.8760000000000001E-4</v>
      </c>
      <c r="S31" s="18">
        <v>1.8774999999999998E-4</v>
      </c>
      <c r="T31" s="18">
        <f t="shared" si="2"/>
        <v>1.8588004672989725E-2</v>
      </c>
      <c r="U31" s="26">
        <f t="shared" si="3"/>
        <v>0.84499603908105825</v>
      </c>
      <c r="V31" s="18" t="s">
        <v>235</v>
      </c>
      <c r="W31" s="18">
        <v>1.8650000000000001E-4</v>
      </c>
      <c r="X31" s="18">
        <v>1.8685000000000002E-4</v>
      </c>
      <c r="Y31" s="18">
        <f t="shared" si="4"/>
        <v>1.8498901055382849E-2</v>
      </c>
      <c r="Z31" s="24">
        <f t="shared" si="5"/>
        <v>1.3203063110641617</v>
      </c>
    </row>
    <row r="32" spans="1:26" x14ac:dyDescent="0.25">
      <c r="A32" s="14" t="s">
        <v>237</v>
      </c>
      <c r="B32" s="12">
        <v>592</v>
      </c>
      <c r="C32" s="32">
        <v>14.606999999999999</v>
      </c>
      <c r="D32" s="33">
        <f t="shared" si="0"/>
        <v>10.454599999999999</v>
      </c>
      <c r="E32" s="20">
        <v>3.0084999999999997E-4</v>
      </c>
      <c r="F32" s="20">
        <f t="shared" si="1"/>
        <v>2.8776806381879745E-2</v>
      </c>
      <c r="G32" s="23">
        <v>1.179990028253266</v>
      </c>
      <c r="H32" s="23">
        <v>2.3267409007811048</v>
      </c>
      <c r="K32" s="18" t="s">
        <v>236</v>
      </c>
      <c r="L32" s="33">
        <v>10.176600000000001</v>
      </c>
      <c r="M32" s="16">
        <v>589</v>
      </c>
      <c r="N32" s="18">
        <v>2.9159999999999999E-4</v>
      </c>
      <c r="O32" s="18">
        <v>2.9169999999999999E-4</v>
      </c>
      <c r="P32" s="18">
        <f t="shared" si="6"/>
        <v>2.8663797338993373E-2</v>
      </c>
      <c r="Q32" s="18" t="s">
        <v>236</v>
      </c>
      <c r="R32" s="18">
        <v>2.8830000000000001E-4</v>
      </c>
      <c r="S32" s="18">
        <v>2.8815000000000004E-4</v>
      </c>
      <c r="T32" s="18">
        <f t="shared" si="2"/>
        <v>2.831495784446672E-2</v>
      </c>
      <c r="U32" s="26">
        <f t="shared" si="3"/>
        <v>1.2170037709975765</v>
      </c>
      <c r="V32" s="18" t="s">
        <v>236</v>
      </c>
      <c r="W32" s="18">
        <v>2.8469999999999998E-4</v>
      </c>
      <c r="X32" s="18">
        <v>2.8485000000000001E-4</v>
      </c>
      <c r="Y32" s="18">
        <f t="shared" si="4"/>
        <v>2.7990684511526441E-2</v>
      </c>
      <c r="Z32" s="24">
        <f t="shared" si="5"/>
        <v>2.3483030510798693</v>
      </c>
    </row>
    <row r="33" spans="1:26" x14ac:dyDescent="0.25">
      <c r="A33" s="14" t="s">
        <v>238</v>
      </c>
      <c r="B33" s="12">
        <v>595</v>
      </c>
      <c r="C33" s="32">
        <v>14.411899999999999</v>
      </c>
      <c r="D33" s="33">
        <f t="shared" si="0"/>
        <v>10.259499999999999</v>
      </c>
      <c r="E33" s="20">
        <v>4.8784999999999996E-4</v>
      </c>
      <c r="F33" s="20">
        <f t="shared" si="1"/>
        <v>4.7551050246113363E-2</v>
      </c>
      <c r="G33" s="23">
        <v>1.0351542482320251</v>
      </c>
      <c r="H33" s="23">
        <v>2.2035461719790845</v>
      </c>
      <c r="K33" s="18" t="s">
        <v>237</v>
      </c>
      <c r="L33" s="33">
        <v>10.454599999999999</v>
      </c>
      <c r="M33" s="16">
        <v>592</v>
      </c>
      <c r="N33" s="18">
        <v>3.009E-4</v>
      </c>
      <c r="O33" s="18">
        <v>3.0084999999999997E-4</v>
      </c>
      <c r="P33" s="18">
        <f t="shared" si="6"/>
        <v>2.8776806381879745E-2</v>
      </c>
      <c r="Q33" s="18" t="s">
        <v>237</v>
      </c>
      <c r="R33" s="18">
        <v>2.9730000000000002E-4</v>
      </c>
      <c r="S33" s="18">
        <v>2.9730000000000002E-4</v>
      </c>
      <c r="T33" s="18">
        <f t="shared" si="2"/>
        <v>2.8437242936123815E-2</v>
      </c>
      <c r="U33" s="26">
        <f t="shared" si="3"/>
        <v>1.1799900282532634</v>
      </c>
      <c r="V33" s="18" t="s">
        <v>237</v>
      </c>
      <c r="W33" s="18">
        <v>2.9379999999999999E-4</v>
      </c>
      <c r="X33" s="18">
        <v>2.9385000000000001E-4</v>
      </c>
      <c r="Y33" s="18">
        <f t="shared" si="4"/>
        <v>2.8107244657853962E-2</v>
      </c>
      <c r="Z33" s="24">
        <f t="shared" si="5"/>
        <v>2.3267409007811035</v>
      </c>
    </row>
    <row r="34" spans="1:26" x14ac:dyDescent="0.25">
      <c r="A34" s="14" t="s">
        <v>239</v>
      </c>
      <c r="B34" s="12">
        <v>598</v>
      </c>
      <c r="C34" s="32">
        <v>14.7433</v>
      </c>
      <c r="D34" s="33">
        <f t="shared" si="0"/>
        <v>10.5909</v>
      </c>
      <c r="E34" s="20">
        <v>2.4370000000000001E-4</v>
      </c>
      <c r="F34" s="20">
        <f t="shared" si="1"/>
        <v>2.3010320180532347E-2</v>
      </c>
      <c r="G34" s="23">
        <v>1.0874025441116166</v>
      </c>
      <c r="H34" s="23">
        <v>2.0311858842839605</v>
      </c>
      <c r="K34" s="18" t="s">
        <v>238</v>
      </c>
      <c r="L34" s="33">
        <v>10.259499999999999</v>
      </c>
      <c r="M34" s="16">
        <v>595</v>
      </c>
      <c r="N34" s="18">
        <v>4.8739999999999998E-4</v>
      </c>
      <c r="O34" s="18">
        <v>4.8784999999999996E-4</v>
      </c>
      <c r="P34" s="18">
        <f t="shared" si="6"/>
        <v>4.7551050246113363E-2</v>
      </c>
      <c r="Q34" s="18" t="s">
        <v>238</v>
      </c>
      <c r="R34" s="18">
        <v>4.8260000000000002E-4</v>
      </c>
      <c r="S34" s="18">
        <v>4.8280000000000003E-4</v>
      </c>
      <c r="T34" s="18">
        <f t="shared" si="2"/>
        <v>4.7058823529411771E-2</v>
      </c>
      <c r="U34" s="26">
        <f t="shared" si="3"/>
        <v>1.0351542482320355</v>
      </c>
      <c r="V34" s="18" t="s">
        <v>238</v>
      </c>
      <c r="W34" s="18">
        <v>4.7790000000000002E-4</v>
      </c>
      <c r="X34" s="18">
        <v>4.771E-4</v>
      </c>
      <c r="Y34" s="18">
        <f t="shared" si="4"/>
        <v>4.6503240898679278E-2</v>
      </c>
      <c r="Z34" s="24">
        <f t="shared" si="5"/>
        <v>2.2035461719790912</v>
      </c>
    </row>
    <row r="35" spans="1:26" x14ac:dyDescent="0.25">
      <c r="A35" s="14" t="s">
        <v>240</v>
      </c>
      <c r="B35" s="12">
        <v>600</v>
      </c>
      <c r="C35" s="32">
        <v>14.6205</v>
      </c>
      <c r="D35" s="33">
        <f t="shared" si="0"/>
        <v>10.4681</v>
      </c>
      <c r="E35" s="20">
        <v>2.4449999999999998E-4</v>
      </c>
      <c r="F35" s="20">
        <f t="shared" si="1"/>
        <v>2.3356674086032803E-2</v>
      </c>
      <c r="G35" s="23">
        <v>0.96114519427401879</v>
      </c>
      <c r="H35" s="23">
        <v>1.7791411042944665</v>
      </c>
      <c r="K35" s="18" t="s">
        <v>239</v>
      </c>
      <c r="L35" s="33">
        <v>10.5909</v>
      </c>
      <c r="M35" s="16">
        <v>598</v>
      </c>
      <c r="N35" s="18">
        <v>2.4350000000000001E-4</v>
      </c>
      <c r="O35" s="18">
        <v>2.4370000000000001E-4</v>
      </c>
      <c r="P35" s="18">
        <f t="shared" si="6"/>
        <v>2.3010320180532347E-2</v>
      </c>
      <c r="Q35" s="18" t="s">
        <v>239</v>
      </c>
      <c r="R35" s="18">
        <v>2.4110000000000001E-4</v>
      </c>
      <c r="S35" s="18">
        <v>2.4105E-4</v>
      </c>
      <c r="T35" s="18">
        <f t="shared" ref="T35:T66" si="7">S35/L35*1000</f>
        <v>2.2760105373481006E-2</v>
      </c>
      <c r="U35" s="26">
        <f t="shared" ref="U35:U66" si="8">(P35-T35)/P35*100</f>
        <v>1.0874025441116322</v>
      </c>
      <c r="V35" s="18" t="s">
        <v>239</v>
      </c>
      <c r="W35" s="18">
        <v>2.386E-4</v>
      </c>
      <c r="X35" s="18">
        <v>2.3875E-4</v>
      </c>
      <c r="Y35" s="18">
        <f t="shared" ref="Y35:Y66" si="9">X35/L35*1000</f>
        <v>2.2542937805096828E-2</v>
      </c>
      <c r="Z35" s="24">
        <f t="shared" ref="Z35:Z66" si="10">(P35-Y35)/P35*100</f>
        <v>2.0311858842839681</v>
      </c>
    </row>
    <row r="36" spans="1:26" x14ac:dyDescent="0.25">
      <c r="A36" s="14" t="s">
        <v>241</v>
      </c>
      <c r="B36" s="12">
        <v>403</v>
      </c>
      <c r="C36" s="32">
        <v>14.3994</v>
      </c>
      <c r="D36" s="33">
        <f t="shared" si="0"/>
        <v>10.247</v>
      </c>
      <c r="E36" s="20">
        <v>2.407E-4</v>
      </c>
      <c r="F36" s="20">
        <f t="shared" si="1"/>
        <v>2.3489801893237044E-2</v>
      </c>
      <c r="G36" s="23">
        <v>1.1217282924802707</v>
      </c>
      <c r="H36" s="23">
        <v>2.6796842542584218</v>
      </c>
      <c r="K36" s="18" t="s">
        <v>240</v>
      </c>
      <c r="L36" s="33">
        <v>10.4681</v>
      </c>
      <c r="M36" s="16">
        <v>600</v>
      </c>
      <c r="N36" s="18">
        <v>2.4449999999999998E-4</v>
      </c>
      <c r="O36" s="18">
        <v>2.4449999999999998E-4</v>
      </c>
      <c r="P36" s="18">
        <f t="shared" si="6"/>
        <v>2.3356674086032803E-2</v>
      </c>
      <c r="Q36" s="18" t="s">
        <v>240</v>
      </c>
      <c r="R36" s="18">
        <v>2.4230000000000001E-4</v>
      </c>
      <c r="S36" s="18">
        <v>2.4215E-4</v>
      </c>
      <c r="T36" s="18">
        <f t="shared" si="7"/>
        <v>2.3132182535512653E-2</v>
      </c>
      <c r="U36" s="26">
        <f t="shared" si="8"/>
        <v>0.96114519427402378</v>
      </c>
      <c r="V36" s="18" t="s">
        <v>240</v>
      </c>
      <c r="W36" s="18">
        <v>2.398E-4</v>
      </c>
      <c r="X36" s="18">
        <v>2.4015000000000001E-4</v>
      </c>
      <c r="Y36" s="18">
        <f t="shared" si="9"/>
        <v>2.2941125896772097E-2</v>
      </c>
      <c r="Z36" s="24">
        <f t="shared" si="10"/>
        <v>1.7791411042944774</v>
      </c>
    </row>
    <row r="37" spans="1:26" x14ac:dyDescent="0.25">
      <c r="A37" s="14" t="s">
        <v>242</v>
      </c>
      <c r="B37" s="12">
        <v>406</v>
      </c>
      <c r="C37" s="32">
        <v>14.7082</v>
      </c>
      <c r="D37" s="33">
        <f t="shared" si="0"/>
        <v>10.5558</v>
      </c>
      <c r="E37" s="20">
        <v>2.2934999999999999E-4</v>
      </c>
      <c r="F37" s="20">
        <f t="shared" si="1"/>
        <v>2.1727391576195076E-2</v>
      </c>
      <c r="G37" s="23">
        <v>0.45781556572922227</v>
      </c>
      <c r="H37" s="23">
        <v>2.8776978417266061</v>
      </c>
      <c r="K37" s="18" t="s">
        <v>241</v>
      </c>
      <c r="L37" s="33">
        <v>10.247</v>
      </c>
      <c r="M37" s="16">
        <v>403</v>
      </c>
      <c r="N37" s="18">
        <v>2.4049999999999999E-4</v>
      </c>
      <c r="O37" s="18">
        <v>2.407E-4</v>
      </c>
      <c r="P37" s="18">
        <f t="shared" si="6"/>
        <v>2.3489801893237044E-2</v>
      </c>
      <c r="Q37" s="18" t="s">
        <v>316</v>
      </c>
      <c r="R37" s="18">
        <v>2.5149999999999999E-4</v>
      </c>
      <c r="S37" s="18">
        <v>2.5144999999999996E-4</v>
      </c>
      <c r="T37" s="18">
        <f t="shared" si="7"/>
        <v>2.4538889431052986E-2</v>
      </c>
      <c r="U37" s="26">
        <f t="shared" si="8"/>
        <v>-4.4661404237640028</v>
      </c>
      <c r="V37" s="18" t="s">
        <v>241</v>
      </c>
      <c r="W37" s="18">
        <v>2.3369999999999999E-4</v>
      </c>
      <c r="X37" s="18">
        <v>2.3424999999999997E-4</v>
      </c>
      <c r="Y37" s="18">
        <f t="shared" si="9"/>
        <v>2.2860349370547473E-2</v>
      </c>
      <c r="Z37" s="24">
        <f t="shared" si="10"/>
        <v>2.6796842542584285</v>
      </c>
    </row>
    <row r="38" spans="1:26" x14ac:dyDescent="0.25">
      <c r="A38" s="14" t="s">
        <v>243</v>
      </c>
      <c r="B38" s="12">
        <v>409</v>
      </c>
      <c r="C38" s="32">
        <v>14.8751</v>
      </c>
      <c r="D38" s="33">
        <f t="shared" si="0"/>
        <v>10.7227</v>
      </c>
      <c r="E38" s="20">
        <v>2.5544999999999995E-4</v>
      </c>
      <c r="F38" s="20">
        <f t="shared" si="1"/>
        <v>2.3823290775644188E-2</v>
      </c>
      <c r="G38" s="23">
        <v>1.5658641612840047</v>
      </c>
      <c r="H38" s="23">
        <v>3.0730084165198468</v>
      </c>
      <c r="K38" s="18" t="s">
        <v>250</v>
      </c>
      <c r="L38" s="33">
        <v>10.7461</v>
      </c>
      <c r="M38" s="16">
        <v>429</v>
      </c>
      <c r="N38" s="18">
        <v>2.4850000000000002E-4</v>
      </c>
      <c r="O38" s="18">
        <v>2.4859999999999997E-4</v>
      </c>
      <c r="P38" s="18">
        <f t="shared" si="6"/>
        <v>2.3133974185983751E-2</v>
      </c>
      <c r="Q38" s="18" t="s">
        <v>241</v>
      </c>
      <c r="R38" s="18">
        <v>2.3809999999999999E-4</v>
      </c>
      <c r="S38" s="18">
        <v>2.3799999999999998E-4</v>
      </c>
      <c r="T38" s="18">
        <f t="shared" si="7"/>
        <v>2.2147569816026277E-2</v>
      </c>
      <c r="U38" s="26">
        <f t="shared" si="8"/>
        <v>4.2638777152051537</v>
      </c>
      <c r="V38" s="18" t="s">
        <v>250</v>
      </c>
      <c r="W38" s="18">
        <v>2.398E-4</v>
      </c>
      <c r="X38" s="18">
        <v>2.397E-4</v>
      </c>
      <c r="Y38" s="18">
        <f t="shared" si="9"/>
        <v>2.2305766743283609E-2</v>
      </c>
      <c r="Z38" s="24">
        <f t="shared" si="10"/>
        <v>3.5800482703137528</v>
      </c>
    </row>
    <row r="39" spans="1:26" x14ac:dyDescent="0.25">
      <c r="A39" s="14" t="s">
        <v>244</v>
      </c>
      <c r="B39" s="12">
        <v>412</v>
      </c>
      <c r="C39" s="32">
        <v>14.9344</v>
      </c>
      <c r="D39" s="33">
        <f t="shared" si="0"/>
        <v>10.782</v>
      </c>
      <c r="E39" s="20">
        <v>2.5664999999999998E-4</v>
      </c>
      <c r="F39" s="20">
        <f t="shared" si="1"/>
        <v>2.3803561491374508E-2</v>
      </c>
      <c r="G39" s="23">
        <v>1.3247613481394798</v>
      </c>
      <c r="H39" s="23">
        <v>3.0391583869082304</v>
      </c>
      <c r="K39" s="18" t="s">
        <v>251</v>
      </c>
      <c r="L39" s="33">
        <v>10.50305</v>
      </c>
      <c r="M39" s="16">
        <v>432</v>
      </c>
      <c r="N39" s="18">
        <v>2.34E-4</v>
      </c>
      <c r="O39" s="18">
        <v>2.34E-4</v>
      </c>
      <c r="P39" s="18">
        <f t="shared" si="6"/>
        <v>2.2279242696169207E-2</v>
      </c>
      <c r="Q39" s="18" t="s">
        <v>250</v>
      </c>
      <c r="R39" s="18">
        <v>2.4449999999999998E-4</v>
      </c>
      <c r="S39" s="18">
        <v>2.4439999999999998E-4</v>
      </c>
      <c r="T39" s="18">
        <f t="shared" si="7"/>
        <v>2.3269431260443393E-2</v>
      </c>
      <c r="U39" s="26">
        <f t="shared" si="8"/>
        <v>-4.4444444444444393</v>
      </c>
      <c r="V39" s="18" t="s">
        <v>251</v>
      </c>
      <c r="W39" s="18">
        <v>2.2580000000000001E-4</v>
      </c>
      <c r="X39" s="18">
        <v>2.2590000000000002E-4</v>
      </c>
      <c r="Y39" s="18">
        <f t="shared" si="9"/>
        <v>2.1508038141301814E-2</v>
      </c>
      <c r="Z39" s="24">
        <f t="shared" si="10"/>
        <v>3.4615384615384479</v>
      </c>
    </row>
    <row r="40" spans="1:26" x14ac:dyDescent="0.25">
      <c r="A40" s="14" t="s">
        <v>245</v>
      </c>
      <c r="B40" s="12">
        <v>415</v>
      </c>
      <c r="C40" s="32">
        <v>14.6858</v>
      </c>
      <c r="D40" s="33">
        <f t="shared" si="0"/>
        <v>10.5334</v>
      </c>
      <c r="E40" s="20">
        <v>2.3284999999999999E-4</v>
      </c>
      <c r="F40" s="20">
        <f t="shared" si="1"/>
        <v>2.2105872747640837E-2</v>
      </c>
      <c r="G40" s="23">
        <v>1.5890057977238488</v>
      </c>
      <c r="H40" s="23">
        <v>2.9418080309211958</v>
      </c>
      <c r="K40" s="18" t="s">
        <v>252</v>
      </c>
      <c r="L40" s="33">
        <v>10.7812</v>
      </c>
      <c r="M40" s="16">
        <v>435</v>
      </c>
      <c r="N40" s="18">
        <v>2.42E-4</v>
      </c>
      <c r="O40" s="18">
        <v>2.4195E-4</v>
      </c>
      <c r="P40" s="18">
        <f t="shared" si="6"/>
        <v>2.2441843208548213E-2</v>
      </c>
      <c r="Q40" s="18" t="s">
        <v>251</v>
      </c>
      <c r="R40" s="18">
        <v>2.3020000000000001E-4</v>
      </c>
      <c r="S40" s="18">
        <v>2.3015000000000001E-4</v>
      </c>
      <c r="T40" s="18">
        <f t="shared" si="7"/>
        <v>2.1347345378993063E-2</v>
      </c>
      <c r="U40" s="26">
        <f t="shared" si="8"/>
        <v>4.8770407108906735</v>
      </c>
      <c r="V40" s="18" t="s">
        <v>252</v>
      </c>
      <c r="W40" s="18">
        <v>2.332E-4</v>
      </c>
      <c r="X40" s="18">
        <v>2.3340000000000001E-4</v>
      </c>
      <c r="Y40" s="18">
        <f t="shared" si="9"/>
        <v>2.1648796052387492E-2</v>
      </c>
      <c r="Z40" s="24">
        <f t="shared" si="10"/>
        <v>3.5337879727216239</v>
      </c>
    </row>
    <row r="41" spans="1:26" x14ac:dyDescent="0.25">
      <c r="A41" s="14" t="s">
        <v>246</v>
      </c>
      <c r="B41" s="12">
        <v>417</v>
      </c>
      <c r="C41" s="32">
        <v>14.502000000000001</v>
      </c>
      <c r="D41" s="33">
        <f t="shared" si="0"/>
        <v>10.349600000000001</v>
      </c>
      <c r="E41" s="20">
        <v>2.3330000000000001E-4</v>
      </c>
      <c r="F41" s="20">
        <f t="shared" si="1"/>
        <v>2.2541933987786967E-2</v>
      </c>
      <c r="G41" s="23">
        <v>1.478782683240464</v>
      </c>
      <c r="H41" s="23">
        <v>2.7646806686669501</v>
      </c>
      <c r="K41" s="18" t="s">
        <v>253</v>
      </c>
      <c r="L41" s="33">
        <v>10.743600000000001</v>
      </c>
      <c r="M41" s="16">
        <v>438</v>
      </c>
      <c r="N41" s="18">
        <v>2.4850000000000002E-4</v>
      </c>
      <c r="O41" s="18">
        <v>2.4855000000000005E-4</v>
      </c>
      <c r="P41" s="18">
        <f t="shared" si="6"/>
        <v>2.313470345135709E-2</v>
      </c>
      <c r="Q41" s="18" t="s">
        <v>252</v>
      </c>
      <c r="R41" s="18">
        <v>2.377E-4</v>
      </c>
      <c r="S41" s="18">
        <v>2.376E-4</v>
      </c>
      <c r="T41" s="18">
        <f t="shared" si="7"/>
        <v>2.2115492013850102E-2</v>
      </c>
      <c r="U41" s="26">
        <f t="shared" si="8"/>
        <v>4.4055522027761311</v>
      </c>
      <c r="V41" s="18" t="s">
        <v>253</v>
      </c>
      <c r="W41" s="18">
        <v>2.4049999999999999E-4</v>
      </c>
      <c r="X41" s="18">
        <v>2.4049999999999999E-4</v>
      </c>
      <c r="Y41" s="18">
        <f t="shared" si="9"/>
        <v>2.2385420157116795E-2</v>
      </c>
      <c r="Z41" s="24">
        <f t="shared" si="10"/>
        <v>3.2387849527258235</v>
      </c>
    </row>
    <row r="42" spans="1:26" x14ac:dyDescent="0.25">
      <c r="A42" s="14" t="s">
        <v>247</v>
      </c>
      <c r="B42" s="12">
        <v>420</v>
      </c>
      <c r="C42" s="32">
        <v>15.1523</v>
      </c>
      <c r="D42" s="33">
        <f t="shared" si="0"/>
        <v>10.9999</v>
      </c>
      <c r="E42" s="20">
        <v>2.5385000000000002E-4</v>
      </c>
      <c r="F42" s="20">
        <f t="shared" si="1"/>
        <v>2.3077482522568388E-2</v>
      </c>
      <c r="G42" s="23">
        <v>1.5954303722670937</v>
      </c>
      <c r="H42" s="23">
        <v>2.9938940319085945</v>
      </c>
      <c r="K42" s="18" t="s">
        <v>254</v>
      </c>
      <c r="L42" s="33">
        <v>11.2363</v>
      </c>
      <c r="M42" s="16">
        <v>441</v>
      </c>
      <c r="N42" s="18">
        <v>2.6840000000000002E-4</v>
      </c>
      <c r="O42" s="18">
        <v>2.6850000000000002E-4</v>
      </c>
      <c r="P42" s="18">
        <f t="shared" si="6"/>
        <v>2.3895766399971523E-2</v>
      </c>
      <c r="Q42" s="18" t="s">
        <v>253</v>
      </c>
      <c r="R42" s="18">
        <v>2.4499999999999999E-4</v>
      </c>
      <c r="S42" s="18">
        <v>2.4485000000000002E-4</v>
      </c>
      <c r="T42" s="18">
        <f t="shared" si="7"/>
        <v>2.1790981016882784E-2</v>
      </c>
      <c r="U42" s="26">
        <f t="shared" si="8"/>
        <v>8.8081936685288635</v>
      </c>
      <c r="V42" s="18" t="s">
        <v>254</v>
      </c>
      <c r="W42" s="18">
        <v>2.6049999999999999E-4</v>
      </c>
      <c r="X42" s="18">
        <v>2.6069999999999999E-4</v>
      </c>
      <c r="Y42" s="18">
        <f t="shared" si="9"/>
        <v>2.3201587711257264E-2</v>
      </c>
      <c r="Z42" s="24">
        <f t="shared" si="10"/>
        <v>2.9050279329609059</v>
      </c>
    </row>
    <row r="43" spans="1:26" x14ac:dyDescent="0.25">
      <c r="A43" s="14" t="s">
        <v>248</v>
      </c>
      <c r="B43" s="12">
        <v>423</v>
      </c>
      <c r="C43" s="32">
        <v>14.9552</v>
      </c>
      <c r="D43" s="33">
        <f t="shared" si="0"/>
        <v>10.8028</v>
      </c>
      <c r="E43" s="20">
        <v>2.6435E-4</v>
      </c>
      <c r="F43" s="20">
        <f t="shared" si="1"/>
        <v>2.4470507646165811E-2</v>
      </c>
      <c r="G43" s="23">
        <v>1.5509740873841671</v>
      </c>
      <c r="H43" s="23">
        <v>3.3289199924342721</v>
      </c>
      <c r="K43" s="18" t="s">
        <v>255</v>
      </c>
      <c r="L43" s="33">
        <v>10.7271</v>
      </c>
      <c r="M43" s="16">
        <v>444</v>
      </c>
      <c r="N43" s="18">
        <v>2.5060000000000002E-4</v>
      </c>
      <c r="O43" s="18">
        <v>2.5054999999999999E-4</v>
      </c>
      <c r="P43" s="18">
        <f t="shared" si="6"/>
        <v>2.3356732015176514E-2</v>
      </c>
      <c r="Q43" s="18" t="s">
        <v>254</v>
      </c>
      <c r="R43" s="18">
        <v>2.655E-4</v>
      </c>
      <c r="S43" s="18">
        <v>2.653E-4</v>
      </c>
      <c r="T43" s="18">
        <f t="shared" si="7"/>
        <v>2.4731754155363519E-2</v>
      </c>
      <c r="U43" s="26">
        <f t="shared" si="8"/>
        <v>-5.8870484933147136</v>
      </c>
      <c r="V43" s="18" t="s">
        <v>255</v>
      </c>
      <c r="W43" s="18">
        <v>2.4379999999999999E-4</v>
      </c>
      <c r="X43" s="18">
        <v>2.4364999999999999E-4</v>
      </c>
      <c r="Y43" s="18">
        <f t="shared" si="9"/>
        <v>2.2713501319089037E-2</v>
      </c>
      <c r="Z43" s="24">
        <f t="shared" si="10"/>
        <v>2.7539413290760244</v>
      </c>
    </row>
    <row r="44" spans="1:26" x14ac:dyDescent="0.25">
      <c r="A44" s="14" t="s">
        <v>249</v>
      </c>
      <c r="B44" s="12">
        <v>426</v>
      </c>
      <c r="C44" s="32">
        <v>14.606999999999999</v>
      </c>
      <c r="D44" s="33">
        <f t="shared" si="0"/>
        <v>10.454599999999999</v>
      </c>
      <c r="E44" s="20">
        <v>2.4010000000000001E-4</v>
      </c>
      <c r="F44" s="20">
        <f t="shared" si="1"/>
        <v>2.2965967134084518E-2</v>
      </c>
      <c r="G44" s="23">
        <v>1.4160766347355274</v>
      </c>
      <c r="H44" s="23">
        <v>3.0820491461890951</v>
      </c>
      <c r="K44" s="18" t="s">
        <v>256</v>
      </c>
      <c r="L44" s="33">
        <v>10.536199999999999</v>
      </c>
      <c r="M44" s="16">
        <v>448</v>
      </c>
      <c r="N44" s="18">
        <v>2.3609999999999999E-4</v>
      </c>
      <c r="O44" s="18">
        <v>2.3609999999999999E-4</v>
      </c>
      <c r="P44" s="18">
        <f t="shared" si="6"/>
        <v>2.2408458457508398E-2</v>
      </c>
      <c r="Q44" s="18" t="s">
        <v>255</v>
      </c>
      <c r="R44" s="18">
        <v>2.474E-4</v>
      </c>
      <c r="S44" s="18">
        <v>2.4744999999999997E-4</v>
      </c>
      <c r="T44" s="18">
        <f t="shared" si="7"/>
        <v>2.3485696930582185E-2</v>
      </c>
      <c r="U44" s="26">
        <f t="shared" si="8"/>
        <v>-4.8072850487081862</v>
      </c>
      <c r="V44" s="18" t="s">
        <v>256</v>
      </c>
      <c r="W44" s="18">
        <v>2.2890000000000001E-4</v>
      </c>
      <c r="X44" s="18">
        <v>2.2895000000000001E-4</v>
      </c>
      <c r="Y44" s="18">
        <f t="shared" si="9"/>
        <v>2.172984567491126E-2</v>
      </c>
      <c r="Z44" s="24">
        <f t="shared" si="10"/>
        <v>3.028377806014388</v>
      </c>
    </row>
    <row r="45" spans="1:26" x14ac:dyDescent="0.25">
      <c r="A45" s="14" t="s">
        <v>250</v>
      </c>
      <c r="B45" s="12">
        <v>429</v>
      </c>
      <c r="C45" s="32">
        <v>14.8985</v>
      </c>
      <c r="D45" s="33">
        <f t="shared" si="0"/>
        <v>10.7461</v>
      </c>
      <c r="E45" s="20">
        <v>2.4859999999999997E-4</v>
      </c>
      <c r="F45" s="20">
        <f t="shared" si="1"/>
        <v>2.3133974185983751E-2</v>
      </c>
      <c r="G45" s="23">
        <v>1.6894609814963775</v>
      </c>
      <c r="H45" s="23">
        <v>3.5800482703137466</v>
      </c>
      <c r="K45" s="18" t="s">
        <v>257</v>
      </c>
      <c r="L45" s="33">
        <v>10.397600000000001</v>
      </c>
      <c r="M45" s="16">
        <v>451</v>
      </c>
      <c r="N45" s="18">
        <v>2.4360000000000001E-4</v>
      </c>
      <c r="O45" s="18">
        <v>2.4364999999999999E-4</v>
      </c>
      <c r="P45" s="18">
        <f t="shared" si="6"/>
        <v>2.3433292298222667E-2</v>
      </c>
      <c r="Q45" s="18" t="s">
        <v>256</v>
      </c>
      <c r="R45" s="18">
        <v>2.329E-4</v>
      </c>
      <c r="S45" s="18">
        <v>2.3284999999999999E-4</v>
      </c>
      <c r="T45" s="18">
        <f t="shared" si="7"/>
        <v>2.239459105947526E-2</v>
      </c>
      <c r="U45" s="26">
        <f t="shared" si="8"/>
        <v>4.4325877282988042</v>
      </c>
      <c r="V45" s="18" t="s">
        <v>257</v>
      </c>
      <c r="W45" s="18">
        <v>2.364E-4</v>
      </c>
      <c r="X45" s="18">
        <v>2.365E-4</v>
      </c>
      <c r="Y45" s="18">
        <f t="shared" si="9"/>
        <v>2.2745633607755635E-2</v>
      </c>
      <c r="Z45" s="24">
        <f t="shared" si="10"/>
        <v>2.9345372460496644</v>
      </c>
    </row>
    <row r="46" spans="1:26" x14ac:dyDescent="0.25">
      <c r="A46" s="14" t="s">
        <v>251</v>
      </c>
      <c r="B46" s="12">
        <v>432</v>
      </c>
      <c r="C46" s="32">
        <v>14.65545</v>
      </c>
      <c r="D46" s="33">
        <f t="shared" si="0"/>
        <v>10.50305</v>
      </c>
      <c r="E46" s="20">
        <v>2.34E-4</v>
      </c>
      <c r="F46" s="20">
        <f t="shared" si="1"/>
        <v>2.2279242696169207E-2</v>
      </c>
      <c r="G46" s="23">
        <v>1.645299145299139</v>
      </c>
      <c r="H46" s="23">
        <v>3.4615384615384532</v>
      </c>
      <c r="K46" s="18" t="s">
        <v>258</v>
      </c>
      <c r="L46" s="33">
        <v>10.7676</v>
      </c>
      <c r="M46" s="16">
        <v>454</v>
      </c>
      <c r="N46" s="18">
        <v>2.4810000000000001E-4</v>
      </c>
      <c r="O46" s="18">
        <v>2.4804999999999998E-4</v>
      </c>
      <c r="P46" s="18">
        <f t="shared" si="6"/>
        <v>2.3036702700694675E-2</v>
      </c>
      <c r="Q46" s="18" t="s">
        <v>257</v>
      </c>
      <c r="R46" s="18">
        <v>2.4049999999999999E-4</v>
      </c>
      <c r="S46" s="18">
        <v>2.4035000000000001E-4</v>
      </c>
      <c r="T46" s="18">
        <f t="shared" si="7"/>
        <v>2.2321594412868236E-2</v>
      </c>
      <c r="U46" s="26">
        <f t="shared" si="8"/>
        <v>3.104212860310406</v>
      </c>
      <c r="V46" s="18" t="s">
        <v>258</v>
      </c>
      <c r="W46" s="18">
        <v>2.4039999999999999E-4</v>
      </c>
      <c r="X46" s="18">
        <v>2.4025000000000001E-4</v>
      </c>
      <c r="Y46" s="18">
        <f t="shared" si="9"/>
        <v>2.2312307292247115E-2</v>
      </c>
      <c r="Z46" s="24">
        <f t="shared" si="10"/>
        <v>3.1445273130417029</v>
      </c>
    </row>
    <row r="47" spans="1:26" x14ac:dyDescent="0.25">
      <c r="A47" s="14" t="s">
        <v>252</v>
      </c>
      <c r="B47" s="12">
        <v>435</v>
      </c>
      <c r="C47" s="32">
        <v>14.9336</v>
      </c>
      <c r="D47" s="33">
        <f t="shared" si="0"/>
        <v>10.7812</v>
      </c>
      <c r="E47" s="20">
        <v>2.4195E-4</v>
      </c>
      <c r="F47" s="20">
        <f t="shared" si="1"/>
        <v>2.2441843208548213E-2</v>
      </c>
      <c r="G47" s="23">
        <v>1.7978921264724106</v>
      </c>
      <c r="H47" s="23">
        <v>3.5337879727216333</v>
      </c>
      <c r="K47" s="18" t="s">
        <v>259</v>
      </c>
      <c r="L47" s="33">
        <v>11.004</v>
      </c>
      <c r="M47" s="16">
        <v>457</v>
      </c>
      <c r="N47" s="18">
        <v>2.6429999999999997E-4</v>
      </c>
      <c r="O47" s="18">
        <v>2.6435E-4</v>
      </c>
      <c r="P47" s="18">
        <f t="shared" si="6"/>
        <v>2.4023082515448928E-2</v>
      </c>
      <c r="Q47" s="18" t="s">
        <v>258</v>
      </c>
      <c r="R47" s="18">
        <v>2.4429999999999998E-4</v>
      </c>
      <c r="S47" s="18">
        <v>2.4419999999999997E-4</v>
      </c>
      <c r="T47" s="18">
        <f t="shared" si="7"/>
        <v>2.2191930207197379E-2</v>
      </c>
      <c r="U47" s="26">
        <f t="shared" si="8"/>
        <v>7.6224702099489461</v>
      </c>
      <c r="V47" s="18" t="s">
        <v>259</v>
      </c>
      <c r="W47" s="18">
        <v>2.5579999999999998E-4</v>
      </c>
      <c r="X47" s="18">
        <v>2.5575000000000001E-4</v>
      </c>
      <c r="Y47" s="18">
        <f t="shared" si="9"/>
        <v>2.3241548527808072E-2</v>
      </c>
      <c r="Z47" s="24">
        <f t="shared" si="10"/>
        <v>3.2532627198789381</v>
      </c>
    </row>
    <row r="48" spans="1:26" x14ac:dyDescent="0.25">
      <c r="A48" s="14" t="s">
        <v>253</v>
      </c>
      <c r="B48" s="12">
        <v>438</v>
      </c>
      <c r="C48" s="32">
        <v>14.896000000000001</v>
      </c>
      <c r="D48" s="33">
        <f t="shared" si="0"/>
        <v>10.743600000000001</v>
      </c>
      <c r="E48" s="20">
        <v>2.4855000000000005E-4</v>
      </c>
      <c r="F48" s="20">
        <f t="shared" si="1"/>
        <v>2.313470345135709E-2</v>
      </c>
      <c r="G48" s="23">
        <v>1.4886340776503864</v>
      </c>
      <c r="H48" s="23">
        <v>3.2387849527258332</v>
      </c>
      <c r="K48" s="18" t="s">
        <v>242</v>
      </c>
      <c r="L48" s="33">
        <v>10.5557</v>
      </c>
      <c r="M48" s="16">
        <v>406</v>
      </c>
      <c r="N48" s="18">
        <v>2.2939999999999999E-4</v>
      </c>
      <c r="O48" s="18">
        <v>2.2934999999999999E-4</v>
      </c>
      <c r="P48" s="18">
        <f t="shared" si="6"/>
        <v>2.1727597411824891E-2</v>
      </c>
      <c r="Q48" s="18" t="s">
        <v>259</v>
      </c>
      <c r="R48" s="18">
        <v>2.6029999999999998E-4</v>
      </c>
      <c r="S48" s="18">
        <v>2.6029999999999998E-4</v>
      </c>
      <c r="T48" s="18">
        <f t="shared" si="7"/>
        <v>2.4659662551986129E-2</v>
      </c>
      <c r="U48" s="26">
        <f t="shared" si="8"/>
        <v>-13.494658818399815</v>
      </c>
      <c r="V48" s="18" t="s">
        <v>242</v>
      </c>
      <c r="W48" s="18">
        <v>2.2330000000000001E-4</v>
      </c>
      <c r="X48" s="18">
        <v>2.2275000000000002E-4</v>
      </c>
      <c r="Y48" s="18">
        <f t="shared" si="9"/>
        <v>2.1102342810045759E-2</v>
      </c>
      <c r="Z48" s="24">
        <f t="shared" si="10"/>
        <v>2.8776978417266124</v>
      </c>
    </row>
    <row r="49" spans="1:26" x14ac:dyDescent="0.25">
      <c r="A49" s="14" t="s">
        <v>254</v>
      </c>
      <c r="B49" s="12">
        <v>441</v>
      </c>
      <c r="C49" s="32">
        <v>15.3887</v>
      </c>
      <c r="D49" s="33">
        <f t="shared" si="0"/>
        <v>11.2363</v>
      </c>
      <c r="E49" s="20">
        <v>2.6850000000000002E-4</v>
      </c>
      <c r="F49" s="20">
        <f t="shared" si="1"/>
        <v>2.3895766399971523E-2</v>
      </c>
      <c r="G49" s="23">
        <v>1.1918063314711447</v>
      </c>
      <c r="H49" s="23">
        <v>2.9050279329609037</v>
      </c>
      <c r="K49" s="18" t="s">
        <v>260</v>
      </c>
      <c r="L49" s="33">
        <v>10.5586</v>
      </c>
      <c r="M49" s="16">
        <v>460</v>
      </c>
      <c r="N49" s="18">
        <v>2.4240000000000001E-4</v>
      </c>
      <c r="O49" s="18">
        <v>2.4235000000000001E-4</v>
      </c>
      <c r="P49" s="18">
        <f t="shared" si="6"/>
        <v>2.295285359801489E-2</v>
      </c>
      <c r="Q49" s="18" t="s">
        <v>242</v>
      </c>
      <c r="R49" s="18">
        <v>2.264E-4</v>
      </c>
      <c r="S49" s="18">
        <v>2.2830000000000002E-4</v>
      </c>
      <c r="T49" s="18">
        <f t="shared" si="7"/>
        <v>2.1622184759343098E-2</v>
      </c>
      <c r="U49" s="26">
        <f t="shared" si="8"/>
        <v>5.7974004538889954</v>
      </c>
      <c r="V49" s="18" t="s">
        <v>260</v>
      </c>
      <c r="W49" s="18">
        <v>2.3550000000000001E-4</v>
      </c>
      <c r="X49" s="18">
        <v>2.3545E-4</v>
      </c>
      <c r="Y49" s="18">
        <f t="shared" si="9"/>
        <v>2.2299357869414508E-2</v>
      </c>
      <c r="Z49" s="24">
        <f t="shared" si="10"/>
        <v>2.8471219310913933</v>
      </c>
    </row>
    <row r="50" spans="1:26" x14ac:dyDescent="0.25">
      <c r="A50" s="15" t="s">
        <v>255</v>
      </c>
      <c r="B50" s="12">
        <v>444</v>
      </c>
      <c r="C50" s="32">
        <v>14.8795</v>
      </c>
      <c r="D50" s="33">
        <f t="shared" si="0"/>
        <v>10.7271</v>
      </c>
      <c r="E50" s="21">
        <v>2.5054999999999999E-4</v>
      </c>
      <c r="F50" s="21">
        <f t="shared" si="1"/>
        <v>2.3356732015176514E-2</v>
      </c>
      <c r="G50" s="23">
        <v>1.2372779884254725</v>
      </c>
      <c r="H50" s="23">
        <v>2.7539413290760351</v>
      </c>
      <c r="I50" s="4"/>
      <c r="K50" s="18" t="s">
        <v>261</v>
      </c>
      <c r="L50" s="33">
        <v>10.9146</v>
      </c>
      <c r="M50" s="16">
        <v>463</v>
      </c>
      <c r="N50" s="18">
        <v>2.6830000000000002E-4</v>
      </c>
      <c r="O50" s="18">
        <v>2.6820000000000001E-4</v>
      </c>
      <c r="P50" s="18">
        <f t="shared" si="6"/>
        <v>2.457259084162498E-2</v>
      </c>
      <c r="Q50" s="18" t="s">
        <v>260</v>
      </c>
      <c r="R50" s="18">
        <v>2.3910000000000001E-4</v>
      </c>
      <c r="S50" s="18">
        <v>2.3895000000000001E-4</v>
      </c>
      <c r="T50" s="18">
        <f t="shared" si="7"/>
        <v>2.1892694189434337E-2</v>
      </c>
      <c r="U50" s="26">
        <f t="shared" si="8"/>
        <v>10.906040268456373</v>
      </c>
      <c r="V50" s="18" t="s">
        <v>261</v>
      </c>
      <c r="W50" s="18">
        <v>2.5999999999999998E-4</v>
      </c>
      <c r="X50" s="18">
        <v>2.5999999999999998E-4</v>
      </c>
      <c r="Y50" s="18">
        <f t="shared" si="9"/>
        <v>2.382130357502794E-2</v>
      </c>
      <c r="Z50" s="24">
        <f t="shared" si="10"/>
        <v>3.0574198359433429</v>
      </c>
    </row>
    <row r="51" spans="1:26" x14ac:dyDescent="0.25">
      <c r="A51" s="15" t="s">
        <v>256</v>
      </c>
      <c r="B51" s="12">
        <v>448</v>
      </c>
      <c r="C51" s="32">
        <v>14.688599999999999</v>
      </c>
      <c r="D51" s="33">
        <f t="shared" si="0"/>
        <v>10.536199999999999</v>
      </c>
      <c r="E51" s="21">
        <v>2.3609999999999999E-4</v>
      </c>
      <c r="F51" s="21">
        <f t="shared" si="1"/>
        <v>2.2408458457508398E-2</v>
      </c>
      <c r="G51" s="23">
        <v>1.3765353663701811</v>
      </c>
      <c r="H51" s="23">
        <v>3.0283778060143938</v>
      </c>
      <c r="I51" s="4"/>
      <c r="K51" s="18" t="s">
        <v>262</v>
      </c>
      <c r="L51" s="33">
        <v>10.980599999999999</v>
      </c>
      <c r="M51" s="16">
        <v>467</v>
      </c>
      <c r="N51" s="18">
        <v>2.5799999999999998E-4</v>
      </c>
      <c r="O51" s="18">
        <v>2.5799999999999998E-4</v>
      </c>
      <c r="P51" s="18">
        <f t="shared" si="6"/>
        <v>2.3495983826020434E-2</v>
      </c>
      <c r="Q51" s="18" t="s">
        <v>261</v>
      </c>
      <c r="R51" s="18">
        <v>2.6449999999999998E-4</v>
      </c>
      <c r="S51" s="18">
        <v>2.6449999999999998E-4</v>
      </c>
      <c r="T51" s="18">
        <f t="shared" si="7"/>
        <v>2.4087936906908549E-2</v>
      </c>
      <c r="U51" s="26">
        <f t="shared" si="8"/>
        <v>-2.5193798449612537</v>
      </c>
      <c r="V51" s="18" t="s">
        <v>262</v>
      </c>
      <c r="W51" s="18">
        <v>2.5050000000000002E-4</v>
      </c>
      <c r="X51" s="18">
        <v>2.5050000000000002E-4</v>
      </c>
      <c r="Y51" s="18">
        <f t="shared" si="9"/>
        <v>2.281296104038031E-2</v>
      </c>
      <c r="Z51" s="24">
        <f t="shared" si="10"/>
        <v>2.9069767441860268</v>
      </c>
    </row>
    <row r="52" spans="1:26" x14ac:dyDescent="0.25">
      <c r="A52" s="15" t="s">
        <v>257</v>
      </c>
      <c r="B52" s="12">
        <v>451</v>
      </c>
      <c r="C52" s="32">
        <v>14.55</v>
      </c>
      <c r="D52" s="33">
        <f t="shared" si="0"/>
        <v>10.397600000000001</v>
      </c>
      <c r="E52" s="21">
        <v>2.4364999999999999E-4</v>
      </c>
      <c r="F52" s="21">
        <f t="shared" si="1"/>
        <v>2.3433292298222667E-2</v>
      </c>
      <c r="G52" s="23">
        <v>1.354401805869063</v>
      </c>
      <c r="H52" s="23">
        <v>2.934537246049655</v>
      </c>
      <c r="I52" s="4"/>
      <c r="K52" s="18" t="s">
        <v>263</v>
      </c>
      <c r="L52" s="33">
        <v>10.3919</v>
      </c>
      <c r="M52" s="16">
        <v>470</v>
      </c>
      <c r="N52" s="18">
        <v>2.3379999999999999E-4</v>
      </c>
      <c r="O52" s="18">
        <v>2.3374999999999999E-4</v>
      </c>
      <c r="P52" s="18">
        <f t="shared" si="6"/>
        <v>2.2493480499234979E-2</v>
      </c>
      <c r="Q52" s="18" t="s">
        <v>262</v>
      </c>
      <c r="R52" s="18">
        <v>2.5500000000000002E-4</v>
      </c>
      <c r="S52" s="18">
        <v>2.5500000000000002E-4</v>
      </c>
      <c r="T52" s="18">
        <f t="shared" si="7"/>
        <v>2.45383423628018E-2</v>
      </c>
      <c r="U52" s="26">
        <f t="shared" si="8"/>
        <v>-9.0909090909091113</v>
      </c>
      <c r="V52" s="18" t="s">
        <v>263</v>
      </c>
      <c r="W52" s="18">
        <v>2.2479999999999999E-4</v>
      </c>
      <c r="X52" s="18">
        <v>2.2469999999999999E-4</v>
      </c>
      <c r="Y52" s="18">
        <f t="shared" si="9"/>
        <v>2.1622609917339466E-2</v>
      </c>
      <c r="Z52" s="24">
        <f t="shared" si="10"/>
        <v>3.8716577540106907</v>
      </c>
    </row>
    <row r="53" spans="1:26" x14ac:dyDescent="0.25">
      <c r="A53" s="15" t="s">
        <v>258</v>
      </c>
      <c r="B53" s="12">
        <v>454</v>
      </c>
      <c r="C53" s="32">
        <v>14.92</v>
      </c>
      <c r="D53" s="33">
        <f t="shared" si="0"/>
        <v>10.7676</v>
      </c>
      <c r="E53" s="21">
        <v>2.4804999999999998E-4</v>
      </c>
      <c r="F53" s="21">
        <f t="shared" si="1"/>
        <v>2.3036702700694675E-2</v>
      </c>
      <c r="G53" s="23">
        <v>1.5521064301552157</v>
      </c>
      <c r="H53" s="23">
        <v>3.1445273130417144</v>
      </c>
      <c r="I53" s="4"/>
      <c r="K53" s="18" t="s">
        <v>264</v>
      </c>
      <c r="L53" s="33">
        <v>10.5939</v>
      </c>
      <c r="M53" s="16">
        <v>473</v>
      </c>
      <c r="N53" s="18">
        <v>2.33E-4</v>
      </c>
      <c r="O53" s="18">
        <v>2.331E-4</v>
      </c>
      <c r="P53" s="18">
        <f t="shared" si="6"/>
        <v>2.2003228272874015E-2</v>
      </c>
      <c r="Q53" s="18" t="s">
        <v>263</v>
      </c>
      <c r="R53" s="18">
        <v>2.2939999999999999E-4</v>
      </c>
      <c r="S53" s="18">
        <v>2.2939999999999999E-4</v>
      </c>
      <c r="T53" s="18">
        <f t="shared" si="7"/>
        <v>2.1653970681241093E-2</v>
      </c>
      <c r="U53" s="26">
        <f t="shared" si="8"/>
        <v>1.5873015873015917</v>
      </c>
      <c r="V53" s="18" t="s">
        <v>264</v>
      </c>
      <c r="W53" s="18">
        <v>2.262E-4</v>
      </c>
      <c r="X53" s="18">
        <v>2.263E-4</v>
      </c>
      <c r="Y53" s="18">
        <f t="shared" si="9"/>
        <v>2.1361349455818916E-2</v>
      </c>
      <c r="Z53" s="24">
        <f t="shared" si="10"/>
        <v>2.9172029172029235</v>
      </c>
    </row>
    <row r="54" spans="1:26" x14ac:dyDescent="0.25">
      <c r="A54" s="15" t="s">
        <v>259</v>
      </c>
      <c r="B54" s="12">
        <v>457</v>
      </c>
      <c r="C54" s="32">
        <v>15.1564</v>
      </c>
      <c r="D54" s="33">
        <f t="shared" si="0"/>
        <v>11.004</v>
      </c>
      <c r="E54" s="21">
        <v>2.6435E-4</v>
      </c>
      <c r="F54" s="21">
        <f t="shared" si="1"/>
        <v>2.4023082515448928E-2</v>
      </c>
      <c r="G54" s="23">
        <v>1.5320597692453251</v>
      </c>
      <c r="H54" s="23">
        <v>3.2532627198789452</v>
      </c>
      <c r="I54" s="4"/>
      <c r="K54" s="18" t="s">
        <v>265</v>
      </c>
      <c r="L54" s="33">
        <v>10.7606</v>
      </c>
      <c r="M54" s="16">
        <v>476</v>
      </c>
      <c r="N54" s="18">
        <v>2.5060000000000002E-4</v>
      </c>
      <c r="O54" s="18">
        <v>2.5045000000000004E-4</v>
      </c>
      <c r="P54" s="18">
        <f t="shared" si="6"/>
        <v>2.3274724457743996E-2</v>
      </c>
      <c r="Q54" s="18" t="s">
        <v>264</v>
      </c>
      <c r="R54" s="18">
        <v>2.3020000000000001E-4</v>
      </c>
      <c r="S54" s="18">
        <v>2.3005000000000001E-4</v>
      </c>
      <c r="T54" s="18">
        <f t="shared" si="7"/>
        <v>2.1378919391112021E-2</v>
      </c>
      <c r="U54" s="26">
        <f t="shared" si="8"/>
        <v>8.1453383908963968</v>
      </c>
      <c r="V54" s="18" t="s">
        <v>265</v>
      </c>
      <c r="W54" s="18">
        <v>2.43E-4</v>
      </c>
      <c r="X54" s="18">
        <v>2.43E-4</v>
      </c>
      <c r="Y54" s="18">
        <f t="shared" si="9"/>
        <v>2.2582383881939668E-2</v>
      </c>
      <c r="Z54" s="24">
        <f t="shared" si="10"/>
        <v>2.9746456378518844</v>
      </c>
    </row>
    <row r="55" spans="1:26" x14ac:dyDescent="0.25">
      <c r="A55" s="15" t="s">
        <v>260</v>
      </c>
      <c r="B55" s="12">
        <v>460</v>
      </c>
      <c r="C55" s="32">
        <v>14.711</v>
      </c>
      <c r="D55" s="33">
        <f t="shared" si="0"/>
        <v>10.5586</v>
      </c>
      <c r="E55" s="21">
        <v>2.4235000000000001E-4</v>
      </c>
      <c r="F55" s="21">
        <f t="shared" si="1"/>
        <v>2.295285359801489E-2</v>
      </c>
      <c r="G55" s="23">
        <v>1.4029296472044568</v>
      </c>
      <c r="H55" s="23">
        <v>2.8471219310913987</v>
      </c>
      <c r="I55" s="4"/>
      <c r="K55" s="18" t="s">
        <v>266</v>
      </c>
      <c r="L55" s="33">
        <v>11.1676</v>
      </c>
      <c r="M55" s="16">
        <v>479</v>
      </c>
      <c r="N55" s="18">
        <v>2.8860000000000002E-4</v>
      </c>
      <c r="O55" s="18">
        <v>2.8855000000000005E-4</v>
      </c>
      <c r="P55" s="18">
        <f t="shared" si="6"/>
        <v>2.5838138901823134E-2</v>
      </c>
      <c r="Q55" s="18" t="s">
        <v>265</v>
      </c>
      <c r="R55" s="18">
        <v>2.4729999999999999E-4</v>
      </c>
      <c r="S55" s="18">
        <v>2.4699999999999999E-4</v>
      </c>
      <c r="T55" s="18">
        <f t="shared" si="7"/>
        <v>2.2117554353665959E-2</v>
      </c>
      <c r="U55" s="26">
        <f t="shared" si="8"/>
        <v>14.399584127534245</v>
      </c>
      <c r="V55" s="18" t="s">
        <v>266</v>
      </c>
      <c r="W55" s="18">
        <v>2.7960000000000002E-4</v>
      </c>
      <c r="X55" s="18">
        <v>2.7979999999999997E-4</v>
      </c>
      <c r="Y55" s="18">
        <f t="shared" si="9"/>
        <v>2.5054622300225649E-2</v>
      </c>
      <c r="Z55" s="24">
        <f t="shared" si="10"/>
        <v>3.0324033962918295</v>
      </c>
    </row>
    <row r="56" spans="1:26" x14ac:dyDescent="0.25">
      <c r="A56" s="15" t="s">
        <v>261</v>
      </c>
      <c r="B56" s="12">
        <v>463</v>
      </c>
      <c r="C56" s="32">
        <v>15.067</v>
      </c>
      <c r="D56" s="33">
        <f t="shared" si="0"/>
        <v>10.9146</v>
      </c>
      <c r="E56" s="21">
        <v>2.6820000000000001E-4</v>
      </c>
      <c r="F56" s="21">
        <f t="shared" si="1"/>
        <v>2.457259084162498E-2</v>
      </c>
      <c r="G56" s="23">
        <v>1.3795674869500505</v>
      </c>
      <c r="H56" s="23">
        <v>3.0574198359433393</v>
      </c>
      <c r="I56" s="4"/>
      <c r="K56" s="18" t="s">
        <v>267</v>
      </c>
      <c r="L56" s="33">
        <v>10.535600000000001</v>
      </c>
      <c r="M56" s="16">
        <v>481</v>
      </c>
      <c r="N56" s="18">
        <v>2.385E-4</v>
      </c>
      <c r="O56" s="18">
        <v>2.3834999999999999E-4</v>
      </c>
      <c r="P56" s="18">
        <f t="shared" si="6"/>
        <v>2.2623296252705115E-2</v>
      </c>
      <c r="Q56" s="18" t="s">
        <v>266</v>
      </c>
      <c r="R56" s="18">
        <v>2.8459999999999998E-4</v>
      </c>
      <c r="S56" s="18">
        <v>2.8454999999999995E-4</v>
      </c>
      <c r="T56" s="18">
        <f t="shared" si="7"/>
        <v>2.7008428566004775E-2</v>
      </c>
      <c r="U56" s="26">
        <f t="shared" si="8"/>
        <v>-19.383259911894232</v>
      </c>
      <c r="V56" s="18" t="s">
        <v>267</v>
      </c>
      <c r="W56" s="18">
        <v>2.308E-4</v>
      </c>
      <c r="X56" s="18">
        <v>2.307E-4</v>
      </c>
      <c r="Y56" s="18">
        <f t="shared" si="9"/>
        <v>2.1897186681347051E-2</v>
      </c>
      <c r="Z56" s="24">
        <f t="shared" si="10"/>
        <v>3.2095657646318525</v>
      </c>
    </row>
    <row r="57" spans="1:26" x14ac:dyDescent="0.25">
      <c r="A57" s="15" t="s">
        <v>262</v>
      </c>
      <c r="B57" s="12">
        <v>467</v>
      </c>
      <c r="C57" s="32">
        <v>15.132999999999999</v>
      </c>
      <c r="D57" s="33">
        <f t="shared" si="0"/>
        <v>10.980599999999999</v>
      </c>
      <c r="E57" s="21">
        <v>2.5799999999999998E-4</v>
      </c>
      <c r="F57" s="21">
        <f t="shared" si="1"/>
        <v>2.3495983826020434E-2</v>
      </c>
      <c r="G57" s="23">
        <v>1.1627906976744049</v>
      </c>
      <c r="H57" s="23">
        <v>2.9069767441860335</v>
      </c>
      <c r="I57" s="4"/>
      <c r="K57" s="18" t="s">
        <v>268</v>
      </c>
      <c r="L57" s="33">
        <v>10.4259</v>
      </c>
      <c r="M57" s="16">
        <v>484</v>
      </c>
      <c r="N57" s="18">
        <v>2.5050000000000002E-4</v>
      </c>
      <c r="O57" s="18">
        <v>2.5045000000000004E-4</v>
      </c>
      <c r="P57" s="18">
        <f t="shared" si="6"/>
        <v>2.4021906981651468E-2</v>
      </c>
      <c r="Q57" s="18" t="s">
        <v>267</v>
      </c>
      <c r="R57" s="18">
        <v>2.3489999999999999E-4</v>
      </c>
      <c r="S57" s="18">
        <v>2.3484999999999999E-4</v>
      </c>
      <c r="T57" s="18">
        <f t="shared" si="7"/>
        <v>2.2525633278661791E-2</v>
      </c>
      <c r="U57" s="26">
        <f t="shared" si="8"/>
        <v>6.2287881812737327</v>
      </c>
      <c r="V57" s="18" t="s">
        <v>268</v>
      </c>
      <c r="W57" s="18">
        <v>2.419E-4</v>
      </c>
      <c r="X57" s="18">
        <v>2.4225000000000001E-4</v>
      </c>
      <c r="Y57" s="18">
        <f t="shared" si="9"/>
        <v>2.3235404137772281E-2</v>
      </c>
      <c r="Z57" s="24">
        <f t="shared" si="10"/>
        <v>3.2741066081054147</v>
      </c>
    </row>
    <row r="58" spans="1:26" x14ac:dyDescent="0.25">
      <c r="A58" s="15" t="s">
        <v>263</v>
      </c>
      <c r="B58" s="12">
        <v>470</v>
      </c>
      <c r="C58" s="32">
        <v>14.5443</v>
      </c>
      <c r="D58" s="33">
        <f t="shared" si="0"/>
        <v>10.3919</v>
      </c>
      <c r="E58" s="21">
        <v>2.3374999999999999E-4</v>
      </c>
      <c r="F58" s="21">
        <f t="shared" si="1"/>
        <v>2.2493480499234979E-2</v>
      </c>
      <c r="G58" s="23">
        <v>1.8609625668449186</v>
      </c>
      <c r="H58" s="23">
        <v>3.8716577540106969</v>
      </c>
      <c r="I58" s="4"/>
      <c r="K58" s="18" t="s">
        <v>269</v>
      </c>
      <c r="L58" s="33">
        <v>10.3376</v>
      </c>
      <c r="M58" s="16">
        <v>487</v>
      </c>
      <c r="N58" s="18">
        <v>2.397E-4</v>
      </c>
      <c r="O58" s="18">
        <v>2.3965E-4</v>
      </c>
      <c r="P58" s="18">
        <f t="shared" si="6"/>
        <v>2.318236341123665E-2</v>
      </c>
      <c r="Q58" s="18" t="s">
        <v>268</v>
      </c>
      <c r="R58" s="18">
        <v>2.4669999999999998E-4</v>
      </c>
      <c r="S58" s="18">
        <v>2.4669999999999998E-4</v>
      </c>
      <c r="T58" s="18">
        <f t="shared" si="7"/>
        <v>2.3864339885466646E-2</v>
      </c>
      <c r="U58" s="26">
        <f t="shared" si="8"/>
        <v>-2.9417901105779305</v>
      </c>
      <c r="V58" s="18" t="s">
        <v>269</v>
      </c>
      <c r="W58" s="18">
        <v>2.3230000000000001E-4</v>
      </c>
      <c r="X58" s="18">
        <v>2.3225000000000001E-4</v>
      </c>
      <c r="Y58" s="18">
        <f t="shared" si="9"/>
        <v>2.2466529948924313E-2</v>
      </c>
      <c r="Z58" s="24">
        <f t="shared" si="10"/>
        <v>3.0878364281243535</v>
      </c>
    </row>
    <row r="59" spans="1:26" x14ac:dyDescent="0.25">
      <c r="A59" s="15" t="s">
        <v>264</v>
      </c>
      <c r="B59" s="12">
        <v>473</v>
      </c>
      <c r="C59" s="32">
        <v>14.7463</v>
      </c>
      <c r="D59" s="33">
        <f t="shared" si="0"/>
        <v>10.5939</v>
      </c>
      <c r="E59" s="21">
        <v>2.331E-4</v>
      </c>
      <c r="F59" s="21">
        <f t="shared" si="1"/>
        <v>2.2003228272874015E-2</v>
      </c>
      <c r="G59" s="23">
        <v>1.3084513084513054</v>
      </c>
      <c r="H59" s="23">
        <v>2.9172029172029186</v>
      </c>
      <c r="I59" s="4"/>
      <c r="K59" s="18" t="s">
        <v>243</v>
      </c>
      <c r="L59" s="33">
        <v>10.7227</v>
      </c>
      <c r="M59" s="16">
        <v>409</v>
      </c>
      <c r="N59" s="18">
        <v>2.5549999999999998E-4</v>
      </c>
      <c r="O59" s="18">
        <v>2.5544999999999995E-4</v>
      </c>
      <c r="P59" s="18">
        <f t="shared" si="6"/>
        <v>2.3823290775644188E-2</v>
      </c>
      <c r="Q59" s="18" t="s">
        <v>269</v>
      </c>
      <c r="R59" s="18">
        <v>2.363E-4</v>
      </c>
      <c r="S59" s="18">
        <v>2.363E-4</v>
      </c>
      <c r="T59" s="18">
        <f t="shared" si="7"/>
        <v>2.2037359993285273E-2</v>
      </c>
      <c r="U59" s="26">
        <f t="shared" si="8"/>
        <v>7.4965746721471698</v>
      </c>
      <c r="V59" s="18" t="s">
        <v>243</v>
      </c>
      <c r="W59" s="18">
        <v>2.4780000000000001E-4</v>
      </c>
      <c r="X59" s="18">
        <v>2.476E-4</v>
      </c>
      <c r="Y59" s="18">
        <f t="shared" si="9"/>
        <v>2.3091199045016646E-2</v>
      </c>
      <c r="Z59" s="24">
        <f t="shared" si="10"/>
        <v>3.073008416519845</v>
      </c>
    </row>
    <row r="60" spans="1:26" x14ac:dyDescent="0.25">
      <c r="A60" s="15" t="s">
        <v>265</v>
      </c>
      <c r="B60" s="12">
        <v>476</v>
      </c>
      <c r="C60" s="32">
        <v>14.913</v>
      </c>
      <c r="D60" s="33">
        <f t="shared" si="0"/>
        <v>10.7606</v>
      </c>
      <c r="E60" s="21">
        <v>2.5045000000000004E-4</v>
      </c>
      <c r="F60" s="21">
        <f t="shared" si="1"/>
        <v>2.3274724457743996E-2</v>
      </c>
      <c r="G60" s="23">
        <v>1.3775204631663232</v>
      </c>
      <c r="H60" s="23">
        <v>2.9746456378518844</v>
      </c>
      <c r="I60" s="4"/>
      <c r="K60" s="18" t="s">
        <v>270</v>
      </c>
      <c r="L60" s="33">
        <v>10.6256</v>
      </c>
      <c r="M60" s="16">
        <v>490</v>
      </c>
      <c r="N60" s="18">
        <v>2.4820000000000002E-4</v>
      </c>
      <c r="O60" s="18">
        <v>2.4815000000000004E-4</v>
      </c>
      <c r="P60" s="18">
        <f t="shared" si="6"/>
        <v>2.3353975304923964E-2</v>
      </c>
      <c r="Q60" s="18" t="s">
        <v>270</v>
      </c>
      <c r="R60" s="18">
        <v>2.4509999999999999E-4</v>
      </c>
      <c r="S60" s="18">
        <v>2.4499999999999999E-4</v>
      </c>
      <c r="T60" s="18">
        <f t="shared" si="7"/>
        <v>2.3057521457611804E-2</v>
      </c>
      <c r="U60" s="26">
        <f t="shared" si="8"/>
        <v>1.2693935119887514</v>
      </c>
      <c r="V60" s="18" t="s">
        <v>270</v>
      </c>
      <c r="W60" s="18">
        <v>2.407E-4</v>
      </c>
      <c r="X60" s="18">
        <v>2.409E-4</v>
      </c>
      <c r="Y60" s="18">
        <f t="shared" si="9"/>
        <v>2.2671660894443606E-2</v>
      </c>
      <c r="Z60" s="24">
        <f t="shared" si="10"/>
        <v>2.921619987910574</v>
      </c>
    </row>
    <row r="61" spans="1:26" x14ac:dyDescent="0.25">
      <c r="A61" s="15" t="s">
        <v>266</v>
      </c>
      <c r="B61" s="12">
        <v>479</v>
      </c>
      <c r="C61" s="32">
        <v>15.32</v>
      </c>
      <c r="D61" s="33">
        <f t="shared" si="0"/>
        <v>11.1676</v>
      </c>
      <c r="E61" s="21">
        <v>2.8855000000000005E-4</v>
      </c>
      <c r="F61" s="21">
        <f t="shared" si="1"/>
        <v>2.5838138901823134E-2</v>
      </c>
      <c r="G61" s="23">
        <v>1.3862415525905722</v>
      </c>
      <c r="H61" s="23">
        <v>3.03240339629183</v>
      </c>
      <c r="I61" s="4"/>
      <c r="K61" s="18" t="s">
        <v>271</v>
      </c>
      <c r="L61" s="33">
        <v>10.2636</v>
      </c>
      <c r="M61" s="16">
        <v>493</v>
      </c>
      <c r="N61" s="18">
        <v>2.588E-4</v>
      </c>
      <c r="O61" s="18">
        <v>2.588E-4</v>
      </c>
      <c r="P61" s="18">
        <f t="shared" si="6"/>
        <v>2.5215324057835459E-2</v>
      </c>
      <c r="Q61" s="18" t="s">
        <v>271</v>
      </c>
      <c r="R61" s="18">
        <v>2.5460000000000001E-4</v>
      </c>
      <c r="S61" s="18">
        <v>2.5465000000000004E-4</v>
      </c>
      <c r="T61" s="18">
        <f t="shared" si="7"/>
        <v>2.4810982501266614E-2</v>
      </c>
      <c r="U61" s="26">
        <f t="shared" si="8"/>
        <v>1.6035548686244219</v>
      </c>
      <c r="V61" s="18" t="s">
        <v>271</v>
      </c>
      <c r="W61" s="18">
        <v>2.4949999999999999E-4</v>
      </c>
      <c r="X61" s="18">
        <v>2.4939999999999999E-4</v>
      </c>
      <c r="Y61" s="18">
        <f t="shared" si="9"/>
        <v>2.4299466074281927E-2</v>
      </c>
      <c r="Z61" s="24">
        <f t="shared" si="10"/>
        <v>3.6321483771252083</v>
      </c>
    </row>
    <row r="62" spans="1:26" x14ac:dyDescent="0.25">
      <c r="A62" s="15" t="s">
        <v>267</v>
      </c>
      <c r="B62" s="12">
        <v>481</v>
      </c>
      <c r="C62" s="32">
        <v>14.688000000000001</v>
      </c>
      <c r="D62" s="33">
        <f t="shared" si="0"/>
        <v>10.535600000000001</v>
      </c>
      <c r="E62" s="21">
        <v>2.3834999999999999E-4</v>
      </c>
      <c r="F62" s="21">
        <f t="shared" si="1"/>
        <v>2.2623296252705115E-2</v>
      </c>
      <c r="G62" s="23">
        <v>1.4684287812041132</v>
      </c>
      <c r="H62" s="23">
        <v>3.2095657646318423</v>
      </c>
      <c r="I62" s="4"/>
      <c r="K62" s="18" t="s">
        <v>272</v>
      </c>
      <c r="L62" s="33">
        <v>10.8056</v>
      </c>
      <c r="M62" s="16">
        <v>496</v>
      </c>
      <c r="N62" s="18">
        <v>4.7830000000000003E-4</v>
      </c>
      <c r="O62" s="18">
        <v>4.7855E-4</v>
      </c>
      <c r="P62" s="18">
        <f t="shared" si="6"/>
        <v>4.4287221440734437E-2</v>
      </c>
      <c r="Q62" s="18" t="s">
        <v>272</v>
      </c>
      <c r="R62" s="18">
        <v>4.7570000000000002E-4</v>
      </c>
      <c r="S62" s="18">
        <v>4.7550000000000001E-4</v>
      </c>
      <c r="T62" s="18">
        <f t="shared" si="7"/>
        <v>4.4004960390908412E-2</v>
      </c>
      <c r="U62" s="26">
        <f t="shared" si="8"/>
        <v>0.63734197053601227</v>
      </c>
      <c r="V62" s="18" t="s">
        <v>272</v>
      </c>
      <c r="W62" s="18">
        <v>4.6789999999999999E-4</v>
      </c>
      <c r="X62" s="18">
        <v>4.6794999999999996E-4</v>
      </c>
      <c r="Y62" s="18">
        <f t="shared" si="9"/>
        <v>4.3306248611830897E-2</v>
      </c>
      <c r="Z62" s="24">
        <f t="shared" si="10"/>
        <v>2.2150245533382273</v>
      </c>
    </row>
    <row r="63" spans="1:26" x14ac:dyDescent="0.25">
      <c r="A63" s="15" t="s">
        <v>268</v>
      </c>
      <c r="B63" s="12">
        <v>484</v>
      </c>
      <c r="C63" s="32">
        <v>14.5783</v>
      </c>
      <c r="D63" s="33">
        <f t="shared" si="0"/>
        <v>10.4259</v>
      </c>
      <c r="E63" s="21">
        <v>2.5045000000000004E-4</v>
      </c>
      <c r="F63" s="21">
        <f t="shared" si="1"/>
        <v>2.4021906981651468E-2</v>
      </c>
      <c r="G63" s="23">
        <v>1.4973048512677434</v>
      </c>
      <c r="H63" s="23">
        <v>3.2741066081054244</v>
      </c>
      <c r="I63" s="4"/>
      <c r="K63" s="18" t="s">
        <v>244</v>
      </c>
      <c r="L63" s="33">
        <v>10.782</v>
      </c>
      <c r="M63" s="16">
        <v>412</v>
      </c>
      <c r="N63" s="18">
        <v>2.566E-4</v>
      </c>
      <c r="O63" s="18">
        <v>2.5664999999999998E-4</v>
      </c>
      <c r="P63" s="18">
        <f t="shared" si="6"/>
        <v>2.3803561491374508E-2</v>
      </c>
      <c r="Q63" s="18" t="s">
        <v>244</v>
      </c>
      <c r="R63" s="18">
        <v>2.5329999999999998E-4</v>
      </c>
      <c r="S63" s="18">
        <v>2.5325E-4</v>
      </c>
      <c r="T63" s="18">
        <f t="shared" si="7"/>
        <v>2.3488221109256167E-2</v>
      </c>
      <c r="U63" s="26">
        <f t="shared" si="8"/>
        <v>1.3247613481394722</v>
      </c>
      <c r="V63" s="18" t="s">
        <v>244</v>
      </c>
      <c r="W63" s="18">
        <v>2.4850000000000002E-4</v>
      </c>
      <c r="X63" s="18">
        <v>2.4885E-4</v>
      </c>
      <c r="Y63" s="18">
        <f t="shared" si="9"/>
        <v>2.3080133555926544E-2</v>
      </c>
      <c r="Z63" s="24">
        <f t="shared" si="10"/>
        <v>3.0391583869082228</v>
      </c>
    </row>
    <row r="64" spans="1:26" x14ac:dyDescent="0.25">
      <c r="A64" s="15" t="s">
        <v>269</v>
      </c>
      <c r="B64" s="12">
        <v>487</v>
      </c>
      <c r="C64" s="32">
        <v>14.49</v>
      </c>
      <c r="D64" s="33">
        <f t="shared" si="0"/>
        <v>10.3376</v>
      </c>
      <c r="E64" s="21">
        <v>2.3965E-4</v>
      </c>
      <c r="F64" s="21">
        <f t="shared" si="1"/>
        <v>2.318236341123665E-2</v>
      </c>
      <c r="G64" s="23">
        <v>1.3978718965157522</v>
      </c>
      <c r="H64" s="23">
        <v>3.0878364281243442</v>
      </c>
      <c r="I64" s="4"/>
      <c r="K64" s="18" t="s">
        <v>245</v>
      </c>
      <c r="L64" s="33">
        <v>10.5334</v>
      </c>
      <c r="M64" s="16">
        <v>415</v>
      </c>
      <c r="N64" s="18">
        <v>2.3269999999999999E-4</v>
      </c>
      <c r="O64" s="18">
        <v>2.3284999999999999E-4</v>
      </c>
      <c r="P64" s="18">
        <f t="shared" si="6"/>
        <v>2.2105872747640837E-2</v>
      </c>
      <c r="Q64" s="18" t="s">
        <v>245</v>
      </c>
      <c r="R64" s="18">
        <v>2.2949999999999999E-4</v>
      </c>
      <c r="S64" s="18">
        <v>2.2915000000000001E-4</v>
      </c>
      <c r="T64" s="18">
        <f t="shared" si="7"/>
        <v>2.1754609148043367E-2</v>
      </c>
      <c r="U64" s="26">
        <f t="shared" si="8"/>
        <v>1.5890057977238519</v>
      </c>
      <c r="V64" s="18" t="s">
        <v>245</v>
      </c>
      <c r="W64" s="18">
        <v>2.2599999999999999E-4</v>
      </c>
      <c r="X64" s="18">
        <v>2.2599999999999999E-4</v>
      </c>
      <c r="Y64" s="18">
        <f t="shared" si="9"/>
        <v>2.145556040784552E-2</v>
      </c>
      <c r="Z64" s="24">
        <f t="shared" si="10"/>
        <v>2.9418080309211905</v>
      </c>
    </row>
    <row r="65" spans="1:26" x14ac:dyDescent="0.25">
      <c r="A65" s="15" t="s">
        <v>270</v>
      </c>
      <c r="B65" s="12">
        <v>490</v>
      </c>
      <c r="C65" s="32">
        <v>14.778</v>
      </c>
      <c r="D65" s="33">
        <f t="shared" si="0"/>
        <v>10.6256</v>
      </c>
      <c r="E65" s="21">
        <v>2.4815000000000004E-4</v>
      </c>
      <c r="F65" s="21">
        <f t="shared" si="1"/>
        <v>2.3353975304923964E-2</v>
      </c>
      <c r="G65" s="23">
        <v>1.2693935119887363</v>
      </c>
      <c r="H65" s="23">
        <v>2.921619987910554</v>
      </c>
      <c r="I65" s="4"/>
      <c r="K65" s="18" t="s">
        <v>246</v>
      </c>
      <c r="L65" s="33">
        <v>10.349600000000001</v>
      </c>
      <c r="M65" s="16">
        <v>417</v>
      </c>
      <c r="N65" s="18">
        <v>2.3340000000000001E-4</v>
      </c>
      <c r="O65" s="18">
        <v>2.3330000000000001E-4</v>
      </c>
      <c r="P65" s="18">
        <f t="shared" si="6"/>
        <v>2.2541933987786967E-2</v>
      </c>
      <c r="Q65" s="18" t="s">
        <v>246</v>
      </c>
      <c r="R65" s="18">
        <v>2.296E-4</v>
      </c>
      <c r="S65" s="18">
        <v>2.2985E-4</v>
      </c>
      <c r="T65" s="18">
        <f t="shared" si="7"/>
        <v>2.2208587771508078E-2</v>
      </c>
      <c r="U65" s="26">
        <f t="shared" si="8"/>
        <v>1.478782683240458</v>
      </c>
      <c r="V65" s="18" t="s">
        <v>246</v>
      </c>
      <c r="W65" s="18">
        <v>2.274E-4</v>
      </c>
      <c r="X65" s="18">
        <v>2.2685000000000001E-4</v>
      </c>
      <c r="Y65" s="18">
        <f t="shared" si="9"/>
        <v>2.1918721496482958E-2</v>
      </c>
      <c r="Z65" s="24">
        <f t="shared" si="10"/>
        <v>2.7646806686669421</v>
      </c>
    </row>
    <row r="66" spans="1:26" x14ac:dyDescent="0.25">
      <c r="A66" s="15" t="s">
        <v>271</v>
      </c>
      <c r="B66" s="12">
        <v>493</v>
      </c>
      <c r="C66" s="32">
        <v>14.416</v>
      </c>
      <c r="D66" s="33">
        <f t="shared" si="0"/>
        <v>10.2636</v>
      </c>
      <c r="E66" s="21">
        <v>2.588E-4</v>
      </c>
      <c r="F66" s="21">
        <f t="shared" si="1"/>
        <v>2.5215324057835459E-2</v>
      </c>
      <c r="G66" s="23">
        <v>1.6035548686244068</v>
      </c>
      <c r="H66" s="23">
        <v>3.6321483771251972</v>
      </c>
      <c r="I66" s="4"/>
      <c r="K66" s="18" t="s">
        <v>247</v>
      </c>
      <c r="L66" s="33">
        <v>10.9999</v>
      </c>
      <c r="M66" s="16">
        <v>420</v>
      </c>
      <c r="N66" s="18">
        <v>2.5379999999999999E-4</v>
      </c>
      <c r="O66" s="18">
        <v>2.5385000000000002E-4</v>
      </c>
      <c r="P66" s="18">
        <f t="shared" si="6"/>
        <v>2.3077482522568388E-2</v>
      </c>
      <c r="Q66" s="18" t="s">
        <v>247</v>
      </c>
      <c r="R66" s="18">
        <v>2.498E-4</v>
      </c>
      <c r="S66" s="18">
        <v>2.498E-4</v>
      </c>
      <c r="T66" s="18">
        <f t="shared" si="7"/>
        <v>2.2709297357248703E-2</v>
      </c>
      <c r="U66" s="26">
        <f t="shared" si="8"/>
        <v>1.5954303722670884</v>
      </c>
      <c r="V66" s="18" t="s">
        <v>247</v>
      </c>
      <c r="W66" s="18">
        <v>2.4620000000000002E-4</v>
      </c>
      <c r="X66" s="18">
        <v>2.4625000000000005E-4</v>
      </c>
      <c r="Y66" s="18">
        <f t="shared" si="9"/>
        <v>2.2386567150610465E-2</v>
      </c>
      <c r="Z66" s="24">
        <f t="shared" si="10"/>
        <v>2.9938940319085909</v>
      </c>
    </row>
    <row r="67" spans="1:26" x14ac:dyDescent="0.25">
      <c r="A67" s="15" t="s">
        <v>272</v>
      </c>
      <c r="B67" s="12">
        <v>496</v>
      </c>
      <c r="C67" s="32">
        <v>14.958</v>
      </c>
      <c r="D67" s="33">
        <f t="shared" ref="D67:D104" si="11">C67-4.1524</f>
        <v>10.8056</v>
      </c>
      <c r="E67" s="21">
        <v>4.7855E-4</v>
      </c>
      <c r="F67" s="21">
        <f t="shared" ref="F67:F104" si="12">$E67/$D67*1000</f>
        <v>4.4287221440734437E-2</v>
      </c>
      <c r="G67" s="23">
        <v>0.63734197053599262</v>
      </c>
      <c r="H67" s="23">
        <v>2.2150245533382176</v>
      </c>
      <c r="I67" s="4"/>
      <c r="K67" s="18" t="s">
        <v>248</v>
      </c>
      <c r="L67" s="33">
        <v>10.8028</v>
      </c>
      <c r="M67" s="16">
        <v>423</v>
      </c>
      <c r="N67" s="18">
        <v>2.6429999999999997E-4</v>
      </c>
      <c r="O67" s="18">
        <v>2.6435E-4</v>
      </c>
      <c r="P67" s="18">
        <f t="shared" si="6"/>
        <v>2.4470507646165811E-2</v>
      </c>
      <c r="Q67" s="18" t="s">
        <v>248</v>
      </c>
      <c r="R67" s="18">
        <v>2.6019999999999998E-4</v>
      </c>
      <c r="S67" s="18">
        <v>2.6024999999999996E-4</v>
      </c>
      <c r="T67" s="18">
        <f t="shared" ref="T67:T98" si="13">S67/L67*1000</f>
        <v>2.4090976413522418E-2</v>
      </c>
      <c r="U67" s="26">
        <f t="shared" ref="U67:U98" si="14">(P67-T67)/P67*100</f>
        <v>1.5509740873841671</v>
      </c>
      <c r="V67" s="18" t="s">
        <v>248</v>
      </c>
      <c r="W67" s="18">
        <v>2.5579999999999998E-4</v>
      </c>
      <c r="X67" s="18">
        <v>2.5555E-4</v>
      </c>
      <c r="Y67" s="18">
        <f t="shared" ref="Y67:Y98" si="15">X67/L67*1000</f>
        <v>2.3655904024882438E-2</v>
      </c>
      <c r="Z67" s="24">
        <f t="shared" ref="Z67:Z98" si="16">(P67-Y67)/P67*100</f>
        <v>3.3289199924342787</v>
      </c>
    </row>
    <row r="68" spans="1:26" x14ac:dyDescent="0.25">
      <c r="A68" s="15" t="s">
        <v>273</v>
      </c>
      <c r="B68" s="12">
        <v>303</v>
      </c>
      <c r="C68" s="32">
        <v>15.1463</v>
      </c>
      <c r="D68" s="33">
        <f t="shared" si="11"/>
        <v>10.9939</v>
      </c>
      <c r="E68" s="21">
        <v>1.9486666666666667E-4</v>
      </c>
      <c r="F68" s="21">
        <f t="shared" si="12"/>
        <v>1.772498082269865E-2</v>
      </c>
      <c r="G68" s="23">
        <v>3.5237769414984674</v>
      </c>
      <c r="H68" s="23">
        <v>5.439616832021902</v>
      </c>
      <c r="I68" s="4"/>
      <c r="K68" s="18" t="s">
        <v>249</v>
      </c>
      <c r="L68" s="33">
        <v>10.454599999999999</v>
      </c>
      <c r="M68" s="16">
        <v>426</v>
      </c>
      <c r="N68" s="18">
        <v>2.4010000000000001E-4</v>
      </c>
      <c r="O68" s="18">
        <v>2.4010000000000001E-4</v>
      </c>
      <c r="P68" s="18">
        <f t="shared" ref="P68" si="17">O68/L68*1000</f>
        <v>2.2965967134084518E-2</v>
      </c>
      <c r="Q68" s="18" t="s">
        <v>249</v>
      </c>
      <c r="R68" s="18">
        <v>2.366E-4</v>
      </c>
      <c r="S68" s="18">
        <v>2.3670000000000001E-4</v>
      </c>
      <c r="T68" s="18">
        <f t="shared" si="13"/>
        <v>2.264075143955771E-2</v>
      </c>
      <c r="U68" s="26">
        <f t="shared" si="14"/>
        <v>1.4160766347355123</v>
      </c>
      <c r="V68" s="18" t="s">
        <v>249</v>
      </c>
      <c r="W68" s="18">
        <v>2.3269999999999999E-4</v>
      </c>
      <c r="X68" s="18">
        <v>2.3269999999999999E-4</v>
      </c>
      <c r="Y68" s="18">
        <f t="shared" si="15"/>
        <v>2.2258144740114401E-2</v>
      </c>
      <c r="Z68" s="24">
        <f t="shared" si="16"/>
        <v>3.0820491461890831</v>
      </c>
    </row>
    <row r="69" spans="1:26" x14ac:dyDescent="0.25">
      <c r="A69" s="15" t="s">
        <v>274</v>
      </c>
      <c r="B69" s="12">
        <v>313</v>
      </c>
      <c r="C69" s="32">
        <v>14.9185</v>
      </c>
      <c r="D69" s="33">
        <f t="shared" si="11"/>
        <v>10.7661</v>
      </c>
      <c r="E69" s="21">
        <v>1.8983333333333333E-4</v>
      </c>
      <c r="F69" s="21">
        <f t="shared" si="12"/>
        <v>1.7632506974051266E-2</v>
      </c>
      <c r="G69" s="23">
        <v>3.6698858647936725</v>
      </c>
      <c r="H69" s="23">
        <v>5.6189640035118513</v>
      </c>
      <c r="I69" s="4"/>
      <c r="K69" s="18" t="s">
        <v>273</v>
      </c>
      <c r="L69" s="33">
        <v>10.9939</v>
      </c>
      <c r="M69" s="16">
        <v>303</v>
      </c>
      <c r="N69" s="18">
        <v>1.9479999999999999E-4</v>
      </c>
      <c r="O69" s="18">
        <v>1.9486666666666667E-4</v>
      </c>
      <c r="P69" s="18">
        <v>1.772498082269865E-2</v>
      </c>
      <c r="Q69" s="18" t="s">
        <v>273</v>
      </c>
      <c r="R69" s="18">
        <v>1.8799999999999999E-4</v>
      </c>
      <c r="S69" s="18">
        <v>1.8799999999999999E-4</v>
      </c>
      <c r="T69" s="18">
        <v>1.7100392035583369E-2</v>
      </c>
      <c r="U69" s="26">
        <v>3.5237769414984736</v>
      </c>
      <c r="V69" s="18" t="s">
        <v>273</v>
      </c>
      <c r="W69" s="18">
        <v>1.8489999999999999E-4</v>
      </c>
      <c r="X69" s="18">
        <v>1.8426666666666666E-4</v>
      </c>
      <c r="Y69" s="18">
        <v>1.6760809782394481E-2</v>
      </c>
      <c r="Z69" s="24">
        <v>5.439616832021902</v>
      </c>
    </row>
    <row r="70" spans="1:26" x14ac:dyDescent="0.25">
      <c r="A70" s="15" t="s">
        <v>275</v>
      </c>
      <c r="B70" s="12">
        <v>323</v>
      </c>
      <c r="C70" s="32">
        <v>15.1915</v>
      </c>
      <c r="D70" s="33">
        <f t="shared" si="11"/>
        <v>11.039099999999999</v>
      </c>
      <c r="E70" s="21">
        <v>2.0226666666666666E-4</v>
      </c>
      <c r="F70" s="21">
        <f t="shared" si="12"/>
        <v>1.8322749741071887E-2</v>
      </c>
      <c r="G70" s="23">
        <v>3.3783783783783758</v>
      </c>
      <c r="H70" s="23">
        <v>5.4218852999340692</v>
      </c>
      <c r="I70" s="4"/>
      <c r="K70" s="18" t="s">
        <v>274</v>
      </c>
      <c r="L70" s="33">
        <v>10.7661</v>
      </c>
      <c r="M70" s="16">
        <v>313</v>
      </c>
      <c r="N70" s="18">
        <v>1.9000000000000001E-4</v>
      </c>
      <c r="O70" s="18">
        <v>1.8983333333333333E-4</v>
      </c>
      <c r="P70" s="18">
        <v>1.7632506974051266E-2</v>
      </c>
      <c r="Q70" s="18" t="s">
        <v>274</v>
      </c>
      <c r="R70" s="18">
        <v>1.828E-4</v>
      </c>
      <c r="S70" s="18">
        <v>1.8286666666666668E-4</v>
      </c>
      <c r="T70" s="18">
        <v>1.6985414093001798E-2</v>
      </c>
      <c r="U70" s="26">
        <v>3.6698858647936836</v>
      </c>
      <c r="V70" s="18" t="s">
        <v>274</v>
      </c>
      <c r="W70" s="18">
        <v>1.794E-4</v>
      </c>
      <c r="X70" s="18">
        <v>1.7916666666666667E-4</v>
      </c>
      <c r="Y70" s="18">
        <v>1.6641742754262608E-2</v>
      </c>
      <c r="Z70" s="24">
        <v>5.6189640035118513</v>
      </c>
    </row>
    <row r="71" spans="1:26" x14ac:dyDescent="0.25">
      <c r="A71" s="15" t="s">
        <v>276</v>
      </c>
      <c r="B71" s="12">
        <v>335</v>
      </c>
      <c r="C71" s="32">
        <v>14.763999999999999</v>
      </c>
      <c r="D71" s="33">
        <f t="shared" si="11"/>
        <v>10.611599999999999</v>
      </c>
      <c r="E71" s="21">
        <v>1.9516666666666665E-4</v>
      </c>
      <c r="F71" s="21">
        <f t="shared" si="12"/>
        <v>1.8391822785128225E-2</v>
      </c>
      <c r="G71" s="23">
        <v>2.9888983774551652</v>
      </c>
      <c r="H71" s="23">
        <v>5.1750640478223611</v>
      </c>
      <c r="I71" s="4"/>
      <c r="K71" s="18" t="s">
        <v>275</v>
      </c>
      <c r="L71" s="33">
        <v>11.039099999999999</v>
      </c>
      <c r="M71" s="16">
        <v>323</v>
      </c>
      <c r="N71" s="18">
        <v>2.0220000000000001E-4</v>
      </c>
      <c r="O71" s="18">
        <v>2.0226666666666666E-4</v>
      </c>
      <c r="P71" s="18">
        <v>1.8322749741071887E-2</v>
      </c>
      <c r="Q71" s="18" t="s">
        <v>275</v>
      </c>
      <c r="R71" s="18">
        <v>1.9540000000000001E-4</v>
      </c>
      <c r="S71" s="18">
        <v>1.9543333333333333E-4</v>
      </c>
      <c r="T71" s="18">
        <v>1.7703737925495133E-2</v>
      </c>
      <c r="U71" s="26">
        <v>3.3783783783783874</v>
      </c>
      <c r="V71" s="18" t="s">
        <v>275</v>
      </c>
      <c r="W71" s="18">
        <v>1.917E-4</v>
      </c>
      <c r="X71" s="18">
        <v>1.9130000000000001E-4</v>
      </c>
      <c r="Y71" s="18">
        <v>1.7329311266317003E-2</v>
      </c>
      <c r="Z71" s="24">
        <v>5.4218852999340692</v>
      </c>
    </row>
    <row r="72" spans="1:26" x14ac:dyDescent="0.25">
      <c r="A72" s="15" t="s">
        <v>277</v>
      </c>
      <c r="B72" s="12">
        <v>343</v>
      </c>
      <c r="C72" s="32">
        <v>14.3422</v>
      </c>
      <c r="D72" s="33">
        <f t="shared" si="11"/>
        <v>10.1898</v>
      </c>
      <c r="E72" s="21">
        <v>1.6276666666666667E-4</v>
      </c>
      <c r="F72" s="21">
        <f t="shared" si="12"/>
        <v>1.5973489829698984E-2</v>
      </c>
      <c r="G72" s="23">
        <v>2.9899651853368945</v>
      </c>
      <c r="H72" s="23">
        <v>5.1198033995494594</v>
      </c>
      <c r="K72" s="18" t="s">
        <v>276</v>
      </c>
      <c r="L72" s="33">
        <v>10.611599999999999</v>
      </c>
      <c r="M72" s="16">
        <v>335</v>
      </c>
      <c r="N72" s="18">
        <v>1.9560000000000001E-4</v>
      </c>
      <c r="O72" s="18">
        <v>1.9516666666666665E-4</v>
      </c>
      <c r="P72" s="18">
        <v>1.8391822785128225E-2</v>
      </c>
      <c r="Q72" s="18" t="s">
        <v>276</v>
      </c>
      <c r="R72" s="18">
        <v>1.8929999999999999E-4</v>
      </c>
      <c r="S72" s="18">
        <v>1.8933333333333332E-4</v>
      </c>
      <c r="T72" s="18">
        <v>1.7842109892319099E-2</v>
      </c>
      <c r="U72" s="26">
        <v>2.9888983774551607</v>
      </c>
      <c r="V72" s="18" t="s">
        <v>276</v>
      </c>
      <c r="W72" s="18">
        <v>1.8550000000000001E-4</v>
      </c>
      <c r="X72" s="18">
        <v>1.8506666666666667E-4</v>
      </c>
      <c r="Y72" s="18">
        <v>1.7440034176435852E-2</v>
      </c>
      <c r="Z72" s="24">
        <v>5.1750640478223611</v>
      </c>
    </row>
    <row r="73" spans="1:26" x14ac:dyDescent="0.25">
      <c r="A73" s="15" t="s">
        <v>278</v>
      </c>
      <c r="B73" s="12">
        <v>353</v>
      </c>
      <c r="C73" s="32">
        <v>14.964700000000001</v>
      </c>
      <c r="D73" s="33">
        <f t="shared" si="11"/>
        <v>10.8123</v>
      </c>
      <c r="E73" s="21">
        <v>1.8626666666666668E-4</v>
      </c>
      <c r="F73" s="21">
        <f t="shared" si="12"/>
        <v>1.7227293606972303E-2</v>
      </c>
      <c r="G73" s="23">
        <v>3.3822476735862508</v>
      </c>
      <c r="H73" s="23">
        <v>5.6370794559770854</v>
      </c>
      <c r="K73" s="18" t="s">
        <v>277</v>
      </c>
      <c r="L73" s="33">
        <v>10.1898</v>
      </c>
      <c r="M73" s="16">
        <v>343</v>
      </c>
      <c r="N73" s="18">
        <v>1.628E-4</v>
      </c>
      <c r="O73" s="18">
        <v>1.6276666666666667E-4</v>
      </c>
      <c r="P73" s="18">
        <v>1.5973489829698984E-2</v>
      </c>
      <c r="Q73" s="18" t="s">
        <v>277</v>
      </c>
      <c r="R73" s="18">
        <v>1.5789999999999999E-4</v>
      </c>
      <c r="S73" s="18">
        <v>1.5789999999999999E-4</v>
      </c>
      <c r="T73" s="18">
        <v>1.5495888044907653E-2</v>
      </c>
      <c r="U73" s="26">
        <v>2.9899651853369011</v>
      </c>
      <c r="V73" s="18" t="s">
        <v>277</v>
      </c>
      <c r="W73" s="18">
        <v>1.5440000000000001E-4</v>
      </c>
      <c r="X73" s="18">
        <v>1.5443333333333334E-4</v>
      </c>
      <c r="Y73" s="18">
        <v>1.5155678554371365E-2</v>
      </c>
      <c r="Z73" s="24">
        <v>5.1198033995494594</v>
      </c>
    </row>
    <row r="74" spans="1:26" x14ac:dyDescent="0.25">
      <c r="A74" s="15" t="s">
        <v>279</v>
      </c>
      <c r="B74" s="12">
        <v>363</v>
      </c>
      <c r="C74" s="32">
        <v>14.6798</v>
      </c>
      <c r="D74" s="33">
        <f t="shared" si="11"/>
        <v>10.5274</v>
      </c>
      <c r="E74" s="21">
        <v>1.6246666666666667E-4</v>
      </c>
      <c r="F74" s="21">
        <f t="shared" si="12"/>
        <v>1.5432743760725978E-2</v>
      </c>
      <c r="G74" s="23">
        <v>3.1801395157981118</v>
      </c>
      <c r="H74" s="23">
        <v>5.6011489536315171</v>
      </c>
      <c r="K74" s="18" t="s">
        <v>317</v>
      </c>
      <c r="L74" s="33">
        <v>10.8123</v>
      </c>
      <c r="M74" s="16">
        <v>353</v>
      </c>
      <c r="N74" s="18">
        <v>1.862E-4</v>
      </c>
      <c r="O74" s="18">
        <v>1.8626666666666668E-4</v>
      </c>
      <c r="P74" s="18">
        <v>1.7227293606972303E-2</v>
      </c>
      <c r="Q74" s="18" t="s">
        <v>278</v>
      </c>
      <c r="R74" s="18">
        <v>1.8000000000000001E-4</v>
      </c>
      <c r="S74" s="18">
        <v>1.7996666666666669E-4</v>
      </c>
      <c r="T74" s="18">
        <v>1.6644623869728613E-2</v>
      </c>
      <c r="U74" s="26">
        <v>3.3822476735862335</v>
      </c>
      <c r="V74" s="18" t="s">
        <v>278</v>
      </c>
      <c r="W74" s="18">
        <v>1.7550000000000001E-4</v>
      </c>
      <c r="X74" s="18">
        <v>1.7576666666666669E-4</v>
      </c>
      <c r="Y74" s="18">
        <v>1.6256177378232817E-2</v>
      </c>
      <c r="Z74" s="24">
        <v>5.6370794559770854</v>
      </c>
    </row>
    <row r="75" spans="1:26" x14ac:dyDescent="0.25">
      <c r="A75" s="15" t="s">
        <v>280</v>
      </c>
      <c r="B75" s="12">
        <v>373</v>
      </c>
      <c r="C75" s="32">
        <v>14.596500000000001</v>
      </c>
      <c r="D75" s="33">
        <f t="shared" si="11"/>
        <v>10.444100000000001</v>
      </c>
      <c r="E75" s="21">
        <v>1.6689999999999999E-4</v>
      </c>
      <c r="F75" s="21">
        <f t="shared" si="12"/>
        <v>1.5980314244405932E-2</v>
      </c>
      <c r="G75" s="23">
        <v>3.0357499500698841</v>
      </c>
      <c r="H75" s="23">
        <v>5.5322548432194925</v>
      </c>
      <c r="K75" s="18" t="s">
        <v>279</v>
      </c>
      <c r="L75" s="33">
        <v>10.5274</v>
      </c>
      <c r="M75" s="16">
        <v>363</v>
      </c>
      <c r="N75" s="18">
        <v>1.6239999999999999E-4</v>
      </c>
      <c r="O75" s="18">
        <v>1.6246666666666667E-4</v>
      </c>
      <c r="P75" s="18">
        <v>1.5432743760725978E-2</v>
      </c>
      <c r="Q75" s="18" t="s">
        <v>279</v>
      </c>
      <c r="R75" s="18">
        <v>1.573E-4</v>
      </c>
      <c r="S75" s="18">
        <v>1.573E-4</v>
      </c>
      <c r="T75" s="18">
        <v>1.4941960978019265E-2</v>
      </c>
      <c r="U75" s="26">
        <v>3.1801395157980985</v>
      </c>
      <c r="V75" s="18" t="s">
        <v>279</v>
      </c>
      <c r="W75" s="18">
        <v>1.537E-4</v>
      </c>
      <c r="X75" s="18">
        <v>1.5336666666666666E-4</v>
      </c>
      <c r="Y75" s="18">
        <v>1.4568332795055443E-2</v>
      </c>
      <c r="Z75" s="24">
        <v>5.6011489536315171</v>
      </c>
    </row>
    <row r="76" spans="1:26" x14ac:dyDescent="0.25">
      <c r="A76" s="15" t="s">
        <v>281</v>
      </c>
      <c r="B76" s="12">
        <v>383</v>
      </c>
      <c r="C76" s="32">
        <v>14.964399999999999</v>
      </c>
      <c r="D76" s="33">
        <f t="shared" si="11"/>
        <v>10.811999999999999</v>
      </c>
      <c r="E76" s="21">
        <v>1.7569999999999999E-4</v>
      </c>
      <c r="F76" s="21">
        <f t="shared" si="12"/>
        <v>1.6250462449130598E-2</v>
      </c>
      <c r="G76" s="23">
        <v>2.8267880857522258</v>
      </c>
      <c r="H76" s="23">
        <v>4.9895655473344593</v>
      </c>
      <c r="K76" s="18" t="s">
        <v>280</v>
      </c>
      <c r="L76" s="33">
        <v>10.444100000000001</v>
      </c>
      <c r="M76" s="16">
        <v>373</v>
      </c>
      <c r="N76" s="18">
        <v>1.6689999999999999E-4</v>
      </c>
      <c r="O76" s="18">
        <v>1.6689999999999999E-4</v>
      </c>
      <c r="P76" s="18">
        <v>1.5980314244405932E-2</v>
      </c>
      <c r="Q76" s="18" t="s">
        <v>280</v>
      </c>
      <c r="R76" s="18">
        <v>1.6190000000000001E-4</v>
      </c>
      <c r="S76" s="18">
        <v>1.6183333333333335E-4</v>
      </c>
      <c r="T76" s="18">
        <v>1.5495191862710367E-2</v>
      </c>
      <c r="U76" s="26">
        <v>3.035749950069893</v>
      </c>
      <c r="V76" s="18" t="s">
        <v>280</v>
      </c>
      <c r="W76" s="18">
        <v>1.5669999999999999E-4</v>
      </c>
      <c r="X76" s="18">
        <v>1.5766666666666666E-4</v>
      </c>
      <c r="Y76" s="18">
        <v>1.5096242535658088E-2</v>
      </c>
      <c r="Z76" s="24">
        <v>5.5322548432194925</v>
      </c>
    </row>
    <row r="77" spans="1:26" x14ac:dyDescent="0.25">
      <c r="A77" s="15" t="s">
        <v>282</v>
      </c>
      <c r="B77" s="12">
        <v>393</v>
      </c>
      <c r="C77" s="32">
        <v>15.038</v>
      </c>
      <c r="D77" s="33">
        <f t="shared" si="11"/>
        <v>10.8856</v>
      </c>
      <c r="E77" s="21">
        <v>1.9320000000000001E-4</v>
      </c>
      <c r="F77" s="21">
        <f t="shared" si="12"/>
        <v>1.7748217829058572E-2</v>
      </c>
      <c r="G77" s="23">
        <v>2.8985507246376812</v>
      </c>
      <c r="H77" s="23">
        <v>4.848171152518975</v>
      </c>
      <c r="K77" s="18" t="s">
        <v>281</v>
      </c>
      <c r="L77" s="33">
        <v>10.811999999999999</v>
      </c>
      <c r="M77" s="16">
        <v>383</v>
      </c>
      <c r="N77" s="18">
        <v>1.7569999999999999E-4</v>
      </c>
      <c r="O77" s="18">
        <v>1.7569999999999999E-4</v>
      </c>
      <c r="P77" s="18">
        <v>1.6250462449130598E-2</v>
      </c>
      <c r="Q77" s="18" t="s">
        <v>281</v>
      </c>
      <c r="R77" s="18">
        <v>1.706E-4</v>
      </c>
      <c r="S77" s="18">
        <v>1.7073333333333333E-4</v>
      </c>
      <c r="T77" s="18">
        <v>1.5791096312738929E-2</v>
      </c>
      <c r="U77" s="26">
        <v>2.826788085752256</v>
      </c>
      <c r="V77" s="18" t="s">
        <v>281</v>
      </c>
      <c r="W77" s="18">
        <v>1.6689999999999999E-4</v>
      </c>
      <c r="X77" s="18">
        <v>1.6693333333333334E-4</v>
      </c>
      <c r="Y77" s="18">
        <v>1.5439634973486252E-2</v>
      </c>
      <c r="Z77" s="24">
        <v>4.9895655473344593</v>
      </c>
    </row>
    <row r="78" spans="1:26" x14ac:dyDescent="0.25">
      <c r="A78" s="15" t="s">
        <v>283</v>
      </c>
      <c r="B78" s="12">
        <v>203</v>
      </c>
      <c r="C78" s="32">
        <v>14.9636</v>
      </c>
      <c r="D78" s="33">
        <f t="shared" si="11"/>
        <v>10.811199999999999</v>
      </c>
      <c r="E78" s="21">
        <v>1.9323333333333336E-4</v>
      </c>
      <c r="F78" s="21">
        <f t="shared" si="12"/>
        <v>1.7873439889497314E-2</v>
      </c>
      <c r="G78" s="23">
        <v>3.0188028290495206</v>
      </c>
      <c r="H78" s="23">
        <v>5.1060893565637562</v>
      </c>
      <c r="K78" s="18" t="s">
        <v>282</v>
      </c>
      <c r="L78" s="33">
        <v>10.8856</v>
      </c>
      <c r="M78" s="16">
        <v>393</v>
      </c>
      <c r="N78" s="18">
        <v>1.9320000000000001E-4</v>
      </c>
      <c r="O78" s="18">
        <v>1.9320000000000001E-4</v>
      </c>
      <c r="P78" s="18">
        <v>1.7748217829058572E-2</v>
      </c>
      <c r="Q78" s="18" t="s">
        <v>282</v>
      </c>
      <c r="R78" s="18">
        <v>1.8770000000000001E-4</v>
      </c>
      <c r="S78" s="18">
        <v>1.8760000000000001E-4</v>
      </c>
      <c r="T78" s="18">
        <v>1.723377673256412E-2</v>
      </c>
      <c r="U78" s="26">
        <v>2.898550724637686</v>
      </c>
      <c r="V78" s="18" t="s">
        <v>282</v>
      </c>
      <c r="W78" s="18">
        <v>1.8440000000000001E-4</v>
      </c>
      <c r="X78" s="18">
        <v>1.8383333333333335E-4</v>
      </c>
      <c r="Y78" s="18">
        <v>1.6887753852183926E-2</v>
      </c>
      <c r="Z78" s="24">
        <v>4.848171152518975</v>
      </c>
    </row>
    <row r="79" spans="1:26" x14ac:dyDescent="0.25">
      <c r="A79" s="15" t="s">
        <v>284</v>
      </c>
      <c r="B79" s="12">
        <v>213</v>
      </c>
      <c r="C79" s="32">
        <v>14.6577</v>
      </c>
      <c r="D79" s="33">
        <f t="shared" si="11"/>
        <v>10.5053</v>
      </c>
      <c r="E79" s="21">
        <v>1.8520000000000003E-4</v>
      </c>
      <c r="F79" s="21">
        <f t="shared" si="12"/>
        <v>1.7629196691193973E-2</v>
      </c>
      <c r="G79" s="23">
        <v>2.8077753779697718</v>
      </c>
      <c r="H79" s="23">
        <v>5.0035997120230613</v>
      </c>
      <c r="K79" s="18" t="s">
        <v>283</v>
      </c>
      <c r="L79" s="33">
        <v>10.811199999999999</v>
      </c>
      <c r="M79" s="16">
        <v>203</v>
      </c>
      <c r="N79" s="18">
        <v>1.93E-4</v>
      </c>
      <c r="O79" s="18">
        <v>1.9323333333333336E-4</v>
      </c>
      <c r="P79" s="18">
        <v>1.7873439889497314E-2</v>
      </c>
      <c r="Q79" s="18" t="s">
        <v>283</v>
      </c>
      <c r="R79" s="18">
        <v>1.874E-4</v>
      </c>
      <c r="S79" s="18">
        <v>1.874E-4</v>
      </c>
      <c r="T79" s="18">
        <v>1.7333875980464705E-2</v>
      </c>
      <c r="U79" s="26">
        <v>3.0188028290495152</v>
      </c>
      <c r="V79" s="18" t="s">
        <v>283</v>
      </c>
      <c r="W79" s="18">
        <v>1.8340000000000001E-4</v>
      </c>
      <c r="X79" s="18">
        <v>1.8336666666666666E-4</v>
      </c>
      <c r="Y79" s="18">
        <v>1.6960806077647873E-2</v>
      </c>
      <c r="Z79" s="24">
        <v>5.1060893565637562</v>
      </c>
    </row>
    <row r="80" spans="1:26" x14ac:dyDescent="0.25">
      <c r="A80" s="15" t="s">
        <v>285</v>
      </c>
      <c r="B80" s="12">
        <v>223</v>
      </c>
      <c r="C80" s="32">
        <v>14.759499999999999</v>
      </c>
      <c r="D80" s="33">
        <f t="shared" si="11"/>
        <v>10.607099999999999</v>
      </c>
      <c r="E80" s="21">
        <v>1.8780000000000001E-4</v>
      </c>
      <c r="F80" s="21">
        <f t="shared" si="12"/>
        <v>1.7705122040897137E-2</v>
      </c>
      <c r="G80" s="23">
        <v>2.9818956336528224</v>
      </c>
      <c r="H80" s="23">
        <v>4.9875754348597754</v>
      </c>
      <c r="K80" s="18" t="s">
        <v>284</v>
      </c>
      <c r="L80" s="33">
        <v>10.5053</v>
      </c>
      <c r="M80" s="16">
        <v>213</v>
      </c>
      <c r="N80" s="18">
        <v>1.85E-4</v>
      </c>
      <c r="O80" s="18">
        <v>1.8520000000000003E-4</v>
      </c>
      <c r="P80" s="18">
        <v>1.7629196691193973E-2</v>
      </c>
      <c r="Q80" s="18" t="s">
        <v>284</v>
      </c>
      <c r="R80" s="18">
        <v>1.8000000000000001E-4</v>
      </c>
      <c r="S80" s="18">
        <v>1.8000000000000001E-4</v>
      </c>
      <c r="T80" s="18">
        <v>1.7134208447164765E-2</v>
      </c>
      <c r="U80" s="26">
        <v>2.8077753779697847</v>
      </c>
      <c r="V80" s="18" t="s">
        <v>284</v>
      </c>
      <c r="W80" s="18">
        <v>1.7569999999999999E-4</v>
      </c>
      <c r="X80" s="18">
        <v>1.7593333333333332E-4</v>
      </c>
      <c r="Y80" s="18">
        <v>1.6747102256321412E-2</v>
      </c>
      <c r="Z80" s="24">
        <v>5.0035997120230613</v>
      </c>
    </row>
    <row r="81" spans="1:26" x14ac:dyDescent="0.25">
      <c r="A81" s="15" t="s">
        <v>286</v>
      </c>
      <c r="B81" s="12">
        <v>233</v>
      </c>
      <c r="C81" s="32">
        <v>14.886100000000001</v>
      </c>
      <c r="D81" s="33">
        <f t="shared" si="11"/>
        <v>10.733700000000001</v>
      </c>
      <c r="E81" s="21">
        <v>2.1686666666666669E-4</v>
      </c>
      <c r="F81" s="21">
        <f t="shared" si="12"/>
        <v>2.0204278735819585E-2</v>
      </c>
      <c r="G81" s="23">
        <v>2.751306486320328</v>
      </c>
      <c r="H81" s="23">
        <v>4.8263141715339772</v>
      </c>
      <c r="K81" s="18" t="s">
        <v>285</v>
      </c>
      <c r="L81" s="33">
        <v>10.607099999999999</v>
      </c>
      <c r="M81" s="16">
        <v>223</v>
      </c>
      <c r="N81" s="18">
        <v>1.8770000000000001E-4</v>
      </c>
      <c r="O81" s="18">
        <v>1.8780000000000001E-4</v>
      </c>
      <c r="P81" s="18">
        <v>1.7705122040897137E-2</v>
      </c>
      <c r="Q81" s="18" t="s">
        <v>285</v>
      </c>
      <c r="R81" s="18">
        <v>1.8210000000000001E-4</v>
      </c>
      <c r="S81" s="18">
        <v>1.8220000000000001E-4</v>
      </c>
      <c r="T81" s="18">
        <v>1.7177173779826721E-2</v>
      </c>
      <c r="U81" s="26">
        <v>2.9818956336528246</v>
      </c>
      <c r="V81" s="18" t="s">
        <v>285</v>
      </c>
      <c r="W81" s="18">
        <v>1.783E-4</v>
      </c>
      <c r="X81" s="18">
        <v>1.7843333333333335E-4</v>
      </c>
      <c r="Y81" s="18">
        <v>1.6822065723273407E-2</v>
      </c>
      <c r="Z81" s="24">
        <v>4.9875754348597754</v>
      </c>
    </row>
    <row r="82" spans="1:26" x14ac:dyDescent="0.25">
      <c r="A82" s="15" t="s">
        <v>287</v>
      </c>
      <c r="B82" s="12">
        <v>243</v>
      </c>
      <c r="C82" s="32">
        <v>15.122</v>
      </c>
      <c r="D82" s="33">
        <f t="shared" si="11"/>
        <v>10.9696</v>
      </c>
      <c r="E82" s="21">
        <v>1.9386666666666667E-4</v>
      </c>
      <c r="F82" s="21">
        <f t="shared" si="12"/>
        <v>1.7673084402956049E-2</v>
      </c>
      <c r="G82" s="23">
        <v>2.9229711141678183</v>
      </c>
      <c r="H82" s="23">
        <v>4.9862448418156804</v>
      </c>
      <c r="K82" s="18" t="s">
        <v>286</v>
      </c>
      <c r="L82" s="33">
        <v>10.733700000000001</v>
      </c>
      <c r="M82" s="16">
        <v>233</v>
      </c>
      <c r="N82" s="18">
        <v>2.1680000000000001E-4</v>
      </c>
      <c r="O82" s="18">
        <v>2.1686666666666669E-4</v>
      </c>
      <c r="P82" s="18">
        <v>2.0204278735819585E-2</v>
      </c>
      <c r="Q82" s="18" t="s">
        <v>286</v>
      </c>
      <c r="R82" s="18">
        <v>2.109E-4</v>
      </c>
      <c r="S82" s="18">
        <v>2.109E-4</v>
      </c>
      <c r="T82" s="18">
        <v>1.9648397104446744E-2</v>
      </c>
      <c r="U82" s="26">
        <v>2.751306486320316</v>
      </c>
      <c r="V82" s="18" t="s">
        <v>286</v>
      </c>
      <c r="W82" s="18">
        <v>2.0680000000000001E-4</v>
      </c>
      <c r="X82" s="18">
        <v>2.064E-4</v>
      </c>
      <c r="Y82" s="18">
        <v>1.9229156767936496E-2</v>
      </c>
      <c r="Z82" s="24">
        <v>4.8263141715339772</v>
      </c>
    </row>
    <row r="83" spans="1:26" x14ac:dyDescent="0.25">
      <c r="A83" s="15" t="s">
        <v>288</v>
      </c>
      <c r="B83" s="12">
        <v>253</v>
      </c>
      <c r="C83" s="32">
        <v>15.0792</v>
      </c>
      <c r="D83" s="33">
        <f t="shared" si="11"/>
        <v>10.9268</v>
      </c>
      <c r="E83" s="21">
        <v>1.908E-4</v>
      </c>
      <c r="F83" s="21">
        <f t="shared" si="12"/>
        <v>1.7461653915144416E-2</v>
      </c>
      <c r="G83" s="23">
        <v>2.7253668763102534</v>
      </c>
      <c r="H83" s="23">
        <v>4.9266247379454988</v>
      </c>
      <c r="K83" s="18" t="s">
        <v>287</v>
      </c>
      <c r="L83" s="33">
        <v>10.9696</v>
      </c>
      <c r="M83" s="16">
        <v>243</v>
      </c>
      <c r="N83" s="18">
        <v>1.9379999999999999E-4</v>
      </c>
      <c r="O83" s="18">
        <v>1.9386666666666667E-4</v>
      </c>
      <c r="P83" s="18">
        <v>1.7673084402956049E-2</v>
      </c>
      <c r="Q83" s="18" t="s">
        <v>287</v>
      </c>
      <c r="R83" s="18">
        <v>1.8819999999999999E-4</v>
      </c>
      <c r="S83" s="18">
        <v>1.8819999999999999E-4</v>
      </c>
      <c r="T83" s="18">
        <v>1.7156505250875146E-2</v>
      </c>
      <c r="U83" s="26">
        <v>2.922971114167817</v>
      </c>
      <c r="V83" s="18" t="s">
        <v>287</v>
      </c>
      <c r="W83" s="18">
        <v>1.8430000000000001E-4</v>
      </c>
      <c r="X83" s="18">
        <v>1.8420000000000001E-4</v>
      </c>
      <c r="Y83" s="18">
        <v>1.679186114352392E-2</v>
      </c>
      <c r="Z83" s="24">
        <v>4.9862448418156804</v>
      </c>
    </row>
    <row r="84" spans="1:26" x14ac:dyDescent="0.25">
      <c r="A84" s="15" t="s">
        <v>289</v>
      </c>
      <c r="B84" s="12">
        <v>263</v>
      </c>
      <c r="C84" s="32">
        <v>14.595499999999999</v>
      </c>
      <c r="D84" s="33">
        <f t="shared" si="11"/>
        <v>10.443099999999999</v>
      </c>
      <c r="E84" s="21">
        <v>1.8029999999999999E-4</v>
      </c>
      <c r="F84" s="21">
        <f t="shared" si="12"/>
        <v>1.7264988365523648E-2</v>
      </c>
      <c r="G84" s="23">
        <v>2.5697910889258617</v>
      </c>
      <c r="H84" s="23">
        <v>4.6219264189314284</v>
      </c>
      <c r="K84" s="18" t="s">
        <v>288</v>
      </c>
      <c r="L84" s="33">
        <v>10.9268</v>
      </c>
      <c r="M84" s="16">
        <v>253</v>
      </c>
      <c r="N84" s="18">
        <v>1.907E-4</v>
      </c>
      <c r="O84" s="18">
        <v>1.908E-4</v>
      </c>
      <c r="P84" s="18">
        <v>1.7461653915144416E-2</v>
      </c>
      <c r="Q84" s="18" t="s">
        <v>288</v>
      </c>
      <c r="R84" s="18">
        <v>1.8560000000000001E-4</v>
      </c>
      <c r="S84" s="18">
        <v>1.8560000000000004E-4</v>
      </c>
      <c r="T84" s="18">
        <v>1.6985759783285138E-2</v>
      </c>
      <c r="U84" s="26">
        <v>2.7253668763102512</v>
      </c>
      <c r="V84" s="18" t="s">
        <v>288</v>
      </c>
      <c r="W84" s="18">
        <v>1.8129999999999999E-4</v>
      </c>
      <c r="X84" s="18">
        <v>1.8139999999999999E-4</v>
      </c>
      <c r="Y84" s="18">
        <v>1.660138375370648E-2</v>
      </c>
      <c r="Z84" s="24">
        <v>4.9266247379454988</v>
      </c>
    </row>
    <row r="85" spans="1:26" x14ac:dyDescent="0.25">
      <c r="A85" s="15" t="s">
        <v>290</v>
      </c>
      <c r="B85" s="12">
        <v>273</v>
      </c>
      <c r="C85" s="32">
        <v>15.0741</v>
      </c>
      <c r="D85" s="33">
        <f t="shared" si="11"/>
        <v>10.9217</v>
      </c>
      <c r="E85" s="21">
        <v>2.0259999999999996E-4</v>
      </c>
      <c r="F85" s="21">
        <f t="shared" si="12"/>
        <v>1.855022569746468E-2</v>
      </c>
      <c r="G85" s="23">
        <v>2.7147087857847838</v>
      </c>
      <c r="H85" s="23">
        <v>4.7713063507732683</v>
      </c>
      <c r="K85" s="18" t="s">
        <v>289</v>
      </c>
      <c r="L85" s="33">
        <v>10.443099999999999</v>
      </c>
      <c r="M85" s="16">
        <v>263</v>
      </c>
      <c r="N85" s="18">
        <v>1.8019999999999999E-4</v>
      </c>
      <c r="O85" s="18">
        <v>1.8029999999999999E-4</v>
      </c>
      <c r="P85" s="18">
        <v>1.7264988365523648E-2</v>
      </c>
      <c r="Q85" s="18" t="s">
        <v>289</v>
      </c>
      <c r="R85" s="18">
        <v>1.7560000000000001E-4</v>
      </c>
      <c r="S85" s="18">
        <v>1.7566666666666666E-4</v>
      </c>
      <c r="T85" s="18">
        <v>1.6821314233002333E-2</v>
      </c>
      <c r="U85" s="26">
        <v>2.5697910889258697</v>
      </c>
      <c r="V85" s="18" t="s">
        <v>289</v>
      </c>
      <c r="W85" s="18">
        <v>1.7229999999999999E-4</v>
      </c>
      <c r="X85" s="18">
        <v>1.7196666666666663E-4</v>
      </c>
      <c r="Y85" s="18">
        <v>1.6467013307032072E-2</v>
      </c>
      <c r="Z85" s="24">
        <v>4.6219264189314284</v>
      </c>
    </row>
    <row r="86" spans="1:26" x14ac:dyDescent="0.25">
      <c r="A86" s="15" t="s">
        <v>291</v>
      </c>
      <c r="B86" s="12">
        <v>283</v>
      </c>
      <c r="C86" s="32">
        <v>15.3314</v>
      </c>
      <c r="D86" s="33">
        <f t="shared" si="11"/>
        <v>11.179</v>
      </c>
      <c r="E86" s="21">
        <v>2.1443333333333336E-4</v>
      </c>
      <c r="F86" s="21">
        <f t="shared" si="12"/>
        <v>1.9181799206846172E-2</v>
      </c>
      <c r="G86" s="23">
        <v>2.4716306544380755</v>
      </c>
      <c r="H86" s="23">
        <v>4.5546401367946663</v>
      </c>
      <c r="K86" s="18" t="s">
        <v>290</v>
      </c>
      <c r="L86" s="33">
        <v>10.9217</v>
      </c>
      <c r="M86" s="16">
        <v>273</v>
      </c>
      <c r="N86" s="18">
        <v>2.0259999999999999E-4</v>
      </c>
      <c r="O86" s="18">
        <v>2.0259999999999996E-4</v>
      </c>
      <c r="P86" s="18">
        <v>1.855022569746468E-2</v>
      </c>
      <c r="Q86" s="18" t="s">
        <v>290</v>
      </c>
      <c r="R86" s="18">
        <v>1.972E-4</v>
      </c>
      <c r="S86" s="18">
        <v>1.9709999999999999E-4</v>
      </c>
      <c r="T86" s="18">
        <v>1.8046641090672697E-2</v>
      </c>
      <c r="U86" s="26">
        <v>2.7147087857847958</v>
      </c>
      <c r="V86" s="18" t="s">
        <v>290</v>
      </c>
      <c r="W86" s="18">
        <v>1.929E-4</v>
      </c>
      <c r="X86" s="18">
        <v>1.9293333333333332E-4</v>
      </c>
      <c r="Y86" s="18">
        <v>1.7665137600678772E-2</v>
      </c>
      <c r="Z86" s="24">
        <v>4.7713063507732683</v>
      </c>
    </row>
    <row r="87" spans="1:26" x14ac:dyDescent="0.25">
      <c r="A87" s="15" t="s">
        <v>292</v>
      </c>
      <c r="B87" s="12">
        <v>293</v>
      </c>
      <c r="C87" s="32">
        <v>15.8011</v>
      </c>
      <c r="D87" s="33">
        <f t="shared" si="11"/>
        <v>11.6487</v>
      </c>
      <c r="E87" s="21">
        <v>2.4240000000000001E-4</v>
      </c>
      <c r="F87" s="21">
        <f t="shared" si="12"/>
        <v>2.0809189008215507E-2</v>
      </c>
      <c r="G87" s="23">
        <v>2.3789878987898732</v>
      </c>
      <c r="H87" s="23">
        <v>4.455445544554463</v>
      </c>
      <c r="K87" s="18" t="s">
        <v>291</v>
      </c>
      <c r="L87" s="33">
        <v>11.179</v>
      </c>
      <c r="M87" s="16">
        <v>283</v>
      </c>
      <c r="N87" s="18">
        <v>2.1440000000000001E-4</v>
      </c>
      <c r="O87" s="18">
        <v>2.1443333333333336E-4</v>
      </c>
      <c r="P87" s="18">
        <v>1.9181799206846172E-2</v>
      </c>
      <c r="Q87" s="18" t="s">
        <v>291</v>
      </c>
      <c r="R87" s="18">
        <v>2.0919999999999999E-4</v>
      </c>
      <c r="S87" s="18">
        <v>2.0913333333333331E-4</v>
      </c>
      <c r="T87" s="18">
        <v>1.8707695977577002E-2</v>
      </c>
      <c r="U87" s="26">
        <v>2.4716306544380755</v>
      </c>
      <c r="V87" s="18" t="s">
        <v>291</v>
      </c>
      <c r="W87" s="18">
        <v>2.05E-4</v>
      </c>
      <c r="X87" s="18">
        <v>2.0466666666666666E-4</v>
      </c>
      <c r="Y87" s="18">
        <v>1.8308137281211796E-2</v>
      </c>
      <c r="Z87" s="24">
        <v>4.5546401367946663</v>
      </c>
    </row>
    <row r="88" spans="1:26" x14ac:dyDescent="0.25">
      <c r="A88" s="15" t="s">
        <v>293</v>
      </c>
      <c r="B88" s="12">
        <v>103</v>
      </c>
      <c r="C88" s="32">
        <v>13.4627</v>
      </c>
      <c r="D88" s="33">
        <f t="shared" si="11"/>
        <v>9.3102999999999998</v>
      </c>
      <c r="E88" s="21">
        <v>1.8303333333333336E-4</v>
      </c>
      <c r="F88" s="21">
        <f t="shared" si="12"/>
        <v>1.9659230458023196E-2</v>
      </c>
      <c r="G88" s="23">
        <v>2.3857220906938661</v>
      </c>
      <c r="H88" s="23">
        <v>4.6257512292842966</v>
      </c>
      <c r="K88" s="18" t="s">
        <v>292</v>
      </c>
      <c r="L88" s="33">
        <v>11.6487</v>
      </c>
      <c r="M88" s="16">
        <v>293</v>
      </c>
      <c r="N88" s="18">
        <v>2.4240000000000001E-4</v>
      </c>
      <c r="O88" s="18">
        <v>2.4240000000000001E-4</v>
      </c>
      <c r="P88" s="18">
        <v>2.0809189008215507E-2</v>
      </c>
      <c r="Q88" s="18" t="s">
        <v>292</v>
      </c>
      <c r="R88" s="18">
        <v>2.366E-4</v>
      </c>
      <c r="S88" s="18">
        <v>2.3663333333333336E-4</v>
      </c>
      <c r="T88" s="18">
        <v>2.0314140919873751E-2</v>
      </c>
      <c r="U88" s="26">
        <v>2.3789878987898545</v>
      </c>
      <c r="V88" s="18" t="s">
        <v>292</v>
      </c>
      <c r="W88" s="18">
        <v>2.3159999999999999E-4</v>
      </c>
      <c r="X88" s="18">
        <v>2.3159999999999999E-4</v>
      </c>
      <c r="Y88" s="18">
        <v>1.9882046923691055E-2</v>
      </c>
      <c r="Z88" s="24">
        <v>4.455445544554463</v>
      </c>
    </row>
    <row r="89" spans="1:26" x14ac:dyDescent="0.25">
      <c r="A89" s="15" t="s">
        <v>294</v>
      </c>
      <c r="B89" s="12">
        <v>113</v>
      </c>
      <c r="C89" s="32">
        <v>13.493399999999999</v>
      </c>
      <c r="D89" s="33">
        <f t="shared" si="11"/>
        <v>9.3409999999999993</v>
      </c>
      <c r="E89" s="21">
        <v>1.9936666666666664E-4</v>
      </c>
      <c r="F89" s="21">
        <f t="shared" si="12"/>
        <v>2.1343182385897299E-2</v>
      </c>
      <c r="G89" s="23">
        <v>2.7252967731148581</v>
      </c>
      <c r="H89" s="23">
        <v>4.9322855709747335</v>
      </c>
      <c r="K89" s="18" t="s">
        <v>293</v>
      </c>
      <c r="L89" s="33">
        <v>9.3102999999999998</v>
      </c>
      <c r="M89" s="16">
        <v>103</v>
      </c>
      <c r="N89" s="18">
        <v>1.829E-4</v>
      </c>
      <c r="O89" s="18">
        <v>1.8303333333333336E-4</v>
      </c>
      <c r="P89" s="18">
        <v>1.9659230458023196E-2</v>
      </c>
      <c r="Q89" s="18" t="s">
        <v>293</v>
      </c>
      <c r="R89" s="18">
        <v>1.786E-4</v>
      </c>
      <c r="S89" s="18">
        <v>1.7866666666666668E-4</v>
      </c>
      <c r="T89" s="18">
        <v>1.9190215854125718E-2</v>
      </c>
      <c r="U89" s="26">
        <v>2.3857220906938719</v>
      </c>
      <c r="V89" s="18" t="s">
        <v>293</v>
      </c>
      <c r="W89" s="18">
        <v>1.7469999999999999E-4</v>
      </c>
      <c r="X89" s="18">
        <v>1.7456666666666666E-4</v>
      </c>
      <c r="Y89" s="18">
        <v>1.8749843363443354E-2</v>
      </c>
      <c r="Z89" s="24">
        <v>4.6257512292842966</v>
      </c>
    </row>
    <row r="90" spans="1:26" x14ac:dyDescent="0.25">
      <c r="A90" s="15" t="s">
        <v>295</v>
      </c>
      <c r="B90" s="12">
        <v>123</v>
      </c>
      <c r="C90" s="32">
        <v>12.439</v>
      </c>
      <c r="D90" s="33">
        <f t="shared" si="11"/>
        <v>8.2866</v>
      </c>
      <c r="E90" s="21">
        <v>1.3263333333333332E-4</v>
      </c>
      <c r="F90" s="21">
        <f t="shared" si="12"/>
        <v>1.6005760303783617E-2</v>
      </c>
      <c r="G90" s="23">
        <v>2.1613470721286534</v>
      </c>
      <c r="H90" s="23">
        <v>4.3980899723548612</v>
      </c>
      <c r="K90" s="18" t="s">
        <v>294</v>
      </c>
      <c r="L90" s="33">
        <v>9.3409999999999993</v>
      </c>
      <c r="M90" s="16">
        <v>113</v>
      </c>
      <c r="N90" s="18">
        <v>1.9909999999999999E-4</v>
      </c>
      <c r="O90" s="18">
        <v>1.9936666666666664E-4</v>
      </c>
      <c r="P90" s="18">
        <v>2.1343182385897299E-2</v>
      </c>
      <c r="Q90" s="18" t="s">
        <v>294</v>
      </c>
      <c r="R90" s="18">
        <v>1.939E-4</v>
      </c>
      <c r="S90" s="18">
        <v>1.9393333333333332E-4</v>
      </c>
      <c r="T90" s="18">
        <v>2.0761517325054421E-2</v>
      </c>
      <c r="U90" s="26">
        <v>2.7252967731148581</v>
      </c>
      <c r="V90" s="18" t="s">
        <v>294</v>
      </c>
      <c r="W90" s="18">
        <v>1.8980000000000001E-4</v>
      </c>
      <c r="X90" s="18">
        <v>1.8953333333333335E-4</v>
      </c>
      <c r="Y90" s="18">
        <v>2.0290475680690867E-2</v>
      </c>
      <c r="Z90" s="24">
        <v>4.9322855709747335</v>
      </c>
    </row>
    <row r="91" spans="1:26" x14ac:dyDescent="0.25">
      <c r="A91" s="15" t="s">
        <v>296</v>
      </c>
      <c r="B91" s="12">
        <v>133</v>
      </c>
      <c r="C91" s="32">
        <v>13.8385</v>
      </c>
      <c r="D91" s="33">
        <f t="shared" si="11"/>
        <v>9.6860999999999997</v>
      </c>
      <c r="E91" s="21">
        <v>1.772E-4</v>
      </c>
      <c r="F91" s="21">
        <f t="shared" si="12"/>
        <v>1.8294256718390269E-2</v>
      </c>
      <c r="G91" s="23">
        <v>2.2573363431151181</v>
      </c>
      <c r="H91" s="23">
        <v>4.2136945071482321</v>
      </c>
      <c r="K91" s="18" t="s">
        <v>295</v>
      </c>
      <c r="L91" s="33">
        <v>8.2866</v>
      </c>
      <c r="M91" s="16">
        <v>123</v>
      </c>
      <c r="N91" s="18">
        <v>1.325E-4</v>
      </c>
      <c r="O91" s="18">
        <v>1.3263333333333332E-4</v>
      </c>
      <c r="P91" s="18">
        <v>1.6005760303783617E-2</v>
      </c>
      <c r="Q91" s="18" t="s">
        <v>295</v>
      </c>
      <c r="R91" s="18">
        <v>1.2990000000000001E-4</v>
      </c>
      <c r="S91" s="18">
        <v>1.2976666666666669E-4</v>
      </c>
      <c r="T91" s="18">
        <v>1.5659820272085862E-2</v>
      </c>
      <c r="U91" s="26">
        <v>2.1613470721286379</v>
      </c>
      <c r="V91" s="18" t="s">
        <v>295</v>
      </c>
      <c r="W91" s="18">
        <v>1.2689999999999999E-4</v>
      </c>
      <c r="X91" s="18">
        <v>1.2679999999999999E-4</v>
      </c>
      <c r="Y91" s="18">
        <v>1.5301812564863754E-2</v>
      </c>
      <c r="Z91" s="24">
        <v>4.3980899723548612</v>
      </c>
    </row>
    <row r="92" spans="1:26" x14ac:dyDescent="0.25">
      <c r="A92" s="15" t="s">
        <v>297</v>
      </c>
      <c r="B92" s="12">
        <v>138</v>
      </c>
      <c r="C92" s="32">
        <v>12.468400000000001</v>
      </c>
      <c r="D92" s="33">
        <f t="shared" si="11"/>
        <v>8.3160000000000007</v>
      </c>
      <c r="E92" s="21">
        <v>1.0960000000000001E-4</v>
      </c>
      <c r="F92" s="21">
        <f t="shared" si="12"/>
        <v>1.317941317941318E-2</v>
      </c>
      <c r="G92" s="23">
        <v>2.1289537712895443</v>
      </c>
      <c r="H92" s="23">
        <v>4.0450121654501254</v>
      </c>
      <c r="K92" s="18" t="s">
        <v>296</v>
      </c>
      <c r="L92" s="33">
        <v>9.6860999999999997</v>
      </c>
      <c r="M92" s="16">
        <v>133</v>
      </c>
      <c r="N92" s="18">
        <v>1.772E-4</v>
      </c>
      <c r="O92" s="18">
        <v>1.772E-4</v>
      </c>
      <c r="P92" s="18">
        <v>1.8294256718390269E-2</v>
      </c>
      <c r="Q92" s="18" t="s">
        <v>296</v>
      </c>
      <c r="R92" s="18">
        <v>1.7320000000000001E-4</v>
      </c>
      <c r="S92" s="18">
        <v>1.7320000000000001E-4</v>
      </c>
      <c r="T92" s="18">
        <v>1.7881293812783267E-2</v>
      </c>
      <c r="U92" s="26">
        <v>2.2573363431151137</v>
      </c>
      <c r="V92" s="18" t="s">
        <v>296</v>
      </c>
      <c r="W92" s="18">
        <v>1.696E-4</v>
      </c>
      <c r="X92" s="18">
        <v>1.6973333333333333E-4</v>
      </c>
      <c r="Y92" s="18">
        <v>1.7523392627923864E-2</v>
      </c>
      <c r="Z92" s="24">
        <v>4.2136945071482321</v>
      </c>
    </row>
    <row r="93" spans="1:26" x14ac:dyDescent="0.25">
      <c r="A93" s="15" t="s">
        <v>298</v>
      </c>
      <c r="B93" s="12">
        <v>143</v>
      </c>
      <c r="C93" s="32">
        <v>12.515599999999999</v>
      </c>
      <c r="D93" s="33">
        <f t="shared" si="11"/>
        <v>8.3631999999999991</v>
      </c>
      <c r="E93" s="21">
        <v>4.193E-4</v>
      </c>
      <c r="F93" s="21">
        <f t="shared" si="12"/>
        <v>5.0136311459728342E-2</v>
      </c>
      <c r="G93" s="23">
        <v>2.0907862310199485</v>
      </c>
      <c r="H93" s="23">
        <v>4.817553064631543</v>
      </c>
      <c r="K93" s="18" t="s">
        <v>297</v>
      </c>
      <c r="L93" s="33">
        <v>8.3160000000000007</v>
      </c>
      <c r="M93" s="16">
        <v>138</v>
      </c>
      <c r="N93" s="18">
        <v>1.093E-4</v>
      </c>
      <c r="O93" s="18">
        <v>1.0960000000000001E-4</v>
      </c>
      <c r="P93" s="18">
        <v>1.317941317941318E-2</v>
      </c>
      <c r="Q93" s="18" t="s">
        <v>297</v>
      </c>
      <c r="R93" s="18">
        <v>1.0730000000000001E-4</v>
      </c>
      <c r="S93" s="18">
        <v>1.0726666666666667E-4</v>
      </c>
      <c r="T93" s="18">
        <v>1.2898829565496232E-2</v>
      </c>
      <c r="U93" s="26">
        <v>2.1289537712895412</v>
      </c>
      <c r="V93" s="18" t="s">
        <v>297</v>
      </c>
      <c r="W93" s="18">
        <v>1.0569999999999999E-4</v>
      </c>
      <c r="X93" s="18">
        <v>1.0516666666666667E-4</v>
      </c>
      <c r="Y93" s="18">
        <v>1.2646304312970978E-2</v>
      </c>
      <c r="Z93" s="24">
        <v>4.0450121654501254</v>
      </c>
    </row>
    <row r="94" spans="1:26" x14ac:dyDescent="0.25">
      <c r="A94" s="15" t="s">
        <v>299</v>
      </c>
      <c r="B94" s="12">
        <v>153</v>
      </c>
      <c r="C94" s="32">
        <v>14.044</v>
      </c>
      <c r="D94" s="33">
        <f t="shared" si="11"/>
        <v>9.8916000000000004</v>
      </c>
      <c r="E94" s="21">
        <v>1.5873333333333333E-4</v>
      </c>
      <c r="F94" s="21">
        <f t="shared" si="12"/>
        <v>1.6047285912626198E-2</v>
      </c>
      <c r="G94" s="23">
        <v>2.330953380932387</v>
      </c>
      <c r="H94" s="23">
        <v>4.430911381772364</v>
      </c>
      <c r="K94" s="18" t="s">
        <v>298</v>
      </c>
      <c r="L94" s="33">
        <v>8.3631999999999991</v>
      </c>
      <c r="M94" s="16">
        <v>143</v>
      </c>
      <c r="N94" s="18">
        <v>4.1899999999999999E-4</v>
      </c>
      <c r="O94" s="18">
        <v>4.193E-4</v>
      </c>
      <c r="P94" s="18">
        <v>5.0136311459728342E-2</v>
      </c>
      <c r="Q94" s="18" t="s">
        <v>298</v>
      </c>
      <c r="R94" s="18">
        <v>4.1060000000000001E-4</v>
      </c>
      <c r="S94" s="18">
        <v>4.1053333333333336E-4</v>
      </c>
      <c r="T94" s="18">
        <v>4.9088068362987063E-2</v>
      </c>
      <c r="U94" s="26">
        <v>2.090786231019953</v>
      </c>
      <c r="V94" s="18" t="s">
        <v>298</v>
      </c>
      <c r="W94" s="18">
        <v>3.991E-4</v>
      </c>
      <c r="X94" s="18">
        <v>3.9909999999999994E-4</v>
      </c>
      <c r="Y94" s="18">
        <v>4.7720968050506983E-2</v>
      </c>
      <c r="Z94" s="24">
        <v>4.817553064631543</v>
      </c>
    </row>
    <row r="95" spans="1:26" x14ac:dyDescent="0.25">
      <c r="A95" s="15" t="s">
        <v>300</v>
      </c>
      <c r="B95" s="12">
        <v>163</v>
      </c>
      <c r="C95" s="32">
        <v>14.574400000000001</v>
      </c>
      <c r="D95" s="33">
        <f t="shared" si="11"/>
        <v>10.422000000000001</v>
      </c>
      <c r="E95" s="21">
        <v>1.7043333333333335E-4</v>
      </c>
      <c r="F95" s="21">
        <f t="shared" si="12"/>
        <v>1.6353227147700378E-2</v>
      </c>
      <c r="G95" s="23">
        <v>2.2687267748875382</v>
      </c>
      <c r="H95" s="23">
        <v>4.048503813807943</v>
      </c>
      <c r="K95" s="18" t="s">
        <v>299</v>
      </c>
      <c r="L95" s="33">
        <v>9.8916000000000004</v>
      </c>
      <c r="M95" s="16">
        <v>153</v>
      </c>
      <c r="N95" s="18">
        <v>1.585E-4</v>
      </c>
      <c r="O95" s="18">
        <v>1.5873333333333333E-4</v>
      </c>
      <c r="P95" s="18">
        <v>1.6047285912626198E-2</v>
      </c>
      <c r="Q95" s="18" t="s">
        <v>299</v>
      </c>
      <c r="R95" s="18">
        <v>1.552E-4</v>
      </c>
      <c r="S95" s="18">
        <v>1.5503333333333333E-4</v>
      </c>
      <c r="T95" s="18">
        <v>1.5673231159097953E-2</v>
      </c>
      <c r="U95" s="26">
        <v>2.3309533809323768</v>
      </c>
      <c r="V95" s="18" t="s">
        <v>299</v>
      </c>
      <c r="W95" s="18">
        <v>1.518E-4</v>
      </c>
      <c r="X95" s="18">
        <v>1.517E-4</v>
      </c>
      <c r="Y95" s="18">
        <v>1.5336244894658095E-2</v>
      </c>
      <c r="Z95" s="24">
        <v>4.430911381772364</v>
      </c>
    </row>
    <row r="96" spans="1:26" x14ac:dyDescent="0.25">
      <c r="A96" s="15" t="s">
        <v>301</v>
      </c>
      <c r="B96" s="12">
        <v>173</v>
      </c>
      <c r="C96" s="32">
        <v>14.4564</v>
      </c>
      <c r="D96" s="33">
        <f t="shared" si="11"/>
        <v>10.304</v>
      </c>
      <c r="E96" s="21">
        <v>1.8039999999999997E-4</v>
      </c>
      <c r="F96" s="21">
        <f t="shared" si="12"/>
        <v>1.7507763975155279E-2</v>
      </c>
      <c r="G96" s="23"/>
      <c r="H96" s="23">
        <v>5.0258684405025793</v>
      </c>
      <c r="K96" s="18" t="s">
        <v>300</v>
      </c>
      <c r="L96" s="33">
        <v>10.422000000000001</v>
      </c>
      <c r="M96" s="16">
        <v>163</v>
      </c>
      <c r="N96" s="18">
        <v>1.7019999999999999E-4</v>
      </c>
      <c r="O96" s="18">
        <v>1.7043333333333335E-4</v>
      </c>
      <c r="P96" s="18">
        <v>1.6353227147700378E-2</v>
      </c>
      <c r="Q96" s="18" t="s">
        <v>300</v>
      </c>
      <c r="R96" s="18">
        <v>1.6650000000000001E-4</v>
      </c>
      <c r="S96" s="18">
        <v>1.6656666666666669E-4</v>
      </c>
      <c r="T96" s="18">
        <v>1.5982217104842319E-2</v>
      </c>
      <c r="U96" s="26">
        <v>2.268726774887555</v>
      </c>
      <c r="V96" s="18" t="s">
        <v>300</v>
      </c>
      <c r="W96" s="18">
        <v>1.638E-4</v>
      </c>
      <c r="X96" s="18">
        <v>1.6353333333333334E-4</v>
      </c>
      <c r="Y96" s="18">
        <v>1.5691166122945053E-2</v>
      </c>
      <c r="Z96" s="24">
        <v>4.048503813807943</v>
      </c>
    </row>
    <row r="97" spans="1:26" x14ac:dyDescent="0.25">
      <c r="A97" s="15" t="s">
        <v>302</v>
      </c>
      <c r="B97" s="12">
        <v>183</v>
      </c>
      <c r="C97" s="32">
        <v>14.771599999999999</v>
      </c>
      <c r="D97" s="33">
        <f t="shared" si="11"/>
        <v>10.619199999999999</v>
      </c>
      <c r="E97" s="21">
        <v>1.8039999999999997E-4</v>
      </c>
      <c r="F97" s="21">
        <f t="shared" si="12"/>
        <v>1.6988097031791469E-2</v>
      </c>
      <c r="G97" s="23">
        <v>2.6053215077605207</v>
      </c>
      <c r="H97" s="23">
        <v>4.545454545454537</v>
      </c>
      <c r="K97" s="18" t="s">
        <v>301</v>
      </c>
      <c r="L97" s="33">
        <v>10.304</v>
      </c>
      <c r="M97" s="16">
        <v>173</v>
      </c>
      <c r="N97" s="18">
        <v>1.8029999999999999E-4</v>
      </c>
      <c r="O97" s="18">
        <v>1.8039999999999997E-4</v>
      </c>
      <c r="P97" s="18">
        <v>1.7507763975155279E-2</v>
      </c>
      <c r="Q97" s="14" t="s">
        <v>301</v>
      </c>
      <c r="U97" s="26"/>
      <c r="V97" s="18" t="s">
        <v>301</v>
      </c>
      <c r="W97" s="18">
        <v>1.7139999999999999E-4</v>
      </c>
      <c r="X97" s="18">
        <v>1.7133333333333331E-4</v>
      </c>
      <c r="Y97" s="18">
        <v>1.6627846790890268E-2</v>
      </c>
      <c r="Z97" s="24">
        <v>5.0258684405025793</v>
      </c>
    </row>
    <row r="98" spans="1:26" x14ac:dyDescent="0.25">
      <c r="A98" s="15" t="s">
        <v>303</v>
      </c>
      <c r="B98" s="12">
        <v>193</v>
      </c>
      <c r="C98" s="32">
        <v>15.0451</v>
      </c>
      <c r="D98" s="33">
        <f t="shared" si="11"/>
        <v>10.8927</v>
      </c>
      <c r="E98" s="21">
        <v>1.8546666666666668E-4</v>
      </c>
      <c r="F98" s="21">
        <f t="shared" si="12"/>
        <v>1.7026693718423046E-2</v>
      </c>
      <c r="G98" s="23">
        <v>2.3903666427031003</v>
      </c>
      <c r="H98" s="23">
        <v>4.5470884255931159</v>
      </c>
      <c r="K98" s="18" t="s">
        <v>302</v>
      </c>
      <c r="L98" s="33">
        <v>10.619199999999999</v>
      </c>
      <c r="M98" s="16">
        <v>183</v>
      </c>
      <c r="N98" s="18">
        <v>1.8039999999999999E-4</v>
      </c>
      <c r="O98" s="18">
        <v>1.8039999999999997E-4</v>
      </c>
      <c r="P98" s="18">
        <v>1.6988097031791469E-2</v>
      </c>
      <c r="Q98" s="18" t="s">
        <v>302</v>
      </c>
      <c r="R98" s="18">
        <v>1.7569999999999999E-4</v>
      </c>
      <c r="S98" s="18">
        <v>1.7569999999999999E-4</v>
      </c>
      <c r="T98" s="18">
        <v>1.6545502486062982E-2</v>
      </c>
      <c r="U98" s="26">
        <v>2.6053215077605087</v>
      </c>
      <c r="V98" s="18" t="s">
        <v>302</v>
      </c>
      <c r="W98" s="18">
        <v>1.7220000000000001E-4</v>
      </c>
      <c r="X98" s="18">
        <v>1.7219999999999998E-4</v>
      </c>
      <c r="Y98" s="18">
        <v>1.6215910803073677E-2</v>
      </c>
      <c r="Z98" s="24">
        <v>4.545454545454537</v>
      </c>
    </row>
    <row r="99" spans="1:26" x14ac:dyDescent="0.25">
      <c r="A99" s="15" t="s">
        <v>304</v>
      </c>
      <c r="B99" s="12">
        <v>43</v>
      </c>
      <c r="C99" s="32">
        <v>13.192</v>
      </c>
      <c r="D99" s="33">
        <f t="shared" si="11"/>
        <v>9.0396000000000001</v>
      </c>
      <c r="E99" s="21">
        <v>1.2070000000000001E-4</v>
      </c>
      <c r="F99" s="21">
        <f t="shared" si="12"/>
        <v>1.3352360723925838E-2</v>
      </c>
      <c r="G99" s="23">
        <v>2.6512013256006708</v>
      </c>
      <c r="H99" s="23">
        <v>5.2195526097763079</v>
      </c>
      <c r="K99" s="18" t="s">
        <v>303</v>
      </c>
      <c r="L99" s="33">
        <v>10.8927</v>
      </c>
      <c r="M99" s="16">
        <v>193</v>
      </c>
      <c r="N99" s="18">
        <v>1.8550000000000001E-4</v>
      </c>
      <c r="O99" s="18">
        <v>1.8546666666666668E-4</v>
      </c>
      <c r="P99" s="18">
        <v>1.7026693718423046E-2</v>
      </c>
      <c r="Q99" s="18" t="s">
        <v>303</v>
      </c>
      <c r="R99" s="18">
        <v>1.8090000000000001E-4</v>
      </c>
      <c r="S99" s="18">
        <v>1.8103333333333333E-4</v>
      </c>
      <c r="T99" s="18">
        <v>1.6619693311422636E-2</v>
      </c>
      <c r="U99" s="26">
        <v>2.3903666427031096</v>
      </c>
      <c r="V99" s="18" t="s">
        <v>303</v>
      </c>
      <c r="W99" s="18">
        <v>1.771E-4</v>
      </c>
      <c r="X99" s="18">
        <v>1.7703333333333332E-4</v>
      </c>
      <c r="Y99" s="18">
        <v>1.625247489909144E-2</v>
      </c>
      <c r="Z99" s="24">
        <v>4.5470884255931159</v>
      </c>
    </row>
    <row r="100" spans="1:26" x14ac:dyDescent="0.25">
      <c r="A100" s="15" t="s">
        <v>305</v>
      </c>
      <c r="B100" s="12">
        <v>53</v>
      </c>
      <c r="C100" s="32">
        <v>14.0367</v>
      </c>
      <c r="D100" s="33">
        <f t="shared" si="11"/>
        <v>9.8842999999999996</v>
      </c>
      <c r="E100" s="21">
        <v>1.5396666666666668E-4</v>
      </c>
      <c r="F100" s="21">
        <f t="shared" si="12"/>
        <v>1.5576891298996053E-2</v>
      </c>
      <c r="G100" s="23">
        <v>2.5330158042866509</v>
      </c>
      <c r="H100" s="23">
        <v>4.9361333621996248</v>
      </c>
      <c r="K100" s="18" t="s">
        <v>304</v>
      </c>
      <c r="L100" s="33">
        <v>9.0396000000000001</v>
      </c>
      <c r="M100" s="16">
        <v>43</v>
      </c>
      <c r="N100" s="18">
        <v>1.2070000000000001E-4</v>
      </c>
      <c r="O100" s="18">
        <v>1.2070000000000001E-4</v>
      </c>
      <c r="P100" s="18">
        <v>1.3352360723925838E-2</v>
      </c>
      <c r="Q100" s="18" t="s">
        <v>304</v>
      </c>
      <c r="R100" s="18">
        <v>1.175E-4</v>
      </c>
      <c r="S100" s="18">
        <v>1.175E-4</v>
      </c>
      <c r="T100" s="18">
        <v>1.2998362759414133E-2</v>
      </c>
      <c r="U100" s="26">
        <v>2.6512013256006686</v>
      </c>
      <c r="V100" s="18" t="s">
        <v>304</v>
      </c>
      <c r="W100" s="18">
        <v>1.145E-4</v>
      </c>
      <c r="X100" s="18">
        <v>1.144E-4</v>
      </c>
      <c r="Y100" s="18">
        <v>1.2655427231293421E-2</v>
      </c>
      <c r="Z100" s="24">
        <v>5.2195526097763079</v>
      </c>
    </row>
    <row r="101" spans="1:26" x14ac:dyDescent="0.25">
      <c r="A101" s="15" t="s">
        <v>306</v>
      </c>
      <c r="B101" s="12">
        <v>63</v>
      </c>
      <c r="C101" s="32">
        <v>13.1568</v>
      </c>
      <c r="D101" s="33">
        <f t="shared" si="11"/>
        <v>9.0044000000000004</v>
      </c>
      <c r="E101" s="21">
        <v>1.54E-4</v>
      </c>
      <c r="F101" s="21">
        <f t="shared" si="12"/>
        <v>1.7102749766780685E-2</v>
      </c>
      <c r="G101" s="23">
        <v>2.3809523809523743</v>
      </c>
      <c r="H101" s="23">
        <v>4.5454545454545503</v>
      </c>
      <c r="K101" s="18" t="s">
        <v>305</v>
      </c>
      <c r="L101" s="33">
        <v>9.8842999999999996</v>
      </c>
      <c r="M101" s="16">
        <v>53</v>
      </c>
      <c r="N101" s="18">
        <v>1.538E-4</v>
      </c>
      <c r="O101" s="18">
        <v>1.5396666666666668E-4</v>
      </c>
      <c r="P101" s="18">
        <v>1.5576891298996053E-2</v>
      </c>
      <c r="Q101" s="18" t="s">
        <v>305</v>
      </c>
      <c r="R101" s="18">
        <v>1.5009999999999999E-4</v>
      </c>
      <c r="S101" s="18">
        <v>1.5006666666666666E-4</v>
      </c>
      <c r="T101" s="18">
        <v>1.518232618057593E-2</v>
      </c>
      <c r="U101" s="26">
        <v>2.5330158042866509</v>
      </c>
      <c r="V101" s="18" t="s">
        <v>305</v>
      </c>
      <c r="W101" s="18">
        <v>1.4650000000000001E-4</v>
      </c>
      <c r="X101" s="18">
        <v>1.4636666666666666E-4</v>
      </c>
      <c r="Y101" s="18">
        <v>1.4807995170792738E-2</v>
      </c>
      <c r="Z101" s="24">
        <v>4.9361333621996248</v>
      </c>
    </row>
    <row r="102" spans="1:26" x14ac:dyDescent="0.25">
      <c r="A102" s="15" t="s">
        <v>307</v>
      </c>
      <c r="B102" s="12">
        <v>73</v>
      </c>
      <c r="C102" s="32">
        <v>12.56</v>
      </c>
      <c r="D102" s="33">
        <f t="shared" si="11"/>
        <v>8.4076000000000004</v>
      </c>
      <c r="E102" s="21">
        <v>8.9463333333333328E-5</v>
      </c>
      <c r="F102" s="21">
        <f t="shared" si="12"/>
        <v>1.0640769462549757E-2</v>
      </c>
      <c r="G102" s="23">
        <v>2.5336264391370578</v>
      </c>
      <c r="H102" s="23">
        <v>5.1566749878907618</v>
      </c>
      <c r="K102" s="18" t="s">
        <v>306</v>
      </c>
      <c r="L102" s="33">
        <v>9.0044000000000004</v>
      </c>
      <c r="M102" s="16">
        <v>63</v>
      </c>
      <c r="N102" s="18">
        <v>1.5410000000000001E-4</v>
      </c>
      <c r="O102" s="18">
        <v>1.54E-4</v>
      </c>
      <c r="P102" s="18">
        <v>1.7102749766780685E-2</v>
      </c>
      <c r="Q102" s="18" t="s">
        <v>306</v>
      </c>
      <c r="R102" s="18">
        <v>1.5029999999999999E-4</v>
      </c>
      <c r="S102" s="18">
        <v>1.5033333333333335E-4</v>
      </c>
      <c r="T102" s="18">
        <v>1.6695541439000195E-2</v>
      </c>
      <c r="U102" s="26">
        <v>2.3809523809523632</v>
      </c>
      <c r="V102" s="18" t="s">
        <v>306</v>
      </c>
      <c r="W102" s="18">
        <v>1.471E-4</v>
      </c>
      <c r="X102" s="18">
        <v>1.47E-4</v>
      </c>
      <c r="Y102" s="18">
        <v>1.6325352050108835E-2</v>
      </c>
      <c r="Z102" s="24">
        <v>4.5454545454545503</v>
      </c>
    </row>
    <row r="103" spans="1:26" x14ac:dyDescent="0.25">
      <c r="A103" s="15" t="s">
        <v>308</v>
      </c>
      <c r="B103" s="12">
        <v>83</v>
      </c>
      <c r="C103" s="32">
        <v>11.4658</v>
      </c>
      <c r="D103" s="33">
        <f t="shared" si="11"/>
        <v>7.3133999999999997</v>
      </c>
      <c r="E103" s="21">
        <v>4.9293333333333345E-5</v>
      </c>
      <c r="F103" s="21">
        <f t="shared" si="12"/>
        <v>6.7401391053864609E-3</v>
      </c>
      <c r="G103" s="23">
        <v>1.7243711117122269</v>
      </c>
      <c r="H103" s="23">
        <v>3.6380849337300818</v>
      </c>
      <c r="K103" s="18" t="s">
        <v>307</v>
      </c>
      <c r="L103" s="33">
        <v>8.4076000000000004</v>
      </c>
      <c r="M103" s="16">
        <v>73</v>
      </c>
      <c r="N103" s="18">
        <v>8.9450000000000006E-5</v>
      </c>
      <c r="O103" s="18">
        <v>8.9463333333333328E-5</v>
      </c>
      <c r="P103" s="18">
        <v>1.0640769462549757E-2</v>
      </c>
      <c r="Q103" s="18" t="s">
        <v>307</v>
      </c>
      <c r="R103" s="18">
        <v>8.7280000000000005E-5</v>
      </c>
      <c r="S103" s="18">
        <v>8.7196666666666678E-5</v>
      </c>
      <c r="T103" s="18">
        <v>1.0371172114118973E-2</v>
      </c>
      <c r="U103" s="26">
        <v>2.5336264391370698</v>
      </c>
      <c r="V103" s="18" t="s">
        <v>307</v>
      </c>
      <c r="W103" s="18">
        <v>8.4679999999999996E-5</v>
      </c>
      <c r="X103" s="18">
        <v>8.4849999999999989E-5</v>
      </c>
      <c r="Y103" s="18">
        <v>1.0092059565155333E-2</v>
      </c>
      <c r="Z103" s="24">
        <v>5.1566749878907618</v>
      </c>
    </row>
    <row r="104" spans="1:26" x14ac:dyDescent="0.25">
      <c r="A104" s="15" t="s">
        <v>309</v>
      </c>
      <c r="B104" s="12">
        <v>93</v>
      </c>
      <c r="C104" s="32">
        <v>14.5036</v>
      </c>
      <c r="D104" s="33">
        <f t="shared" si="11"/>
        <v>10.3512</v>
      </c>
      <c r="E104" s="21">
        <v>1.6986666666666668E-4</v>
      </c>
      <c r="F104" s="21">
        <f t="shared" si="12"/>
        <v>1.6410335677667E-2</v>
      </c>
      <c r="G104" s="23">
        <v>2.0604395604395624</v>
      </c>
      <c r="H104" s="23">
        <v>4.1405023547880848</v>
      </c>
      <c r="K104" s="18" t="s">
        <v>308</v>
      </c>
      <c r="L104" s="33">
        <v>7.3133999999999997</v>
      </c>
      <c r="M104" s="16">
        <v>83</v>
      </c>
      <c r="N104" s="18">
        <v>4.9370000000000003E-5</v>
      </c>
      <c r="O104" s="18">
        <v>4.9293333333333345E-5</v>
      </c>
      <c r="P104" s="18">
        <v>6.7401391053864609E-3</v>
      </c>
      <c r="Q104" s="18" t="s">
        <v>308</v>
      </c>
      <c r="R104" s="18">
        <v>4.8550000000000001E-5</v>
      </c>
      <c r="S104" s="18">
        <v>4.8443333333333331E-5</v>
      </c>
      <c r="T104" s="18">
        <v>6.6239140937639582E-3</v>
      </c>
      <c r="U104" s="26">
        <v>1.7243711117122202</v>
      </c>
      <c r="V104" s="18" t="s">
        <v>308</v>
      </c>
      <c r="W104" s="18">
        <v>4.8019999999999998E-5</v>
      </c>
      <c r="X104" s="18">
        <v>4.7499999999999996E-5</v>
      </c>
      <c r="Y104" s="18">
        <v>6.4949271200809471E-3</v>
      </c>
      <c r="Z104" s="24">
        <v>3.6380849337300818</v>
      </c>
    </row>
    <row r="105" spans="1:26" x14ac:dyDescent="0.25">
      <c r="A105" s="15"/>
      <c r="B105" s="4"/>
      <c r="D105" s="17"/>
      <c r="E105" s="17"/>
      <c r="F105" s="17"/>
      <c r="G105" s="17"/>
      <c r="H105" s="17"/>
      <c r="K105" s="18" t="s">
        <v>309</v>
      </c>
      <c r="L105" s="33">
        <v>10.3512</v>
      </c>
      <c r="M105" s="16">
        <v>93</v>
      </c>
      <c r="N105" s="18">
        <v>1.6980000000000001E-4</v>
      </c>
      <c r="O105" s="18">
        <v>1.6986666666666668E-4</v>
      </c>
      <c r="P105" s="18">
        <v>1.6410335677667E-2</v>
      </c>
      <c r="Q105" s="18" t="s">
        <v>309</v>
      </c>
      <c r="R105" s="18">
        <v>1.6650000000000001E-4</v>
      </c>
      <c r="S105" s="18">
        <v>1.6636666666666668E-4</v>
      </c>
      <c r="T105" s="18">
        <v>1.6072210629363422E-2</v>
      </c>
      <c r="U105" s="26">
        <v>2.0604395604395584</v>
      </c>
      <c r="V105" s="18" t="s">
        <v>309</v>
      </c>
      <c r="W105" s="18">
        <v>1.629E-4</v>
      </c>
      <c r="X105" s="18">
        <v>1.6283333333333332E-4</v>
      </c>
      <c r="Y105" s="18">
        <v>1.5730865342504573E-2</v>
      </c>
      <c r="Z105" s="24">
        <v>4.1405023547880848</v>
      </c>
    </row>
  </sheetData>
  <mergeCells count="3">
    <mergeCell ref="Q1:U1"/>
    <mergeCell ref="V1:Z1"/>
    <mergeCell ref="K1:P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00CC1-6301-4ABA-B0C4-8BB044B0696C}">
  <dimension ref="A1:N105"/>
  <sheetViews>
    <sheetView zoomScale="60" zoomScaleNormal="60" workbookViewId="0">
      <selection activeCell="AB39" sqref="AB39"/>
    </sheetView>
  </sheetViews>
  <sheetFormatPr defaultRowHeight="15" x14ac:dyDescent="0.25"/>
  <cols>
    <col min="1" max="1" width="12.42578125" style="14" customWidth="1"/>
    <col min="2" max="2" width="9.28515625" style="54" customWidth="1"/>
    <col min="3" max="3" width="8.7109375" style="18" customWidth="1"/>
    <col min="4" max="4" width="12.140625" style="56" customWidth="1"/>
    <col min="5" max="5" width="12.140625" style="62" customWidth="1"/>
    <col min="6" max="6" width="13.140625" style="57" customWidth="1"/>
    <col min="7" max="7" width="11" style="23" customWidth="1"/>
    <col min="8" max="8" width="16.85546875" style="56" customWidth="1"/>
    <col min="9" max="9" width="14.85546875" style="33" customWidth="1"/>
    <col min="10" max="10" width="12.42578125" style="58" customWidth="1"/>
    <col min="11" max="11" width="11.140625" style="59" customWidth="1"/>
    <col min="12" max="12" width="15.28515625" style="33" customWidth="1"/>
    <col min="13" max="13" width="12.42578125" customWidth="1"/>
    <col min="14" max="14" width="12.42578125" style="4" customWidth="1"/>
  </cols>
  <sheetData>
    <row r="1" spans="1:14" s="6" customFormat="1" ht="31.5" x14ac:dyDescent="0.35">
      <c r="A1" s="47" t="s">
        <v>323</v>
      </c>
      <c r="B1" s="48" t="s">
        <v>200</v>
      </c>
      <c r="C1" s="47" t="s">
        <v>324</v>
      </c>
      <c r="D1" s="49" t="s">
        <v>418</v>
      </c>
      <c r="E1" s="61" t="s">
        <v>421</v>
      </c>
      <c r="F1" s="50" t="s">
        <v>414</v>
      </c>
      <c r="G1" s="51" t="s">
        <v>415</v>
      </c>
      <c r="H1" s="49" t="s">
        <v>419</v>
      </c>
      <c r="I1" s="36" t="s">
        <v>416</v>
      </c>
      <c r="J1" s="52" t="s">
        <v>420</v>
      </c>
      <c r="K1" s="47" t="s">
        <v>415</v>
      </c>
      <c r="L1" s="36" t="s">
        <v>417</v>
      </c>
      <c r="N1" s="46"/>
    </row>
    <row r="2" spans="1:14" x14ac:dyDescent="0.25">
      <c r="A2" s="14" t="s">
        <v>304</v>
      </c>
      <c r="B2" s="54">
        <v>47</v>
      </c>
      <c r="C2" s="18" t="s">
        <v>326</v>
      </c>
      <c r="D2" s="56">
        <v>2.0206700000000001E-2</v>
      </c>
      <c r="E2" s="62">
        <f>$D2*1000</f>
        <v>20.206700000000001</v>
      </c>
      <c r="F2" s="18">
        <v>73.900000000000006</v>
      </c>
      <c r="G2" s="26">
        <v>23.6</v>
      </c>
      <c r="H2" s="56">
        <v>5.6798500000000002E-2</v>
      </c>
      <c r="I2" s="33">
        <f>D2/H2</f>
        <v>0.35576115566432215</v>
      </c>
    </row>
    <row r="3" spans="1:14" x14ac:dyDescent="0.25">
      <c r="A3" s="14" t="s">
        <v>305</v>
      </c>
      <c r="B3" s="54">
        <v>57</v>
      </c>
      <c r="C3" s="18" t="s">
        <v>326</v>
      </c>
      <c r="D3" s="56">
        <v>1.9259100000000001E-2</v>
      </c>
      <c r="E3" s="62">
        <f>$D3*1000</f>
        <v>19.2591</v>
      </c>
      <c r="F3" s="18">
        <v>43.5</v>
      </c>
      <c r="G3" s="26">
        <v>44.4</v>
      </c>
      <c r="H3" s="56">
        <v>5.37826E-2</v>
      </c>
      <c r="I3" s="33">
        <f t="shared" ref="I3:I66" si="0">D3/H3</f>
        <v>0.3580916504594423</v>
      </c>
      <c r="J3" s="58">
        <v>1.8156800000000001E-2</v>
      </c>
      <c r="K3" s="18">
        <v>45.1</v>
      </c>
      <c r="L3" s="33">
        <f>J3/H3</f>
        <v>0.33759617422735233</v>
      </c>
      <c r="N3" s="60" t="s">
        <v>328</v>
      </c>
    </row>
    <row r="4" spans="1:14" x14ac:dyDescent="0.25">
      <c r="A4" s="14" t="s">
        <v>306</v>
      </c>
      <c r="B4" s="54">
        <v>67</v>
      </c>
      <c r="C4" s="18" t="s">
        <v>326</v>
      </c>
      <c r="D4" s="56">
        <v>1.8838500000000001E-2</v>
      </c>
      <c r="E4" s="62">
        <f>$D4*1000</f>
        <v>18.8385</v>
      </c>
      <c r="F4" s="18">
        <v>353.3</v>
      </c>
      <c r="G4" s="26">
        <v>66</v>
      </c>
      <c r="H4" s="56">
        <v>3.70283E-2</v>
      </c>
      <c r="I4" s="33">
        <f t="shared" si="0"/>
        <v>0.50875951636991168</v>
      </c>
      <c r="J4" s="58">
        <v>1.7859699999999999E-2</v>
      </c>
      <c r="K4" s="18">
        <v>65.8</v>
      </c>
      <c r="L4" s="33">
        <f>J4/H4</f>
        <v>0.48232568062806014</v>
      </c>
    </row>
    <row r="5" spans="1:14" x14ac:dyDescent="0.25">
      <c r="A5" s="14" t="s">
        <v>307</v>
      </c>
      <c r="B5" s="54">
        <v>77</v>
      </c>
      <c r="C5" s="18" t="s">
        <v>326</v>
      </c>
      <c r="D5" s="56">
        <v>1.26131E-2</v>
      </c>
      <c r="E5" s="62">
        <f>$D5*1000</f>
        <v>12.613100000000001</v>
      </c>
      <c r="F5" s="18">
        <v>12.1</v>
      </c>
      <c r="G5" s="26">
        <v>80</v>
      </c>
      <c r="H5" s="56">
        <v>2.0267E-2</v>
      </c>
      <c r="I5" s="33">
        <f t="shared" si="0"/>
        <v>0.62234667192973803</v>
      </c>
      <c r="J5" s="58">
        <v>1.18832E-2</v>
      </c>
      <c r="K5" s="18">
        <v>81.7</v>
      </c>
      <c r="L5" s="33">
        <f>J5/H5</f>
        <v>0.58633246163714414</v>
      </c>
    </row>
    <row r="6" spans="1:14" x14ac:dyDescent="0.25">
      <c r="A6" s="14" t="s">
        <v>308</v>
      </c>
      <c r="B6" s="54">
        <v>87</v>
      </c>
      <c r="C6" s="18" t="s">
        <v>326</v>
      </c>
      <c r="D6" s="56">
        <v>4.2747999999999996E-3</v>
      </c>
      <c r="E6" s="62">
        <f>$D6*1000</f>
        <v>4.2747999999999999</v>
      </c>
      <c r="F6" s="18">
        <v>45</v>
      </c>
      <c r="G6" s="26">
        <v>75</v>
      </c>
      <c r="H6" s="56">
        <v>1.7005900000000001E-2</v>
      </c>
      <c r="I6" s="33">
        <f t="shared" si="0"/>
        <v>0.25137158280361516</v>
      </c>
    </row>
    <row r="7" spans="1:14" x14ac:dyDescent="0.25">
      <c r="A7" s="14" t="s">
        <v>309</v>
      </c>
      <c r="B7" s="54">
        <v>97</v>
      </c>
      <c r="C7" s="18" t="s">
        <v>326</v>
      </c>
      <c r="D7" s="56">
        <v>7.9681999999999999E-3</v>
      </c>
      <c r="E7" s="62">
        <f>$D7*1000</f>
        <v>7.9681999999999995</v>
      </c>
      <c r="F7" s="18">
        <v>43.1</v>
      </c>
      <c r="G7" s="26">
        <v>57</v>
      </c>
      <c r="H7" s="56">
        <v>1.41782E-2</v>
      </c>
      <c r="I7" s="33">
        <f t="shared" si="0"/>
        <v>0.56200363939004949</v>
      </c>
    </row>
    <row r="8" spans="1:14" x14ac:dyDescent="0.25">
      <c r="A8" s="15" t="s">
        <v>293</v>
      </c>
      <c r="B8" s="54">
        <v>103</v>
      </c>
      <c r="C8" s="18" t="s">
        <v>326</v>
      </c>
      <c r="D8" s="56">
        <v>6.6641000000000001E-3</v>
      </c>
      <c r="E8" s="62">
        <f>$D8*1000</f>
        <v>6.6641000000000004</v>
      </c>
      <c r="F8" s="18">
        <v>352</v>
      </c>
      <c r="G8" s="26">
        <v>16.100000000000001</v>
      </c>
      <c r="H8" s="56">
        <v>3.0301499999999999E-2</v>
      </c>
      <c r="I8" s="33">
        <f t="shared" si="0"/>
        <v>0.21992640628351734</v>
      </c>
      <c r="J8" s="58">
        <v>4.2668999999999997E-3</v>
      </c>
      <c r="K8" s="18">
        <v>29.3</v>
      </c>
      <c r="L8" s="33">
        <f>J8/H8</f>
        <v>0.14081481114796296</v>
      </c>
    </row>
    <row r="9" spans="1:14" x14ac:dyDescent="0.25">
      <c r="A9" s="15" t="s">
        <v>294</v>
      </c>
      <c r="B9" s="54">
        <v>113</v>
      </c>
      <c r="C9" s="18" t="s">
        <v>326</v>
      </c>
      <c r="D9" s="56">
        <v>1.3973899999999999E-2</v>
      </c>
      <c r="E9" s="62">
        <f>$D9*1000</f>
        <v>13.973899999999999</v>
      </c>
      <c r="F9" s="18">
        <v>325.5</v>
      </c>
      <c r="G9" s="26">
        <v>28.6</v>
      </c>
      <c r="H9" s="56">
        <v>3.6735999999999998E-2</v>
      </c>
      <c r="I9" s="33">
        <f t="shared" si="0"/>
        <v>0.38038708623693379</v>
      </c>
      <c r="J9" s="58">
        <v>1.1077200000000001E-2</v>
      </c>
      <c r="K9" s="18">
        <v>34.700000000000003</v>
      </c>
      <c r="L9" s="33">
        <f>J9/H9</f>
        <v>0.30153527874564462</v>
      </c>
    </row>
    <row r="10" spans="1:14" x14ac:dyDescent="0.25">
      <c r="A10" s="14" t="s">
        <v>295</v>
      </c>
      <c r="B10" s="54">
        <v>123</v>
      </c>
      <c r="C10" s="18" t="s">
        <v>326</v>
      </c>
      <c r="D10" s="56">
        <v>9.4470999999999999E-3</v>
      </c>
      <c r="E10" s="62">
        <f>$D10*1000</f>
        <v>9.4471000000000007</v>
      </c>
      <c r="F10" s="18">
        <v>268.3</v>
      </c>
      <c r="G10" s="26">
        <v>51.2</v>
      </c>
      <c r="H10" s="56">
        <v>3.3037499999999997E-2</v>
      </c>
      <c r="I10" s="33">
        <f t="shared" si="0"/>
        <v>0.28595081346954221</v>
      </c>
      <c r="J10" s="58">
        <v>6.5250999999999998E-3</v>
      </c>
      <c r="K10" s="18">
        <v>49.3</v>
      </c>
      <c r="L10" s="33">
        <f>J10/H10</f>
        <v>0.19750586454786229</v>
      </c>
    </row>
    <row r="11" spans="1:14" x14ac:dyDescent="0.25">
      <c r="A11" s="14" t="s">
        <v>296</v>
      </c>
      <c r="B11" s="54">
        <v>133</v>
      </c>
      <c r="C11" s="18" t="s">
        <v>326</v>
      </c>
      <c r="D11" s="56">
        <v>2.22937E-2</v>
      </c>
      <c r="E11" s="62">
        <f>$D11*1000</f>
        <v>22.293700000000001</v>
      </c>
      <c r="F11" s="18">
        <v>305.3</v>
      </c>
      <c r="G11" s="26">
        <v>63.3</v>
      </c>
      <c r="H11" s="56">
        <v>2.61727E-2</v>
      </c>
      <c r="I11" s="33">
        <f t="shared" si="0"/>
        <v>0.85179213455241531</v>
      </c>
    </row>
    <row r="12" spans="1:14" x14ac:dyDescent="0.25">
      <c r="A12" s="14" t="s">
        <v>297</v>
      </c>
      <c r="B12" s="54">
        <v>138</v>
      </c>
      <c r="C12" s="18" t="s">
        <v>326</v>
      </c>
      <c r="D12" s="56">
        <v>3.9034999999999999E-3</v>
      </c>
      <c r="E12" s="62">
        <f>$D12*1000</f>
        <v>3.9034999999999997</v>
      </c>
      <c r="F12" s="18">
        <v>295.89999999999998</v>
      </c>
      <c r="G12" s="26">
        <v>66.099999999999994</v>
      </c>
      <c r="H12" s="56">
        <v>1.6405599999999999E-2</v>
      </c>
      <c r="I12" s="33">
        <f t="shared" si="0"/>
        <v>0.23793704588677037</v>
      </c>
    </row>
    <row r="13" spans="1:14" x14ac:dyDescent="0.25">
      <c r="A13" s="14" t="s">
        <v>298</v>
      </c>
      <c r="B13" s="54">
        <v>143</v>
      </c>
      <c r="C13" s="18" t="s">
        <v>326</v>
      </c>
      <c r="D13" s="56">
        <v>7.0949399999999996E-2</v>
      </c>
      <c r="E13" s="62">
        <f>$D13*1000</f>
        <v>70.949399999999997</v>
      </c>
      <c r="F13" s="18">
        <v>292.60000000000002</v>
      </c>
      <c r="G13" s="26">
        <v>73.099999999999994</v>
      </c>
      <c r="H13" s="56">
        <v>0.15354190000000001</v>
      </c>
      <c r="I13" s="33">
        <f t="shared" si="0"/>
        <v>0.46208494228611208</v>
      </c>
      <c r="J13" s="58">
        <v>4.4373099999999999E-2</v>
      </c>
      <c r="K13" s="18">
        <v>45.2</v>
      </c>
      <c r="L13" s="33">
        <f>J13/H13</f>
        <v>0.28899668429269143</v>
      </c>
    </row>
    <row r="14" spans="1:14" x14ac:dyDescent="0.25">
      <c r="A14" s="14" t="s">
        <v>299</v>
      </c>
      <c r="B14" s="54">
        <v>153</v>
      </c>
      <c r="C14" s="18" t="s">
        <v>326</v>
      </c>
      <c r="D14" s="56">
        <v>2.1111499999999998E-2</v>
      </c>
      <c r="E14" s="62">
        <f>$D14*1000</f>
        <v>21.111499999999999</v>
      </c>
      <c r="F14" s="18">
        <v>303.2</v>
      </c>
      <c r="G14" s="26">
        <v>58.1</v>
      </c>
      <c r="H14" s="56">
        <v>3.57735E-2</v>
      </c>
      <c r="I14" s="33">
        <f t="shared" si="0"/>
        <v>0.59014354200735175</v>
      </c>
      <c r="J14" s="58">
        <v>1.38187E-2</v>
      </c>
      <c r="K14" s="18">
        <v>41.7</v>
      </c>
      <c r="L14" s="33">
        <f>J14/H14</f>
        <v>0.38628314254965268</v>
      </c>
    </row>
    <row r="15" spans="1:14" x14ac:dyDescent="0.25">
      <c r="A15" s="14" t="s">
        <v>300</v>
      </c>
      <c r="B15" s="54">
        <v>163</v>
      </c>
      <c r="C15" s="18" t="s">
        <v>326</v>
      </c>
      <c r="D15" s="56">
        <v>2.1308500000000001E-2</v>
      </c>
      <c r="E15" s="62">
        <f>$D15*1000</f>
        <v>21.308500000000002</v>
      </c>
      <c r="F15" s="18">
        <v>302.7</v>
      </c>
      <c r="G15" s="26">
        <v>61.9</v>
      </c>
      <c r="H15" s="56">
        <v>3.2088499999999999E-2</v>
      </c>
      <c r="I15" s="33">
        <f t="shared" si="0"/>
        <v>0.66405410037864032</v>
      </c>
    </row>
    <row r="16" spans="1:14" x14ac:dyDescent="0.25">
      <c r="A16" s="14" t="s">
        <v>301</v>
      </c>
      <c r="B16" s="54">
        <v>173</v>
      </c>
      <c r="C16" s="18" t="s">
        <v>326</v>
      </c>
      <c r="D16" s="56">
        <v>2.03016E-2</v>
      </c>
      <c r="E16" s="62">
        <f>$D16*1000</f>
        <v>20.301600000000001</v>
      </c>
      <c r="F16" s="18">
        <v>305.39999999999998</v>
      </c>
      <c r="G16" s="26">
        <v>65.400000000000006</v>
      </c>
      <c r="H16" s="56">
        <v>3.48913E-2</v>
      </c>
      <c r="I16" s="33">
        <f t="shared" si="0"/>
        <v>0.58185278278539343</v>
      </c>
      <c r="J16" s="58">
        <v>1.9037999999999999E-2</v>
      </c>
      <c r="K16" s="18">
        <v>67.7</v>
      </c>
      <c r="L16" s="33">
        <f>J16/H16</f>
        <v>0.5456374511697758</v>
      </c>
    </row>
    <row r="17" spans="1:12" x14ac:dyDescent="0.25">
      <c r="A17" s="14" t="s">
        <v>302</v>
      </c>
      <c r="B17" s="54">
        <v>183</v>
      </c>
      <c r="C17" s="18" t="s">
        <v>326</v>
      </c>
      <c r="D17" s="56">
        <v>2.0929300000000001E-2</v>
      </c>
      <c r="E17" s="62">
        <f>$D17*1000</f>
        <v>20.929300000000001</v>
      </c>
      <c r="F17" s="18">
        <v>299.2</v>
      </c>
      <c r="G17" s="26">
        <v>65</v>
      </c>
      <c r="H17" s="56">
        <v>2.3202899999999999E-2</v>
      </c>
      <c r="I17" s="33">
        <f t="shared" si="0"/>
        <v>0.90201224846894146</v>
      </c>
      <c r="J17" s="58">
        <v>1.2569200000000001E-2</v>
      </c>
      <c r="K17" s="18">
        <v>59.8</v>
      </c>
      <c r="L17" s="33">
        <f>J17/H17</f>
        <v>0.54170814855039684</v>
      </c>
    </row>
    <row r="18" spans="1:12" x14ac:dyDescent="0.25">
      <c r="A18" s="14" t="s">
        <v>303</v>
      </c>
      <c r="B18" s="54">
        <v>193</v>
      </c>
      <c r="C18" s="18" t="s">
        <v>326</v>
      </c>
      <c r="D18" s="56">
        <v>2.0637300000000001E-2</v>
      </c>
      <c r="E18" s="62">
        <f>$D18*1000</f>
        <v>20.6373</v>
      </c>
      <c r="F18" s="18">
        <v>314.39999999999998</v>
      </c>
      <c r="G18" s="26">
        <v>66</v>
      </c>
      <c r="H18" s="56">
        <v>3.2991800000000002E-2</v>
      </c>
      <c r="I18" s="33">
        <f t="shared" si="0"/>
        <v>0.62552816154317137</v>
      </c>
    </row>
    <row r="19" spans="1:12" x14ac:dyDescent="0.25">
      <c r="A19" s="14" t="s">
        <v>404</v>
      </c>
      <c r="B19" s="54">
        <v>203</v>
      </c>
      <c r="C19" s="18" t="s">
        <v>326</v>
      </c>
      <c r="D19" s="56">
        <v>2.41373E-2</v>
      </c>
      <c r="E19" s="62">
        <f>$D19*1000</f>
        <v>24.1373</v>
      </c>
      <c r="F19" s="18">
        <v>360</v>
      </c>
      <c r="G19" s="26">
        <v>60.5</v>
      </c>
      <c r="H19" s="56">
        <v>3.6753300000000003E-2</v>
      </c>
      <c r="I19" s="33">
        <f t="shared" si="0"/>
        <v>0.6567383064922061</v>
      </c>
      <c r="J19" s="58">
        <v>1.51004E-2</v>
      </c>
      <c r="K19" s="18">
        <v>49.8</v>
      </c>
      <c r="L19" s="33">
        <f>J19/H19</f>
        <v>0.41085834469285748</v>
      </c>
    </row>
    <row r="20" spans="1:12" x14ac:dyDescent="0.25">
      <c r="A20" s="14" t="s">
        <v>405</v>
      </c>
      <c r="B20" s="54">
        <v>213</v>
      </c>
      <c r="C20" s="18" t="s">
        <v>326</v>
      </c>
      <c r="D20" s="56">
        <v>2.46696E-2</v>
      </c>
      <c r="E20" s="62">
        <f>$D20*1000</f>
        <v>24.669599999999999</v>
      </c>
      <c r="F20" s="18">
        <v>330.4</v>
      </c>
      <c r="G20" s="26">
        <v>80.099999999999994</v>
      </c>
      <c r="H20" s="56">
        <v>2.9815700000000001E-2</v>
      </c>
      <c r="I20" s="33">
        <f t="shared" si="0"/>
        <v>0.82740301250683368</v>
      </c>
    </row>
    <row r="21" spans="1:12" x14ac:dyDescent="0.25">
      <c r="A21" s="14" t="s">
        <v>406</v>
      </c>
      <c r="B21" s="54">
        <v>223</v>
      </c>
      <c r="C21" s="18" t="s">
        <v>326</v>
      </c>
      <c r="D21" s="56">
        <v>1.9573900000000002E-2</v>
      </c>
      <c r="E21" s="62">
        <f>$D21*1000</f>
        <v>19.573900000000002</v>
      </c>
      <c r="F21" s="18">
        <v>14.5</v>
      </c>
      <c r="G21" s="26">
        <v>73.7</v>
      </c>
      <c r="H21" s="56">
        <v>3.4479099999999999E-2</v>
      </c>
      <c r="I21" s="33">
        <f t="shared" si="0"/>
        <v>0.56770333332366574</v>
      </c>
    </row>
    <row r="22" spans="1:12" x14ac:dyDescent="0.25">
      <c r="A22" s="14" t="s">
        <v>407</v>
      </c>
      <c r="B22" s="54">
        <v>233</v>
      </c>
      <c r="C22" s="18" t="s">
        <v>326</v>
      </c>
      <c r="D22" s="56">
        <v>2.92351E-2</v>
      </c>
      <c r="E22" s="62">
        <f>$D22*1000</f>
        <v>29.235099999999999</v>
      </c>
      <c r="F22" s="18">
        <v>3</v>
      </c>
      <c r="G22" s="26">
        <v>74.7</v>
      </c>
      <c r="H22" s="56">
        <v>3.3666300000000003E-2</v>
      </c>
      <c r="I22" s="33">
        <f t="shared" si="0"/>
        <v>0.86837876452119767</v>
      </c>
      <c r="J22" s="58">
        <v>2.7069200000000002E-2</v>
      </c>
      <c r="K22" s="18">
        <v>81.900000000000006</v>
      </c>
      <c r="L22" s="33">
        <f>J22/H22</f>
        <v>0.80404440048356962</v>
      </c>
    </row>
    <row r="23" spans="1:12" x14ac:dyDescent="0.25">
      <c r="A23" s="14" t="s">
        <v>408</v>
      </c>
      <c r="B23" s="54">
        <v>243</v>
      </c>
      <c r="C23" s="18" t="s">
        <v>326</v>
      </c>
      <c r="D23" s="56">
        <v>2.2810500000000001E-2</v>
      </c>
      <c r="E23" s="62">
        <f>$D23*1000</f>
        <v>22.810500000000001</v>
      </c>
      <c r="F23" s="18">
        <v>338.2</v>
      </c>
      <c r="G23" s="26">
        <v>79.099999999999994</v>
      </c>
      <c r="H23" s="56">
        <v>3.2869599999999999E-2</v>
      </c>
      <c r="I23" s="33">
        <f t="shared" si="0"/>
        <v>0.69396950373597499</v>
      </c>
    </row>
    <row r="24" spans="1:12" x14ac:dyDescent="0.25">
      <c r="A24" s="14" t="s">
        <v>409</v>
      </c>
      <c r="B24" s="54">
        <v>253</v>
      </c>
      <c r="C24" s="18" t="s">
        <v>326</v>
      </c>
      <c r="D24" s="56">
        <v>2.9245699999999999E-2</v>
      </c>
      <c r="E24" s="62">
        <f>$D24*1000</f>
        <v>29.245699999999999</v>
      </c>
      <c r="F24" s="18">
        <v>352.1</v>
      </c>
      <c r="G24" s="26">
        <v>77</v>
      </c>
      <c r="H24" s="56">
        <v>3.2247999999999999E-2</v>
      </c>
      <c r="I24" s="33">
        <f t="shared" si="0"/>
        <v>0.90689965269163986</v>
      </c>
    </row>
    <row r="25" spans="1:12" x14ac:dyDescent="0.25">
      <c r="A25" s="14" t="s">
        <v>410</v>
      </c>
      <c r="B25" s="54">
        <v>263</v>
      </c>
      <c r="C25" s="18" t="s">
        <v>326</v>
      </c>
      <c r="D25" s="56">
        <v>2.8495800000000002E-2</v>
      </c>
      <c r="E25" s="62">
        <f>$D25*1000</f>
        <v>28.495800000000003</v>
      </c>
      <c r="F25" s="18">
        <v>352.3</v>
      </c>
      <c r="G25" s="26">
        <v>74.8</v>
      </c>
      <c r="H25" s="56">
        <v>3.8178999999999998E-2</v>
      </c>
      <c r="I25" s="33">
        <f t="shared" si="0"/>
        <v>0.74637366091306745</v>
      </c>
      <c r="J25" s="58">
        <v>1.8768199999999999E-2</v>
      </c>
      <c r="K25" s="18">
        <v>67.8</v>
      </c>
      <c r="L25" s="33">
        <f>J25/H25</f>
        <v>0.49158437884701012</v>
      </c>
    </row>
    <row r="26" spans="1:12" x14ac:dyDescent="0.25">
      <c r="A26" s="14" t="s">
        <v>411</v>
      </c>
      <c r="B26" s="54">
        <v>273</v>
      </c>
      <c r="C26" s="18" t="s">
        <v>326</v>
      </c>
      <c r="D26" s="56">
        <v>3.7601700000000002E-2</v>
      </c>
      <c r="E26" s="62">
        <f>$D26*1000</f>
        <v>37.601700000000001</v>
      </c>
      <c r="F26" s="18">
        <v>339.7</v>
      </c>
      <c r="G26" s="26">
        <v>74.900000000000006</v>
      </c>
      <c r="H26" s="56">
        <v>3.4679099999999997E-2</v>
      </c>
      <c r="I26" s="33">
        <f t="shared" si="0"/>
        <v>1.0842755434829625</v>
      </c>
    </row>
    <row r="27" spans="1:12" x14ac:dyDescent="0.25">
      <c r="A27" s="14" t="s">
        <v>412</v>
      </c>
      <c r="B27" s="54">
        <v>283</v>
      </c>
      <c r="C27" s="18" t="s">
        <v>326</v>
      </c>
      <c r="D27" s="56">
        <v>3.7164799999999998E-2</v>
      </c>
      <c r="E27" s="62">
        <f>$D27*1000</f>
        <v>37.1648</v>
      </c>
      <c r="F27" s="18">
        <v>348.9</v>
      </c>
      <c r="G27" s="26">
        <v>71.3</v>
      </c>
      <c r="H27" s="56">
        <v>3.5040200000000001E-2</v>
      </c>
      <c r="I27" s="33">
        <f t="shared" si="0"/>
        <v>1.060633215563838</v>
      </c>
    </row>
    <row r="28" spans="1:12" x14ac:dyDescent="0.25">
      <c r="A28" s="14" t="s">
        <v>413</v>
      </c>
      <c r="B28" s="54">
        <v>293</v>
      </c>
      <c r="C28" s="18" t="s">
        <v>326</v>
      </c>
      <c r="D28" s="56">
        <v>5.2112499999999999E-2</v>
      </c>
      <c r="E28" s="62">
        <f>$D28*1000</f>
        <v>52.112499999999997</v>
      </c>
      <c r="F28" s="18">
        <v>11.9</v>
      </c>
      <c r="G28" s="26">
        <v>73.2</v>
      </c>
      <c r="H28" s="56">
        <v>3.3394300000000002E-2</v>
      </c>
      <c r="I28" s="33">
        <f t="shared" si="0"/>
        <v>1.5605208074431862</v>
      </c>
      <c r="J28" s="58">
        <v>4.6067900000000002E-2</v>
      </c>
      <c r="K28" s="18">
        <v>81</v>
      </c>
      <c r="L28" s="33">
        <f>J28/H28</f>
        <v>1.3795138691333551</v>
      </c>
    </row>
    <row r="29" spans="1:12" x14ac:dyDescent="0.25">
      <c r="A29" s="14" t="s">
        <v>394</v>
      </c>
      <c r="B29" s="54">
        <v>303</v>
      </c>
      <c r="C29" s="18" t="s">
        <v>326</v>
      </c>
      <c r="D29" s="56">
        <v>2.8763299999999999E-2</v>
      </c>
      <c r="E29" s="62">
        <f>$D29*1000</f>
        <v>28.763299999999997</v>
      </c>
      <c r="F29" s="18">
        <v>13.5</v>
      </c>
      <c r="G29" s="26">
        <v>79.7</v>
      </c>
      <c r="H29" s="56">
        <v>4.2129899999999998E-2</v>
      </c>
      <c r="I29" s="33">
        <f t="shared" si="0"/>
        <v>0.68272889325633335</v>
      </c>
      <c r="J29" s="58">
        <v>1.8243700000000002E-2</v>
      </c>
      <c r="K29" s="18">
        <v>73.099999999999994</v>
      </c>
      <c r="L29" s="33">
        <f>J29/H29</f>
        <v>0.43303449569070901</v>
      </c>
    </row>
    <row r="30" spans="1:12" x14ac:dyDescent="0.25">
      <c r="A30" s="14" t="s">
        <v>395</v>
      </c>
      <c r="B30" s="54">
        <v>313</v>
      </c>
      <c r="C30" s="18" t="s">
        <v>326</v>
      </c>
      <c r="D30" s="56">
        <v>3.5551199999999998E-2</v>
      </c>
      <c r="E30" s="62">
        <f>$D30*1000</f>
        <v>35.551200000000001</v>
      </c>
      <c r="F30" s="18">
        <v>347.7</v>
      </c>
      <c r="G30" s="26">
        <v>84.7</v>
      </c>
      <c r="H30" s="56">
        <v>3.95089E-2</v>
      </c>
      <c r="I30" s="33">
        <f t="shared" si="0"/>
        <v>0.89982763377365604</v>
      </c>
      <c r="J30" s="58">
        <v>2.1098100000000002E-2</v>
      </c>
      <c r="K30" s="18">
        <v>78.900000000000006</v>
      </c>
      <c r="L30" s="33">
        <f>J30/H30</f>
        <v>0.53400879295551129</v>
      </c>
    </row>
    <row r="31" spans="1:12" x14ac:dyDescent="0.25">
      <c r="A31" s="14" t="s">
        <v>396</v>
      </c>
      <c r="B31" s="54">
        <v>323</v>
      </c>
      <c r="C31" s="18" t="s">
        <v>326</v>
      </c>
      <c r="D31" s="56">
        <v>3.4611299999999998E-2</v>
      </c>
      <c r="E31" s="62">
        <f>$D31*1000</f>
        <v>34.6113</v>
      </c>
      <c r="F31" s="18">
        <v>346.6</v>
      </c>
      <c r="G31" s="26">
        <v>79.2</v>
      </c>
      <c r="H31" s="56">
        <v>3.9102199999999997E-2</v>
      </c>
      <c r="I31" s="33">
        <f t="shared" si="0"/>
        <v>0.88514968467247368</v>
      </c>
    </row>
    <row r="32" spans="1:12" x14ac:dyDescent="0.25">
      <c r="A32" s="14" t="s">
        <v>397</v>
      </c>
      <c r="B32" s="54">
        <v>335</v>
      </c>
      <c r="C32" s="18" t="s">
        <v>326</v>
      </c>
      <c r="D32" s="56">
        <v>4.6515500000000001E-2</v>
      </c>
      <c r="E32" s="62">
        <f>$D32*1000</f>
        <v>46.515500000000003</v>
      </c>
      <c r="F32" s="18">
        <v>180</v>
      </c>
      <c r="G32" s="26">
        <v>88.5</v>
      </c>
      <c r="H32" s="56">
        <v>4.0762899999999998E-2</v>
      </c>
      <c r="I32" s="33">
        <f t="shared" si="0"/>
        <v>1.1411234235051972</v>
      </c>
      <c r="J32" s="58">
        <v>4.3471700000000002E-2</v>
      </c>
      <c r="K32" s="18">
        <v>84.9</v>
      </c>
      <c r="L32" s="33">
        <f>J32/H32</f>
        <v>1.0664525831086602</v>
      </c>
    </row>
    <row r="33" spans="1:12" x14ac:dyDescent="0.25">
      <c r="A33" s="14" t="s">
        <v>398</v>
      </c>
      <c r="B33" s="54">
        <v>343</v>
      </c>
      <c r="C33" s="18" t="s">
        <v>326</v>
      </c>
      <c r="D33" s="56">
        <v>4.1231400000000001E-2</v>
      </c>
      <c r="E33" s="62">
        <f>$D33*1000</f>
        <v>41.231400000000001</v>
      </c>
      <c r="F33" s="18">
        <v>167.8</v>
      </c>
      <c r="G33" s="26">
        <v>82.7</v>
      </c>
      <c r="H33" s="56">
        <v>3.6660199999999997E-2</v>
      </c>
      <c r="I33" s="33">
        <f t="shared" si="0"/>
        <v>1.1246910818817137</v>
      </c>
    </row>
    <row r="34" spans="1:12" x14ac:dyDescent="0.25">
      <c r="A34" s="14" t="s">
        <v>399</v>
      </c>
      <c r="B34" s="54">
        <v>351</v>
      </c>
      <c r="C34" s="18" t="s">
        <v>326</v>
      </c>
      <c r="D34" s="56">
        <v>4.3658099999999998E-2</v>
      </c>
      <c r="E34" s="62">
        <f>$D34*1000</f>
        <v>43.658099999999997</v>
      </c>
      <c r="F34" s="18">
        <v>175.4</v>
      </c>
      <c r="G34" s="26">
        <v>85.1</v>
      </c>
      <c r="H34" s="56">
        <v>3.62069E-2</v>
      </c>
      <c r="I34" s="33">
        <f t="shared" si="0"/>
        <v>1.2057950280195211</v>
      </c>
    </row>
    <row r="35" spans="1:12" x14ac:dyDescent="0.25">
      <c r="A35" s="14" t="s">
        <v>400</v>
      </c>
      <c r="B35" s="54">
        <v>363</v>
      </c>
      <c r="C35" s="18" t="s">
        <v>326</v>
      </c>
      <c r="D35" s="56">
        <v>4.4141399999999997E-2</v>
      </c>
      <c r="E35" s="62">
        <f>$D35*1000</f>
        <v>44.141399999999997</v>
      </c>
      <c r="F35" s="18">
        <v>276</v>
      </c>
      <c r="G35" s="26">
        <v>87.5</v>
      </c>
      <c r="H35" s="56">
        <v>3.67409E-2</v>
      </c>
      <c r="I35" s="33">
        <f t="shared" si="0"/>
        <v>1.2014240260853708</v>
      </c>
    </row>
    <row r="36" spans="1:12" x14ac:dyDescent="0.25">
      <c r="A36" s="14" t="s">
        <v>401</v>
      </c>
      <c r="B36" s="54">
        <v>373</v>
      </c>
      <c r="C36" s="18" t="s">
        <v>326</v>
      </c>
      <c r="D36" s="56">
        <v>4.2582599999999998E-2</v>
      </c>
      <c r="E36" s="62">
        <f>$D36*1000</f>
        <v>42.582599999999999</v>
      </c>
      <c r="F36" s="18">
        <v>204</v>
      </c>
      <c r="G36" s="26">
        <v>84.7</v>
      </c>
      <c r="H36" s="56">
        <v>3.6572599999999997E-2</v>
      </c>
      <c r="I36" s="33">
        <f t="shared" si="0"/>
        <v>1.1643306737831054</v>
      </c>
      <c r="J36" s="58">
        <v>3.9879100000000001E-2</v>
      </c>
      <c r="K36" s="18">
        <v>83.2</v>
      </c>
      <c r="L36" s="33">
        <f>J36/H36</f>
        <v>1.0904092134548817</v>
      </c>
    </row>
    <row r="37" spans="1:12" x14ac:dyDescent="0.25">
      <c r="A37" s="14" t="s">
        <v>402</v>
      </c>
      <c r="B37" s="54">
        <v>383</v>
      </c>
      <c r="C37" s="18" t="s">
        <v>326</v>
      </c>
      <c r="D37" s="56">
        <v>4.7052499999999997E-2</v>
      </c>
      <c r="E37" s="62">
        <f>$D37*1000</f>
        <v>47.052499999999995</v>
      </c>
      <c r="F37" s="18">
        <v>166.9</v>
      </c>
      <c r="G37" s="26">
        <v>83</v>
      </c>
      <c r="H37" s="56">
        <v>2.8790300000000001E-2</v>
      </c>
      <c r="I37" s="33">
        <f t="shared" si="0"/>
        <v>1.634317808428533</v>
      </c>
    </row>
    <row r="38" spans="1:12" x14ac:dyDescent="0.25">
      <c r="A38" s="14" t="s">
        <v>403</v>
      </c>
      <c r="B38" s="54">
        <v>393</v>
      </c>
      <c r="C38" s="18" t="s">
        <v>326</v>
      </c>
      <c r="D38" s="56">
        <v>5.7840500000000003E-2</v>
      </c>
      <c r="E38" s="62">
        <f>$D38*1000</f>
        <v>57.840500000000006</v>
      </c>
      <c r="F38" s="18">
        <v>236.3</v>
      </c>
      <c r="G38" s="26">
        <v>87.9</v>
      </c>
      <c r="H38" s="56">
        <v>3.7163399999999999E-2</v>
      </c>
      <c r="I38" s="33">
        <f t="shared" si="0"/>
        <v>1.5563834310100799</v>
      </c>
    </row>
    <row r="39" spans="1:12" x14ac:dyDescent="0.25">
      <c r="A39" s="14" t="s">
        <v>361</v>
      </c>
      <c r="B39" s="54">
        <v>402</v>
      </c>
      <c r="C39" s="18" t="s">
        <v>326</v>
      </c>
      <c r="D39" s="56">
        <v>1.6598100000000001E-2</v>
      </c>
      <c r="E39" s="62">
        <f>$D39*1000</f>
        <v>16.598100000000002</v>
      </c>
      <c r="F39" s="57">
        <v>326.60000000000002</v>
      </c>
      <c r="G39" s="23">
        <v>16.100000000000001</v>
      </c>
      <c r="H39" s="56">
        <v>4.27144E-2</v>
      </c>
      <c r="I39" s="33">
        <f t="shared" si="0"/>
        <v>0.38858324124885285</v>
      </c>
      <c r="J39" s="58">
        <v>5.5076399999999998E-2</v>
      </c>
      <c r="K39" s="18">
        <v>45.4</v>
      </c>
      <c r="L39" s="33">
        <f>J39/H39</f>
        <v>1.289410596894724</v>
      </c>
    </row>
    <row r="40" spans="1:12" x14ac:dyDescent="0.25">
      <c r="A40" s="14" t="s">
        <v>372</v>
      </c>
      <c r="B40" s="54">
        <v>405</v>
      </c>
      <c r="C40" s="18" t="s">
        <v>326</v>
      </c>
      <c r="D40" s="56">
        <v>6.5176000000000001E-3</v>
      </c>
      <c r="E40" s="62">
        <f>$D40*1000</f>
        <v>6.5175999999999998</v>
      </c>
      <c r="F40" s="57">
        <v>1.1000000000000001</v>
      </c>
      <c r="G40" s="23">
        <v>4</v>
      </c>
      <c r="H40" s="56">
        <v>4.3506400000000001E-2</v>
      </c>
      <c r="I40" s="33">
        <f t="shared" si="0"/>
        <v>0.14980784436312819</v>
      </c>
      <c r="J40" s="58">
        <v>5.2736600000000002E-2</v>
      </c>
      <c r="K40" s="18">
        <v>49.8</v>
      </c>
      <c r="L40" s="33">
        <f>J40/H40</f>
        <v>1.2121572918007466</v>
      </c>
    </row>
    <row r="41" spans="1:12" x14ac:dyDescent="0.25">
      <c r="A41" s="14" t="s">
        <v>383</v>
      </c>
      <c r="B41" s="54">
        <v>408</v>
      </c>
      <c r="C41" s="18" t="s">
        <v>326</v>
      </c>
      <c r="D41" s="56">
        <v>6.2684199999999995E-2</v>
      </c>
      <c r="E41" s="62">
        <f>$D41*1000</f>
        <v>62.684199999999997</v>
      </c>
      <c r="F41" s="57">
        <v>225</v>
      </c>
      <c r="G41" s="23">
        <v>83.7</v>
      </c>
    </row>
    <row r="42" spans="1:12" x14ac:dyDescent="0.25">
      <c r="A42" s="14" t="s">
        <v>388</v>
      </c>
      <c r="B42" s="54">
        <v>412</v>
      </c>
      <c r="C42" s="18" t="s">
        <v>326</v>
      </c>
      <c r="D42" s="56">
        <v>6.3747999999999999E-2</v>
      </c>
      <c r="E42" s="62">
        <f>$D42*1000</f>
        <v>63.747999999999998</v>
      </c>
      <c r="F42" s="57">
        <v>255.3</v>
      </c>
      <c r="G42" s="23">
        <v>86.1</v>
      </c>
      <c r="H42" s="56">
        <v>4.3903200000000003E-2</v>
      </c>
      <c r="I42" s="33">
        <f t="shared" si="0"/>
        <v>1.4520126095592119</v>
      </c>
      <c r="J42" s="58">
        <v>5.98553E-2</v>
      </c>
      <c r="K42" s="18">
        <v>84.7</v>
      </c>
      <c r="L42" s="33">
        <f>J42/H42</f>
        <v>1.363347090872647</v>
      </c>
    </row>
    <row r="43" spans="1:12" x14ac:dyDescent="0.25">
      <c r="A43" s="14" t="s">
        <v>389</v>
      </c>
      <c r="B43" s="54">
        <v>415</v>
      </c>
      <c r="C43" s="18" t="s">
        <v>326</v>
      </c>
      <c r="D43" s="56">
        <v>4.67903E-2</v>
      </c>
      <c r="E43" s="62">
        <f>$D43*1000</f>
        <v>46.790300000000002</v>
      </c>
      <c r="F43" s="57">
        <v>229.7</v>
      </c>
      <c r="G43" s="23">
        <v>82.6</v>
      </c>
      <c r="H43" s="56">
        <v>4.4561099999999999E-2</v>
      </c>
      <c r="I43" s="33">
        <f t="shared" si="0"/>
        <v>1.0500256950568994</v>
      </c>
      <c r="J43" s="58">
        <v>4.4204599999999997E-2</v>
      </c>
      <c r="K43" s="18">
        <v>80.5</v>
      </c>
      <c r="L43" s="33">
        <f>J43/H43</f>
        <v>0.99199974865970542</v>
      </c>
    </row>
    <row r="44" spans="1:12" x14ac:dyDescent="0.25">
      <c r="A44" s="14" t="s">
        <v>390</v>
      </c>
      <c r="B44" s="54">
        <v>418</v>
      </c>
      <c r="C44" s="18" t="s">
        <v>326</v>
      </c>
      <c r="D44" s="56">
        <v>6.1876399999999998E-2</v>
      </c>
      <c r="E44" s="62">
        <f>$D44*1000</f>
        <v>61.876399999999997</v>
      </c>
      <c r="F44" s="57">
        <v>263.10000000000002</v>
      </c>
      <c r="G44" s="23">
        <v>84.6</v>
      </c>
      <c r="H44" s="56">
        <v>5.7193500000000001E-2</v>
      </c>
      <c r="I44" s="33">
        <f t="shared" si="0"/>
        <v>1.0818781854581376</v>
      </c>
      <c r="J44" s="58">
        <v>5.8870499999999999E-2</v>
      </c>
      <c r="K44" s="18">
        <v>84.5</v>
      </c>
      <c r="L44" s="33">
        <f>J44/H44</f>
        <v>1.0293215138083873</v>
      </c>
    </row>
    <row r="45" spans="1:12" x14ac:dyDescent="0.25">
      <c r="A45" s="14" t="s">
        <v>391</v>
      </c>
      <c r="B45" s="54">
        <v>421</v>
      </c>
      <c r="C45" s="18" t="s">
        <v>326</v>
      </c>
      <c r="D45" s="56">
        <v>6.3965499999999995E-2</v>
      </c>
      <c r="E45" s="62">
        <f>$D45*1000</f>
        <v>63.965499999999992</v>
      </c>
      <c r="F45" s="57">
        <v>274.89999999999998</v>
      </c>
      <c r="G45" s="23">
        <v>84.8</v>
      </c>
      <c r="H45" s="56">
        <v>5.09912E-2</v>
      </c>
      <c r="I45" s="33">
        <f t="shared" si="0"/>
        <v>1.2544419429234848</v>
      </c>
      <c r="J45" s="58">
        <v>5.95785E-2</v>
      </c>
      <c r="K45" s="18">
        <v>83.5</v>
      </c>
      <c r="L45" s="33">
        <f>J45/H45</f>
        <v>1.1684074899198293</v>
      </c>
    </row>
    <row r="46" spans="1:12" x14ac:dyDescent="0.25">
      <c r="A46" s="14" t="s">
        <v>392</v>
      </c>
      <c r="B46" s="54">
        <v>424</v>
      </c>
      <c r="C46" s="18" t="s">
        <v>326</v>
      </c>
      <c r="D46" s="56">
        <v>6.8305599999999994E-2</v>
      </c>
      <c r="E46" s="62">
        <f>$D46*1000</f>
        <v>68.305599999999998</v>
      </c>
      <c r="F46" s="57">
        <v>229.4</v>
      </c>
      <c r="G46" s="23">
        <v>84.6</v>
      </c>
      <c r="H46" s="56">
        <v>3.8226999999999997E-2</v>
      </c>
      <c r="I46" s="33">
        <f t="shared" si="0"/>
        <v>1.7868417610589373</v>
      </c>
      <c r="J46" s="58">
        <v>6.4298400000000006E-2</v>
      </c>
      <c r="K46" s="18">
        <v>82.9</v>
      </c>
      <c r="L46" s="33">
        <f>J46/H46</f>
        <v>1.6820153294791642</v>
      </c>
    </row>
    <row r="47" spans="1:12" x14ac:dyDescent="0.25">
      <c r="A47" s="14" t="s">
        <v>393</v>
      </c>
      <c r="B47" s="54">
        <v>427</v>
      </c>
      <c r="C47" s="18" t="s">
        <v>326</v>
      </c>
      <c r="D47" s="56">
        <v>6.3328400000000007E-2</v>
      </c>
      <c r="E47" s="62">
        <f>$D47*1000</f>
        <v>63.328400000000009</v>
      </c>
      <c r="F47" s="57">
        <v>225</v>
      </c>
      <c r="G47" s="23">
        <v>83.3</v>
      </c>
      <c r="H47" s="56">
        <v>5.26393E-2</v>
      </c>
      <c r="I47" s="33">
        <f t="shared" si="0"/>
        <v>1.2030631106416689</v>
      </c>
      <c r="J47" s="58">
        <v>5.9510800000000003E-2</v>
      </c>
      <c r="K47" s="18">
        <v>81.8</v>
      </c>
      <c r="L47" s="33">
        <f>J47/H47</f>
        <v>1.130539349877373</v>
      </c>
    </row>
    <row r="48" spans="1:12" x14ac:dyDescent="0.25">
      <c r="A48" s="14" t="s">
        <v>362</v>
      </c>
      <c r="B48" s="54">
        <v>430</v>
      </c>
      <c r="C48" s="18" t="s">
        <v>326</v>
      </c>
      <c r="D48" s="56">
        <v>7.3985099999999998E-2</v>
      </c>
      <c r="E48" s="62">
        <f>$D48*1000</f>
        <v>73.985100000000003</v>
      </c>
      <c r="F48" s="57">
        <v>294.60000000000002</v>
      </c>
      <c r="G48" s="23">
        <v>85</v>
      </c>
      <c r="H48" s="56">
        <v>5.44035E-2</v>
      </c>
      <c r="I48" s="33">
        <f t="shared" si="0"/>
        <v>1.3599327249165953</v>
      </c>
      <c r="J48" s="58">
        <v>6.9860699999999998E-2</v>
      </c>
      <c r="K48" s="18">
        <v>85</v>
      </c>
      <c r="L48" s="33">
        <f>J48/H48</f>
        <v>1.2841214260111942</v>
      </c>
    </row>
    <row r="49" spans="1:12" x14ac:dyDescent="0.25">
      <c r="A49" s="14" t="s">
        <v>363</v>
      </c>
      <c r="B49" s="54">
        <v>433</v>
      </c>
      <c r="C49" s="18" t="s">
        <v>326</v>
      </c>
      <c r="D49" s="56">
        <v>7.2775300000000001E-2</v>
      </c>
      <c r="E49" s="62">
        <f>$D49*1000</f>
        <v>72.775300000000001</v>
      </c>
      <c r="F49" s="57">
        <v>326.3</v>
      </c>
      <c r="G49" s="23">
        <v>86</v>
      </c>
      <c r="H49" s="56">
        <v>5.7425499999999997E-2</v>
      </c>
      <c r="I49" s="33">
        <f t="shared" si="0"/>
        <v>1.2672993704887203</v>
      </c>
      <c r="J49" s="58">
        <v>6.9020100000000001E-2</v>
      </c>
      <c r="K49" s="18">
        <v>85.4</v>
      </c>
      <c r="L49" s="33">
        <f>J49/H49</f>
        <v>1.2019068183994916</v>
      </c>
    </row>
    <row r="50" spans="1:12" x14ac:dyDescent="0.25">
      <c r="A50" s="14" t="s">
        <v>364</v>
      </c>
      <c r="B50" s="54">
        <v>436</v>
      </c>
      <c r="C50" s="18" t="s">
        <v>326</v>
      </c>
      <c r="D50" s="56">
        <v>7.0584400000000005E-2</v>
      </c>
      <c r="E50" s="62">
        <f>$D50*1000</f>
        <v>70.584400000000002</v>
      </c>
      <c r="F50" s="57">
        <v>318.2</v>
      </c>
      <c r="G50" s="23">
        <v>85.9</v>
      </c>
      <c r="H50" s="56">
        <v>5.5797600000000003E-2</v>
      </c>
      <c r="I50" s="33">
        <f t="shared" si="0"/>
        <v>1.2650078139561558</v>
      </c>
      <c r="J50" s="58">
        <v>6.5983799999999995E-2</v>
      </c>
      <c r="K50" s="18">
        <v>87.1</v>
      </c>
      <c r="L50" s="33">
        <f>J50/H50</f>
        <v>1.1825562389780204</v>
      </c>
    </row>
    <row r="51" spans="1:12" x14ac:dyDescent="0.25">
      <c r="A51" s="14" t="s">
        <v>365</v>
      </c>
      <c r="B51" s="54">
        <v>439</v>
      </c>
      <c r="C51" s="18" t="s">
        <v>326</v>
      </c>
      <c r="D51" s="56">
        <v>7.6128500000000002E-2</v>
      </c>
      <c r="E51" s="62">
        <f>$D51*1000</f>
        <v>76.128500000000003</v>
      </c>
      <c r="F51" s="57">
        <v>340.4</v>
      </c>
      <c r="G51" s="23">
        <v>83.9</v>
      </c>
      <c r="H51" s="56">
        <v>4.5533499999999998E-2</v>
      </c>
      <c r="I51" s="33">
        <f t="shared" si="0"/>
        <v>1.6719228699748538</v>
      </c>
      <c r="J51" s="58">
        <v>7.1299600000000005E-2</v>
      </c>
      <c r="K51" s="18">
        <v>85.7</v>
      </c>
      <c r="L51" s="33">
        <f>J51/H51</f>
        <v>1.5658712815838889</v>
      </c>
    </row>
    <row r="52" spans="1:12" x14ac:dyDescent="0.25">
      <c r="A52" s="14" t="s">
        <v>366</v>
      </c>
      <c r="B52" s="54">
        <v>442</v>
      </c>
      <c r="C52" s="18" t="s">
        <v>326</v>
      </c>
      <c r="D52" s="56">
        <v>9.2759599999999998E-2</v>
      </c>
      <c r="E52" s="62">
        <f>$D52*1000</f>
        <v>92.759599999999992</v>
      </c>
      <c r="F52" s="57">
        <v>313.8</v>
      </c>
      <c r="G52" s="23">
        <v>87.9</v>
      </c>
      <c r="H52" s="56">
        <v>4.3754000000000001E-2</v>
      </c>
      <c r="I52" s="33">
        <f t="shared" si="0"/>
        <v>2.1200255976596423</v>
      </c>
      <c r="J52" s="58">
        <v>8.7007200000000007E-2</v>
      </c>
      <c r="K52" s="18">
        <v>89.3</v>
      </c>
      <c r="L52" s="33">
        <f>J52/H52</f>
        <v>1.9885541893312613</v>
      </c>
    </row>
    <row r="53" spans="1:12" x14ac:dyDescent="0.25">
      <c r="A53" s="14" t="s">
        <v>367</v>
      </c>
      <c r="B53" s="54">
        <v>445</v>
      </c>
      <c r="C53" s="18" t="s">
        <v>326</v>
      </c>
      <c r="D53" s="56">
        <v>7.7997200000000003E-2</v>
      </c>
      <c r="E53" s="62">
        <f>$D53*1000</f>
        <v>77.997200000000007</v>
      </c>
      <c r="F53" s="57">
        <v>355.2</v>
      </c>
      <c r="G53" s="23">
        <v>82.9</v>
      </c>
      <c r="H53" s="56">
        <v>4.6116600000000001E-2</v>
      </c>
      <c r="I53" s="33">
        <f t="shared" si="0"/>
        <v>1.6913042158355127</v>
      </c>
      <c r="J53" s="58">
        <v>7.33322E-2</v>
      </c>
      <c r="K53" s="18">
        <v>84.5</v>
      </c>
      <c r="L53" s="33">
        <f>J53/H53</f>
        <v>1.5901475824323563</v>
      </c>
    </row>
    <row r="54" spans="1:12" x14ac:dyDescent="0.25">
      <c r="A54" s="14" t="s">
        <v>368</v>
      </c>
      <c r="B54" s="54">
        <v>448</v>
      </c>
      <c r="C54" s="18" t="s">
        <v>326</v>
      </c>
      <c r="D54" s="56">
        <v>7.2725600000000001E-2</v>
      </c>
      <c r="E54" s="62">
        <f>$D54*1000</f>
        <v>72.7256</v>
      </c>
      <c r="F54" s="57">
        <v>327.39999999999998</v>
      </c>
      <c r="G54" s="23">
        <v>86.6</v>
      </c>
      <c r="H54" s="56">
        <v>4.8510299999999999E-2</v>
      </c>
      <c r="I54" s="33">
        <f t="shared" si="0"/>
        <v>1.4991785249730469</v>
      </c>
      <c r="J54" s="58">
        <v>6.8221199999999996E-2</v>
      </c>
      <c r="K54" s="18">
        <v>88.6</v>
      </c>
      <c r="L54" s="33">
        <f>J54/H54</f>
        <v>1.4063240177859135</v>
      </c>
    </row>
    <row r="55" spans="1:12" x14ac:dyDescent="0.25">
      <c r="A55" s="14" t="s">
        <v>369</v>
      </c>
      <c r="B55" s="54">
        <v>451</v>
      </c>
      <c r="C55" s="18" t="s">
        <v>326</v>
      </c>
      <c r="D55" s="56">
        <v>8.1278799999999998E-2</v>
      </c>
      <c r="E55" s="62">
        <f>$D55*1000</f>
        <v>81.278800000000004</v>
      </c>
      <c r="F55" s="57">
        <v>2.6</v>
      </c>
      <c r="G55" s="23">
        <v>83.8</v>
      </c>
      <c r="H55" s="56">
        <v>4.4314699999999999E-2</v>
      </c>
      <c r="I55" s="33">
        <f t="shared" si="0"/>
        <v>1.8341272760506109</v>
      </c>
      <c r="J55" s="58">
        <v>7.61627E-2</v>
      </c>
      <c r="K55" s="18">
        <v>85.2</v>
      </c>
      <c r="L55" s="33">
        <f>J55/H55</f>
        <v>1.7186780007537004</v>
      </c>
    </row>
    <row r="56" spans="1:12" x14ac:dyDescent="0.25">
      <c r="A56" s="14" t="s">
        <v>370</v>
      </c>
      <c r="B56" s="54">
        <v>454</v>
      </c>
      <c r="C56" s="18" t="s">
        <v>326</v>
      </c>
      <c r="D56" s="56">
        <v>7.01127E-2</v>
      </c>
      <c r="E56" s="62">
        <f>$D56*1000</f>
        <v>70.112700000000004</v>
      </c>
      <c r="F56" s="57">
        <v>257</v>
      </c>
      <c r="G56" s="23">
        <v>88.9</v>
      </c>
      <c r="H56" s="56">
        <v>4.5236100000000001E-2</v>
      </c>
      <c r="I56" s="33">
        <f t="shared" si="0"/>
        <v>1.5499280441947914</v>
      </c>
      <c r="J56" s="58">
        <v>6.6363699999999998E-2</v>
      </c>
      <c r="K56" s="18">
        <v>87.5</v>
      </c>
      <c r="L56" s="33">
        <f>J56/H56</f>
        <v>1.4670517573354023</v>
      </c>
    </row>
    <row r="57" spans="1:12" x14ac:dyDescent="0.25">
      <c r="A57" s="14" t="s">
        <v>371</v>
      </c>
      <c r="B57" s="54">
        <v>457</v>
      </c>
      <c r="C57" s="18" t="s">
        <v>326</v>
      </c>
      <c r="D57" s="56">
        <v>9.4008700000000001E-2</v>
      </c>
      <c r="E57" s="62">
        <f>$D57*1000</f>
        <v>94.008700000000005</v>
      </c>
      <c r="F57" s="57">
        <v>308.7</v>
      </c>
      <c r="G57" s="23">
        <v>89.2</v>
      </c>
      <c r="H57" s="56">
        <v>4.7876000000000002E-2</v>
      </c>
      <c r="I57" s="33">
        <f t="shared" si="0"/>
        <v>1.9635871835575236</v>
      </c>
      <c r="J57" s="58">
        <v>8.7892499999999998E-2</v>
      </c>
      <c r="K57" s="18">
        <v>87.4</v>
      </c>
      <c r="L57" s="33">
        <f>J57/H57</f>
        <v>1.8358363271785445</v>
      </c>
    </row>
    <row r="58" spans="1:12" x14ac:dyDescent="0.25">
      <c r="A58" s="14" t="s">
        <v>373</v>
      </c>
      <c r="B58" s="54">
        <v>460</v>
      </c>
      <c r="C58" s="18" t="s">
        <v>326</v>
      </c>
      <c r="D58" s="56">
        <v>6.9860900000000004E-2</v>
      </c>
      <c r="E58" s="62">
        <f>$D58*1000</f>
        <v>69.860900000000001</v>
      </c>
      <c r="F58" s="57">
        <v>84.1</v>
      </c>
      <c r="G58" s="23">
        <v>87.6</v>
      </c>
      <c r="H58" s="56">
        <v>4.2873000000000001E-2</v>
      </c>
      <c r="I58" s="33">
        <f t="shared" si="0"/>
        <v>1.6294847573064632</v>
      </c>
      <c r="J58" s="58">
        <v>6.6255900000000006E-2</v>
      </c>
      <c r="K58" s="18">
        <v>87.6</v>
      </c>
      <c r="L58" s="33">
        <f>J58/H58</f>
        <v>1.5453992022951508</v>
      </c>
    </row>
    <row r="59" spans="1:12" x14ac:dyDescent="0.25">
      <c r="A59" s="14" t="s">
        <v>374</v>
      </c>
      <c r="B59" s="54">
        <v>463</v>
      </c>
      <c r="C59" s="18" t="s">
        <v>326</v>
      </c>
      <c r="D59" s="56">
        <v>8.6510400000000001E-2</v>
      </c>
      <c r="E59" s="62">
        <f>$D59*1000</f>
        <v>86.510400000000004</v>
      </c>
      <c r="F59" s="57">
        <v>15.9</v>
      </c>
      <c r="G59" s="23">
        <v>87.1</v>
      </c>
      <c r="H59" s="56">
        <v>5.2936700000000003E-2</v>
      </c>
      <c r="I59" s="33">
        <f t="shared" si="0"/>
        <v>1.6342235160106315</v>
      </c>
      <c r="J59" s="58">
        <v>8.1415399999999999E-2</v>
      </c>
      <c r="K59" s="18">
        <v>88.9</v>
      </c>
      <c r="L59" s="33">
        <f>J59/H59</f>
        <v>1.5379764889008947</v>
      </c>
    </row>
    <row r="60" spans="1:12" x14ac:dyDescent="0.25">
      <c r="A60" s="14" t="s">
        <v>375</v>
      </c>
      <c r="B60" s="54">
        <v>466</v>
      </c>
      <c r="C60" s="18" t="s">
        <v>326</v>
      </c>
      <c r="D60" s="56">
        <v>8.3432400000000004E-2</v>
      </c>
      <c r="E60" s="62">
        <f>$D60*1000</f>
        <v>83.432400000000001</v>
      </c>
      <c r="F60" s="57">
        <v>154.5</v>
      </c>
      <c r="G60" s="23">
        <v>88.4</v>
      </c>
      <c r="H60" s="56">
        <v>4.3480900000000003E-2</v>
      </c>
      <c r="I60" s="33">
        <f t="shared" si="0"/>
        <v>1.9188287270962652</v>
      </c>
      <c r="J60" s="58">
        <v>7.8919000000000003E-2</v>
      </c>
      <c r="K60" s="18">
        <v>86.9</v>
      </c>
      <c r="L60" s="33">
        <f>J60/H60</f>
        <v>1.8150268278715482</v>
      </c>
    </row>
    <row r="61" spans="1:12" x14ac:dyDescent="0.25">
      <c r="A61" s="14" t="s">
        <v>376</v>
      </c>
      <c r="B61" s="54">
        <v>469</v>
      </c>
      <c r="C61" s="18" t="s">
        <v>326</v>
      </c>
      <c r="D61" s="56">
        <v>7.6815999999999995E-2</v>
      </c>
      <c r="E61" s="62">
        <f>$D61*1000</f>
        <v>76.816000000000003</v>
      </c>
      <c r="F61" s="57">
        <v>116.6</v>
      </c>
      <c r="G61" s="23">
        <v>88.8</v>
      </c>
      <c r="H61" s="56">
        <v>5.8238400000000003E-2</v>
      </c>
      <c r="I61" s="33">
        <f t="shared" si="0"/>
        <v>1.3189922800076923</v>
      </c>
      <c r="J61" s="58">
        <v>7.3078199999999996E-2</v>
      </c>
      <c r="K61" s="18">
        <v>86</v>
      </c>
      <c r="L61" s="33">
        <f>J61/H61</f>
        <v>1.2548112585510589</v>
      </c>
    </row>
    <row r="62" spans="1:12" x14ac:dyDescent="0.25">
      <c r="A62" s="14" t="s">
        <v>377</v>
      </c>
      <c r="B62" s="54">
        <v>472</v>
      </c>
      <c r="C62" s="18" t="s">
        <v>326</v>
      </c>
      <c r="D62" s="56">
        <v>7.1073200000000003E-2</v>
      </c>
      <c r="E62" s="62">
        <f>$D62*1000</f>
        <v>71.0732</v>
      </c>
      <c r="F62" s="57">
        <v>119.7</v>
      </c>
      <c r="G62" s="23">
        <v>87.4</v>
      </c>
      <c r="H62" s="56">
        <v>4.81112E-2</v>
      </c>
      <c r="I62" s="33">
        <f t="shared" si="0"/>
        <v>1.4772693260612915</v>
      </c>
      <c r="J62" s="58">
        <v>6.7820199999999997E-2</v>
      </c>
      <c r="K62" s="18">
        <v>86.6</v>
      </c>
      <c r="L62" s="33">
        <f>J62/H62</f>
        <v>1.4096551322768918</v>
      </c>
    </row>
    <row r="63" spans="1:12" x14ac:dyDescent="0.25">
      <c r="A63" s="14" t="s">
        <v>378</v>
      </c>
      <c r="B63" s="54">
        <v>475</v>
      </c>
      <c r="C63" s="18" t="s">
        <v>326</v>
      </c>
      <c r="D63" s="56">
        <v>7.47728E-2</v>
      </c>
      <c r="E63" s="62">
        <f>$D63*1000</f>
        <v>74.772800000000004</v>
      </c>
      <c r="F63" s="57">
        <v>53.8</v>
      </c>
      <c r="G63" s="23">
        <v>86.1</v>
      </c>
      <c r="H63" s="56">
        <v>5.1707000000000003E-2</v>
      </c>
      <c r="I63" s="33">
        <f t="shared" si="0"/>
        <v>1.4460866033612469</v>
      </c>
      <c r="J63" s="58">
        <v>7.0752700000000002E-2</v>
      </c>
      <c r="K63" s="18">
        <v>87.8</v>
      </c>
      <c r="L63" s="33">
        <f>J63/H63</f>
        <v>1.3683389096253891</v>
      </c>
    </row>
    <row r="64" spans="1:12" x14ac:dyDescent="0.25">
      <c r="A64" s="14" t="s">
        <v>379</v>
      </c>
      <c r="B64" s="54">
        <v>478</v>
      </c>
      <c r="C64" s="18" t="s">
        <v>326</v>
      </c>
      <c r="D64" s="56">
        <v>0.107394</v>
      </c>
      <c r="E64" s="62">
        <f>$D64*1000</f>
        <v>107.39400000000001</v>
      </c>
      <c r="F64" s="57">
        <v>64.7</v>
      </c>
      <c r="G64" s="23">
        <v>84.5</v>
      </c>
      <c r="H64" s="56">
        <v>3.9801499999999997E-2</v>
      </c>
      <c r="I64" s="33">
        <f t="shared" si="0"/>
        <v>2.6982400160797964</v>
      </c>
      <c r="J64" s="58">
        <v>9.9846099999999993E-2</v>
      </c>
      <c r="K64" s="18">
        <v>86.9</v>
      </c>
      <c r="L64" s="33">
        <f>J64/H64</f>
        <v>2.5086014346192984</v>
      </c>
    </row>
    <row r="65" spans="1:14" x14ac:dyDescent="0.25">
      <c r="A65" s="14" t="s">
        <v>380</v>
      </c>
      <c r="B65" s="54">
        <v>481</v>
      </c>
      <c r="C65" s="18" t="s">
        <v>326</v>
      </c>
      <c r="D65" s="56">
        <v>6.77923E-2</v>
      </c>
      <c r="E65" s="62">
        <f>$D65*1000</f>
        <v>67.792299999999997</v>
      </c>
      <c r="F65" s="57">
        <v>81.900000000000006</v>
      </c>
      <c r="G65" s="23">
        <v>87</v>
      </c>
      <c r="H65" s="56">
        <v>4.7366400000000003E-2</v>
      </c>
      <c r="I65" s="33">
        <f t="shared" si="0"/>
        <v>1.4312318436697742</v>
      </c>
      <c r="J65" s="58">
        <v>6.4459900000000001E-2</v>
      </c>
      <c r="K65" s="18">
        <v>87.5</v>
      </c>
      <c r="L65" s="33">
        <f>J65/H65</f>
        <v>1.3608781752465882</v>
      </c>
    </row>
    <row r="66" spans="1:14" x14ac:dyDescent="0.25">
      <c r="A66" s="14" t="s">
        <v>381</v>
      </c>
      <c r="B66" s="54">
        <v>484</v>
      </c>
      <c r="C66" s="18" t="s">
        <v>326</v>
      </c>
      <c r="D66" s="56">
        <v>7.42955E-2</v>
      </c>
      <c r="E66" s="62">
        <f>$D66*1000</f>
        <v>74.295500000000004</v>
      </c>
      <c r="F66" s="57">
        <v>349.3</v>
      </c>
      <c r="G66" s="23">
        <v>87.1</v>
      </c>
      <c r="H66" s="56">
        <v>5.7396299999999997E-2</v>
      </c>
      <c r="I66" s="33">
        <f t="shared" si="0"/>
        <v>1.2944301287713669</v>
      </c>
      <c r="J66" s="58">
        <v>7.0251599999999997E-2</v>
      </c>
      <c r="K66" s="18">
        <v>87.8</v>
      </c>
      <c r="L66" s="33">
        <f>J66/H66</f>
        <v>1.223974367685722</v>
      </c>
    </row>
    <row r="67" spans="1:14" x14ac:dyDescent="0.25">
      <c r="A67" s="14" t="s">
        <v>382</v>
      </c>
      <c r="B67" s="54">
        <v>487</v>
      </c>
      <c r="C67" s="18" t="s">
        <v>326</v>
      </c>
      <c r="D67" s="56">
        <v>7.4620199999999998E-2</v>
      </c>
      <c r="E67" s="62">
        <f>$D67*1000</f>
        <v>74.620199999999997</v>
      </c>
      <c r="F67" s="57">
        <v>16.2</v>
      </c>
      <c r="G67" s="23">
        <v>85.6</v>
      </c>
      <c r="H67" s="56">
        <v>5.34636E-2</v>
      </c>
      <c r="I67" s="33">
        <f t="shared" ref="I67:I104" si="1">D67/H67</f>
        <v>1.395719704621462</v>
      </c>
      <c r="J67" s="58">
        <v>7.0597099999999996E-2</v>
      </c>
      <c r="K67" s="18">
        <v>87</v>
      </c>
      <c r="L67" s="33">
        <f>J67/H67</f>
        <v>1.3204703761063601</v>
      </c>
    </row>
    <row r="68" spans="1:14" x14ac:dyDescent="0.25">
      <c r="A68" s="53" t="s">
        <v>384</v>
      </c>
      <c r="B68" s="54">
        <v>490</v>
      </c>
      <c r="C68" s="18" t="s">
        <v>326</v>
      </c>
      <c r="D68" s="56">
        <v>6.4741599999999996E-2</v>
      </c>
      <c r="E68" s="62">
        <f>$D68*1000</f>
        <v>64.741599999999991</v>
      </c>
      <c r="F68" s="57">
        <v>352.6</v>
      </c>
      <c r="G68" s="23">
        <v>87.9</v>
      </c>
      <c r="H68" s="56">
        <v>4.2138000000000002E-2</v>
      </c>
      <c r="I68" s="33">
        <f t="shared" si="1"/>
        <v>1.5364184346670462</v>
      </c>
      <c r="J68" s="58">
        <v>6.1508100000000003E-2</v>
      </c>
      <c r="K68" s="18">
        <v>89.1</v>
      </c>
      <c r="L68" s="33">
        <f>J68/H68</f>
        <v>1.4596824718781147</v>
      </c>
    </row>
    <row r="69" spans="1:14" x14ac:dyDescent="0.25">
      <c r="A69" s="14" t="s">
        <v>385</v>
      </c>
      <c r="B69" s="54">
        <v>493</v>
      </c>
      <c r="C69" s="18" t="s">
        <v>326</v>
      </c>
      <c r="D69" s="56">
        <v>7.2482699999999997E-2</v>
      </c>
      <c r="E69" s="62">
        <f>$D69*1000</f>
        <v>72.482699999999994</v>
      </c>
      <c r="F69" s="57">
        <v>347.8</v>
      </c>
      <c r="G69" s="23">
        <v>82.1</v>
      </c>
      <c r="H69" s="56">
        <v>7.1841299999999997E-2</v>
      </c>
      <c r="I69" s="33">
        <f t="shared" si="1"/>
        <v>1.0089280121601363</v>
      </c>
      <c r="J69" s="58">
        <v>6.7735799999999999E-2</v>
      </c>
      <c r="K69" s="18">
        <v>84.3</v>
      </c>
      <c r="L69" s="33">
        <f>J69/H69</f>
        <v>0.94285320560735963</v>
      </c>
    </row>
    <row r="70" spans="1:14" x14ac:dyDescent="0.25">
      <c r="A70" s="14" t="s">
        <v>386</v>
      </c>
      <c r="B70" s="54">
        <v>496</v>
      </c>
      <c r="C70" s="18" t="s">
        <v>326</v>
      </c>
      <c r="D70" s="56">
        <v>7.8228099999999995E-2</v>
      </c>
      <c r="E70" s="62">
        <f>$D70*1000</f>
        <v>78.228099999999998</v>
      </c>
      <c r="F70" s="57">
        <v>350.9</v>
      </c>
      <c r="G70" s="23">
        <v>67.599999999999994</v>
      </c>
      <c r="H70" s="56">
        <v>0.1059425</v>
      </c>
      <c r="I70" s="33">
        <f t="shared" si="1"/>
        <v>0.7384014913750383</v>
      </c>
      <c r="J70" s="58">
        <v>7.36039E-2</v>
      </c>
      <c r="K70" s="18">
        <v>67.7</v>
      </c>
      <c r="L70" s="33">
        <f>J70/H70</f>
        <v>0.69475328598060271</v>
      </c>
    </row>
    <row r="71" spans="1:14" x14ac:dyDescent="0.25">
      <c r="A71" s="14" t="s">
        <v>387</v>
      </c>
      <c r="B71" s="54">
        <v>499</v>
      </c>
      <c r="C71" s="18" t="s">
        <v>326</v>
      </c>
      <c r="D71" s="56">
        <v>7.1666900000000006E-2</v>
      </c>
      <c r="E71" s="62">
        <f>$D71*1000</f>
        <v>71.666900000000012</v>
      </c>
      <c r="F71" s="57">
        <v>324.60000000000002</v>
      </c>
      <c r="G71" s="23">
        <v>84.2</v>
      </c>
      <c r="J71" s="58">
        <v>6.7562200000000003E-2</v>
      </c>
      <c r="K71" s="18">
        <v>85</v>
      </c>
    </row>
    <row r="72" spans="1:14" x14ac:dyDescent="0.25">
      <c r="A72" s="53" t="s">
        <v>327</v>
      </c>
      <c r="B72" s="54">
        <v>503</v>
      </c>
      <c r="C72" s="18" t="s">
        <v>326</v>
      </c>
      <c r="D72" s="56">
        <v>5.2762700000000003E-2</v>
      </c>
      <c r="E72" s="62">
        <f>$D72*1000</f>
        <v>52.762700000000002</v>
      </c>
      <c r="F72" s="18">
        <v>313.60000000000002</v>
      </c>
      <c r="G72" s="26">
        <v>31.8</v>
      </c>
      <c r="H72" s="56">
        <v>2.12351E-2</v>
      </c>
      <c r="I72" s="33">
        <f t="shared" si="1"/>
        <v>2.4846927963607426</v>
      </c>
      <c r="J72" s="58">
        <v>4.7979000000000001E-2</v>
      </c>
      <c r="K72" s="18">
        <v>33.1</v>
      </c>
      <c r="L72" s="33">
        <f>J72/H72</f>
        <v>2.2594195459404478</v>
      </c>
    </row>
    <row r="73" spans="1:14" x14ac:dyDescent="0.25">
      <c r="A73" s="14" t="s">
        <v>329</v>
      </c>
      <c r="B73" s="54">
        <v>506</v>
      </c>
      <c r="C73" s="18" t="s">
        <v>326</v>
      </c>
      <c r="D73" s="56">
        <v>2.43103E-2</v>
      </c>
      <c r="E73" s="62">
        <f>$D73*1000</f>
        <v>24.310300000000002</v>
      </c>
      <c r="F73" s="18">
        <v>322.5</v>
      </c>
      <c r="G73" s="26">
        <v>69</v>
      </c>
      <c r="H73" s="56">
        <v>1.38744E-2</v>
      </c>
      <c r="I73" s="33">
        <f t="shared" si="1"/>
        <v>1.7521694631839935</v>
      </c>
      <c r="J73" s="58">
        <v>2.18573E-2</v>
      </c>
      <c r="K73" s="18">
        <v>71.3</v>
      </c>
      <c r="L73" s="33">
        <f>J73/H73</f>
        <v>1.5753690249668453</v>
      </c>
    </row>
    <row r="74" spans="1:14" x14ac:dyDescent="0.25">
      <c r="A74" s="14" t="s">
        <v>330</v>
      </c>
      <c r="B74" s="55">
        <v>509</v>
      </c>
      <c r="C74" s="18" t="s">
        <v>326</v>
      </c>
      <c r="D74" s="56">
        <v>3.07534E-2</v>
      </c>
      <c r="E74" s="62">
        <f>$D74*1000</f>
        <v>30.753399999999999</v>
      </c>
      <c r="F74" s="18">
        <v>324.3</v>
      </c>
      <c r="G74" s="26">
        <v>55.4</v>
      </c>
      <c r="H74" s="56">
        <v>1.5852000000000002E-2</v>
      </c>
      <c r="I74" s="33">
        <f t="shared" si="1"/>
        <v>1.9400328034317436</v>
      </c>
      <c r="J74" s="58">
        <v>2.73119E-2</v>
      </c>
      <c r="K74" s="18">
        <v>57</v>
      </c>
      <c r="L74" s="33">
        <f>J74/H74</f>
        <v>1.7229308604592479</v>
      </c>
    </row>
    <row r="75" spans="1:14" x14ac:dyDescent="0.25">
      <c r="A75" s="53" t="s">
        <v>331</v>
      </c>
      <c r="B75" s="55">
        <v>512</v>
      </c>
      <c r="C75" s="18" t="s">
        <v>326</v>
      </c>
      <c r="D75" s="56">
        <v>6.8333199999999997E-2</v>
      </c>
      <c r="E75" s="62">
        <f>$D75*1000</f>
        <v>68.333199999999991</v>
      </c>
      <c r="F75" s="18">
        <v>317.8</v>
      </c>
      <c r="G75" s="26">
        <v>-1.3</v>
      </c>
      <c r="H75" s="56">
        <v>8.4975499999999995E-2</v>
      </c>
      <c r="I75" s="33">
        <f t="shared" si="1"/>
        <v>0.8041517849262434</v>
      </c>
      <c r="J75" s="58">
        <v>6.4649300000000007E-2</v>
      </c>
      <c r="K75" s="18">
        <v>-0.7</v>
      </c>
      <c r="L75" s="33">
        <f>J75/H75</f>
        <v>0.76079928920688922</v>
      </c>
    </row>
    <row r="76" spans="1:14" x14ac:dyDescent="0.25">
      <c r="A76" s="14" t="s">
        <v>332</v>
      </c>
      <c r="B76" s="55">
        <v>515</v>
      </c>
      <c r="C76" s="18" t="s">
        <v>326</v>
      </c>
      <c r="D76" s="56">
        <v>5.7495000000000003E-3</v>
      </c>
      <c r="E76" s="62">
        <f>$D76*1000</f>
        <v>5.7495000000000003</v>
      </c>
      <c r="F76" s="18">
        <v>316.5</v>
      </c>
      <c r="G76" s="26">
        <v>62.3</v>
      </c>
      <c r="H76" s="56">
        <v>6.1168999999999998E-3</v>
      </c>
      <c r="I76" s="33">
        <f t="shared" si="1"/>
        <v>0.93993689614020182</v>
      </c>
      <c r="J76" s="58">
        <v>5.1964000000000003E-3</v>
      </c>
      <c r="K76" s="18">
        <v>67.8</v>
      </c>
      <c r="L76" s="33">
        <f>J76/H76</f>
        <v>0.84951527734636834</v>
      </c>
    </row>
    <row r="77" spans="1:14" x14ac:dyDescent="0.25">
      <c r="A77" s="14" t="s">
        <v>333</v>
      </c>
      <c r="B77" s="55">
        <v>518</v>
      </c>
      <c r="C77" s="18" t="s">
        <v>326</v>
      </c>
      <c r="D77" s="56">
        <v>5.7583000000000001E-3</v>
      </c>
      <c r="E77" s="62">
        <f>$D77*1000</f>
        <v>5.7583000000000002</v>
      </c>
      <c r="F77" s="18">
        <v>321.2</v>
      </c>
      <c r="G77" s="26">
        <v>60.1</v>
      </c>
      <c r="H77" s="56">
        <v>6.5389000000000003E-3</v>
      </c>
      <c r="I77" s="33">
        <f t="shared" si="1"/>
        <v>0.88062212298704667</v>
      </c>
      <c r="J77" s="58">
        <v>5.2871000000000003E-3</v>
      </c>
      <c r="K77" s="18">
        <v>65</v>
      </c>
      <c r="L77" s="33">
        <f>J77/H77</f>
        <v>0.80856107296334245</v>
      </c>
      <c r="M77" s="2"/>
      <c r="N77" s="42"/>
    </row>
    <row r="78" spans="1:14" x14ac:dyDescent="0.25">
      <c r="A78" s="14" t="s">
        <v>334</v>
      </c>
      <c r="B78" s="55">
        <v>521</v>
      </c>
      <c r="C78" s="18" t="s">
        <v>326</v>
      </c>
      <c r="D78" s="56">
        <v>2.2381700000000001E-2</v>
      </c>
      <c r="E78" s="62">
        <f>$D78*1000</f>
        <v>22.381700000000002</v>
      </c>
      <c r="F78" s="18">
        <v>313.60000000000002</v>
      </c>
      <c r="G78" s="26">
        <v>66.3</v>
      </c>
      <c r="H78" s="56">
        <v>1.9339499999999999E-2</v>
      </c>
      <c r="I78" s="33">
        <f t="shared" si="1"/>
        <v>1.1573049975438869</v>
      </c>
      <c r="J78" s="58">
        <v>2.1106799999999998E-2</v>
      </c>
      <c r="K78" s="18">
        <v>68.7</v>
      </c>
      <c r="L78" s="33">
        <f>J78/H78</f>
        <v>1.0913829209648647</v>
      </c>
      <c r="N78" s="45"/>
    </row>
    <row r="79" spans="1:14" x14ac:dyDescent="0.25">
      <c r="A79" s="14" t="s">
        <v>335</v>
      </c>
      <c r="B79" s="55">
        <v>524</v>
      </c>
      <c r="C79" s="18" t="s">
        <v>326</v>
      </c>
      <c r="D79" s="56">
        <v>1.9678399999999999E-2</v>
      </c>
      <c r="E79" s="62">
        <f>$D79*1000</f>
        <v>19.6784</v>
      </c>
      <c r="F79" s="18">
        <v>311.7</v>
      </c>
      <c r="G79" s="26">
        <v>68.5</v>
      </c>
      <c r="H79" s="56">
        <v>1.5923099999999999E-2</v>
      </c>
      <c r="I79" s="33">
        <f t="shared" si="1"/>
        <v>1.2358397548216113</v>
      </c>
      <c r="J79" s="58">
        <v>1.8575700000000001E-2</v>
      </c>
      <c r="K79" s="18">
        <v>71.400000000000006</v>
      </c>
      <c r="L79" s="33">
        <f>J79/H79</f>
        <v>1.1665881643649794</v>
      </c>
      <c r="M79" s="2"/>
      <c r="N79" s="42"/>
    </row>
    <row r="80" spans="1:14" x14ac:dyDescent="0.25">
      <c r="A80" s="14" t="s">
        <v>336</v>
      </c>
      <c r="B80" s="55">
        <v>527</v>
      </c>
      <c r="C80" s="18" t="s">
        <v>326</v>
      </c>
      <c r="D80" s="56">
        <v>7.9644E-3</v>
      </c>
      <c r="E80" s="62">
        <f>$D80*1000</f>
        <v>7.9644000000000004</v>
      </c>
      <c r="F80" s="18">
        <v>320.89999999999998</v>
      </c>
      <c r="G80" s="26">
        <v>49.5</v>
      </c>
      <c r="H80" s="56">
        <v>7.2135999999999997E-3</v>
      </c>
      <c r="I80" s="33">
        <f t="shared" si="1"/>
        <v>1.1040811799933459</v>
      </c>
      <c r="J80" s="58">
        <v>7.1926000000000004E-3</v>
      </c>
      <c r="K80" s="18">
        <v>55</v>
      </c>
      <c r="L80" s="33">
        <f>J80/H80</f>
        <v>0.99708883220583355</v>
      </c>
      <c r="N80" s="45"/>
    </row>
    <row r="81" spans="1:14" x14ac:dyDescent="0.25">
      <c r="A81" s="14" t="s">
        <v>337</v>
      </c>
      <c r="B81" s="55">
        <v>530</v>
      </c>
      <c r="C81" s="18" t="s">
        <v>326</v>
      </c>
      <c r="D81" s="56">
        <v>1.22259E-2</v>
      </c>
      <c r="E81" s="62">
        <f>$D81*1000</f>
        <v>12.225899999999999</v>
      </c>
      <c r="F81" s="18">
        <v>308.8</v>
      </c>
      <c r="G81" s="26">
        <v>69.7</v>
      </c>
      <c r="H81" s="56">
        <v>7.4963E-3</v>
      </c>
      <c r="I81" s="33">
        <f t="shared" si="1"/>
        <v>1.6309245894641355</v>
      </c>
      <c r="J81" s="58">
        <v>1.0918499999999999E-2</v>
      </c>
      <c r="K81" s="18">
        <v>71.8</v>
      </c>
      <c r="L81" s="33">
        <f>J81/H81</f>
        <v>1.4565185491509143</v>
      </c>
      <c r="N81" s="42"/>
    </row>
    <row r="82" spans="1:14" x14ac:dyDescent="0.25">
      <c r="A82" s="14" t="s">
        <v>338</v>
      </c>
      <c r="B82" s="55">
        <v>533</v>
      </c>
      <c r="C82" s="18" t="s">
        <v>326</v>
      </c>
      <c r="D82" s="56">
        <v>5.59476E-2</v>
      </c>
      <c r="E82" s="62">
        <f>$D82*1000</f>
        <v>55.947600000000001</v>
      </c>
      <c r="F82" s="18">
        <v>321.8</v>
      </c>
      <c r="G82" s="26">
        <v>-2.5</v>
      </c>
      <c r="H82" s="56">
        <v>2.2618800000000001E-2</v>
      </c>
      <c r="I82" s="33">
        <f t="shared" si="1"/>
        <v>2.4734999204201813</v>
      </c>
      <c r="N82" s="45"/>
    </row>
    <row r="83" spans="1:14" x14ac:dyDescent="0.25">
      <c r="A83" s="14" t="s">
        <v>339</v>
      </c>
      <c r="B83" s="55">
        <v>536</v>
      </c>
      <c r="C83" s="18" t="s">
        <v>326</v>
      </c>
      <c r="D83" s="56">
        <v>8.6894999999999993E-3</v>
      </c>
      <c r="E83" s="62">
        <f>$D83*1000</f>
        <v>8.6894999999999989</v>
      </c>
      <c r="F83" s="18">
        <v>316</v>
      </c>
      <c r="G83" s="26">
        <v>62.7</v>
      </c>
      <c r="H83" s="56">
        <v>8.7705000000000005E-3</v>
      </c>
      <c r="I83" s="33">
        <f t="shared" si="1"/>
        <v>0.99076449461262173</v>
      </c>
      <c r="J83" s="58">
        <v>8.1274999999999993E-3</v>
      </c>
      <c r="K83" s="18">
        <v>66.599999999999994</v>
      </c>
      <c r="L83" s="33">
        <f>J83/H83</f>
        <v>0.92668604982612157</v>
      </c>
      <c r="M83" s="2"/>
      <c r="N83" s="42"/>
    </row>
    <row r="84" spans="1:14" x14ac:dyDescent="0.25">
      <c r="A84" s="14" t="s">
        <v>340</v>
      </c>
      <c r="B84" s="55">
        <v>539</v>
      </c>
      <c r="C84" s="18" t="s">
        <v>326</v>
      </c>
      <c r="D84" s="56">
        <v>1.7080700000000001E-2</v>
      </c>
      <c r="E84" s="62">
        <f>$D84*1000</f>
        <v>17.0807</v>
      </c>
      <c r="F84" s="18">
        <v>328.9</v>
      </c>
      <c r="G84" s="26">
        <v>59.5</v>
      </c>
      <c r="H84" s="56">
        <v>8.6730000000000002E-3</v>
      </c>
      <c r="I84" s="33">
        <f t="shared" si="1"/>
        <v>1.969410815173527</v>
      </c>
      <c r="J84" s="58">
        <v>1.5421799999999999E-2</v>
      </c>
      <c r="K84" s="18">
        <v>62.7</v>
      </c>
      <c r="L84" s="33">
        <f>J84/H84</f>
        <v>1.7781390522310618</v>
      </c>
      <c r="M84" s="2"/>
      <c r="N84" s="42"/>
    </row>
    <row r="85" spans="1:14" x14ac:dyDescent="0.25">
      <c r="A85" s="14" t="s">
        <v>341</v>
      </c>
      <c r="B85" s="55">
        <v>542</v>
      </c>
      <c r="C85" s="18" t="s">
        <v>326</v>
      </c>
      <c r="D85" s="56">
        <v>1.1116600000000001E-2</v>
      </c>
      <c r="E85" s="62">
        <f>$D85*1000</f>
        <v>11.1166</v>
      </c>
      <c r="F85" s="18">
        <v>312.60000000000002</v>
      </c>
      <c r="G85" s="26">
        <v>66.8</v>
      </c>
      <c r="H85" s="56">
        <v>8.1913999999999997E-3</v>
      </c>
      <c r="I85" s="33">
        <f t="shared" si="1"/>
        <v>1.3571062333667019</v>
      </c>
      <c r="J85" s="58">
        <v>9.8714000000000007E-3</v>
      </c>
      <c r="K85" s="18">
        <v>69.599999999999994</v>
      </c>
      <c r="L85" s="33">
        <f>J85/H85</f>
        <v>1.2050931464706889</v>
      </c>
      <c r="M85" s="2"/>
      <c r="N85" s="42"/>
    </row>
    <row r="86" spans="1:14" x14ac:dyDescent="0.25">
      <c r="A86" s="14" t="s">
        <v>342</v>
      </c>
      <c r="B86" s="55">
        <v>544</v>
      </c>
      <c r="C86" s="18" t="s">
        <v>326</v>
      </c>
      <c r="D86" s="56">
        <v>7.9098999999999992E-3</v>
      </c>
      <c r="E86" s="62">
        <f>$D86*1000</f>
        <v>7.9098999999999995</v>
      </c>
      <c r="F86" s="18">
        <v>315.7</v>
      </c>
      <c r="G86" s="26">
        <v>65.7</v>
      </c>
      <c r="H86" s="56">
        <v>7.0441999999999996E-3</v>
      </c>
      <c r="I86" s="33">
        <f t="shared" si="1"/>
        <v>1.1228954317026774</v>
      </c>
      <c r="J86" s="58">
        <v>7.2009999999999999E-3</v>
      </c>
      <c r="K86" s="18">
        <v>70.099999999999994</v>
      </c>
      <c r="L86" s="33">
        <f>J86/H86</f>
        <v>1.0222594474887141</v>
      </c>
      <c r="N86" s="42"/>
    </row>
    <row r="87" spans="1:14" x14ac:dyDescent="0.25">
      <c r="A87" s="14" t="s">
        <v>343</v>
      </c>
      <c r="B87" s="55">
        <v>547</v>
      </c>
      <c r="C87" s="18" t="s">
        <v>326</v>
      </c>
      <c r="D87" s="56">
        <v>1.33343E-2</v>
      </c>
      <c r="E87" s="62">
        <f>$D87*1000</f>
        <v>13.334300000000001</v>
      </c>
      <c r="F87" s="18">
        <v>314.89999999999998</v>
      </c>
      <c r="G87" s="26">
        <v>68.3</v>
      </c>
      <c r="H87" s="56">
        <v>8.1665000000000001E-3</v>
      </c>
      <c r="I87" s="33">
        <f t="shared" si="1"/>
        <v>1.6328047511173698</v>
      </c>
      <c r="J87" s="58">
        <v>1.20664E-2</v>
      </c>
      <c r="K87" s="18">
        <v>70.900000000000006</v>
      </c>
      <c r="L87" s="33">
        <f>J87/H87</f>
        <v>1.4775485213983959</v>
      </c>
      <c r="M87" s="2"/>
      <c r="N87" s="42"/>
    </row>
    <row r="88" spans="1:14" x14ac:dyDescent="0.25">
      <c r="A88" s="14" t="s">
        <v>344</v>
      </c>
      <c r="B88" s="55">
        <v>550</v>
      </c>
      <c r="C88" s="18" t="s">
        <v>326</v>
      </c>
      <c r="D88" s="56">
        <v>1.8604800000000001E-2</v>
      </c>
      <c r="E88" s="62">
        <f>$D88*1000</f>
        <v>18.604800000000001</v>
      </c>
      <c r="F88" s="18">
        <v>298.3</v>
      </c>
      <c r="G88" s="26">
        <v>72.599999999999994</v>
      </c>
      <c r="H88" s="56">
        <v>1.1457E-2</v>
      </c>
      <c r="I88" s="33">
        <f t="shared" si="1"/>
        <v>1.6238805970149255</v>
      </c>
      <c r="J88" s="58">
        <v>1.7221E-2</v>
      </c>
      <c r="K88" s="18">
        <v>74.8</v>
      </c>
      <c r="L88" s="33">
        <f>J88/H88</f>
        <v>1.5030985423758401</v>
      </c>
      <c r="N88" s="45"/>
    </row>
    <row r="89" spans="1:14" x14ac:dyDescent="0.25">
      <c r="A89" s="14" t="s">
        <v>345</v>
      </c>
      <c r="B89" s="55">
        <v>553</v>
      </c>
      <c r="C89" s="18" t="s">
        <v>326</v>
      </c>
      <c r="D89" s="56">
        <v>1.2090399999999999E-2</v>
      </c>
      <c r="E89" s="62">
        <f>$D89*1000</f>
        <v>12.090399999999999</v>
      </c>
      <c r="F89" s="18">
        <v>306.2</v>
      </c>
      <c r="G89" s="26">
        <v>72.599999999999994</v>
      </c>
      <c r="H89" s="56">
        <v>8.6411000000000005E-3</v>
      </c>
      <c r="I89" s="33">
        <f t="shared" si="1"/>
        <v>1.3991737163092661</v>
      </c>
      <c r="J89" s="58">
        <v>1.0978699999999999E-2</v>
      </c>
      <c r="K89" s="18">
        <v>75.900000000000006</v>
      </c>
      <c r="L89" s="33">
        <f>J89/H89</f>
        <v>1.2705211142099961</v>
      </c>
      <c r="N89" s="42"/>
    </row>
    <row r="90" spans="1:14" x14ac:dyDescent="0.25">
      <c r="A90" s="14" t="s">
        <v>346</v>
      </c>
      <c r="B90" s="55">
        <v>556</v>
      </c>
      <c r="C90" s="18" t="s">
        <v>326</v>
      </c>
      <c r="D90" s="56">
        <v>9.4154000000000009E-3</v>
      </c>
      <c r="E90" s="62">
        <f>$D90*1000</f>
        <v>9.4154</v>
      </c>
      <c r="F90" s="18">
        <v>307.39999999999998</v>
      </c>
      <c r="G90" s="26">
        <v>67.400000000000006</v>
      </c>
      <c r="H90" s="56">
        <v>7.2811000000000004E-3</v>
      </c>
      <c r="I90" s="33">
        <f t="shared" si="1"/>
        <v>1.2931287854857096</v>
      </c>
      <c r="J90" s="58">
        <v>8.6017000000000003E-3</v>
      </c>
      <c r="K90" s="18">
        <v>69</v>
      </c>
      <c r="L90" s="33">
        <f>J90/H90</f>
        <v>1.1813736935353174</v>
      </c>
      <c r="N90" s="42"/>
    </row>
    <row r="91" spans="1:14" x14ac:dyDescent="0.25">
      <c r="A91" s="14" t="s">
        <v>347</v>
      </c>
      <c r="B91" s="55">
        <v>559</v>
      </c>
      <c r="C91" s="18" t="s">
        <v>326</v>
      </c>
      <c r="D91" s="56">
        <v>2.3142200000000002E-2</v>
      </c>
      <c r="E91" s="62">
        <f>$D91*1000</f>
        <v>23.142200000000003</v>
      </c>
      <c r="F91" s="18">
        <v>310.8</v>
      </c>
      <c r="G91" s="26">
        <v>75.5</v>
      </c>
      <c r="J91" s="58">
        <v>2.2069700000000001E-2</v>
      </c>
      <c r="K91" s="18">
        <v>77</v>
      </c>
    </row>
    <row r="92" spans="1:14" x14ac:dyDescent="0.25">
      <c r="A92" s="14" t="s">
        <v>348</v>
      </c>
      <c r="B92" s="55">
        <v>562</v>
      </c>
      <c r="C92" s="18" t="s">
        <v>326</v>
      </c>
      <c r="D92" s="56">
        <v>3.2078000000000002E-2</v>
      </c>
      <c r="E92" s="62">
        <f>$D92*1000</f>
        <v>32.078000000000003</v>
      </c>
      <c r="F92" s="18">
        <v>292.8</v>
      </c>
      <c r="G92" s="26">
        <v>75.099999999999994</v>
      </c>
      <c r="H92" s="56">
        <v>7.2811000000000004E-3</v>
      </c>
      <c r="I92" s="33">
        <f t="shared" si="1"/>
        <v>4.4056529919929686</v>
      </c>
      <c r="J92" s="58">
        <v>3.0616000000000001E-2</v>
      </c>
      <c r="K92" s="18">
        <v>75.900000000000006</v>
      </c>
      <c r="L92" s="33">
        <f>J92/H92</f>
        <v>4.2048591558967736</v>
      </c>
    </row>
    <row r="93" spans="1:14" x14ac:dyDescent="0.25">
      <c r="A93" s="14" t="s">
        <v>349</v>
      </c>
      <c r="B93" s="55">
        <v>565</v>
      </c>
      <c r="C93" s="18" t="s">
        <v>326</v>
      </c>
      <c r="D93" s="56">
        <v>1.64248E-2</v>
      </c>
      <c r="E93" s="62">
        <f>$D93*1000</f>
        <v>16.424800000000001</v>
      </c>
      <c r="F93" s="18">
        <v>313.10000000000002</v>
      </c>
      <c r="G93" s="26">
        <v>73.8</v>
      </c>
      <c r="H93" s="56">
        <v>2.2394000000000001E-2</v>
      </c>
      <c r="I93" s="33">
        <f t="shared" si="1"/>
        <v>0.73344645887291238</v>
      </c>
    </row>
    <row r="94" spans="1:14" x14ac:dyDescent="0.25">
      <c r="A94" s="14" t="s">
        <v>350</v>
      </c>
      <c r="B94" s="55">
        <v>568</v>
      </c>
      <c r="C94" s="18" t="s">
        <v>326</v>
      </c>
      <c r="D94" s="56">
        <v>5.2412E-2</v>
      </c>
      <c r="E94" s="62">
        <f>$D94*1000</f>
        <v>52.411999999999999</v>
      </c>
      <c r="F94" s="18">
        <v>320</v>
      </c>
      <c r="G94" s="26">
        <v>55.9</v>
      </c>
    </row>
    <row r="95" spans="1:14" x14ac:dyDescent="0.25">
      <c r="A95" s="14" t="s">
        <v>351</v>
      </c>
      <c r="B95" s="55">
        <v>571</v>
      </c>
      <c r="C95" s="18" t="s">
        <v>326</v>
      </c>
      <c r="D95" s="56">
        <v>3.7176099999999997E-2</v>
      </c>
      <c r="E95" s="62">
        <f>$D95*1000</f>
        <v>37.176099999999998</v>
      </c>
      <c r="F95" s="18">
        <v>305.10000000000002</v>
      </c>
      <c r="G95" s="26">
        <v>83</v>
      </c>
      <c r="H95" s="56">
        <v>1.9555900000000001E-2</v>
      </c>
      <c r="I95" s="33">
        <f t="shared" si="1"/>
        <v>1.9010170843581731</v>
      </c>
      <c r="J95" s="58">
        <v>3.5128300000000001E-2</v>
      </c>
      <c r="K95" s="18">
        <v>85.1</v>
      </c>
      <c r="L95" s="33">
        <f>J95/H95</f>
        <v>1.7963018833191007</v>
      </c>
    </row>
    <row r="96" spans="1:14" x14ac:dyDescent="0.25">
      <c r="A96" s="14" t="s">
        <v>352</v>
      </c>
      <c r="B96" s="55">
        <v>574</v>
      </c>
      <c r="C96" s="18" t="s">
        <v>326</v>
      </c>
      <c r="D96" s="56">
        <v>2.8078599999999999E-2</v>
      </c>
      <c r="E96" s="62">
        <f>$D96*1000</f>
        <v>28.078599999999998</v>
      </c>
      <c r="F96" s="18">
        <v>337.1</v>
      </c>
      <c r="G96" s="26">
        <v>74.099999999999994</v>
      </c>
      <c r="H96" s="56">
        <v>1.5790100000000001E-2</v>
      </c>
      <c r="I96" s="33">
        <f t="shared" si="1"/>
        <v>1.7782407964484073</v>
      </c>
      <c r="J96" s="58">
        <v>2.5645299999999999E-2</v>
      </c>
      <c r="K96" s="18">
        <v>75.2</v>
      </c>
      <c r="L96" s="33">
        <f>J96/H96</f>
        <v>1.6241379091962684</v>
      </c>
    </row>
    <row r="97" spans="1:12" x14ac:dyDescent="0.25">
      <c r="A97" s="14" t="s">
        <v>353</v>
      </c>
      <c r="B97" s="55">
        <v>577</v>
      </c>
      <c r="C97" s="18" t="s">
        <v>326</v>
      </c>
      <c r="D97" s="56">
        <v>1.82784E-2</v>
      </c>
      <c r="E97" s="62">
        <f>$D97*1000</f>
        <v>18.278400000000001</v>
      </c>
      <c r="F97" s="18">
        <v>353.9</v>
      </c>
      <c r="G97" s="26">
        <v>75.2</v>
      </c>
      <c r="H97" s="56">
        <v>1.7008499999999999E-2</v>
      </c>
      <c r="I97" s="33">
        <f t="shared" si="1"/>
        <v>1.0746626686656673</v>
      </c>
      <c r="J97" s="58">
        <v>1.7202800000000001E-2</v>
      </c>
      <c r="K97" s="18">
        <v>76.5</v>
      </c>
      <c r="L97" s="33">
        <f>J97/H97</f>
        <v>1.0114236999147486</v>
      </c>
    </row>
    <row r="98" spans="1:12" x14ac:dyDescent="0.25">
      <c r="A98" s="14" t="s">
        <v>354</v>
      </c>
      <c r="B98" s="55">
        <v>580</v>
      </c>
      <c r="C98" s="18" t="s">
        <v>326</v>
      </c>
      <c r="D98" s="56">
        <v>1.53022E-2</v>
      </c>
      <c r="E98" s="62">
        <f>$D98*1000</f>
        <v>15.302200000000001</v>
      </c>
      <c r="F98" s="18">
        <v>4</v>
      </c>
      <c r="G98" s="26">
        <v>84.1</v>
      </c>
      <c r="H98" s="56">
        <v>1.36361E-2</v>
      </c>
      <c r="I98" s="33">
        <f t="shared" si="1"/>
        <v>1.1221830288718915</v>
      </c>
      <c r="J98" s="58">
        <v>1.4637300000000001E-2</v>
      </c>
      <c r="K98" s="18">
        <v>85.9</v>
      </c>
      <c r="L98" s="33">
        <f>J98/H98</f>
        <v>1.0734227528398883</v>
      </c>
    </row>
    <row r="99" spans="1:12" x14ac:dyDescent="0.25">
      <c r="A99" s="14" t="s">
        <v>355</v>
      </c>
      <c r="B99" s="55">
        <v>580</v>
      </c>
      <c r="C99" s="18" t="s">
        <v>326</v>
      </c>
      <c r="D99" s="56">
        <v>8.2349999999999993E-3</v>
      </c>
      <c r="E99" s="62">
        <f>$D99*1000</f>
        <v>8.2349999999999994</v>
      </c>
      <c r="F99" s="18">
        <v>356.8</v>
      </c>
      <c r="G99" s="26">
        <v>76.3</v>
      </c>
      <c r="H99" s="56">
        <v>7.6984999999999996E-3</v>
      </c>
      <c r="I99" s="33">
        <f t="shared" si="1"/>
        <v>1.0696889004351497</v>
      </c>
      <c r="J99" s="58">
        <v>7.5148999999999997E-3</v>
      </c>
      <c r="K99" s="18">
        <v>80.900000000000006</v>
      </c>
      <c r="L99" s="33">
        <f>J99/H99</f>
        <v>0.97615119828538033</v>
      </c>
    </row>
    <row r="100" spans="1:12" x14ac:dyDescent="0.25">
      <c r="A100" s="53" t="s">
        <v>356</v>
      </c>
      <c r="B100" s="55">
        <v>583</v>
      </c>
      <c r="C100" s="18" t="s">
        <v>326</v>
      </c>
      <c r="D100" s="56">
        <v>1.5854400000000001E-2</v>
      </c>
      <c r="E100" s="62">
        <f>$D100*1000</f>
        <v>15.854400000000002</v>
      </c>
      <c r="F100" s="18">
        <v>339.6</v>
      </c>
      <c r="G100" s="26">
        <v>54.6</v>
      </c>
      <c r="H100" s="56">
        <v>1.2158199999999999E-2</v>
      </c>
      <c r="I100" s="33">
        <f t="shared" si="1"/>
        <v>1.3040088170946358</v>
      </c>
      <c r="J100" s="58">
        <v>1.3939999999999999E-2</v>
      </c>
      <c r="K100" s="18">
        <v>60.2</v>
      </c>
      <c r="L100" s="33">
        <f>J100/H100</f>
        <v>1.1465512987119804</v>
      </c>
    </row>
    <row r="101" spans="1:12" x14ac:dyDescent="0.25">
      <c r="A101" s="14" t="s">
        <v>357</v>
      </c>
      <c r="B101" s="55">
        <v>586</v>
      </c>
      <c r="C101" s="18" t="s">
        <v>326</v>
      </c>
      <c r="D101" s="56">
        <v>6.6988000000000006E-2</v>
      </c>
      <c r="E101" s="62">
        <f>$D101*1000</f>
        <v>66.988</v>
      </c>
      <c r="F101" s="18">
        <v>345.7</v>
      </c>
      <c r="G101" s="26">
        <v>59.1</v>
      </c>
      <c r="H101" s="56">
        <v>3.4332799999999997E-2</v>
      </c>
      <c r="I101" s="33">
        <f t="shared" si="1"/>
        <v>1.9511371050424089</v>
      </c>
      <c r="J101" s="58">
        <v>6.2045599999999999E-2</v>
      </c>
      <c r="K101" s="18">
        <v>61.6</v>
      </c>
      <c r="L101" s="33">
        <f>J101/H101</f>
        <v>1.8071814707801288</v>
      </c>
    </row>
    <row r="102" spans="1:12" x14ac:dyDescent="0.25">
      <c r="A102" s="14" t="s">
        <v>358</v>
      </c>
      <c r="B102" s="55">
        <v>589</v>
      </c>
      <c r="C102" s="18" t="s">
        <v>326</v>
      </c>
      <c r="D102" s="56">
        <v>7.1395899999999998E-2</v>
      </c>
      <c r="E102" s="62">
        <f>$D102*1000</f>
        <v>71.395899999999997</v>
      </c>
      <c r="F102" s="18">
        <v>355.7</v>
      </c>
      <c r="G102" s="26">
        <v>66.8</v>
      </c>
      <c r="H102" s="56">
        <v>5.1628E-2</v>
      </c>
      <c r="I102" s="33">
        <f t="shared" si="1"/>
        <v>1.3828910668629426</v>
      </c>
      <c r="J102" s="58">
        <v>6.7918999999999993E-2</v>
      </c>
      <c r="K102" s="18">
        <v>67.400000000000006</v>
      </c>
      <c r="L102" s="33">
        <f>J102/H102</f>
        <v>1.3155458278453551</v>
      </c>
    </row>
    <row r="103" spans="1:12" x14ac:dyDescent="0.25">
      <c r="A103" s="53" t="s">
        <v>359</v>
      </c>
      <c r="B103" s="55">
        <v>593</v>
      </c>
      <c r="C103" s="18" t="s">
        <v>326</v>
      </c>
      <c r="D103" s="56">
        <v>0.1073669</v>
      </c>
      <c r="E103" s="62">
        <f>$D103*1000</f>
        <v>107.3669</v>
      </c>
      <c r="F103" s="18">
        <v>321.2</v>
      </c>
      <c r="G103" s="26">
        <v>24.2</v>
      </c>
      <c r="H103" s="56">
        <v>0.1052635</v>
      </c>
      <c r="I103" s="33">
        <f t="shared" si="1"/>
        <v>1.0199822350577361</v>
      </c>
      <c r="J103" s="58">
        <v>9.4292600000000004E-2</v>
      </c>
      <c r="K103" s="18">
        <v>25.8</v>
      </c>
      <c r="L103" s="33">
        <f>J103/H103</f>
        <v>0.89577678872543676</v>
      </c>
    </row>
    <row r="104" spans="1:12" x14ac:dyDescent="0.25">
      <c r="A104" s="14" t="s">
        <v>360</v>
      </c>
      <c r="B104" s="55">
        <v>596</v>
      </c>
      <c r="C104" s="18" t="s">
        <v>326</v>
      </c>
      <c r="D104" s="56">
        <v>5.9820600000000002E-2</v>
      </c>
      <c r="E104" s="62">
        <f>$D104*1000</f>
        <v>59.820599999999999</v>
      </c>
      <c r="F104" s="18">
        <v>360</v>
      </c>
      <c r="G104" s="26">
        <v>77.900000000000006</v>
      </c>
      <c r="H104" s="56">
        <v>4.2279799999999999E-2</v>
      </c>
      <c r="I104" s="33">
        <f t="shared" si="1"/>
        <v>1.4148742425460858</v>
      </c>
      <c r="J104" s="58">
        <v>5.5929399999999997E-2</v>
      </c>
      <c r="K104" s="18">
        <v>78.5</v>
      </c>
      <c r="L104" s="33">
        <f>J104/H104</f>
        <v>1.3228397485323959</v>
      </c>
    </row>
    <row r="105" spans="1:12" x14ac:dyDescent="0.25">
      <c r="A105" s="14" t="s">
        <v>325</v>
      </c>
      <c r="B105" s="54">
        <v>599</v>
      </c>
      <c r="C105" s="18" t="s">
        <v>326</v>
      </c>
      <c r="D105" s="56">
        <v>4.95798E-2</v>
      </c>
      <c r="E105" s="62">
        <f>$D105*1000</f>
        <v>49.579799999999999</v>
      </c>
      <c r="F105" s="18">
        <v>5.8</v>
      </c>
      <c r="G105" s="26">
        <v>73.8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CFA6-1D3C-4E68-A90B-B8D9270FEB8B}">
  <dimension ref="A1:Q308"/>
  <sheetViews>
    <sheetView tabSelected="1" zoomScale="80" zoomScaleNormal="80" workbookViewId="0">
      <selection activeCell="T13" sqref="T13"/>
    </sheetView>
  </sheetViews>
  <sheetFormatPr defaultRowHeight="15" x14ac:dyDescent="0.25"/>
  <cols>
    <col min="1" max="1" width="12.7109375" style="77" customWidth="1"/>
    <col min="2" max="2" width="9.140625" style="82"/>
    <col min="3" max="3" width="12.140625" style="82" customWidth="1"/>
    <col min="4" max="4" width="12.140625" style="84" customWidth="1"/>
    <col min="5" max="5" width="15.85546875" style="84" customWidth="1"/>
    <col min="6" max="6" width="11.140625" style="81" customWidth="1"/>
    <col min="7" max="7" width="12.7109375" style="84" customWidth="1"/>
    <col min="8" max="8" width="14.85546875" style="84" customWidth="1"/>
    <col min="9" max="9" width="18.42578125" style="84" customWidth="1"/>
    <col min="10" max="10" width="11" style="81" customWidth="1"/>
    <col min="11" max="11" width="12" style="81" customWidth="1"/>
    <col min="12" max="12" width="13.140625" style="84" customWidth="1"/>
    <col min="13" max="13" width="12.42578125" style="81" customWidth="1"/>
    <col min="14" max="14" width="16.85546875" style="96" customWidth="1"/>
    <col min="15" max="15" width="10.42578125" style="85" customWidth="1"/>
    <col min="16" max="16" width="9.140625" style="64"/>
    <col min="17" max="16384" width="9.140625" style="65"/>
  </cols>
  <sheetData>
    <row r="1" spans="1:17" s="74" customFormat="1" ht="60" x14ac:dyDescent="0.25">
      <c r="A1" s="67" t="s">
        <v>322</v>
      </c>
      <c r="B1" s="67" t="s">
        <v>440</v>
      </c>
      <c r="C1" s="67" t="s">
        <v>0</v>
      </c>
      <c r="D1" s="68" t="s">
        <v>422</v>
      </c>
      <c r="E1" s="68" t="s">
        <v>423</v>
      </c>
      <c r="F1" s="92" t="s">
        <v>424</v>
      </c>
      <c r="G1" s="68" t="s">
        <v>425</v>
      </c>
      <c r="H1" s="68" t="s">
        <v>426</v>
      </c>
      <c r="I1" s="68" t="s">
        <v>427</v>
      </c>
      <c r="J1" s="70" t="s">
        <v>438</v>
      </c>
      <c r="K1" s="70" t="s">
        <v>439</v>
      </c>
      <c r="L1" s="68" t="s">
        <v>419</v>
      </c>
      <c r="M1" s="71" t="s">
        <v>428</v>
      </c>
      <c r="N1" s="95" t="s">
        <v>429</v>
      </c>
      <c r="O1" s="69" t="s">
        <v>430</v>
      </c>
      <c r="P1" s="72"/>
      <c r="Q1" s="73"/>
    </row>
    <row r="2" spans="1:17" x14ac:dyDescent="0.25">
      <c r="A2" s="75" t="s">
        <v>304</v>
      </c>
      <c r="B2" s="78" t="s">
        <v>436</v>
      </c>
      <c r="C2" s="81">
        <v>43</v>
      </c>
      <c r="D2" s="84">
        <v>1.544143</v>
      </c>
      <c r="E2" s="84">
        <v>-1.4800340000000001</v>
      </c>
      <c r="F2" s="87">
        <v>1.33523607239258E-2</v>
      </c>
      <c r="G2" s="84">
        <f>($D2+$E2)/2</f>
        <v>3.2054499999999986E-2</v>
      </c>
      <c r="H2" s="84">
        <f>G2*1000</f>
        <v>32.054499999999983</v>
      </c>
      <c r="I2" s="84">
        <f>-$E2/$D2</f>
        <v>0.95848247215445725</v>
      </c>
      <c r="J2" s="89">
        <f>D2/F2</f>
        <v>115.64569231814448</v>
      </c>
      <c r="K2" s="87">
        <f t="shared" ref="K2:K65" si="0">J2/1000</f>
        <v>0.11564569231814448</v>
      </c>
      <c r="L2" s="84">
        <v>5.6798500000000002E-2</v>
      </c>
      <c r="M2" s="89">
        <f>L2*1000</f>
        <v>56.798500000000004</v>
      </c>
      <c r="N2" s="96">
        <f>L2/50</f>
        <v>1.13597E-3</v>
      </c>
      <c r="O2" s="85">
        <f>N2/F2</f>
        <v>8.5076341441590958E-2</v>
      </c>
    </row>
    <row r="3" spans="1:17" x14ac:dyDescent="0.25">
      <c r="A3" s="75" t="s">
        <v>305</v>
      </c>
      <c r="B3" s="78"/>
      <c r="C3" s="81">
        <v>53</v>
      </c>
      <c r="D3" s="84">
        <v>1.648136</v>
      </c>
      <c r="E3" s="84">
        <v>-1.552136</v>
      </c>
      <c r="F3" s="87">
        <v>1.5576891298996053E-2</v>
      </c>
      <c r="G3" s="84">
        <f t="shared" ref="G3:G66" si="1">($D3+$E3)/2</f>
        <v>4.8000000000000043E-2</v>
      </c>
      <c r="H3" s="84">
        <f t="shared" ref="H3:H66" si="2">G3*1000</f>
        <v>48.000000000000043</v>
      </c>
      <c r="I3" s="84">
        <f t="shared" ref="I3:I66" si="3">-$E3/$D3</f>
        <v>0.9417523796579893</v>
      </c>
      <c r="J3" s="89">
        <f>D3/F3</f>
        <v>105.80647758042866</v>
      </c>
      <c r="K3" s="87">
        <f t="shared" si="0"/>
        <v>0.10580647758042866</v>
      </c>
      <c r="L3" s="84">
        <v>5.3782600000000007E-2</v>
      </c>
      <c r="M3" s="89">
        <f t="shared" ref="M3:M66" si="4">L3*1000</f>
        <v>53.782600000000009</v>
      </c>
      <c r="N3" s="96">
        <f t="shared" ref="N3:N66" si="5">L3/50</f>
        <v>1.0756520000000001E-3</v>
      </c>
      <c r="O3" s="85">
        <f>N3/F3</f>
        <v>6.905434334444685E-2</v>
      </c>
    </row>
    <row r="4" spans="1:17" x14ac:dyDescent="0.25">
      <c r="A4" s="75" t="s">
        <v>306</v>
      </c>
      <c r="B4" s="78"/>
      <c r="C4" s="81">
        <v>63</v>
      </c>
      <c r="D4" s="84">
        <v>1.6723889999999999</v>
      </c>
      <c r="E4" s="84">
        <v>-1.4580580000000001</v>
      </c>
      <c r="F4" s="87">
        <v>1.7102749766780685E-2</v>
      </c>
      <c r="G4" s="84">
        <f t="shared" si="1"/>
        <v>0.10716549999999991</v>
      </c>
      <c r="H4" s="84">
        <f t="shared" si="2"/>
        <v>107.16549999999991</v>
      </c>
      <c r="I4" s="84">
        <f t="shared" si="3"/>
        <v>0.87184141966970607</v>
      </c>
      <c r="J4" s="89">
        <f>D4/F4</f>
        <v>97.784802023376614</v>
      </c>
      <c r="K4" s="87">
        <f t="shared" si="0"/>
        <v>9.778480202337661E-2</v>
      </c>
      <c r="L4" s="84">
        <v>3.70283E-2</v>
      </c>
      <c r="M4" s="89">
        <f t="shared" si="4"/>
        <v>37.028300000000002</v>
      </c>
      <c r="N4" s="96">
        <f t="shared" si="5"/>
        <v>7.4056600000000001E-4</v>
      </c>
      <c r="O4" s="85">
        <f>N4/F4</f>
        <v>4.3300990197402599E-2</v>
      </c>
    </row>
    <row r="5" spans="1:17" x14ac:dyDescent="0.25">
      <c r="A5" s="75" t="s">
        <v>307</v>
      </c>
      <c r="B5" s="78"/>
      <c r="C5" s="81">
        <v>73</v>
      </c>
      <c r="D5" s="84">
        <v>0.76105389999999995</v>
      </c>
      <c r="E5" s="84">
        <v>-0.69007529999999995</v>
      </c>
      <c r="F5" s="87">
        <v>1.0640769462549757E-2</v>
      </c>
      <c r="G5" s="84">
        <f t="shared" si="1"/>
        <v>3.5489300000000001E-2</v>
      </c>
      <c r="H5" s="84">
        <f t="shared" si="2"/>
        <v>35.4893</v>
      </c>
      <c r="I5" s="84">
        <f t="shared" si="3"/>
        <v>0.90673643483069988</v>
      </c>
      <c r="J5" s="89">
        <f>D5/F5</f>
        <v>71.522449826446589</v>
      </c>
      <c r="K5" s="87">
        <f t="shared" si="0"/>
        <v>7.1522449826446594E-2</v>
      </c>
      <c r="L5" s="84">
        <v>2.0267E-2</v>
      </c>
      <c r="M5" s="89">
        <f t="shared" si="4"/>
        <v>20.266999999999999</v>
      </c>
      <c r="N5" s="96">
        <f t="shared" si="5"/>
        <v>4.0534000000000002E-4</v>
      </c>
      <c r="O5" s="85">
        <f>N5/F5</f>
        <v>3.8093109847609823E-2</v>
      </c>
    </row>
    <row r="6" spans="1:17" x14ac:dyDescent="0.25">
      <c r="A6" s="75" t="s">
        <v>308</v>
      </c>
      <c r="B6" s="78"/>
      <c r="C6" s="81">
        <v>83</v>
      </c>
      <c r="D6" s="84">
        <v>0.64313220000000004</v>
      </c>
      <c r="E6" s="84">
        <v>-0.58202920000000002</v>
      </c>
      <c r="F6" s="87">
        <v>6.7401391053864609E-3</v>
      </c>
      <c r="G6" s="84">
        <f t="shared" si="1"/>
        <v>3.0551500000000009E-2</v>
      </c>
      <c r="H6" s="84">
        <f t="shared" si="2"/>
        <v>30.551500000000008</v>
      </c>
      <c r="I6" s="84">
        <f t="shared" si="3"/>
        <v>0.90499153984204184</v>
      </c>
      <c r="J6" s="89">
        <f>D6/F6</f>
        <v>95.418238398972122</v>
      </c>
      <c r="K6" s="87">
        <f t="shared" si="0"/>
        <v>9.5418238398972122E-2</v>
      </c>
      <c r="L6" s="84">
        <v>1.7005900000000001E-2</v>
      </c>
      <c r="M6" s="89">
        <f t="shared" si="4"/>
        <v>17.0059</v>
      </c>
      <c r="N6" s="96">
        <f t="shared" si="5"/>
        <v>3.4011800000000004E-4</v>
      </c>
      <c r="O6" s="85">
        <f>N6/F6</f>
        <v>5.0461569810657289E-2</v>
      </c>
    </row>
    <row r="7" spans="1:17" x14ac:dyDescent="0.25">
      <c r="A7" s="75" t="s">
        <v>309</v>
      </c>
      <c r="B7" s="78"/>
      <c r="C7" s="81">
        <v>93</v>
      </c>
      <c r="D7" s="84">
        <v>1.780251</v>
      </c>
      <c r="E7" s="84">
        <v>-1.671575</v>
      </c>
      <c r="F7" s="87">
        <v>1.6410335677667E-2</v>
      </c>
      <c r="G7" s="84">
        <f t="shared" si="1"/>
        <v>5.4337999999999997E-2</v>
      </c>
      <c r="H7" s="84">
        <f t="shared" si="2"/>
        <v>54.337999999999994</v>
      </c>
      <c r="I7" s="84">
        <f t="shared" si="3"/>
        <v>0.93895467549238842</v>
      </c>
      <c r="J7" s="89">
        <f>D7/F7</f>
        <v>108.48352129827316</v>
      </c>
      <c r="K7" s="87">
        <f t="shared" si="0"/>
        <v>0.10848352129827316</v>
      </c>
      <c r="L7" s="84">
        <v>1.4178199999999998E-2</v>
      </c>
      <c r="M7" s="89">
        <f t="shared" si="4"/>
        <v>14.178199999999999</v>
      </c>
      <c r="N7" s="96">
        <f t="shared" si="5"/>
        <v>2.8356399999999998E-4</v>
      </c>
      <c r="O7" s="85">
        <f>N7/F7</f>
        <v>1.72795977833595E-2</v>
      </c>
    </row>
    <row r="8" spans="1:17" x14ac:dyDescent="0.25">
      <c r="A8" s="75" t="s">
        <v>293</v>
      </c>
      <c r="B8" s="78"/>
      <c r="C8" s="81">
        <v>103</v>
      </c>
      <c r="D8" s="84">
        <v>2.8103560000000001</v>
      </c>
      <c r="E8" s="84">
        <v>-2.8106580000000001</v>
      </c>
      <c r="F8" s="87">
        <v>1.9659230458023196E-2</v>
      </c>
      <c r="G8" s="84">
        <f t="shared" si="1"/>
        <v>-1.5100000000001224E-4</v>
      </c>
      <c r="H8" s="84">
        <f t="shared" si="2"/>
        <v>-0.15100000000001224</v>
      </c>
      <c r="I8" s="84">
        <f t="shared" si="3"/>
        <v>1.0001074596954977</v>
      </c>
      <c r="J8" s="89">
        <f>D8/F8</f>
        <v>142.953510108177</v>
      </c>
      <c r="K8" s="87">
        <f t="shared" si="0"/>
        <v>0.142953510108177</v>
      </c>
      <c r="L8" s="84">
        <v>3.0301500000000002E-2</v>
      </c>
      <c r="M8" s="89">
        <f t="shared" si="4"/>
        <v>30.301500000000001</v>
      </c>
      <c r="N8" s="96">
        <f t="shared" si="5"/>
        <v>6.0603000000000002E-4</v>
      </c>
      <c r="O8" s="85">
        <f>N8/F8</f>
        <v>3.0826740715716623E-2</v>
      </c>
    </row>
    <row r="9" spans="1:17" x14ac:dyDescent="0.25">
      <c r="A9" s="75" t="s">
        <v>294</v>
      </c>
      <c r="B9" s="78"/>
      <c r="C9" s="81">
        <v>113</v>
      </c>
      <c r="D9" s="84">
        <v>2.3203659999999999</v>
      </c>
      <c r="E9" s="84">
        <v>-2.1601159999999999</v>
      </c>
      <c r="F9" s="87">
        <v>2.1343182385897299E-2</v>
      </c>
      <c r="G9" s="84">
        <f t="shared" si="1"/>
        <v>8.0125000000000002E-2</v>
      </c>
      <c r="H9" s="84">
        <f t="shared" si="2"/>
        <v>80.125</v>
      </c>
      <c r="I9" s="84">
        <f t="shared" si="3"/>
        <v>0.930937619323848</v>
      </c>
      <c r="J9" s="89">
        <f>D9/F9</f>
        <v>108.71696441732151</v>
      </c>
      <c r="K9" s="87">
        <f t="shared" si="0"/>
        <v>0.10871696441732151</v>
      </c>
      <c r="L9" s="84">
        <v>3.6735999999999998E-2</v>
      </c>
      <c r="M9" s="89">
        <f t="shared" si="4"/>
        <v>36.735999999999997</v>
      </c>
      <c r="N9" s="96">
        <f t="shared" si="5"/>
        <v>7.347199999999999E-4</v>
      </c>
      <c r="O9" s="85">
        <f>N9/F9</f>
        <v>3.442410727303126E-2</v>
      </c>
    </row>
    <row r="10" spans="1:17" x14ac:dyDescent="0.25">
      <c r="A10" s="75" t="s">
        <v>295</v>
      </c>
      <c r="B10" s="78"/>
      <c r="C10" s="81">
        <v>123</v>
      </c>
      <c r="D10" s="84">
        <v>1.766195</v>
      </c>
      <c r="E10" s="84">
        <v>-1.6631100000000001</v>
      </c>
      <c r="F10" s="87">
        <v>1.6005760303783617E-2</v>
      </c>
      <c r="G10" s="84">
        <f>($D10+$E10)/2</f>
        <v>5.1542499999999936E-2</v>
      </c>
      <c r="H10" s="84">
        <f t="shared" si="2"/>
        <v>51.542499999999933</v>
      </c>
      <c r="I10" s="84">
        <f t="shared" si="3"/>
        <v>0.94163441749070753</v>
      </c>
      <c r="J10" s="89">
        <f>D10/F10</f>
        <v>110.34746031917568</v>
      </c>
      <c r="K10" s="87">
        <f t="shared" si="0"/>
        <v>0.11034746031917568</v>
      </c>
      <c r="L10" s="84">
        <v>3.3037499999999997E-2</v>
      </c>
      <c r="M10" s="89">
        <f t="shared" si="4"/>
        <v>33.037499999999994</v>
      </c>
      <c r="N10" s="96">
        <f t="shared" si="5"/>
        <v>6.6074999999999999E-4</v>
      </c>
      <c r="O10" s="85">
        <f>N10/F10</f>
        <v>4.1282012691631065E-2</v>
      </c>
    </row>
    <row r="11" spans="1:17" x14ac:dyDescent="0.25">
      <c r="A11" s="75" t="s">
        <v>296</v>
      </c>
      <c r="B11" s="78"/>
      <c r="C11" s="81">
        <v>133</v>
      </c>
      <c r="D11" s="84">
        <v>1.664236</v>
      </c>
      <c r="E11" s="84">
        <v>-1.5720209999999999</v>
      </c>
      <c r="F11" s="87">
        <v>1.8294256718390269E-2</v>
      </c>
      <c r="G11" s="84">
        <f t="shared" si="1"/>
        <v>4.6107500000000079E-2</v>
      </c>
      <c r="H11" s="84">
        <f t="shared" si="2"/>
        <v>46.10750000000008</v>
      </c>
      <c r="I11" s="84">
        <f t="shared" si="3"/>
        <v>0.94459019033358238</v>
      </c>
      <c r="J11" s="89">
        <f>D11/F11</f>
        <v>90.970408124153508</v>
      </c>
      <c r="K11" s="87">
        <f t="shared" si="0"/>
        <v>9.097040812415351E-2</v>
      </c>
      <c r="L11" s="84">
        <v>2.61727E-2</v>
      </c>
      <c r="M11" s="89">
        <f t="shared" si="4"/>
        <v>26.172699999999999</v>
      </c>
      <c r="N11" s="96">
        <f t="shared" si="5"/>
        <v>5.2345400000000002E-4</v>
      </c>
      <c r="O11" s="85">
        <f>N11/F11</f>
        <v>2.8613023642212194E-2</v>
      </c>
    </row>
    <row r="12" spans="1:17" x14ac:dyDescent="0.25">
      <c r="A12" s="75" t="s">
        <v>297</v>
      </c>
      <c r="B12" s="78"/>
      <c r="C12" s="81">
        <v>138</v>
      </c>
      <c r="D12" s="84">
        <v>1.3230999999999999</v>
      </c>
      <c r="E12" s="84">
        <v>-1.2041299999999999</v>
      </c>
      <c r="F12" s="87">
        <v>1.317941317941318E-2</v>
      </c>
      <c r="G12" s="84">
        <f t="shared" si="1"/>
        <v>5.948500000000001E-2</v>
      </c>
      <c r="H12" s="84">
        <f t="shared" si="2"/>
        <v>59.485000000000014</v>
      </c>
      <c r="I12" s="84">
        <f t="shared" si="3"/>
        <v>0.91008238228402993</v>
      </c>
      <c r="J12" s="89">
        <f>D12/F12</f>
        <v>100.39141970802919</v>
      </c>
      <c r="K12" s="87">
        <f t="shared" si="0"/>
        <v>0.10039141970802919</v>
      </c>
      <c r="L12" s="84">
        <v>1.6405599999999999E-2</v>
      </c>
      <c r="M12" s="89">
        <f t="shared" si="4"/>
        <v>16.4056</v>
      </c>
      <c r="N12" s="96">
        <f t="shared" si="5"/>
        <v>3.2811199999999998E-4</v>
      </c>
      <c r="O12" s="85">
        <f>N12/F12</f>
        <v>2.489579737226277E-2</v>
      </c>
    </row>
    <row r="13" spans="1:17" x14ac:dyDescent="0.25">
      <c r="A13" s="75" t="s">
        <v>298</v>
      </c>
      <c r="B13" s="78"/>
      <c r="C13" s="81">
        <v>143</v>
      </c>
      <c r="D13" s="84">
        <v>16.12049</v>
      </c>
      <c r="E13" s="84">
        <v>-15.54255</v>
      </c>
      <c r="F13" s="87">
        <v>5.0136311459728342E-2</v>
      </c>
      <c r="G13" s="84">
        <f t="shared" si="1"/>
        <v>0.28896999999999995</v>
      </c>
      <c r="H13" s="84">
        <f t="shared" si="2"/>
        <v>288.96999999999997</v>
      </c>
      <c r="I13" s="84">
        <f t="shared" si="3"/>
        <v>0.96414873245168109</v>
      </c>
      <c r="J13" s="89">
        <f>D13/F13</f>
        <v>321.53322673026469</v>
      </c>
      <c r="K13" s="87">
        <f t="shared" si="0"/>
        <v>0.32153322673026469</v>
      </c>
      <c r="L13" s="84">
        <v>0.15354190000000001</v>
      </c>
      <c r="M13" s="89">
        <f t="shared" si="4"/>
        <v>153.5419</v>
      </c>
      <c r="N13" s="96">
        <f t="shared" si="5"/>
        <v>3.0708380000000002E-3</v>
      </c>
      <c r="O13" s="85">
        <f>N13/F13</f>
        <v>6.124977906415454E-2</v>
      </c>
    </row>
    <row r="14" spans="1:17" x14ac:dyDescent="0.25">
      <c r="A14" s="75" t="s">
        <v>299</v>
      </c>
      <c r="B14" s="78"/>
      <c r="C14" s="81">
        <v>153</v>
      </c>
      <c r="D14" s="84">
        <v>1.560095</v>
      </c>
      <c r="E14" s="84">
        <v>-1.4530799999999999</v>
      </c>
      <c r="F14" s="87">
        <v>1.6047285912626198E-2</v>
      </c>
      <c r="G14" s="84">
        <f t="shared" si="1"/>
        <v>5.3507500000000041E-2</v>
      </c>
      <c r="H14" s="84">
        <f t="shared" si="2"/>
        <v>53.507500000000043</v>
      </c>
      <c r="I14" s="84">
        <f t="shared" si="3"/>
        <v>0.9314048182963216</v>
      </c>
      <c r="J14" s="89">
        <f>D14/F14</f>
        <v>97.218620550189016</v>
      </c>
      <c r="K14" s="87">
        <f t="shared" si="0"/>
        <v>9.7218620550189011E-2</v>
      </c>
      <c r="L14" s="84">
        <v>3.57735E-2</v>
      </c>
      <c r="M14" s="89">
        <f t="shared" si="4"/>
        <v>35.773499999999999</v>
      </c>
      <c r="N14" s="96">
        <f t="shared" si="5"/>
        <v>7.1546999999999995E-4</v>
      </c>
      <c r="O14" s="85">
        <f>N14/F14</f>
        <v>4.4585109525409498E-2</v>
      </c>
    </row>
    <row r="15" spans="1:17" x14ac:dyDescent="0.25">
      <c r="A15" s="75" t="s">
        <v>300</v>
      </c>
      <c r="B15" s="78"/>
      <c r="C15" s="81">
        <v>163</v>
      </c>
      <c r="D15" s="84">
        <v>1.5801460000000001</v>
      </c>
      <c r="E15" s="84">
        <v>-1.4640359999999999</v>
      </c>
      <c r="F15" s="87">
        <v>1.6353227147700378E-2</v>
      </c>
      <c r="G15" s="84">
        <f t="shared" si="1"/>
        <v>5.8055000000000079E-2</v>
      </c>
      <c r="H15" s="84">
        <f t="shared" si="2"/>
        <v>58.055000000000078</v>
      </c>
      <c r="I15" s="84">
        <f t="shared" si="3"/>
        <v>0.92651944820288745</v>
      </c>
      <c r="J15" s="89">
        <f>D15/F15</f>
        <v>96.625943352239389</v>
      </c>
      <c r="K15" s="87">
        <f t="shared" si="0"/>
        <v>9.6625943352239382E-2</v>
      </c>
      <c r="L15" s="84">
        <v>3.2088499999999999E-2</v>
      </c>
      <c r="M15" s="89">
        <f t="shared" si="4"/>
        <v>32.088499999999996</v>
      </c>
      <c r="N15" s="96">
        <f t="shared" si="5"/>
        <v>6.4176999999999995E-4</v>
      </c>
      <c r="O15" s="85">
        <f>N15/F15</f>
        <v>3.924424177586544E-2</v>
      </c>
    </row>
    <row r="16" spans="1:17" x14ac:dyDescent="0.25">
      <c r="A16" s="75" t="s">
        <v>301</v>
      </c>
      <c r="B16" s="78"/>
      <c r="C16" s="81">
        <v>173</v>
      </c>
      <c r="D16" s="84">
        <v>1.5450470000000001</v>
      </c>
      <c r="E16" s="84">
        <v>-1.428118</v>
      </c>
      <c r="F16" s="87">
        <v>1.7507763975155279E-2</v>
      </c>
      <c r="G16" s="84">
        <f t="shared" si="1"/>
        <v>5.846450000000003E-2</v>
      </c>
      <c r="H16" s="84">
        <f t="shared" si="2"/>
        <v>58.464500000000029</v>
      </c>
      <c r="I16" s="84">
        <f t="shared" si="3"/>
        <v>0.92432010158914257</v>
      </c>
      <c r="J16" s="89">
        <f>D16/F16</f>
        <v>88.249247716186261</v>
      </c>
      <c r="K16" s="87">
        <f t="shared" si="0"/>
        <v>8.8249247716186266E-2</v>
      </c>
      <c r="L16" s="84">
        <v>3.48913E-2</v>
      </c>
      <c r="M16" s="89">
        <f t="shared" si="4"/>
        <v>34.891300000000001</v>
      </c>
      <c r="N16" s="96">
        <f t="shared" si="5"/>
        <v>6.9782600000000002E-4</v>
      </c>
      <c r="O16" s="85">
        <f>N16/F16</f>
        <v>3.9858088159645234E-2</v>
      </c>
    </row>
    <row r="17" spans="1:15" x14ac:dyDescent="0.25">
      <c r="A17" s="75" t="s">
        <v>302</v>
      </c>
      <c r="B17" s="78"/>
      <c r="C17" s="81">
        <v>183</v>
      </c>
      <c r="D17" s="84">
        <v>1.5170129999999999</v>
      </c>
      <c r="E17" s="84">
        <v>-1.4050940000000001</v>
      </c>
      <c r="F17" s="87">
        <v>1.6988097031791469E-2</v>
      </c>
      <c r="G17" s="84">
        <f t="shared" si="1"/>
        <v>5.595949999999994E-2</v>
      </c>
      <c r="H17" s="84">
        <f t="shared" si="2"/>
        <v>55.959499999999942</v>
      </c>
      <c r="I17" s="84">
        <f t="shared" si="3"/>
        <v>0.92622409959571872</v>
      </c>
      <c r="J17" s="89">
        <f>D17/F17</f>
        <v>89.298583423503331</v>
      </c>
      <c r="K17" s="87">
        <f t="shared" si="0"/>
        <v>8.929858342350333E-2</v>
      </c>
      <c r="L17" s="84">
        <v>2.3202899999999999E-2</v>
      </c>
      <c r="M17" s="89">
        <f t="shared" si="4"/>
        <v>23.2029</v>
      </c>
      <c r="N17" s="96">
        <f t="shared" si="5"/>
        <v>4.6405799999999999E-4</v>
      </c>
      <c r="O17" s="85">
        <f>N17/F17</f>
        <v>2.7316655840354771E-2</v>
      </c>
    </row>
    <row r="18" spans="1:15" x14ac:dyDescent="0.25">
      <c r="A18" s="75" t="s">
        <v>303</v>
      </c>
      <c r="B18" s="78"/>
      <c r="C18" s="81">
        <v>193</v>
      </c>
      <c r="D18" s="84">
        <v>1.6130530000000001</v>
      </c>
      <c r="E18" s="84">
        <v>-1.5130570000000001</v>
      </c>
      <c r="F18" s="87">
        <v>1.7026693718423046E-2</v>
      </c>
      <c r="G18" s="84">
        <f t="shared" si="1"/>
        <v>4.9997999999999987E-2</v>
      </c>
      <c r="H18" s="84">
        <f t="shared" si="2"/>
        <v>49.99799999999999</v>
      </c>
      <c r="I18" s="84">
        <f t="shared" si="3"/>
        <v>0.93800823655515353</v>
      </c>
      <c r="J18" s="89">
        <f>D18/F18</f>
        <v>94.736713226635501</v>
      </c>
      <c r="K18" s="87">
        <f t="shared" si="0"/>
        <v>9.4736713226635502E-2</v>
      </c>
      <c r="L18" s="84">
        <v>3.2991800000000002E-2</v>
      </c>
      <c r="M18" s="89">
        <f t="shared" si="4"/>
        <v>32.991800000000005</v>
      </c>
      <c r="N18" s="96">
        <f t="shared" si="5"/>
        <v>6.5983600000000002E-4</v>
      </c>
      <c r="O18" s="85">
        <f>N18/F18</f>
        <v>3.875303161682242E-2</v>
      </c>
    </row>
    <row r="19" spans="1:15" x14ac:dyDescent="0.25">
      <c r="A19" s="75" t="s">
        <v>404</v>
      </c>
      <c r="B19" s="78"/>
      <c r="C19" s="81">
        <v>203</v>
      </c>
      <c r="D19" s="84">
        <v>1.778972</v>
      </c>
      <c r="E19" s="84">
        <v>-1.6884939999999999</v>
      </c>
      <c r="F19" s="87">
        <v>1.7873439889497314E-2</v>
      </c>
      <c r="G19" s="84">
        <f t="shared" si="1"/>
        <v>4.5239000000000029E-2</v>
      </c>
      <c r="H19" s="84">
        <f t="shared" si="2"/>
        <v>45.239000000000033</v>
      </c>
      <c r="I19" s="84">
        <f t="shared" si="3"/>
        <v>0.94914029001018563</v>
      </c>
      <c r="J19" s="89">
        <f>D19/F19</f>
        <v>99.531596100051743</v>
      </c>
      <c r="K19" s="87">
        <f t="shared" si="0"/>
        <v>9.9531596100051745E-2</v>
      </c>
      <c r="L19" s="84">
        <v>3.6753300000000003E-2</v>
      </c>
      <c r="M19" s="89">
        <f t="shared" si="4"/>
        <v>36.753300000000003</v>
      </c>
      <c r="N19" s="96">
        <f t="shared" si="5"/>
        <v>7.3506600000000004E-4</v>
      </c>
      <c r="O19" s="85">
        <f>N19/F19</f>
        <v>4.1126162873210276E-2</v>
      </c>
    </row>
    <row r="20" spans="1:15" x14ac:dyDescent="0.25">
      <c r="A20" s="75" t="s">
        <v>405</v>
      </c>
      <c r="B20" s="78"/>
      <c r="C20" s="81">
        <v>213</v>
      </c>
      <c r="D20" s="84">
        <v>1.645832</v>
      </c>
      <c r="E20" s="84">
        <v>-1.5451090000000001</v>
      </c>
      <c r="F20" s="87">
        <v>1.7629196691193973E-2</v>
      </c>
      <c r="G20" s="84">
        <f t="shared" si="1"/>
        <v>5.0361499999999948E-2</v>
      </c>
      <c r="H20" s="84">
        <f t="shared" si="2"/>
        <v>50.36149999999995</v>
      </c>
      <c r="I20" s="84">
        <f t="shared" si="3"/>
        <v>0.93880116561107096</v>
      </c>
      <c r="J20" s="89">
        <f>D20/F20</f>
        <v>93.35830944708421</v>
      </c>
      <c r="K20" s="87">
        <f t="shared" si="0"/>
        <v>9.3358309447084203E-2</v>
      </c>
      <c r="L20" s="84">
        <v>2.9815700000000001E-2</v>
      </c>
      <c r="M20" s="89">
        <f t="shared" si="4"/>
        <v>29.8157</v>
      </c>
      <c r="N20" s="96">
        <f t="shared" si="5"/>
        <v>5.9631400000000002E-4</v>
      </c>
      <c r="O20" s="85">
        <f>N20/F20</f>
        <v>3.3825364277537788E-2</v>
      </c>
    </row>
    <row r="21" spans="1:15" x14ac:dyDescent="0.25">
      <c r="A21" s="75" t="s">
        <v>406</v>
      </c>
      <c r="B21" s="78"/>
      <c r="C21" s="81">
        <v>223</v>
      </c>
      <c r="D21" s="84">
        <v>1.6854819999999999</v>
      </c>
      <c r="E21" s="84">
        <v>-1.603091</v>
      </c>
      <c r="F21" s="87">
        <v>1.7705122040897137E-2</v>
      </c>
      <c r="G21" s="84">
        <f t="shared" si="1"/>
        <v>4.119549999999994E-2</v>
      </c>
      <c r="H21" s="84">
        <f t="shared" si="2"/>
        <v>41.195499999999939</v>
      </c>
      <c r="I21" s="84">
        <f t="shared" si="3"/>
        <v>0.95111724717321222</v>
      </c>
      <c r="J21" s="89">
        <f>D21/F21</f>
        <v>95.197423440894553</v>
      </c>
      <c r="K21" s="87">
        <f t="shared" si="0"/>
        <v>9.519742344089456E-2</v>
      </c>
      <c r="L21" s="84">
        <v>3.4479099999999999E-2</v>
      </c>
      <c r="M21" s="89">
        <f t="shared" si="4"/>
        <v>34.479099999999995</v>
      </c>
      <c r="N21" s="96">
        <f t="shared" si="5"/>
        <v>6.89582E-4</v>
      </c>
      <c r="O21" s="85">
        <f>N21/F21</f>
        <v>3.894816417571885E-2</v>
      </c>
    </row>
    <row r="22" spans="1:15" x14ac:dyDescent="0.25">
      <c r="A22" s="75" t="s">
        <v>407</v>
      </c>
      <c r="B22" s="78"/>
      <c r="C22" s="81">
        <v>233</v>
      </c>
      <c r="D22" s="84">
        <v>1.929325</v>
      </c>
      <c r="E22" s="84">
        <v>-1.8442190000000001</v>
      </c>
      <c r="F22" s="87">
        <v>2.0204278735819585E-2</v>
      </c>
      <c r="G22" s="84">
        <f t="shared" si="1"/>
        <v>4.2552999999999952E-2</v>
      </c>
      <c r="H22" s="84">
        <f t="shared" si="2"/>
        <v>42.552999999999955</v>
      </c>
      <c r="I22" s="84">
        <f t="shared" si="3"/>
        <v>0.95588819924066715</v>
      </c>
      <c r="J22" s="89">
        <f>D22/F22</f>
        <v>95.490911862127263</v>
      </c>
      <c r="K22" s="87">
        <f t="shared" si="0"/>
        <v>9.5490911862127256E-2</v>
      </c>
      <c r="L22" s="84">
        <v>3.3666300000000003E-2</v>
      </c>
      <c r="M22" s="89">
        <f t="shared" si="4"/>
        <v>33.6663</v>
      </c>
      <c r="N22" s="96">
        <f t="shared" si="5"/>
        <v>6.7332600000000002E-4</v>
      </c>
      <c r="O22" s="85">
        <f>N22/F22</f>
        <v>3.3325911249000924E-2</v>
      </c>
    </row>
    <row r="23" spans="1:15" x14ac:dyDescent="0.25">
      <c r="A23" s="75" t="s">
        <v>408</v>
      </c>
      <c r="B23" s="78"/>
      <c r="C23" s="81">
        <v>243</v>
      </c>
      <c r="D23" s="84">
        <v>1.668355</v>
      </c>
      <c r="E23" s="84">
        <v>-1.582077</v>
      </c>
      <c r="F23" s="87">
        <v>1.7673084402956049E-2</v>
      </c>
      <c r="G23" s="84">
        <f t="shared" si="1"/>
        <v>4.3139000000000038E-2</v>
      </c>
      <c r="H23" s="84">
        <f t="shared" si="2"/>
        <v>43.139000000000038</v>
      </c>
      <c r="I23" s="84">
        <f t="shared" si="3"/>
        <v>0.9482855867006722</v>
      </c>
      <c r="J23" s="89">
        <f>D23/F23</f>
        <v>94.40089584594223</v>
      </c>
      <c r="K23" s="87">
        <f t="shared" si="0"/>
        <v>9.4400895845942231E-2</v>
      </c>
      <c r="L23" s="84">
        <v>3.2869599999999999E-2</v>
      </c>
      <c r="M23" s="89">
        <f t="shared" si="4"/>
        <v>32.869599999999998</v>
      </c>
      <c r="N23" s="96">
        <f t="shared" si="5"/>
        <v>6.5739200000000002E-4</v>
      </c>
      <c r="O23" s="85">
        <f>N23/F23</f>
        <v>3.7197355312242088E-2</v>
      </c>
    </row>
    <row r="24" spans="1:15" x14ac:dyDescent="0.25">
      <c r="A24" s="75" t="s">
        <v>409</v>
      </c>
      <c r="B24" s="78"/>
      <c r="C24" s="81">
        <v>253</v>
      </c>
      <c r="D24" s="84">
        <v>1.656442</v>
      </c>
      <c r="E24" s="84">
        <v>-1.5343929999999999</v>
      </c>
      <c r="F24" s="87">
        <v>1.7461653915144416E-2</v>
      </c>
      <c r="G24" s="84">
        <f t="shared" si="1"/>
        <v>6.1024500000000037E-2</v>
      </c>
      <c r="H24" s="84">
        <f t="shared" si="2"/>
        <v>61.024500000000039</v>
      </c>
      <c r="I24" s="84">
        <f t="shared" si="3"/>
        <v>0.92631857921979754</v>
      </c>
      <c r="J24" s="89">
        <f>D24/F24</f>
        <v>94.861689966457021</v>
      </c>
      <c r="K24" s="87">
        <f t="shared" si="0"/>
        <v>9.4861689966457025E-2</v>
      </c>
      <c r="L24" s="84">
        <v>3.2247999999999999E-2</v>
      </c>
      <c r="M24" s="89">
        <f t="shared" si="4"/>
        <v>32.247999999999998</v>
      </c>
      <c r="N24" s="96">
        <f t="shared" si="5"/>
        <v>6.4495999999999998E-4</v>
      </c>
      <c r="O24" s="85">
        <f>N24/F24</f>
        <v>3.6935791027253667E-2</v>
      </c>
    </row>
    <row r="25" spans="1:15" x14ac:dyDescent="0.25">
      <c r="A25" s="75" t="s">
        <v>410</v>
      </c>
      <c r="B25" s="78"/>
      <c r="C25" s="81">
        <v>263</v>
      </c>
      <c r="D25" s="84">
        <v>1.6519410000000001</v>
      </c>
      <c r="E25" s="84">
        <v>-1.5702069999999999</v>
      </c>
      <c r="F25" s="87">
        <v>1.7264988365523648E-2</v>
      </c>
      <c r="G25" s="84">
        <f t="shared" si="1"/>
        <v>4.0867000000000098E-2</v>
      </c>
      <c r="H25" s="84">
        <f t="shared" si="2"/>
        <v>40.867000000000097</v>
      </c>
      <c r="I25" s="84">
        <f t="shared" si="3"/>
        <v>0.95052244601956115</v>
      </c>
      <c r="J25" s="89">
        <f>D25/F25</f>
        <v>95.681558830282867</v>
      </c>
      <c r="K25" s="87">
        <f t="shared" si="0"/>
        <v>9.568155883028287E-2</v>
      </c>
      <c r="L25" s="84">
        <v>3.8178999999999998E-2</v>
      </c>
      <c r="M25" s="89">
        <f t="shared" si="4"/>
        <v>38.178999999999995</v>
      </c>
      <c r="N25" s="96">
        <f t="shared" si="5"/>
        <v>7.6357999999999992E-4</v>
      </c>
      <c r="O25" s="85">
        <f>N25/F25</f>
        <v>4.4227078746533546E-2</v>
      </c>
    </row>
    <row r="26" spans="1:15" x14ac:dyDescent="0.25">
      <c r="A26" s="75" t="s">
        <v>411</v>
      </c>
      <c r="B26" s="78"/>
      <c r="C26" s="81">
        <v>273</v>
      </c>
      <c r="D26" s="84">
        <v>1.880207</v>
      </c>
      <c r="E26" s="84">
        <v>-1.7922480000000001</v>
      </c>
      <c r="F26" s="87">
        <v>1.855022569746468E-2</v>
      </c>
      <c r="G26" s="84">
        <f t="shared" si="1"/>
        <v>4.3979499999999949E-2</v>
      </c>
      <c r="H26" s="84">
        <f t="shared" si="2"/>
        <v>43.979499999999952</v>
      </c>
      <c r="I26" s="84">
        <f t="shared" si="3"/>
        <v>0.95321844881973106</v>
      </c>
      <c r="J26" s="89">
        <f>D26/F26</f>
        <v>101.3576347082922</v>
      </c>
      <c r="K26" s="87">
        <f t="shared" si="0"/>
        <v>0.10135763470829219</v>
      </c>
      <c r="L26" s="84">
        <v>3.4679099999999997E-2</v>
      </c>
      <c r="M26" s="89">
        <f t="shared" si="4"/>
        <v>34.679099999999998</v>
      </c>
      <c r="N26" s="96">
        <f t="shared" si="5"/>
        <v>6.9358199999999999E-4</v>
      </c>
      <c r="O26" s="85">
        <f>N26/F26</f>
        <v>3.7389410312931887E-2</v>
      </c>
    </row>
    <row r="27" spans="1:15" x14ac:dyDescent="0.25">
      <c r="A27" s="75" t="s">
        <v>412</v>
      </c>
      <c r="B27" s="78"/>
      <c r="C27" s="81">
        <v>283</v>
      </c>
      <c r="D27" s="84">
        <v>1.9794369999999999</v>
      </c>
      <c r="E27" s="84">
        <v>-1.9133389999999999</v>
      </c>
      <c r="F27" s="87">
        <v>1.9181799206846172E-2</v>
      </c>
      <c r="G27" s="84">
        <f t="shared" si="1"/>
        <v>3.3048999999999995E-2</v>
      </c>
      <c r="H27" s="84">
        <f t="shared" si="2"/>
        <v>33.048999999999992</v>
      </c>
      <c r="I27" s="84">
        <f t="shared" si="3"/>
        <v>0.96660767682932069</v>
      </c>
      <c r="J27" s="89">
        <f>D27/F27</f>
        <v>103.19350018498366</v>
      </c>
      <c r="K27" s="87">
        <f t="shared" si="0"/>
        <v>0.10319350018498366</v>
      </c>
      <c r="L27" s="84">
        <v>3.5040200000000001E-2</v>
      </c>
      <c r="M27" s="89">
        <f t="shared" si="4"/>
        <v>35.040199999999999</v>
      </c>
      <c r="N27" s="96">
        <f t="shared" si="5"/>
        <v>7.0080399999999997E-4</v>
      </c>
      <c r="O27" s="85">
        <f>N27/F27</f>
        <v>3.653484182807399E-2</v>
      </c>
    </row>
    <row r="28" spans="1:15" x14ac:dyDescent="0.25">
      <c r="A28" s="75" t="s">
        <v>413</v>
      </c>
      <c r="B28" s="78"/>
      <c r="C28" s="81">
        <v>293</v>
      </c>
      <c r="D28" s="84">
        <v>2.350425</v>
      </c>
      <c r="E28" s="84">
        <v>-2.2504439999999999</v>
      </c>
      <c r="F28" s="87">
        <v>2.0809189008215507E-2</v>
      </c>
      <c r="G28" s="84">
        <f t="shared" si="1"/>
        <v>4.9990500000000049E-2</v>
      </c>
      <c r="H28" s="84">
        <f t="shared" si="2"/>
        <v>49.990500000000047</v>
      </c>
      <c r="I28" s="84">
        <f t="shared" si="3"/>
        <v>0.95746258655349559</v>
      </c>
      <c r="J28" s="89">
        <f>D28/F28</f>
        <v>112.95130238242575</v>
      </c>
      <c r="K28" s="87">
        <f t="shared" si="0"/>
        <v>0.11295130238242575</v>
      </c>
      <c r="L28" s="84">
        <v>3.3394300000000002E-2</v>
      </c>
      <c r="M28" s="89">
        <f t="shared" si="4"/>
        <v>33.394300000000001</v>
      </c>
      <c r="N28" s="96">
        <f t="shared" si="5"/>
        <v>6.6788600000000002E-4</v>
      </c>
      <c r="O28" s="85">
        <f>N28/F28</f>
        <v>3.2095724621287132E-2</v>
      </c>
    </row>
    <row r="29" spans="1:15" x14ac:dyDescent="0.25">
      <c r="A29" s="75" t="s">
        <v>394</v>
      </c>
      <c r="B29" s="78"/>
      <c r="C29" s="81">
        <v>303</v>
      </c>
      <c r="D29" s="84">
        <v>1.814087</v>
      </c>
      <c r="E29" s="84">
        <v>-1.713036</v>
      </c>
      <c r="F29" s="87">
        <v>1.772498082269865E-2</v>
      </c>
      <c r="G29" s="84">
        <f t="shared" si="1"/>
        <v>5.0525500000000001E-2</v>
      </c>
      <c r="H29" s="84">
        <f t="shared" si="2"/>
        <v>50.525500000000001</v>
      </c>
      <c r="I29" s="84">
        <f t="shared" si="3"/>
        <v>0.94429649735652144</v>
      </c>
      <c r="J29" s="89">
        <f>D29/F29</f>
        <v>102.34634486469379</v>
      </c>
      <c r="K29" s="87">
        <f t="shared" si="0"/>
        <v>0.10234634486469379</v>
      </c>
      <c r="L29" s="84">
        <v>4.2129899999999998E-2</v>
      </c>
      <c r="M29" s="89">
        <f t="shared" si="4"/>
        <v>42.129899999999999</v>
      </c>
      <c r="N29" s="96">
        <f t="shared" si="5"/>
        <v>8.4259799999999996E-4</v>
      </c>
      <c r="O29" s="85">
        <f>N29/F29</f>
        <v>4.7537315184057467E-2</v>
      </c>
    </row>
    <row r="30" spans="1:15" x14ac:dyDescent="0.25">
      <c r="A30" s="75" t="s">
        <v>395</v>
      </c>
      <c r="B30" s="78"/>
      <c r="C30" s="81">
        <v>313</v>
      </c>
      <c r="D30" s="84">
        <v>1.775193</v>
      </c>
      <c r="E30" s="84">
        <v>-1.662833</v>
      </c>
      <c r="F30" s="87">
        <v>1.7632506974051266E-2</v>
      </c>
      <c r="G30" s="84">
        <f t="shared" si="1"/>
        <v>5.6180000000000008E-2</v>
      </c>
      <c r="H30" s="84">
        <f t="shared" si="2"/>
        <v>56.180000000000007</v>
      </c>
      <c r="I30" s="84">
        <f t="shared" si="3"/>
        <v>0.93670547371468904</v>
      </c>
      <c r="J30" s="89">
        <f>D30/F30</f>
        <v>100.6772889761194</v>
      </c>
      <c r="K30" s="87">
        <f t="shared" si="0"/>
        <v>0.1006772889761194</v>
      </c>
      <c r="L30" s="84">
        <v>3.95089E-2</v>
      </c>
      <c r="M30" s="89">
        <f t="shared" si="4"/>
        <v>39.508899999999997</v>
      </c>
      <c r="N30" s="96">
        <f t="shared" si="5"/>
        <v>7.90178E-4</v>
      </c>
      <c r="O30" s="85">
        <f>N30/F30</f>
        <v>4.4813706931343282E-2</v>
      </c>
    </row>
    <row r="31" spans="1:15" x14ac:dyDescent="0.25">
      <c r="A31" s="75" t="s">
        <v>396</v>
      </c>
      <c r="B31" s="78"/>
      <c r="C31" s="81">
        <v>323</v>
      </c>
      <c r="D31" s="84">
        <v>1.909087</v>
      </c>
      <c r="E31" s="84">
        <v>-1.8002050000000001</v>
      </c>
      <c r="F31" s="87">
        <v>1.8322749741071887E-2</v>
      </c>
      <c r="G31" s="84">
        <f t="shared" si="1"/>
        <v>5.4440999999999962E-2</v>
      </c>
      <c r="H31" s="84">
        <f t="shared" si="2"/>
        <v>54.44099999999996</v>
      </c>
      <c r="I31" s="84">
        <f t="shared" si="3"/>
        <v>0.9429664546455977</v>
      </c>
      <c r="J31" s="89">
        <f>D31/F31</f>
        <v>104.19216694973632</v>
      </c>
      <c r="K31" s="87">
        <f t="shared" si="0"/>
        <v>0.10419216694973632</v>
      </c>
      <c r="L31" s="84">
        <v>3.9102199999999997E-2</v>
      </c>
      <c r="M31" s="89">
        <f t="shared" si="4"/>
        <v>39.102199999999996</v>
      </c>
      <c r="N31" s="96">
        <f t="shared" si="5"/>
        <v>7.8204399999999997E-4</v>
      </c>
      <c r="O31" s="85">
        <f>N31/F31</f>
        <v>4.2681584972313773E-2</v>
      </c>
    </row>
    <row r="32" spans="1:15" x14ac:dyDescent="0.25">
      <c r="A32" s="75" t="s">
        <v>397</v>
      </c>
      <c r="B32" s="78"/>
      <c r="C32" s="81">
        <v>335</v>
      </c>
      <c r="D32" s="84">
        <v>1.843337</v>
      </c>
      <c r="E32" s="84">
        <v>-1.7791239999999999</v>
      </c>
      <c r="F32" s="87">
        <v>1.8391822785128225E-2</v>
      </c>
      <c r="G32" s="84">
        <f t="shared" si="1"/>
        <v>3.2106500000000038E-2</v>
      </c>
      <c r="H32" s="84">
        <f t="shared" si="2"/>
        <v>32.10650000000004</v>
      </c>
      <c r="I32" s="84">
        <f t="shared" si="3"/>
        <v>0.96516480708627883</v>
      </c>
      <c r="J32" s="89">
        <f>D32/F32</f>
        <v>100.22590047412467</v>
      </c>
      <c r="K32" s="87">
        <f t="shared" si="0"/>
        <v>0.10022590047412468</v>
      </c>
      <c r="L32" s="84">
        <v>4.0762899999999998E-2</v>
      </c>
      <c r="M32" s="89">
        <f t="shared" si="4"/>
        <v>40.762899999999995</v>
      </c>
      <c r="N32" s="96">
        <f t="shared" si="5"/>
        <v>8.1525799999999991E-4</v>
      </c>
      <c r="O32" s="85">
        <f>N32/F32</f>
        <v>4.4327199621520062E-2</v>
      </c>
    </row>
    <row r="33" spans="1:15" x14ac:dyDescent="0.25">
      <c r="A33" s="75" t="s">
        <v>398</v>
      </c>
      <c r="B33" s="78"/>
      <c r="C33" s="81">
        <v>343</v>
      </c>
      <c r="D33" s="84">
        <v>1.531131</v>
      </c>
      <c r="E33" s="84">
        <v>-1.4441600000000001</v>
      </c>
      <c r="F33" s="87">
        <v>1.5973489829698984E-2</v>
      </c>
      <c r="G33" s="84">
        <f t="shared" si="1"/>
        <v>4.3485499999999955E-2</v>
      </c>
      <c r="H33" s="84">
        <f t="shared" si="2"/>
        <v>43.485499999999952</v>
      </c>
      <c r="I33" s="84">
        <f t="shared" si="3"/>
        <v>0.94319819793342308</v>
      </c>
      <c r="J33" s="89">
        <f>D33/F33</f>
        <v>95.854507457300826</v>
      </c>
      <c r="K33" s="87">
        <f t="shared" si="0"/>
        <v>9.5854507457300828E-2</v>
      </c>
      <c r="L33" s="84">
        <v>3.6660199999999997E-2</v>
      </c>
      <c r="M33" s="89">
        <f t="shared" si="4"/>
        <v>36.660199999999996</v>
      </c>
      <c r="N33" s="96">
        <f t="shared" si="5"/>
        <v>7.3320399999999989E-4</v>
      </c>
      <c r="O33" s="85">
        <f>N33/F33</f>
        <v>4.5901303210321508E-2</v>
      </c>
    </row>
    <row r="34" spans="1:15" x14ac:dyDescent="0.25">
      <c r="A34" s="75" t="s">
        <v>399</v>
      </c>
      <c r="B34" s="78"/>
      <c r="C34" s="81">
        <v>351</v>
      </c>
      <c r="D34" s="84">
        <v>1.6652940000000001</v>
      </c>
      <c r="E34" s="84">
        <v>-1.5582100000000001</v>
      </c>
      <c r="F34" s="87">
        <v>1.7227293606972303E-2</v>
      </c>
      <c r="G34" s="84">
        <f t="shared" si="1"/>
        <v>5.3541999999999978E-2</v>
      </c>
      <c r="H34" s="84">
        <f t="shared" si="2"/>
        <v>53.54199999999998</v>
      </c>
      <c r="I34" s="84">
        <f t="shared" si="3"/>
        <v>0.93569663975250017</v>
      </c>
      <c r="J34" s="89">
        <f>D34/F34</f>
        <v>96.666025319613482</v>
      </c>
      <c r="K34" s="87">
        <f t="shared" si="0"/>
        <v>9.6666025319613477E-2</v>
      </c>
      <c r="L34" s="84">
        <v>3.62069E-2</v>
      </c>
      <c r="M34" s="89">
        <f t="shared" si="4"/>
        <v>36.206899999999997</v>
      </c>
      <c r="N34" s="96">
        <f t="shared" si="5"/>
        <v>7.2413800000000004E-4</v>
      </c>
      <c r="O34" s="85">
        <f>N34/F34</f>
        <v>4.2034344832140309E-2</v>
      </c>
    </row>
    <row r="35" spans="1:15" x14ac:dyDescent="0.25">
      <c r="A35" s="75" t="s">
        <v>400</v>
      </c>
      <c r="B35" s="78"/>
      <c r="C35" s="81">
        <v>361</v>
      </c>
      <c r="D35" s="84">
        <v>1.5251939999999999</v>
      </c>
      <c r="E35" s="84">
        <v>-1.415438</v>
      </c>
      <c r="F35" s="87">
        <v>1.5432743760725978E-2</v>
      </c>
      <c r="G35" s="84">
        <f t="shared" si="1"/>
        <v>5.4877999999999982E-2</v>
      </c>
      <c r="H35" s="84">
        <f t="shared" si="2"/>
        <v>54.877999999999986</v>
      </c>
      <c r="I35" s="84">
        <f t="shared" si="3"/>
        <v>0.92803800696829386</v>
      </c>
      <c r="J35" s="89">
        <f>D35/F35</f>
        <v>98.828440596635204</v>
      </c>
      <c r="K35" s="87">
        <f t="shared" si="0"/>
        <v>9.8828440596635203E-2</v>
      </c>
      <c r="L35" s="84">
        <v>3.67409E-2</v>
      </c>
      <c r="M35" s="89">
        <f t="shared" si="4"/>
        <v>36.740900000000003</v>
      </c>
      <c r="N35" s="96">
        <f t="shared" si="5"/>
        <v>7.3481800000000004E-4</v>
      </c>
      <c r="O35" s="85">
        <f>N35/F35</f>
        <v>4.7614216330734517E-2</v>
      </c>
    </row>
    <row r="36" spans="1:15" x14ac:dyDescent="0.25">
      <c r="A36" s="75" t="s">
        <v>401</v>
      </c>
      <c r="B36" s="78"/>
      <c r="C36" s="81">
        <v>373</v>
      </c>
      <c r="D36" s="84">
        <v>1.4502569999999999</v>
      </c>
      <c r="E36" s="84">
        <v>-1.352185</v>
      </c>
      <c r="F36" s="87">
        <v>1.5980314244405932E-2</v>
      </c>
      <c r="G36" s="84">
        <f t="shared" si="1"/>
        <v>4.9035999999999969E-2</v>
      </c>
      <c r="H36" s="84">
        <f t="shared" si="2"/>
        <v>49.035999999999966</v>
      </c>
      <c r="I36" s="84">
        <f t="shared" si="3"/>
        <v>0.93237612368014777</v>
      </c>
      <c r="J36" s="89">
        <f>D36/F36</f>
        <v>90.752720992810069</v>
      </c>
      <c r="K36" s="87">
        <f t="shared" si="0"/>
        <v>9.0752720992810065E-2</v>
      </c>
      <c r="L36" s="84">
        <v>3.6572599999999997E-2</v>
      </c>
      <c r="M36" s="89">
        <f t="shared" si="4"/>
        <v>36.572599999999994</v>
      </c>
      <c r="N36" s="96">
        <f t="shared" si="5"/>
        <v>7.3145199999999995E-4</v>
      </c>
      <c r="O36" s="85">
        <f>N36/F36</f>
        <v>4.5772066106650688E-2</v>
      </c>
    </row>
    <row r="37" spans="1:15" x14ac:dyDescent="0.25">
      <c r="A37" s="75" t="s">
        <v>402</v>
      </c>
      <c r="B37" s="78"/>
      <c r="C37" s="81">
        <v>383</v>
      </c>
      <c r="D37" s="84">
        <v>1.5292619999999999</v>
      </c>
      <c r="E37" s="84">
        <v>-1.40019</v>
      </c>
      <c r="F37" s="87">
        <v>1.6250462449130598E-2</v>
      </c>
      <c r="G37" s="84">
        <f t="shared" si="1"/>
        <v>6.4535999999999927E-2</v>
      </c>
      <c r="H37" s="84">
        <f t="shared" si="2"/>
        <v>64.53599999999993</v>
      </c>
      <c r="I37" s="84">
        <f t="shared" si="3"/>
        <v>0.91559850437662094</v>
      </c>
      <c r="J37" s="89">
        <f>D37/F37</f>
        <v>94.105752669322698</v>
      </c>
      <c r="K37" s="87">
        <f t="shared" si="0"/>
        <v>9.4105752669322695E-2</v>
      </c>
      <c r="L37" s="84">
        <v>2.8790300000000001E-2</v>
      </c>
      <c r="M37" s="89">
        <f t="shared" si="4"/>
        <v>28.790300000000002</v>
      </c>
      <c r="N37" s="96">
        <f t="shared" si="5"/>
        <v>5.75806E-4</v>
      </c>
      <c r="O37" s="85">
        <f>N37/F37</f>
        <v>3.5433207011952184E-2</v>
      </c>
    </row>
    <row r="38" spans="1:15" x14ac:dyDescent="0.25">
      <c r="A38" s="75" t="s">
        <v>403</v>
      </c>
      <c r="B38" s="78"/>
      <c r="C38" s="81">
        <v>393</v>
      </c>
      <c r="D38" s="84">
        <v>1.7983849999999999</v>
      </c>
      <c r="E38" s="84">
        <v>-1.7052369999999999</v>
      </c>
      <c r="F38" s="87">
        <v>1.7748217829058572E-2</v>
      </c>
      <c r="G38" s="84">
        <f t="shared" si="1"/>
        <v>4.6574000000000004E-2</v>
      </c>
      <c r="H38" s="84">
        <f t="shared" si="2"/>
        <v>46.574000000000005</v>
      </c>
      <c r="I38" s="84">
        <f t="shared" si="3"/>
        <v>0.94820463916235953</v>
      </c>
      <c r="J38" s="89">
        <f>D38/F38</f>
        <v>101.32763848861283</v>
      </c>
      <c r="K38" s="87">
        <f t="shared" si="0"/>
        <v>0.10132763848861283</v>
      </c>
      <c r="L38" s="84">
        <v>3.7163399999999999E-2</v>
      </c>
      <c r="M38" s="89">
        <f t="shared" si="4"/>
        <v>37.163399999999996</v>
      </c>
      <c r="N38" s="96">
        <f t="shared" si="5"/>
        <v>7.4326799999999995E-4</v>
      </c>
      <c r="O38" s="85">
        <f>N38/F38</f>
        <v>4.1878458285714286E-2</v>
      </c>
    </row>
    <row r="39" spans="1:15" x14ac:dyDescent="0.25">
      <c r="A39" s="75" t="s">
        <v>431</v>
      </c>
      <c r="B39" s="78"/>
      <c r="C39" s="81">
        <v>403</v>
      </c>
      <c r="D39" s="84">
        <v>1.779288</v>
      </c>
      <c r="E39" s="84">
        <v>-1.68605</v>
      </c>
      <c r="F39" s="87">
        <v>2.3489801893237044E-2</v>
      </c>
      <c r="G39" s="84">
        <f t="shared" si="1"/>
        <v>4.6618999999999966E-2</v>
      </c>
      <c r="H39" s="84">
        <f t="shared" si="2"/>
        <v>46.618999999999964</v>
      </c>
      <c r="I39" s="84">
        <f t="shared" si="3"/>
        <v>0.94759814037974743</v>
      </c>
      <c r="J39" s="89">
        <f>D39/F39</f>
        <v>75.74725440797674</v>
      </c>
      <c r="K39" s="87">
        <f t="shared" si="0"/>
        <v>7.5747254407976736E-2</v>
      </c>
      <c r="L39" s="84">
        <v>4.27144E-2</v>
      </c>
      <c r="M39" s="89">
        <f t="shared" si="4"/>
        <v>42.714399999999998</v>
      </c>
      <c r="N39" s="96">
        <f t="shared" si="5"/>
        <v>8.5428800000000003E-4</v>
      </c>
      <c r="O39" s="85">
        <f>N39/F39</f>
        <v>3.6368463381803079E-2</v>
      </c>
    </row>
    <row r="40" spans="1:15" x14ac:dyDescent="0.25">
      <c r="A40" s="75" t="s">
        <v>316</v>
      </c>
      <c r="B40" s="78"/>
      <c r="C40" s="81">
        <v>409</v>
      </c>
      <c r="D40" s="84">
        <v>1.9216120000000001</v>
      </c>
      <c r="E40" s="84">
        <v>-1.816724</v>
      </c>
      <c r="F40" s="87">
        <v>2.3823290775644188E-2</v>
      </c>
      <c r="G40" s="84">
        <f t="shared" si="1"/>
        <v>5.2444000000000046E-2</v>
      </c>
      <c r="H40" s="84">
        <f t="shared" si="2"/>
        <v>52.444000000000045</v>
      </c>
      <c r="I40" s="84">
        <f t="shared" si="3"/>
        <v>0.9454166605953751</v>
      </c>
      <c r="J40" s="89">
        <f>D40/F40</f>
        <v>80.661064757878279</v>
      </c>
      <c r="K40" s="87">
        <f t="shared" si="0"/>
        <v>8.0661064757878279E-2</v>
      </c>
      <c r="L40" s="84">
        <v>4.2072900000000003E-2</v>
      </c>
      <c r="M40" s="89">
        <f t="shared" si="4"/>
        <v>42.072900000000004</v>
      </c>
      <c r="N40" s="96">
        <f t="shared" si="5"/>
        <v>8.4145800000000011E-4</v>
      </c>
      <c r="O40" s="85">
        <f>N40/F40</f>
        <v>3.5320813061655916E-2</v>
      </c>
    </row>
    <row r="41" spans="1:15" x14ac:dyDescent="0.25">
      <c r="A41" s="75" t="s">
        <v>432</v>
      </c>
      <c r="B41" s="78"/>
      <c r="C41" s="81">
        <v>415</v>
      </c>
      <c r="D41" s="84">
        <v>1.7095769999999999</v>
      </c>
      <c r="E41" s="84">
        <v>-1.61009</v>
      </c>
      <c r="F41" s="87">
        <v>2.2105872747640837E-2</v>
      </c>
      <c r="G41" s="84">
        <f t="shared" si="1"/>
        <v>4.9743499999999941E-2</v>
      </c>
      <c r="H41" s="84">
        <f t="shared" si="2"/>
        <v>49.743499999999941</v>
      </c>
      <c r="I41" s="84">
        <f t="shared" si="3"/>
        <v>0.94180607249629589</v>
      </c>
      <c r="J41" s="89">
        <f>D41/F41</f>
        <v>77.335874476272281</v>
      </c>
      <c r="K41" s="87">
        <f t="shared" si="0"/>
        <v>7.7335874476272284E-2</v>
      </c>
      <c r="L41" s="84">
        <v>4.4561099999999999E-2</v>
      </c>
      <c r="M41" s="89">
        <f t="shared" si="4"/>
        <v>44.561099999999996</v>
      </c>
      <c r="N41" s="96">
        <f t="shared" si="5"/>
        <v>8.91222E-4</v>
      </c>
      <c r="O41" s="85">
        <f>N41/F41</f>
        <v>4.0316073930856774E-2</v>
      </c>
    </row>
    <row r="42" spans="1:15" x14ac:dyDescent="0.25">
      <c r="A42" s="75" t="s">
        <v>433</v>
      </c>
      <c r="B42" s="78"/>
      <c r="C42" s="81">
        <v>420</v>
      </c>
      <c r="D42" s="84">
        <v>2.0606070000000001</v>
      </c>
      <c r="E42" s="84">
        <v>-1.961552</v>
      </c>
      <c r="F42" s="87">
        <v>2.3077482522568388E-2</v>
      </c>
      <c r="G42" s="84">
        <f t="shared" si="1"/>
        <v>4.9527500000000058E-2</v>
      </c>
      <c r="H42" s="84">
        <f t="shared" si="2"/>
        <v>49.52750000000006</v>
      </c>
      <c r="I42" s="84">
        <f t="shared" si="3"/>
        <v>0.95192921309109402</v>
      </c>
      <c r="J42" s="89">
        <f>D42/F42</f>
        <v>89.290805354737046</v>
      </c>
      <c r="K42" s="87">
        <f t="shared" si="0"/>
        <v>8.9290805354737046E-2</v>
      </c>
      <c r="L42" s="84">
        <v>5.0991199999999993E-2</v>
      </c>
      <c r="M42" s="89">
        <f t="shared" si="4"/>
        <v>50.991199999999992</v>
      </c>
      <c r="N42" s="96">
        <f t="shared" si="5"/>
        <v>1.0198239999999999E-3</v>
      </c>
      <c r="O42" s="85">
        <f>N42/F42</f>
        <v>4.4191302019302735E-2</v>
      </c>
    </row>
    <row r="43" spans="1:15" x14ac:dyDescent="0.25">
      <c r="A43" s="75" t="s">
        <v>434</v>
      </c>
      <c r="B43" s="78"/>
      <c r="C43" s="81">
        <v>426</v>
      </c>
      <c r="D43" s="84">
        <v>1.972828</v>
      </c>
      <c r="E43" s="84">
        <v>-1.8671949999999999</v>
      </c>
      <c r="F43" s="87">
        <v>2.2965967134084518E-2</v>
      </c>
      <c r="G43" s="84">
        <f t="shared" si="1"/>
        <v>5.2816500000000044E-2</v>
      </c>
      <c r="H43" s="84">
        <f t="shared" si="2"/>
        <v>52.816500000000048</v>
      </c>
      <c r="I43" s="84">
        <f t="shared" si="3"/>
        <v>0.94645605192140414</v>
      </c>
      <c r="J43" s="89">
        <f>D43/F43</f>
        <v>85.902239103706791</v>
      </c>
      <c r="K43" s="87">
        <f t="shared" si="0"/>
        <v>8.5902239103706785E-2</v>
      </c>
      <c r="L43" s="84">
        <v>5.26393E-2</v>
      </c>
      <c r="M43" s="89">
        <f t="shared" si="4"/>
        <v>52.639299999999999</v>
      </c>
      <c r="N43" s="96">
        <f t="shared" si="5"/>
        <v>1.052786E-3</v>
      </c>
      <c r="O43" s="85">
        <f>N43/F43</f>
        <v>4.5841135008746356E-2</v>
      </c>
    </row>
    <row r="44" spans="1:15" x14ac:dyDescent="0.25">
      <c r="A44" s="75" t="s">
        <v>251</v>
      </c>
      <c r="B44" s="78"/>
      <c r="C44" s="81">
        <v>432</v>
      </c>
      <c r="D44" s="84">
        <v>1.902345</v>
      </c>
      <c r="E44" s="84">
        <v>-1.804038</v>
      </c>
      <c r="F44" s="87">
        <v>2.2279242696169207E-2</v>
      </c>
      <c r="G44" s="84">
        <f t="shared" si="1"/>
        <v>4.9153499999999961E-2</v>
      </c>
      <c r="H44" s="84">
        <f t="shared" si="2"/>
        <v>49.153499999999958</v>
      </c>
      <c r="I44" s="84">
        <f t="shared" si="3"/>
        <v>0.94832325366849868</v>
      </c>
      <c r="J44" s="89">
        <f>D44/F44</f>
        <v>85.386430137820511</v>
      </c>
      <c r="K44" s="87">
        <f t="shared" si="0"/>
        <v>8.5386430137820518E-2</v>
      </c>
      <c r="L44" s="84">
        <v>5.7425499999999997E-2</v>
      </c>
      <c r="M44" s="89">
        <f t="shared" si="4"/>
        <v>57.4255</v>
      </c>
      <c r="N44" s="96">
        <f t="shared" si="5"/>
        <v>1.1485099999999999E-3</v>
      </c>
      <c r="O44" s="85">
        <f>N44/F44</f>
        <v>5.1550675023504272E-2</v>
      </c>
    </row>
    <row r="45" spans="1:15" x14ac:dyDescent="0.25">
      <c r="A45" s="75" t="s">
        <v>253</v>
      </c>
      <c r="B45" s="78"/>
      <c r="C45" s="81">
        <v>438</v>
      </c>
      <c r="D45" s="84">
        <v>1.8042879999999999</v>
      </c>
      <c r="E45" s="84">
        <v>-1.686531</v>
      </c>
      <c r="F45" s="87">
        <v>2.313470345135709E-2</v>
      </c>
      <c r="G45" s="84">
        <f t="shared" si="1"/>
        <v>5.8878499999999945E-2</v>
      </c>
      <c r="H45" s="84">
        <f t="shared" si="2"/>
        <v>58.878499999999946</v>
      </c>
      <c r="I45" s="84">
        <f t="shared" si="3"/>
        <v>0.93473492036748018</v>
      </c>
      <c r="J45" s="89">
        <f>D45/F45</f>
        <v>77.990539355461664</v>
      </c>
      <c r="K45" s="87">
        <f t="shared" si="0"/>
        <v>7.7990539355461658E-2</v>
      </c>
      <c r="L45" s="84">
        <v>4.5533499999999998E-2</v>
      </c>
      <c r="M45" s="89">
        <f t="shared" si="4"/>
        <v>45.533499999999997</v>
      </c>
      <c r="N45" s="96">
        <f t="shared" si="5"/>
        <v>9.1066999999999993E-4</v>
      </c>
      <c r="O45" s="85">
        <f>N45/F45</f>
        <v>3.9363806928183455E-2</v>
      </c>
    </row>
    <row r="46" spans="1:15" x14ac:dyDescent="0.25">
      <c r="A46" s="75" t="s">
        <v>255</v>
      </c>
      <c r="B46" s="78"/>
      <c r="C46" s="81">
        <v>444</v>
      </c>
      <c r="D46" s="84">
        <v>2.0503170000000002</v>
      </c>
      <c r="E46" s="84">
        <v>-1.9389350000000001</v>
      </c>
      <c r="F46" s="87">
        <v>2.3356732015176514E-2</v>
      </c>
      <c r="G46" s="84">
        <f t="shared" si="1"/>
        <v>5.5691000000000046E-2</v>
      </c>
      <c r="H46" s="84">
        <f t="shared" si="2"/>
        <v>55.691000000000045</v>
      </c>
      <c r="I46" s="84">
        <f t="shared" si="3"/>
        <v>0.94567571746222656</v>
      </c>
      <c r="J46" s="89">
        <f>D46/F46</f>
        <v>87.782700022749964</v>
      </c>
      <c r="K46" s="87">
        <f t="shared" si="0"/>
        <v>8.778270002274996E-2</v>
      </c>
      <c r="L46" s="84">
        <v>4.6116600000000001E-2</v>
      </c>
      <c r="M46" s="89">
        <f t="shared" si="4"/>
        <v>46.116599999999998</v>
      </c>
      <c r="N46" s="96">
        <f t="shared" si="5"/>
        <v>9.2233199999999999E-4</v>
      </c>
      <c r="O46" s="85">
        <f>N46/F46</f>
        <v>3.9488914776292156E-2</v>
      </c>
    </row>
    <row r="47" spans="1:15" x14ac:dyDescent="0.25">
      <c r="A47" s="75" t="s">
        <v>257</v>
      </c>
      <c r="B47" s="78"/>
      <c r="C47" s="81">
        <v>451</v>
      </c>
      <c r="D47" s="84">
        <v>1.9575739999999999</v>
      </c>
      <c r="E47" s="84">
        <v>-1.855091</v>
      </c>
      <c r="F47" s="87">
        <v>2.3433292298222667E-2</v>
      </c>
      <c r="G47" s="84">
        <f t="shared" si="1"/>
        <v>5.124149999999994E-2</v>
      </c>
      <c r="H47" s="84">
        <f t="shared" si="2"/>
        <v>51.241499999999938</v>
      </c>
      <c r="I47" s="84">
        <f t="shared" si="3"/>
        <v>0.94764795609259223</v>
      </c>
      <c r="J47" s="89">
        <f>D47/F47</f>
        <v>83.538154822080855</v>
      </c>
      <c r="K47" s="87">
        <f t="shared" si="0"/>
        <v>8.3538154822080851E-2</v>
      </c>
      <c r="L47" s="84">
        <v>4.4314699999999999E-2</v>
      </c>
      <c r="M47" s="89">
        <f t="shared" si="4"/>
        <v>44.314700000000002</v>
      </c>
      <c r="N47" s="96">
        <f t="shared" si="5"/>
        <v>8.8629399999999993E-4</v>
      </c>
      <c r="O47" s="85">
        <f>N47/F47</f>
        <v>3.7822000797865789E-2</v>
      </c>
    </row>
    <row r="48" spans="1:15" x14ac:dyDescent="0.25">
      <c r="A48" s="75" t="s">
        <v>259</v>
      </c>
      <c r="B48" s="78"/>
      <c r="C48" s="81">
        <v>457</v>
      </c>
      <c r="D48" s="84">
        <v>2.2005680000000001</v>
      </c>
      <c r="E48" s="84">
        <v>-2.1002139999999998</v>
      </c>
      <c r="F48" s="87">
        <v>2.4023082515448928E-2</v>
      </c>
      <c r="G48" s="84">
        <f t="shared" si="1"/>
        <v>5.0177000000000138E-2</v>
      </c>
      <c r="H48" s="84">
        <f t="shared" si="2"/>
        <v>50.177000000000135</v>
      </c>
      <c r="I48" s="84">
        <f t="shared" si="3"/>
        <v>0.9543963194956937</v>
      </c>
      <c r="J48" s="89">
        <f>D48/F48</f>
        <v>91.602232918479288</v>
      </c>
      <c r="K48" s="87">
        <f t="shared" si="0"/>
        <v>9.1602232918479284E-2</v>
      </c>
      <c r="L48" s="84">
        <v>4.7876000000000002E-2</v>
      </c>
      <c r="M48" s="89">
        <f t="shared" si="4"/>
        <v>47.876000000000005</v>
      </c>
      <c r="N48" s="96">
        <f t="shared" si="5"/>
        <v>9.5752000000000001E-4</v>
      </c>
      <c r="O48" s="85">
        <f>N48/F48</f>
        <v>3.9858332059769248E-2</v>
      </c>
    </row>
    <row r="49" spans="1:17" x14ac:dyDescent="0.25">
      <c r="A49" s="75" t="s">
        <v>261</v>
      </c>
      <c r="B49" s="78"/>
      <c r="C49" s="81">
        <v>463</v>
      </c>
      <c r="D49" s="84">
        <v>2.2106560000000002</v>
      </c>
      <c r="E49" s="84">
        <v>-2.1000480000000001</v>
      </c>
      <c r="F49" s="87">
        <v>2.457259084162498E-2</v>
      </c>
      <c r="G49" s="84">
        <f t="shared" si="1"/>
        <v>5.530400000000002E-2</v>
      </c>
      <c r="H49" s="84">
        <f t="shared" si="2"/>
        <v>55.304000000000016</v>
      </c>
      <c r="I49" s="84">
        <f t="shared" si="3"/>
        <v>0.94996598294804802</v>
      </c>
      <c r="J49" s="89">
        <f>D49/F49</f>
        <v>89.964302675615215</v>
      </c>
      <c r="K49" s="87">
        <f t="shared" si="0"/>
        <v>8.9964302675615213E-2</v>
      </c>
      <c r="L49" s="84">
        <v>5.2936699999999996E-2</v>
      </c>
      <c r="M49" s="89">
        <f t="shared" si="4"/>
        <v>52.936699999999995</v>
      </c>
      <c r="N49" s="96">
        <f t="shared" si="5"/>
        <v>1.058734E-3</v>
      </c>
      <c r="O49" s="85">
        <f>N49/F49</f>
        <v>4.308597358836689E-2</v>
      </c>
    </row>
    <row r="50" spans="1:17" x14ac:dyDescent="0.25">
      <c r="A50" s="75" t="s">
        <v>263</v>
      </c>
      <c r="B50" s="78"/>
      <c r="C50" s="81">
        <v>470</v>
      </c>
      <c r="D50" s="84">
        <v>1.926941</v>
      </c>
      <c r="E50" s="84">
        <v>-1.834255</v>
      </c>
      <c r="F50" s="87">
        <v>2.2493480499234979E-2</v>
      </c>
      <c r="G50" s="84">
        <f t="shared" si="1"/>
        <v>4.6343000000000023E-2</v>
      </c>
      <c r="H50" s="84">
        <f t="shared" si="2"/>
        <v>46.343000000000025</v>
      </c>
      <c r="I50" s="84">
        <f t="shared" si="3"/>
        <v>0.95189992843579541</v>
      </c>
      <c r="J50" s="89">
        <f>D50/F50</f>
        <v>85.666644611336906</v>
      </c>
      <c r="K50" s="87">
        <f t="shared" si="0"/>
        <v>8.5666644611336912E-2</v>
      </c>
      <c r="L50" s="84">
        <v>5.8238400000000003E-2</v>
      </c>
      <c r="M50" s="89">
        <f t="shared" si="4"/>
        <v>58.238400000000006</v>
      </c>
      <c r="N50" s="96">
        <f t="shared" si="5"/>
        <v>1.1647680000000001E-3</v>
      </c>
      <c r="O50" s="85">
        <f>N50/F50</f>
        <v>5.178247092705883E-2</v>
      </c>
    </row>
    <row r="51" spans="1:17" x14ac:dyDescent="0.25">
      <c r="A51" s="75" t="s">
        <v>265</v>
      </c>
      <c r="B51" s="78"/>
      <c r="C51" s="81">
        <v>476</v>
      </c>
      <c r="D51" s="84">
        <v>2.0706039999999999</v>
      </c>
      <c r="E51" s="84">
        <v>-1.9750129999999999</v>
      </c>
      <c r="F51" s="87">
        <v>2.3274724457743996E-2</v>
      </c>
      <c r="G51" s="84">
        <f t="shared" si="1"/>
        <v>4.7795499999999991E-2</v>
      </c>
      <c r="H51" s="84">
        <f t="shared" si="2"/>
        <v>47.79549999999999</v>
      </c>
      <c r="I51" s="84">
        <f t="shared" si="3"/>
        <v>0.95383424353473678</v>
      </c>
      <c r="J51" s="89">
        <f>D51/F51</f>
        <v>88.963631073667386</v>
      </c>
      <c r="K51" s="87">
        <f t="shared" si="0"/>
        <v>8.8963631073667393E-2</v>
      </c>
      <c r="L51" s="84">
        <v>5.1707000000000003E-2</v>
      </c>
      <c r="M51" s="89">
        <f t="shared" si="4"/>
        <v>51.707000000000001</v>
      </c>
      <c r="N51" s="96">
        <f t="shared" si="5"/>
        <v>1.03414E-3</v>
      </c>
      <c r="O51" s="85">
        <f>N51/F51</f>
        <v>4.4431890133759228E-2</v>
      </c>
    </row>
    <row r="52" spans="1:17" x14ac:dyDescent="0.25">
      <c r="A52" s="75" t="s">
        <v>267</v>
      </c>
      <c r="B52" s="78"/>
      <c r="C52" s="81">
        <v>481</v>
      </c>
      <c r="D52" s="84">
        <v>1.7507269999999999</v>
      </c>
      <c r="E52" s="84">
        <v>-1.6520729999999999</v>
      </c>
      <c r="F52" s="87">
        <v>2.2623296252705115E-2</v>
      </c>
      <c r="G52" s="84">
        <f t="shared" si="1"/>
        <v>4.932700000000001E-2</v>
      </c>
      <c r="H52" s="84">
        <f t="shared" si="2"/>
        <v>49.327000000000012</v>
      </c>
      <c r="I52" s="84">
        <f t="shared" si="3"/>
        <v>0.94364969524089137</v>
      </c>
      <c r="J52" s="89">
        <f>D52/F52</f>
        <v>77.38602635284245</v>
      </c>
      <c r="K52" s="87">
        <f t="shared" si="0"/>
        <v>7.7386026352842446E-2</v>
      </c>
      <c r="L52" s="84">
        <v>4.7366400000000003E-2</v>
      </c>
      <c r="M52" s="89">
        <f t="shared" si="4"/>
        <v>47.366400000000006</v>
      </c>
      <c r="N52" s="96">
        <f t="shared" si="5"/>
        <v>9.473280000000001E-4</v>
      </c>
      <c r="O52" s="85">
        <f>N52/F52</f>
        <v>4.1874004098174954E-2</v>
      </c>
    </row>
    <row r="53" spans="1:17" x14ac:dyDescent="0.25">
      <c r="A53" s="75" t="s">
        <v>269</v>
      </c>
      <c r="B53" s="78"/>
      <c r="C53" s="81">
        <v>487</v>
      </c>
      <c r="D53" s="84">
        <v>1.8996500000000001</v>
      </c>
      <c r="E53" s="84">
        <v>-1.800114</v>
      </c>
      <c r="F53" s="87">
        <v>2.318236341123665E-2</v>
      </c>
      <c r="G53" s="84">
        <f t="shared" si="1"/>
        <v>4.9768000000000034E-2</v>
      </c>
      <c r="H53" s="84">
        <f t="shared" si="2"/>
        <v>49.768000000000036</v>
      </c>
      <c r="I53" s="84">
        <f t="shared" si="3"/>
        <v>0.94760297949622296</v>
      </c>
      <c r="J53" s="89">
        <f>D53/F53</f>
        <v>81.943758981848532</v>
      </c>
      <c r="K53" s="87">
        <f t="shared" si="0"/>
        <v>8.1943758981848538E-2</v>
      </c>
      <c r="L53" s="84">
        <v>5.34636E-2</v>
      </c>
      <c r="M53" s="89">
        <f t="shared" si="4"/>
        <v>53.4636</v>
      </c>
      <c r="N53" s="96">
        <f t="shared" si="5"/>
        <v>1.069272E-3</v>
      </c>
      <c r="O53" s="85">
        <f>N53/F53</f>
        <v>4.6124373992071775E-2</v>
      </c>
    </row>
    <row r="54" spans="1:17" x14ac:dyDescent="0.25">
      <c r="A54" s="76" t="s">
        <v>271</v>
      </c>
      <c r="B54" s="79"/>
      <c r="C54" s="83">
        <v>493</v>
      </c>
      <c r="D54" s="86">
        <v>2.6803360000000001</v>
      </c>
      <c r="E54" s="86">
        <v>-2.5603509999999998</v>
      </c>
      <c r="F54" s="91">
        <v>2.5215324057835459E-2</v>
      </c>
      <c r="G54" s="86">
        <f t="shared" si="1"/>
        <v>5.9992500000000115E-2</v>
      </c>
      <c r="H54" s="86">
        <f t="shared" si="2"/>
        <v>59.992500000000113</v>
      </c>
      <c r="I54" s="86">
        <f t="shared" si="3"/>
        <v>0.95523508992902373</v>
      </c>
      <c r="J54" s="90">
        <f>D54/F54</f>
        <v>106.29790019165378</v>
      </c>
      <c r="K54" s="91">
        <f t="shared" si="0"/>
        <v>0.10629790019165378</v>
      </c>
      <c r="L54" s="86">
        <v>7.1841299999999997E-2</v>
      </c>
      <c r="M54" s="90">
        <f t="shared" si="4"/>
        <v>71.84129999999999</v>
      </c>
      <c r="N54" s="97">
        <f t="shared" si="5"/>
        <v>1.436826E-3</v>
      </c>
      <c r="O54" s="88">
        <f>N54/F54</f>
        <v>5.6982253993817615E-2</v>
      </c>
      <c r="P54" s="93"/>
      <c r="Q54" s="94"/>
    </row>
    <row r="55" spans="1:17" x14ac:dyDescent="0.25">
      <c r="A55" s="75" t="s">
        <v>207</v>
      </c>
      <c r="B55" s="80" t="s">
        <v>437</v>
      </c>
      <c r="C55" s="81">
        <v>502</v>
      </c>
      <c r="D55" s="84">
        <v>2.7900719999999999</v>
      </c>
      <c r="E55" s="84">
        <v>-2.6600190000000001</v>
      </c>
      <c r="F55" s="87">
        <v>3.40002157031924E-2</v>
      </c>
      <c r="G55" s="84">
        <f t="shared" si="1"/>
        <v>6.5026499999999876E-2</v>
      </c>
      <c r="H55" s="84">
        <f t="shared" si="2"/>
        <v>65.026499999999871</v>
      </c>
      <c r="I55" s="84">
        <f t="shared" si="3"/>
        <v>0.95338722441571411</v>
      </c>
      <c r="J55" s="89">
        <f>D55/F55</f>
        <v>82.060420567803348</v>
      </c>
      <c r="K55" s="87">
        <f t="shared" si="0"/>
        <v>8.2060420567803355E-2</v>
      </c>
      <c r="L55" s="84">
        <v>2.12351E-2</v>
      </c>
      <c r="M55" s="89">
        <f t="shared" si="4"/>
        <v>21.235099999999999</v>
      </c>
      <c r="N55" s="96">
        <f t="shared" si="5"/>
        <v>4.24702E-4</v>
      </c>
      <c r="O55" s="85">
        <f>N55/F55</f>
        <v>1.2491156047581288E-2</v>
      </c>
    </row>
    <row r="56" spans="1:17" x14ac:dyDescent="0.25">
      <c r="A56" s="75" t="s">
        <v>209</v>
      </c>
      <c r="B56" s="78"/>
      <c r="C56" s="81">
        <v>508</v>
      </c>
      <c r="D56" s="84">
        <v>1.228048</v>
      </c>
      <c r="E56" s="84">
        <v>-1.127284</v>
      </c>
      <c r="F56" s="87">
        <v>2.3326283443507616E-2</v>
      </c>
      <c r="G56" s="84">
        <f t="shared" si="1"/>
        <v>5.0382000000000038E-2</v>
      </c>
      <c r="H56" s="84">
        <f t="shared" si="2"/>
        <v>50.382000000000041</v>
      </c>
      <c r="I56" s="84">
        <f t="shared" si="3"/>
        <v>0.91794783265800683</v>
      </c>
      <c r="J56" s="89">
        <f>D56/F56</f>
        <v>52.64653509737753</v>
      </c>
      <c r="K56" s="87">
        <f t="shared" si="0"/>
        <v>5.2646535097377531E-2</v>
      </c>
      <c r="L56" s="84">
        <v>1.5852000000000002E-2</v>
      </c>
      <c r="M56" s="89">
        <f t="shared" si="4"/>
        <v>15.852000000000002</v>
      </c>
      <c r="N56" s="96">
        <f t="shared" si="5"/>
        <v>3.1704000000000004E-4</v>
      </c>
      <c r="O56" s="85">
        <f>N56/F56</f>
        <v>1.3591535092498479E-2</v>
      </c>
    </row>
    <row r="57" spans="1:17" x14ac:dyDescent="0.25">
      <c r="A57" s="75" t="s">
        <v>211</v>
      </c>
      <c r="B57" s="78"/>
      <c r="C57" s="81">
        <v>514</v>
      </c>
      <c r="D57" s="84">
        <v>0.48205179999999997</v>
      </c>
      <c r="E57" s="84">
        <v>-0.3760811</v>
      </c>
      <c r="F57" s="87">
        <v>1.3904838462716278E-2</v>
      </c>
      <c r="G57" s="84">
        <f t="shared" si="1"/>
        <v>5.2985349999999987E-2</v>
      </c>
      <c r="H57" s="84">
        <f t="shared" si="2"/>
        <v>52.98534999999999</v>
      </c>
      <c r="I57" s="84">
        <f t="shared" si="3"/>
        <v>0.78016740109672866</v>
      </c>
      <c r="J57" s="89">
        <f>D57/F57</f>
        <v>34.667918026703369</v>
      </c>
      <c r="K57" s="87">
        <f t="shared" si="0"/>
        <v>3.4667918026703368E-2</v>
      </c>
      <c r="L57" s="84">
        <v>6.1168999999999998E-3</v>
      </c>
      <c r="M57" s="89">
        <f t="shared" si="4"/>
        <v>6.1168999999999993</v>
      </c>
      <c r="N57" s="96">
        <f t="shared" si="5"/>
        <v>1.2233799999999999E-4</v>
      </c>
      <c r="O57" s="85">
        <f>N57/F57</f>
        <v>8.7982323799036463E-3</v>
      </c>
    </row>
    <row r="58" spans="1:17" x14ac:dyDescent="0.25">
      <c r="A58" s="75" t="s">
        <v>213</v>
      </c>
      <c r="B58" s="78"/>
      <c r="C58" s="81">
        <v>520</v>
      </c>
      <c r="D58" s="84">
        <v>1.2971250000000001</v>
      </c>
      <c r="E58" s="84">
        <v>-1.2011080000000001</v>
      </c>
      <c r="F58" s="87">
        <v>1.8292857757261229E-2</v>
      </c>
      <c r="G58" s="84">
        <f t="shared" si="1"/>
        <v>4.8008500000000009E-2</v>
      </c>
      <c r="H58" s="84">
        <f t="shared" si="2"/>
        <v>48.008500000000012</v>
      </c>
      <c r="I58" s="84">
        <f t="shared" si="3"/>
        <v>0.92597706466223373</v>
      </c>
      <c r="J58" s="89">
        <f>D58/F58</f>
        <v>70.90882229623827</v>
      </c>
      <c r="K58" s="87">
        <f t="shared" si="0"/>
        <v>7.0908822296238266E-2</v>
      </c>
      <c r="L58" s="84">
        <v>1.9339499999999999E-2</v>
      </c>
      <c r="M58" s="89">
        <f t="shared" si="4"/>
        <v>19.339499999999997</v>
      </c>
      <c r="N58" s="96">
        <f t="shared" si="5"/>
        <v>3.8678999999999997E-4</v>
      </c>
      <c r="O58" s="85">
        <f>N58/F58</f>
        <v>2.1144317915360505E-2</v>
      </c>
    </row>
    <row r="59" spans="1:17" x14ac:dyDescent="0.25">
      <c r="A59" s="75" t="s">
        <v>215</v>
      </c>
      <c r="B59" s="78"/>
      <c r="C59" s="81">
        <v>526</v>
      </c>
      <c r="D59" s="84">
        <v>0.65912820000000005</v>
      </c>
      <c r="E59" s="84">
        <v>-0.55980799999999997</v>
      </c>
      <c r="F59" s="87">
        <v>1.5445231652655279E-2</v>
      </c>
      <c r="G59" s="84">
        <f t="shared" si="1"/>
        <v>4.966010000000004E-2</v>
      </c>
      <c r="H59" s="84">
        <f t="shared" si="2"/>
        <v>49.660100000000043</v>
      </c>
      <c r="I59" s="84">
        <f t="shared" si="3"/>
        <v>0.84931580836626308</v>
      </c>
      <c r="J59" s="89">
        <f>D59/F59</f>
        <v>42.675190299699096</v>
      </c>
      <c r="K59" s="87">
        <f t="shared" si="0"/>
        <v>4.2675190299699094E-2</v>
      </c>
      <c r="L59" s="84">
        <v>7.2136000000000006E-3</v>
      </c>
      <c r="M59" s="89">
        <f t="shared" si="4"/>
        <v>7.2136000000000005</v>
      </c>
      <c r="N59" s="96">
        <f t="shared" si="5"/>
        <v>1.44272E-4</v>
      </c>
      <c r="O59" s="85">
        <f>N59/F59</f>
        <v>9.3408764105650278E-3</v>
      </c>
    </row>
    <row r="60" spans="1:17" x14ac:dyDescent="0.25">
      <c r="A60" s="75" t="s">
        <v>217</v>
      </c>
      <c r="B60" s="78"/>
      <c r="C60" s="81">
        <v>532</v>
      </c>
      <c r="D60" s="84">
        <v>2.8201589999999999</v>
      </c>
      <c r="E60" s="84">
        <v>-2.5901930000000002</v>
      </c>
      <c r="F60" s="87">
        <v>4.1493714421252381E-2</v>
      </c>
      <c r="G60" s="84">
        <f t="shared" si="1"/>
        <v>0.11498299999999984</v>
      </c>
      <c r="H60" s="84">
        <f t="shared" si="2"/>
        <v>114.98299999999983</v>
      </c>
      <c r="I60" s="84">
        <f t="shared" si="3"/>
        <v>0.91845637072236008</v>
      </c>
      <c r="J60" s="89">
        <f>D60/F60</f>
        <v>67.965932655948535</v>
      </c>
      <c r="K60" s="87">
        <f t="shared" si="0"/>
        <v>6.7965932655948538E-2</v>
      </c>
      <c r="L60" s="84">
        <v>2.2618800000000001E-2</v>
      </c>
      <c r="M60" s="89">
        <f t="shared" si="4"/>
        <v>22.6188</v>
      </c>
      <c r="N60" s="96">
        <f t="shared" si="5"/>
        <v>4.5237600000000005E-4</v>
      </c>
      <c r="O60" s="85">
        <f>N60/F60</f>
        <v>1.0902277762057877E-2</v>
      </c>
    </row>
    <row r="61" spans="1:17" x14ac:dyDescent="0.25">
      <c r="A61" s="75" t="s">
        <v>219</v>
      </c>
      <c r="B61" s="78"/>
      <c r="C61" s="81">
        <v>538</v>
      </c>
      <c r="D61" s="84">
        <v>0.81511040000000001</v>
      </c>
      <c r="E61" s="84">
        <v>-0.70799999999999996</v>
      </c>
      <c r="F61" s="87">
        <v>1.8072974972961692E-2</v>
      </c>
      <c r="G61" s="84">
        <f t="shared" si="1"/>
        <v>5.3555200000000025E-2</v>
      </c>
      <c r="H61" s="84">
        <f t="shared" si="2"/>
        <v>53.555200000000028</v>
      </c>
      <c r="I61" s="84">
        <f t="shared" si="3"/>
        <v>0.86859399659236336</v>
      </c>
      <c r="J61" s="89">
        <f>D61/F61</f>
        <v>45.101063948766402</v>
      </c>
      <c r="K61" s="87">
        <f t="shared" si="0"/>
        <v>4.5101063948766403E-2</v>
      </c>
      <c r="L61" s="84">
        <v>8.6730000000000002E-3</v>
      </c>
      <c r="M61" s="89">
        <f t="shared" si="4"/>
        <v>8.673</v>
      </c>
      <c r="N61" s="96">
        <f t="shared" si="5"/>
        <v>1.7346000000000001E-4</v>
      </c>
      <c r="O61" s="85">
        <f>N61/F61</f>
        <v>9.5977557795275583E-3</v>
      </c>
    </row>
    <row r="62" spans="1:17" x14ac:dyDescent="0.25">
      <c r="A62" s="75" t="s">
        <v>221</v>
      </c>
      <c r="B62" s="78"/>
      <c r="C62" s="81">
        <v>544</v>
      </c>
      <c r="D62" s="84">
        <v>0.58201720000000001</v>
      </c>
      <c r="E62" s="84">
        <v>-0.4871067</v>
      </c>
      <c r="F62" s="87">
        <v>1.4832653311654447E-2</v>
      </c>
      <c r="G62" s="84">
        <f t="shared" si="1"/>
        <v>4.7455250000000004E-2</v>
      </c>
      <c r="H62" s="84">
        <f t="shared" si="2"/>
        <v>47.455250000000007</v>
      </c>
      <c r="I62" s="84">
        <f t="shared" si="3"/>
        <v>0.83692835881826166</v>
      </c>
      <c r="J62" s="89">
        <f>D62/F62</f>
        <v>39.238913481695967</v>
      </c>
      <c r="K62" s="87">
        <f t="shared" si="0"/>
        <v>3.9238913481695968E-2</v>
      </c>
      <c r="L62" s="84">
        <v>7.0442000000000005E-3</v>
      </c>
      <c r="M62" s="89">
        <f t="shared" si="4"/>
        <v>7.0442</v>
      </c>
      <c r="N62" s="96">
        <f t="shared" si="5"/>
        <v>1.40884E-4</v>
      </c>
      <c r="O62" s="85">
        <f>N62/F62</f>
        <v>9.4982331913133402E-3</v>
      </c>
    </row>
    <row r="63" spans="1:17" x14ac:dyDescent="0.25">
      <c r="A63" s="75" t="s">
        <v>223</v>
      </c>
      <c r="B63" s="78"/>
      <c r="C63" s="81">
        <v>550</v>
      </c>
      <c r="D63" s="84">
        <v>0.96005419999999997</v>
      </c>
      <c r="E63" s="84">
        <v>-0.84706429999999999</v>
      </c>
      <c r="F63" s="87">
        <v>1.6720499866567283E-2</v>
      </c>
      <c r="G63" s="84">
        <f t="shared" si="1"/>
        <v>5.6494949999999988E-2</v>
      </c>
      <c r="H63" s="84">
        <f t="shared" si="2"/>
        <v>56.494949999999989</v>
      </c>
      <c r="I63" s="84">
        <f t="shared" si="3"/>
        <v>0.88230883214718503</v>
      </c>
      <c r="J63" s="89">
        <f>D63/F63</f>
        <v>57.417792988332408</v>
      </c>
      <c r="K63" s="87">
        <f t="shared" si="0"/>
        <v>5.7417792988332411E-2</v>
      </c>
      <c r="L63" s="84">
        <v>1.1457E-2</v>
      </c>
      <c r="M63" s="89">
        <f t="shared" si="4"/>
        <v>11.457000000000001</v>
      </c>
      <c r="N63" s="96">
        <f t="shared" si="5"/>
        <v>2.2913999999999999E-4</v>
      </c>
      <c r="O63" s="85">
        <f>N63/F63</f>
        <v>1.3704135751238303E-2</v>
      </c>
    </row>
    <row r="64" spans="1:17" x14ac:dyDescent="0.25">
      <c r="A64" s="75" t="s">
        <v>225</v>
      </c>
      <c r="B64" s="78"/>
      <c r="C64" s="81">
        <v>556</v>
      </c>
      <c r="D64" s="84">
        <v>0.64201949999999997</v>
      </c>
      <c r="E64" s="84">
        <v>-0.53905380000000003</v>
      </c>
      <c r="F64" s="87">
        <v>1.5060211450463956E-2</v>
      </c>
      <c r="G64" s="84">
        <f t="shared" si="1"/>
        <v>5.1482849999999969E-2</v>
      </c>
      <c r="H64" s="84">
        <f t="shared" si="2"/>
        <v>51.482849999999971</v>
      </c>
      <c r="I64" s="84">
        <f t="shared" si="3"/>
        <v>0.83962216100912834</v>
      </c>
      <c r="J64" s="89">
        <f>D64/F64</f>
        <v>42.6301783418998</v>
      </c>
      <c r="K64" s="87">
        <f t="shared" si="0"/>
        <v>4.2630178341899798E-2</v>
      </c>
      <c r="L64" s="84">
        <v>7.2811000000000004E-3</v>
      </c>
      <c r="M64" s="89">
        <f t="shared" si="4"/>
        <v>7.2811000000000003</v>
      </c>
      <c r="N64" s="96">
        <f t="shared" si="5"/>
        <v>1.4562200000000001E-4</v>
      </c>
      <c r="O64" s="85">
        <f>N64/F64</f>
        <v>9.6693197488614182E-3</v>
      </c>
    </row>
    <row r="65" spans="1:16" x14ac:dyDescent="0.25">
      <c r="A65" s="75" t="s">
        <v>227</v>
      </c>
      <c r="B65" s="78"/>
      <c r="C65" s="81">
        <v>562</v>
      </c>
      <c r="D65" s="84">
        <v>1.2610840000000001</v>
      </c>
      <c r="E65" s="84">
        <v>-1.1620159999999999</v>
      </c>
      <c r="F65" s="87">
        <v>1.7868012330892028E-2</v>
      </c>
      <c r="G65" s="84">
        <f t="shared" si="1"/>
        <v>4.9534000000000078E-2</v>
      </c>
      <c r="H65" s="84">
        <f t="shared" si="2"/>
        <v>49.534000000000077</v>
      </c>
      <c r="I65" s="84">
        <f t="shared" si="3"/>
        <v>0.92144218783205545</v>
      </c>
      <c r="J65" s="89">
        <f>D65/F65</f>
        <v>70.577743995604393</v>
      </c>
      <c r="K65" s="87">
        <f t="shared" si="0"/>
        <v>7.0577743995604389E-2</v>
      </c>
      <c r="L65" s="84">
        <v>2.2394000000000001E-2</v>
      </c>
      <c r="M65" s="89">
        <f t="shared" si="4"/>
        <v>22.394000000000002</v>
      </c>
      <c r="N65" s="96">
        <f t="shared" si="5"/>
        <v>4.4788E-4</v>
      </c>
      <c r="O65" s="85">
        <f>N65/F65</f>
        <v>2.5066022549450548E-2</v>
      </c>
    </row>
    <row r="66" spans="1:16" x14ac:dyDescent="0.25">
      <c r="A66" s="75" t="s">
        <v>229</v>
      </c>
      <c r="B66" s="78"/>
      <c r="C66" s="81">
        <v>568</v>
      </c>
      <c r="D66" s="84">
        <v>2.660094</v>
      </c>
      <c r="E66" s="84">
        <v>-2.5407090000000001</v>
      </c>
      <c r="F66" s="87">
        <v>3.1519298312957029E-2</v>
      </c>
      <c r="G66" s="84">
        <f t="shared" si="1"/>
        <v>5.9692499999999926E-2</v>
      </c>
      <c r="H66" s="84">
        <f t="shared" si="2"/>
        <v>59.692499999999924</v>
      </c>
      <c r="I66" s="84">
        <f t="shared" si="3"/>
        <v>0.95512000703734534</v>
      </c>
      <c r="J66" s="89">
        <f>D66/F66</f>
        <v>84.395723965291509</v>
      </c>
      <c r="K66" s="87">
        <f t="shared" ref="K66:K74" si="6">J66/1000</f>
        <v>8.4395723965291505E-2</v>
      </c>
      <c r="L66" s="84">
        <v>2.2394000000000001E-2</v>
      </c>
      <c r="M66" s="89">
        <f t="shared" si="4"/>
        <v>22.394000000000002</v>
      </c>
      <c r="N66" s="96">
        <f t="shared" si="5"/>
        <v>4.4788E-4</v>
      </c>
    </row>
    <row r="67" spans="1:16" x14ac:dyDescent="0.25">
      <c r="A67" s="75" t="s">
        <v>231</v>
      </c>
      <c r="B67" s="78"/>
      <c r="C67" s="81">
        <v>574</v>
      </c>
      <c r="D67" s="84">
        <v>1.0070300000000001</v>
      </c>
      <c r="E67" s="84">
        <v>-0.89708750000000004</v>
      </c>
      <c r="F67" s="87">
        <v>2.0256093495695824E-2</v>
      </c>
      <c r="G67" s="84">
        <f t="shared" ref="G67:G74" si="7">($D67+$E67)/2</f>
        <v>5.4971250000000027E-2</v>
      </c>
      <c r="H67" s="84">
        <f t="shared" ref="H67:H77" si="8">G67*1000</f>
        <v>54.971250000000026</v>
      </c>
      <c r="I67" s="84">
        <f t="shared" ref="I67:I72" si="9">-$E67/$D67</f>
        <v>0.89082500024825473</v>
      </c>
      <c r="J67" s="89">
        <f>D67/F67</f>
        <v>49.714916660212978</v>
      </c>
      <c r="K67" s="87">
        <f t="shared" si="6"/>
        <v>4.9714916660212979E-2</v>
      </c>
      <c r="L67" s="84">
        <v>1.5790100000000001E-2</v>
      </c>
      <c r="M67" s="89">
        <f t="shared" ref="M67:M73" si="10">L67*1000</f>
        <v>15.790100000000001</v>
      </c>
      <c r="N67" s="96">
        <f t="shared" ref="N67" si="11">L67/50</f>
        <v>3.1580200000000001E-4</v>
      </c>
      <c r="O67" s="85">
        <f>N67/F67</f>
        <v>1.5590469113262345E-2</v>
      </c>
    </row>
    <row r="68" spans="1:16" x14ac:dyDescent="0.25">
      <c r="A68" s="75" t="s">
        <v>233</v>
      </c>
      <c r="B68" s="78"/>
      <c r="C68" s="81">
        <v>580</v>
      </c>
      <c r="D68" s="84">
        <v>0.96915379999999995</v>
      </c>
      <c r="E68" s="84">
        <v>-0.87129500000000004</v>
      </c>
      <c r="F68" s="87">
        <v>1.6749843412199705E-2</v>
      </c>
      <c r="G68" s="84">
        <f t="shared" si="7"/>
        <v>4.8929399999999956E-2</v>
      </c>
      <c r="H68" s="84">
        <f t="shared" si="8"/>
        <v>48.929399999999958</v>
      </c>
      <c r="I68" s="84">
        <f t="shared" si="9"/>
        <v>0.89902655285466571</v>
      </c>
      <c r="J68" s="89">
        <f>D68/F68</f>
        <v>57.860469268275025</v>
      </c>
      <c r="K68" s="87">
        <f t="shared" si="6"/>
        <v>5.7860469268275025E-2</v>
      </c>
      <c r="L68" s="84">
        <v>1.3636099999999998E-2</v>
      </c>
      <c r="M68" s="89">
        <f t="shared" si="10"/>
        <v>13.636099999999999</v>
      </c>
      <c r="N68" s="96">
        <f t="shared" ref="N67:N73" si="12">L68/50</f>
        <v>2.7272199999999998E-4</v>
      </c>
      <c r="O68" s="85">
        <f>N68/F68</f>
        <v>1.6282062661037391E-2</v>
      </c>
    </row>
    <row r="69" spans="1:16" x14ac:dyDescent="0.25">
      <c r="A69" s="75" t="s">
        <v>235</v>
      </c>
      <c r="B69" s="78"/>
      <c r="C69" s="81">
        <v>586</v>
      </c>
      <c r="D69" s="84">
        <v>0.69501440000000003</v>
      </c>
      <c r="E69" s="84">
        <v>-0.59916349999999996</v>
      </c>
      <c r="F69" s="87">
        <v>1.8746411104290834E-2</v>
      </c>
      <c r="G69" s="84">
        <f t="shared" si="7"/>
        <v>4.7925450000000036E-2</v>
      </c>
      <c r="H69" s="84">
        <f t="shared" si="8"/>
        <v>47.925450000000033</v>
      </c>
      <c r="I69" s="84">
        <f t="shared" si="9"/>
        <v>0.86208789343069714</v>
      </c>
      <c r="J69" s="89">
        <f>D69/F69</f>
        <v>37.074531020015847</v>
      </c>
      <c r="K69" s="87">
        <f t="shared" si="6"/>
        <v>3.7074531020015844E-2</v>
      </c>
      <c r="L69" s="84">
        <v>1.2158199999999999E-2</v>
      </c>
      <c r="M69" s="89">
        <f t="shared" si="10"/>
        <v>12.158199999999999</v>
      </c>
      <c r="N69" s="96">
        <f t="shared" si="12"/>
        <v>2.4316399999999998E-4</v>
      </c>
      <c r="O69" s="85">
        <f>N69/F69</f>
        <v>1.2971229460786901E-2</v>
      </c>
    </row>
    <row r="70" spans="1:16" x14ac:dyDescent="0.25">
      <c r="A70" s="75" t="s">
        <v>236</v>
      </c>
      <c r="B70" s="78"/>
      <c r="C70" s="81">
        <v>589</v>
      </c>
      <c r="D70" s="84">
        <v>1.24122</v>
      </c>
      <c r="E70" s="84">
        <v>-1.143046</v>
      </c>
      <c r="F70" s="87">
        <v>2.8663797338993373E-2</v>
      </c>
      <c r="G70" s="84">
        <f t="shared" si="7"/>
        <v>4.9086999999999992E-2</v>
      </c>
      <c r="H70" s="84">
        <f t="shared" si="8"/>
        <v>49.086999999999989</v>
      </c>
      <c r="I70" s="84">
        <f t="shared" si="9"/>
        <v>0.92090523839448291</v>
      </c>
      <c r="J70" s="89">
        <f>D70/F70</f>
        <v>43.30270638327049</v>
      </c>
      <c r="K70" s="87">
        <f t="shared" si="6"/>
        <v>4.3302706383270488E-2</v>
      </c>
      <c r="L70" s="84">
        <v>3.4332799999999997E-2</v>
      </c>
      <c r="M70" s="89">
        <f t="shared" si="10"/>
        <v>34.332799999999999</v>
      </c>
      <c r="N70" s="96">
        <f t="shared" si="12"/>
        <v>6.866559999999999E-4</v>
      </c>
      <c r="O70" s="85">
        <f>N70/F70</f>
        <v>2.3955514054165239E-2</v>
      </c>
    </row>
    <row r="71" spans="1:16" x14ac:dyDescent="0.25">
      <c r="A71" s="75" t="s">
        <v>237</v>
      </c>
      <c r="B71" s="78"/>
      <c r="C71" s="81">
        <v>592</v>
      </c>
      <c r="D71" s="84">
        <v>1.7841670000000001</v>
      </c>
      <c r="E71" s="84">
        <v>-1.675843</v>
      </c>
      <c r="F71" s="87">
        <v>2.8776806381879745E-2</v>
      </c>
      <c r="G71" s="84">
        <f t="shared" si="7"/>
        <v>5.4162000000000043E-2</v>
      </c>
      <c r="H71" s="84">
        <f t="shared" si="8"/>
        <v>54.162000000000042</v>
      </c>
      <c r="I71" s="84">
        <f t="shared" si="9"/>
        <v>0.93928595249211533</v>
      </c>
      <c r="J71" s="89">
        <f>D71/F71</f>
        <v>62.000173901279716</v>
      </c>
      <c r="K71" s="87">
        <f t="shared" si="6"/>
        <v>6.2000173901279716E-2</v>
      </c>
      <c r="L71" s="84">
        <v>5.1628000000000007E-2</v>
      </c>
      <c r="M71" s="89">
        <f t="shared" si="10"/>
        <v>51.628000000000007</v>
      </c>
      <c r="N71" s="96">
        <f t="shared" si="12"/>
        <v>1.0325600000000001E-3</v>
      </c>
      <c r="O71" s="85">
        <f>N71/F71</f>
        <v>3.588167450889148E-2</v>
      </c>
    </row>
    <row r="72" spans="1:16" x14ac:dyDescent="0.25">
      <c r="A72" s="75" t="s">
        <v>238</v>
      </c>
      <c r="B72" s="78"/>
      <c r="C72" s="81">
        <v>595</v>
      </c>
      <c r="D72" s="84">
        <v>12.15274</v>
      </c>
      <c r="E72" s="84">
        <v>-12.075279999999999</v>
      </c>
      <c r="F72" s="87">
        <v>4.7551050246113363E-2</v>
      </c>
      <c r="G72" s="84">
        <f t="shared" si="7"/>
        <v>3.8730000000000153E-2</v>
      </c>
      <c r="H72" s="84">
        <f t="shared" si="8"/>
        <v>38.730000000000153</v>
      </c>
      <c r="I72" s="84">
        <f t="shared" si="9"/>
        <v>0.99362612875779455</v>
      </c>
      <c r="J72" s="89">
        <f>D72/F72</f>
        <v>255.57248340678484</v>
      </c>
      <c r="K72" s="87">
        <f t="shared" si="6"/>
        <v>0.25557248340678484</v>
      </c>
      <c r="L72" s="84">
        <v>0.1052635</v>
      </c>
      <c r="M72" s="89">
        <f t="shared" si="10"/>
        <v>105.26349999999999</v>
      </c>
      <c r="N72" s="96">
        <f t="shared" si="12"/>
        <v>2.1052699999999998E-3</v>
      </c>
      <c r="O72" s="85">
        <f>N72/F72</f>
        <v>4.4273890673362702E-2</v>
      </c>
    </row>
    <row r="73" spans="1:16" x14ac:dyDescent="0.25">
      <c r="A73" s="75" t="s">
        <v>435</v>
      </c>
      <c r="B73" s="78"/>
      <c r="C73" s="81">
        <v>597</v>
      </c>
      <c r="F73" s="87">
        <v>2.3010320180532347E-2</v>
      </c>
      <c r="J73" s="89"/>
      <c r="K73" s="87"/>
      <c r="L73" s="84">
        <v>4.2279799999999999E-2</v>
      </c>
      <c r="M73" s="89">
        <f t="shared" si="10"/>
        <v>42.279800000000002</v>
      </c>
      <c r="N73" s="96">
        <f t="shared" si="12"/>
        <v>8.45596E-4</v>
      </c>
      <c r="O73" s="85">
        <f>N73/F73</f>
        <v>3.6748554273286826E-2</v>
      </c>
    </row>
    <row r="74" spans="1:16" x14ac:dyDescent="0.25">
      <c r="A74" s="75" t="s">
        <v>240</v>
      </c>
      <c r="B74" s="78"/>
      <c r="C74" s="81">
        <v>599</v>
      </c>
      <c r="D74" s="84">
        <v>1.655146</v>
      </c>
      <c r="E74" s="84">
        <v>-1.541121</v>
      </c>
      <c r="F74" s="87">
        <v>2.3356674086032803E-2</v>
      </c>
      <c r="G74" s="84">
        <f t="shared" si="7"/>
        <v>5.7012500000000021E-2</v>
      </c>
      <c r="H74" s="84">
        <f t="shared" si="8"/>
        <v>57.012500000000024</v>
      </c>
      <c r="I74" s="84">
        <f t="shared" ref="I74" si="13">-$E74/$D74</f>
        <v>0.93110879644454325</v>
      </c>
      <c r="J74" s="89">
        <f>D74/F74</f>
        <v>70.863942096523516</v>
      </c>
      <c r="K74" s="87">
        <f t="shared" si="6"/>
        <v>7.0863942096523511E-2</v>
      </c>
      <c r="M74" s="89"/>
    </row>
    <row r="75" spans="1:16" x14ac:dyDescent="0.25">
      <c r="A75" s="94"/>
      <c r="B75" s="98"/>
      <c r="C75" s="98"/>
      <c r="D75" s="66"/>
      <c r="E75" s="66"/>
      <c r="F75" s="99"/>
      <c r="G75" s="66"/>
      <c r="H75" s="66"/>
      <c r="I75" s="66"/>
      <c r="J75" s="100"/>
      <c r="K75" s="99"/>
      <c r="L75" s="66"/>
      <c r="M75" s="100"/>
      <c r="N75" s="101"/>
      <c r="O75" s="66"/>
      <c r="P75" s="63"/>
    </row>
    <row r="76" spans="1:16" x14ac:dyDescent="0.25">
      <c r="A76" s="94"/>
      <c r="B76" s="98"/>
      <c r="C76" s="98"/>
      <c r="D76" s="66"/>
      <c r="E76" s="66"/>
      <c r="F76" s="99"/>
      <c r="G76" s="66"/>
      <c r="H76" s="66"/>
      <c r="I76" s="66"/>
      <c r="J76" s="100"/>
      <c r="K76" s="99"/>
      <c r="L76" s="66"/>
      <c r="M76" s="100"/>
      <c r="N76" s="101"/>
      <c r="O76" s="66"/>
      <c r="P76" s="63"/>
    </row>
    <row r="77" spans="1:16" x14ac:dyDescent="0.25">
      <c r="A77" s="94"/>
      <c r="B77" s="98"/>
      <c r="C77" s="98"/>
      <c r="D77" s="66"/>
      <c r="E77" s="66"/>
      <c r="F77" s="99"/>
      <c r="G77" s="66"/>
      <c r="H77" s="66"/>
      <c r="I77" s="66"/>
      <c r="J77" s="100"/>
      <c r="K77" s="99"/>
      <c r="L77" s="66"/>
      <c r="M77" s="98"/>
      <c r="N77" s="101"/>
      <c r="O77" s="66"/>
      <c r="P77" s="63"/>
    </row>
    <row r="78" spans="1:16" x14ac:dyDescent="0.25">
      <c r="A78" s="94"/>
      <c r="B78" s="98"/>
      <c r="C78" s="98"/>
      <c r="D78" s="66"/>
      <c r="E78" s="66"/>
      <c r="F78" s="98"/>
      <c r="G78" s="66"/>
      <c r="H78" s="66"/>
      <c r="I78" s="66"/>
      <c r="J78" s="98"/>
      <c r="K78" s="98"/>
      <c r="L78" s="66"/>
      <c r="M78" s="100"/>
      <c r="N78" s="101"/>
      <c r="O78" s="66"/>
      <c r="P78" s="63"/>
    </row>
    <row r="79" spans="1:16" x14ac:dyDescent="0.25">
      <c r="A79" s="94"/>
      <c r="B79" s="98"/>
      <c r="C79" s="98"/>
      <c r="D79" s="66"/>
      <c r="E79" s="66"/>
      <c r="F79" s="98"/>
      <c r="G79" s="66"/>
      <c r="H79" s="66"/>
      <c r="I79" s="66"/>
      <c r="J79" s="98"/>
      <c r="K79" s="98"/>
      <c r="L79" s="66"/>
      <c r="M79" s="100"/>
      <c r="N79" s="101"/>
      <c r="O79" s="66"/>
      <c r="P79" s="66"/>
    </row>
    <row r="80" spans="1:16" x14ac:dyDescent="0.25">
      <c r="A80" s="94"/>
      <c r="B80" s="98"/>
      <c r="C80" s="98"/>
      <c r="D80" s="66"/>
      <c r="E80" s="66"/>
      <c r="F80" s="98"/>
      <c r="G80" s="66"/>
      <c r="H80" s="66"/>
      <c r="I80" s="66"/>
      <c r="J80" s="98"/>
      <c r="K80" s="98"/>
      <c r="L80" s="66"/>
      <c r="M80" s="100"/>
      <c r="N80" s="101"/>
      <c r="O80" s="66"/>
      <c r="P80" s="66"/>
    </row>
    <row r="81" spans="1:16" x14ac:dyDescent="0.25">
      <c r="A81" s="94"/>
      <c r="B81" s="98"/>
      <c r="C81" s="98"/>
      <c r="D81" s="66"/>
      <c r="E81" s="66"/>
      <c r="F81" s="98"/>
      <c r="G81" s="66"/>
      <c r="H81" s="66"/>
      <c r="I81" s="66"/>
      <c r="J81" s="98"/>
      <c r="K81" s="98"/>
      <c r="L81" s="66"/>
      <c r="M81" s="100"/>
      <c r="N81" s="101"/>
      <c r="O81" s="66"/>
      <c r="P81" s="63"/>
    </row>
    <row r="82" spans="1:16" x14ac:dyDescent="0.25">
      <c r="A82" s="94"/>
      <c r="B82" s="98"/>
      <c r="C82" s="98"/>
      <c r="D82" s="66"/>
      <c r="E82" s="66"/>
      <c r="F82" s="98"/>
      <c r="G82" s="66"/>
      <c r="H82" s="66"/>
      <c r="I82" s="66"/>
      <c r="J82" s="98"/>
      <c r="K82" s="98"/>
      <c r="L82" s="66"/>
      <c r="M82" s="100"/>
      <c r="N82" s="101"/>
      <c r="O82" s="66"/>
      <c r="P82" s="63"/>
    </row>
    <row r="83" spans="1:16" x14ac:dyDescent="0.25">
      <c r="A83" s="94"/>
      <c r="B83" s="98"/>
      <c r="C83" s="98"/>
      <c r="D83" s="66"/>
      <c r="E83" s="66"/>
      <c r="F83" s="98"/>
      <c r="G83" s="66"/>
      <c r="H83" s="66"/>
      <c r="I83" s="66"/>
      <c r="J83" s="98"/>
      <c r="K83" s="98"/>
      <c r="L83" s="66"/>
      <c r="M83" s="100"/>
      <c r="N83" s="101"/>
      <c r="O83" s="66"/>
      <c r="P83" s="63"/>
    </row>
    <row r="84" spans="1:16" x14ac:dyDescent="0.25">
      <c r="A84" s="94"/>
      <c r="B84" s="98"/>
      <c r="C84" s="98"/>
      <c r="D84" s="66"/>
      <c r="E84" s="66"/>
      <c r="F84" s="98"/>
      <c r="G84" s="66"/>
      <c r="H84" s="66"/>
      <c r="I84" s="66"/>
      <c r="J84" s="98"/>
      <c r="K84" s="98"/>
      <c r="L84" s="66"/>
      <c r="M84" s="100"/>
      <c r="N84" s="101"/>
      <c r="O84" s="66"/>
      <c r="P84" s="63"/>
    </row>
    <row r="85" spans="1:16" x14ac:dyDescent="0.25">
      <c r="A85" s="94"/>
      <c r="B85" s="98"/>
      <c r="C85" s="98"/>
      <c r="D85" s="66"/>
      <c r="E85" s="66"/>
      <c r="F85" s="98"/>
      <c r="G85" s="66"/>
      <c r="H85" s="66"/>
      <c r="I85" s="66"/>
      <c r="J85" s="98"/>
      <c r="K85" s="98"/>
      <c r="L85" s="66"/>
      <c r="M85" s="100"/>
      <c r="N85" s="101"/>
      <c r="O85" s="66"/>
      <c r="P85" s="63"/>
    </row>
    <row r="86" spans="1:16" x14ac:dyDescent="0.25">
      <c r="A86" s="94"/>
      <c r="B86" s="98"/>
      <c r="C86" s="98"/>
      <c r="D86" s="66"/>
      <c r="E86" s="66"/>
      <c r="F86" s="98"/>
      <c r="G86" s="66"/>
      <c r="H86" s="66"/>
      <c r="I86" s="66"/>
      <c r="J86" s="98"/>
      <c r="K86" s="98"/>
      <c r="L86" s="66"/>
      <c r="M86" s="100"/>
      <c r="N86" s="101"/>
      <c r="O86" s="66"/>
      <c r="P86" s="63"/>
    </row>
    <row r="87" spans="1:16" x14ac:dyDescent="0.25">
      <c r="A87" s="94"/>
      <c r="B87" s="98"/>
      <c r="C87" s="98"/>
      <c r="D87" s="66"/>
      <c r="E87" s="66"/>
      <c r="F87" s="98"/>
      <c r="G87" s="66"/>
      <c r="H87" s="66"/>
      <c r="I87" s="66"/>
      <c r="J87" s="98"/>
      <c r="K87" s="98"/>
      <c r="L87" s="66"/>
      <c r="M87" s="100"/>
      <c r="N87" s="101"/>
      <c r="O87" s="66"/>
      <c r="P87" s="63"/>
    </row>
    <row r="88" spans="1:16" x14ac:dyDescent="0.25">
      <c r="A88" s="94"/>
      <c r="B88" s="98"/>
      <c r="C88" s="98"/>
      <c r="D88" s="66"/>
      <c r="E88" s="66"/>
      <c r="F88" s="98"/>
      <c r="G88" s="66"/>
      <c r="H88" s="66"/>
      <c r="I88" s="66"/>
      <c r="J88" s="98"/>
      <c r="K88" s="98"/>
      <c r="L88" s="66"/>
      <c r="M88" s="100"/>
      <c r="N88" s="101"/>
      <c r="O88" s="66"/>
      <c r="P88" s="66"/>
    </row>
    <row r="89" spans="1:16" x14ac:dyDescent="0.25">
      <c r="A89" s="94"/>
      <c r="B89" s="98"/>
      <c r="C89" s="98"/>
      <c r="D89" s="66"/>
      <c r="E89" s="66"/>
      <c r="F89" s="98"/>
      <c r="G89" s="66"/>
      <c r="H89" s="66"/>
      <c r="I89" s="66"/>
      <c r="J89" s="98"/>
      <c r="K89" s="98"/>
      <c r="L89" s="66"/>
      <c r="M89" s="100"/>
      <c r="N89" s="101"/>
      <c r="O89" s="66"/>
      <c r="P89" s="66"/>
    </row>
    <row r="90" spans="1:16" x14ac:dyDescent="0.25">
      <c r="A90" s="94"/>
      <c r="B90" s="98"/>
      <c r="C90" s="98"/>
      <c r="D90" s="66"/>
      <c r="E90" s="66"/>
      <c r="F90" s="98"/>
      <c r="G90" s="66"/>
      <c r="H90" s="66"/>
      <c r="I90" s="66"/>
      <c r="J90" s="98"/>
      <c r="K90" s="98"/>
      <c r="L90" s="66"/>
      <c r="M90" s="100"/>
      <c r="N90" s="101"/>
      <c r="O90" s="66"/>
      <c r="P90" s="66"/>
    </row>
    <row r="91" spans="1:16" x14ac:dyDescent="0.25">
      <c r="A91" s="94"/>
      <c r="B91" s="98"/>
      <c r="C91" s="98"/>
      <c r="D91" s="66"/>
      <c r="E91" s="66"/>
      <c r="F91" s="98"/>
      <c r="G91" s="66"/>
      <c r="H91" s="66"/>
      <c r="I91" s="66"/>
      <c r="J91" s="98"/>
      <c r="K91" s="98"/>
      <c r="L91" s="66"/>
      <c r="M91" s="100"/>
      <c r="N91" s="101"/>
      <c r="O91" s="66"/>
      <c r="P91" s="66"/>
    </row>
    <row r="92" spans="1:16" x14ac:dyDescent="0.25">
      <c r="A92" s="94"/>
      <c r="B92" s="98"/>
      <c r="C92" s="98"/>
      <c r="D92" s="66"/>
      <c r="E92" s="66"/>
      <c r="F92" s="98"/>
      <c r="G92" s="66"/>
      <c r="H92" s="66"/>
      <c r="I92" s="66"/>
      <c r="J92" s="98"/>
      <c r="K92" s="98"/>
      <c r="L92" s="66"/>
      <c r="M92" s="100"/>
      <c r="N92" s="101"/>
      <c r="O92" s="66"/>
      <c r="P92" s="66"/>
    </row>
    <row r="93" spans="1:16" x14ac:dyDescent="0.25">
      <c r="A93" s="94"/>
      <c r="B93" s="98"/>
      <c r="C93" s="98"/>
      <c r="D93" s="66"/>
      <c r="E93" s="66"/>
      <c r="F93" s="98"/>
      <c r="G93" s="66"/>
      <c r="H93" s="66"/>
      <c r="I93" s="66"/>
      <c r="J93" s="98"/>
      <c r="K93" s="98"/>
      <c r="L93" s="66"/>
      <c r="M93" s="100"/>
      <c r="N93" s="101"/>
      <c r="O93" s="66"/>
      <c r="P93" s="66"/>
    </row>
    <row r="94" spans="1:16" x14ac:dyDescent="0.25">
      <c r="A94" s="94"/>
      <c r="B94" s="98"/>
      <c r="C94" s="98"/>
      <c r="D94" s="66"/>
      <c r="E94" s="66"/>
      <c r="F94" s="98"/>
      <c r="G94" s="66"/>
      <c r="H94" s="66"/>
      <c r="I94" s="66"/>
      <c r="J94" s="98"/>
      <c r="K94" s="98"/>
      <c r="L94" s="66"/>
      <c r="M94" s="100"/>
      <c r="N94" s="101"/>
      <c r="O94" s="66"/>
      <c r="P94" s="66"/>
    </row>
    <row r="95" spans="1:16" x14ac:dyDescent="0.25">
      <c r="A95" s="94"/>
      <c r="B95" s="98"/>
      <c r="C95" s="98"/>
      <c r="D95" s="66"/>
      <c r="E95" s="66"/>
      <c r="F95" s="98"/>
      <c r="G95" s="66"/>
      <c r="H95" s="66"/>
      <c r="I95" s="66"/>
      <c r="J95" s="98"/>
      <c r="K95" s="98"/>
      <c r="L95" s="66"/>
      <c r="M95" s="100"/>
      <c r="N95" s="101"/>
      <c r="O95" s="66"/>
      <c r="P95" s="66"/>
    </row>
    <row r="96" spans="1:16" x14ac:dyDescent="0.25">
      <c r="A96" s="94"/>
      <c r="B96" s="98"/>
      <c r="C96" s="98"/>
      <c r="D96" s="66"/>
      <c r="E96" s="66"/>
      <c r="F96" s="98"/>
      <c r="G96" s="66"/>
      <c r="H96" s="66"/>
      <c r="I96" s="66"/>
      <c r="J96" s="98"/>
      <c r="K96" s="98"/>
      <c r="L96" s="66"/>
      <c r="M96" s="100"/>
      <c r="N96" s="101"/>
      <c r="O96" s="66"/>
      <c r="P96" s="66"/>
    </row>
    <row r="97" spans="1:16" x14ac:dyDescent="0.25">
      <c r="A97" s="94"/>
      <c r="B97" s="98"/>
      <c r="C97" s="98"/>
      <c r="D97" s="66"/>
      <c r="E97" s="66"/>
      <c r="F97" s="98"/>
      <c r="G97" s="66"/>
      <c r="H97" s="66"/>
      <c r="I97" s="66"/>
      <c r="J97" s="98"/>
      <c r="K97" s="98"/>
      <c r="L97" s="66"/>
      <c r="M97" s="100"/>
      <c r="N97" s="101"/>
      <c r="O97" s="66"/>
      <c r="P97" s="66"/>
    </row>
    <row r="98" spans="1:16" x14ac:dyDescent="0.25">
      <c r="A98" s="94"/>
      <c r="B98" s="98"/>
      <c r="C98" s="98"/>
      <c r="D98" s="66"/>
      <c r="E98" s="66"/>
      <c r="F98" s="98"/>
      <c r="G98" s="66"/>
      <c r="H98" s="66"/>
      <c r="I98" s="66"/>
      <c r="J98" s="98"/>
      <c r="K98" s="98"/>
      <c r="L98" s="66"/>
      <c r="M98" s="100"/>
      <c r="N98" s="101"/>
      <c r="O98" s="66"/>
      <c r="P98" s="66"/>
    </row>
    <row r="99" spans="1:16" x14ac:dyDescent="0.25">
      <c r="A99" s="94"/>
      <c r="B99" s="98"/>
      <c r="C99" s="98"/>
      <c r="D99" s="66"/>
      <c r="E99" s="66"/>
      <c r="F99" s="98"/>
      <c r="G99" s="66"/>
      <c r="H99" s="66"/>
      <c r="I99" s="66"/>
      <c r="J99" s="98"/>
      <c r="K99" s="98"/>
      <c r="L99" s="66"/>
      <c r="M99" s="100"/>
      <c r="N99" s="101"/>
      <c r="O99" s="66"/>
      <c r="P99" s="66"/>
    </row>
    <row r="100" spans="1:16" x14ac:dyDescent="0.25">
      <c r="A100" s="94"/>
      <c r="B100" s="98"/>
      <c r="C100" s="98"/>
      <c r="D100" s="66"/>
      <c r="E100" s="66"/>
      <c r="F100" s="98"/>
      <c r="G100" s="66"/>
      <c r="H100" s="66"/>
      <c r="I100" s="66"/>
      <c r="J100" s="98"/>
      <c r="K100" s="98"/>
      <c r="L100" s="66"/>
      <c r="M100" s="100"/>
      <c r="N100" s="101"/>
      <c r="O100" s="66"/>
      <c r="P100" s="66"/>
    </row>
    <row r="101" spans="1:16" x14ac:dyDescent="0.25">
      <c r="A101" s="94"/>
      <c r="B101" s="98"/>
      <c r="C101" s="98"/>
      <c r="D101" s="66"/>
      <c r="E101" s="66"/>
      <c r="F101" s="98"/>
      <c r="G101" s="66"/>
      <c r="H101" s="66"/>
      <c r="I101" s="66"/>
      <c r="J101" s="98"/>
      <c r="K101" s="98"/>
      <c r="L101" s="66"/>
      <c r="M101" s="100"/>
      <c r="N101" s="101"/>
      <c r="O101" s="66"/>
      <c r="P101" s="66"/>
    </row>
    <row r="102" spans="1:16" x14ac:dyDescent="0.25">
      <c r="A102" s="94"/>
      <c r="B102" s="98"/>
      <c r="C102" s="98"/>
      <c r="D102" s="66"/>
      <c r="E102" s="66"/>
      <c r="F102" s="98"/>
      <c r="G102" s="66"/>
      <c r="H102" s="66"/>
      <c r="I102" s="66"/>
      <c r="J102" s="98"/>
      <c r="K102" s="98"/>
      <c r="L102" s="66"/>
      <c r="M102" s="100"/>
      <c r="N102" s="101"/>
      <c r="O102" s="66"/>
      <c r="P102" s="66"/>
    </row>
    <row r="103" spans="1:16" x14ac:dyDescent="0.25">
      <c r="A103" s="94"/>
      <c r="B103" s="98"/>
      <c r="C103" s="98"/>
      <c r="D103" s="66"/>
      <c r="E103" s="66"/>
      <c r="F103" s="98"/>
      <c r="G103" s="66"/>
      <c r="H103" s="66"/>
      <c r="I103" s="66"/>
      <c r="J103" s="98"/>
      <c r="K103" s="98"/>
      <c r="L103" s="66"/>
      <c r="M103" s="100"/>
      <c r="N103" s="101"/>
      <c r="O103" s="66"/>
      <c r="P103" s="66"/>
    </row>
    <row r="104" spans="1:16" x14ac:dyDescent="0.25">
      <c r="A104" s="94"/>
      <c r="B104" s="98"/>
      <c r="C104" s="98"/>
      <c r="D104" s="66"/>
      <c r="E104" s="66"/>
      <c r="F104" s="98"/>
      <c r="G104" s="66"/>
      <c r="H104" s="66"/>
      <c r="I104" s="66"/>
      <c r="J104" s="98"/>
      <c r="K104" s="98"/>
      <c r="L104" s="66"/>
      <c r="M104" s="100"/>
      <c r="N104" s="101"/>
      <c r="O104" s="66"/>
      <c r="P104" s="66"/>
    </row>
    <row r="105" spans="1:16" x14ac:dyDescent="0.25">
      <c r="A105" s="94"/>
      <c r="B105" s="98"/>
      <c r="C105" s="98"/>
      <c r="D105" s="66"/>
      <c r="E105" s="66"/>
      <c r="F105" s="98"/>
      <c r="G105" s="66"/>
      <c r="H105" s="66"/>
      <c r="I105" s="66"/>
      <c r="J105" s="98"/>
      <c r="K105" s="98"/>
      <c r="L105" s="66"/>
      <c r="M105" s="98"/>
      <c r="N105" s="101"/>
      <c r="O105" s="66"/>
      <c r="P105" s="66"/>
    </row>
    <row r="106" spans="1:16" x14ac:dyDescent="0.25">
      <c r="A106" s="94"/>
      <c r="B106" s="98"/>
      <c r="C106" s="98"/>
      <c r="D106" s="66"/>
      <c r="E106" s="66"/>
      <c r="F106" s="98"/>
      <c r="G106" s="66"/>
      <c r="H106" s="66"/>
      <c r="I106" s="66"/>
      <c r="J106" s="98"/>
      <c r="K106" s="98"/>
      <c r="L106" s="66"/>
      <c r="M106" s="98"/>
      <c r="N106" s="101"/>
      <c r="O106" s="66"/>
      <c r="P106" s="66"/>
    </row>
    <row r="107" spans="1:16" x14ac:dyDescent="0.25">
      <c r="A107" s="94"/>
      <c r="B107" s="98"/>
      <c r="C107" s="98"/>
      <c r="D107" s="66"/>
      <c r="E107" s="66"/>
      <c r="F107" s="98"/>
      <c r="G107" s="66"/>
      <c r="H107" s="66"/>
      <c r="I107" s="66"/>
      <c r="J107" s="98"/>
      <c r="K107" s="98"/>
      <c r="L107" s="66"/>
      <c r="M107" s="98"/>
      <c r="N107" s="101"/>
      <c r="O107" s="66"/>
      <c r="P107" s="66"/>
    </row>
    <row r="108" spans="1:16" x14ac:dyDescent="0.25">
      <c r="A108" s="94"/>
      <c r="B108" s="98"/>
      <c r="C108" s="98"/>
      <c r="D108" s="66"/>
      <c r="E108" s="66"/>
      <c r="F108" s="98"/>
      <c r="G108" s="66"/>
      <c r="H108" s="66"/>
      <c r="I108" s="66"/>
      <c r="J108" s="98"/>
      <c r="K108" s="98"/>
      <c r="L108" s="66"/>
      <c r="M108" s="98"/>
      <c r="N108" s="101"/>
      <c r="O108" s="66"/>
      <c r="P108" s="66"/>
    </row>
    <row r="109" spans="1:16" x14ac:dyDescent="0.25">
      <c r="A109" s="94"/>
      <c r="B109" s="94"/>
      <c r="C109" s="94"/>
      <c r="D109" s="66"/>
      <c r="E109" s="66"/>
      <c r="F109" s="98"/>
      <c r="G109" s="66"/>
      <c r="H109" s="66"/>
      <c r="I109" s="66"/>
      <c r="J109" s="98"/>
      <c r="K109" s="98"/>
      <c r="L109" s="66"/>
      <c r="M109" s="98"/>
      <c r="N109" s="102"/>
      <c r="O109" s="93"/>
      <c r="P109" s="93"/>
    </row>
    <row r="110" spans="1:16" x14ac:dyDescent="0.25">
      <c r="A110" s="94"/>
      <c r="B110" s="94"/>
      <c r="C110" s="94"/>
      <c r="D110" s="66"/>
      <c r="E110" s="66"/>
      <c r="F110" s="98"/>
      <c r="G110" s="66"/>
      <c r="H110" s="66"/>
      <c r="I110" s="66"/>
      <c r="J110" s="98"/>
      <c r="K110" s="98"/>
      <c r="L110" s="66"/>
      <c r="M110" s="98"/>
      <c r="N110" s="102"/>
      <c r="O110" s="93"/>
      <c r="P110" s="93"/>
    </row>
    <row r="111" spans="1:16" x14ac:dyDescent="0.25">
      <c r="A111" s="94"/>
      <c r="B111" s="94"/>
      <c r="C111" s="94"/>
      <c r="D111" s="66"/>
      <c r="E111" s="66"/>
      <c r="F111" s="98"/>
      <c r="G111" s="66"/>
      <c r="H111" s="66"/>
      <c r="I111" s="66"/>
      <c r="J111" s="98"/>
      <c r="K111" s="98"/>
      <c r="L111" s="66"/>
      <c r="M111" s="98"/>
      <c r="N111" s="102"/>
      <c r="O111" s="93"/>
      <c r="P111" s="93"/>
    </row>
    <row r="112" spans="1:16" x14ac:dyDescent="0.25">
      <c r="A112" s="94"/>
      <c r="B112" s="94"/>
      <c r="C112" s="94"/>
      <c r="D112" s="66"/>
      <c r="E112" s="66"/>
      <c r="F112" s="98"/>
      <c r="G112" s="66"/>
      <c r="H112" s="66"/>
      <c r="I112" s="66"/>
      <c r="J112" s="98"/>
      <c r="K112" s="98"/>
      <c r="L112" s="66"/>
      <c r="M112" s="98"/>
      <c r="N112" s="102"/>
      <c r="O112" s="93"/>
      <c r="P112" s="93"/>
    </row>
    <row r="113" spans="1:16" x14ac:dyDescent="0.25">
      <c r="A113" s="94"/>
      <c r="B113" s="94"/>
      <c r="C113" s="94"/>
      <c r="D113" s="66"/>
      <c r="E113" s="66"/>
      <c r="F113" s="98"/>
      <c r="G113" s="66"/>
      <c r="H113" s="66"/>
      <c r="I113" s="66"/>
      <c r="J113" s="98"/>
      <c r="K113" s="98"/>
      <c r="L113" s="66"/>
      <c r="M113" s="98"/>
      <c r="N113" s="102"/>
      <c r="O113" s="93"/>
      <c r="P113" s="93"/>
    </row>
    <row r="114" spans="1:16" x14ac:dyDescent="0.25">
      <c r="A114" s="94"/>
      <c r="B114" s="94"/>
      <c r="C114" s="94"/>
      <c r="D114" s="66"/>
      <c r="E114" s="66"/>
      <c r="F114" s="98"/>
      <c r="G114" s="66"/>
      <c r="H114" s="66"/>
      <c r="I114" s="66"/>
      <c r="J114" s="98"/>
      <c r="K114" s="98"/>
      <c r="L114" s="66"/>
      <c r="M114" s="98"/>
      <c r="N114" s="102"/>
      <c r="O114" s="93"/>
      <c r="P114" s="93"/>
    </row>
    <row r="115" spans="1:16" x14ac:dyDescent="0.25">
      <c r="A115" s="94"/>
      <c r="B115" s="94"/>
      <c r="C115" s="94"/>
      <c r="D115" s="66"/>
      <c r="E115" s="66"/>
      <c r="F115" s="98"/>
      <c r="G115" s="66"/>
      <c r="H115" s="66"/>
      <c r="I115" s="66"/>
      <c r="J115" s="98"/>
      <c r="K115" s="98"/>
      <c r="L115" s="66"/>
      <c r="M115" s="98"/>
      <c r="N115" s="102"/>
      <c r="O115" s="93"/>
      <c r="P115" s="93"/>
    </row>
    <row r="116" spans="1:16" x14ac:dyDescent="0.25">
      <c r="A116" s="94"/>
      <c r="B116" s="94"/>
      <c r="C116" s="94"/>
      <c r="D116" s="66"/>
      <c r="E116" s="66"/>
      <c r="F116" s="98"/>
      <c r="G116" s="66"/>
      <c r="H116" s="66"/>
      <c r="I116" s="66"/>
      <c r="J116" s="98"/>
      <c r="K116" s="98"/>
      <c r="L116" s="66"/>
      <c r="M116" s="98"/>
      <c r="N116" s="102"/>
      <c r="O116" s="93"/>
      <c r="P116" s="93"/>
    </row>
    <row r="117" spans="1:16" x14ac:dyDescent="0.25">
      <c r="A117" s="94"/>
      <c r="B117" s="94"/>
      <c r="C117" s="94"/>
      <c r="D117" s="66"/>
      <c r="E117" s="66"/>
      <c r="F117" s="98"/>
      <c r="G117" s="66"/>
      <c r="H117" s="66"/>
      <c r="I117" s="66"/>
      <c r="J117" s="98"/>
      <c r="K117" s="98"/>
      <c r="L117" s="66"/>
      <c r="M117" s="98"/>
      <c r="N117" s="102"/>
      <c r="O117" s="93"/>
      <c r="P117" s="93"/>
    </row>
    <row r="118" spans="1:16" x14ac:dyDescent="0.25">
      <c r="A118" s="94"/>
      <c r="B118" s="94"/>
      <c r="C118" s="94"/>
      <c r="D118" s="66"/>
      <c r="E118" s="66"/>
      <c r="F118" s="98"/>
      <c r="G118" s="66"/>
      <c r="H118" s="66"/>
      <c r="I118" s="66"/>
      <c r="J118" s="98"/>
      <c r="K118" s="98"/>
      <c r="L118" s="66"/>
      <c r="M118" s="98"/>
      <c r="N118" s="102"/>
      <c r="O118" s="93"/>
      <c r="P118" s="93"/>
    </row>
    <row r="119" spans="1:16" x14ac:dyDescent="0.25">
      <c r="A119" s="94"/>
      <c r="B119" s="94"/>
      <c r="C119" s="94"/>
      <c r="D119" s="66"/>
      <c r="E119" s="66"/>
      <c r="F119" s="98"/>
      <c r="G119" s="66"/>
      <c r="H119" s="66"/>
      <c r="I119" s="66"/>
      <c r="J119" s="98"/>
      <c r="K119" s="98"/>
      <c r="L119" s="66"/>
      <c r="M119" s="98"/>
      <c r="N119" s="102"/>
      <c r="O119" s="93"/>
      <c r="P119" s="93"/>
    </row>
    <row r="120" spans="1:16" x14ac:dyDescent="0.25">
      <c r="A120" s="94"/>
      <c r="B120" s="94"/>
      <c r="C120" s="94"/>
      <c r="D120" s="66"/>
      <c r="E120" s="66"/>
      <c r="F120" s="98"/>
      <c r="G120" s="66"/>
      <c r="H120" s="66"/>
      <c r="I120" s="66"/>
      <c r="J120" s="98"/>
      <c r="K120" s="98"/>
      <c r="L120" s="66"/>
      <c r="M120" s="98"/>
      <c r="N120" s="102"/>
      <c r="O120" s="93"/>
      <c r="P120" s="93"/>
    </row>
    <row r="121" spans="1:16" x14ac:dyDescent="0.25">
      <c r="A121" s="94"/>
      <c r="B121" s="94"/>
      <c r="C121" s="94"/>
      <c r="D121" s="66"/>
      <c r="E121" s="66"/>
      <c r="F121" s="98"/>
      <c r="G121" s="66"/>
      <c r="H121" s="66"/>
      <c r="I121" s="66"/>
      <c r="J121" s="98"/>
      <c r="K121" s="98"/>
      <c r="L121" s="66"/>
      <c r="M121" s="98"/>
      <c r="N121" s="102"/>
      <c r="O121" s="93"/>
      <c r="P121" s="93"/>
    </row>
    <row r="122" spans="1:16" x14ac:dyDescent="0.25">
      <c r="A122" s="94"/>
      <c r="B122" s="94"/>
      <c r="C122" s="94"/>
      <c r="D122" s="66"/>
      <c r="E122" s="66"/>
      <c r="F122" s="98"/>
      <c r="G122" s="66"/>
      <c r="H122" s="66"/>
      <c r="I122" s="66"/>
      <c r="J122" s="98"/>
      <c r="K122" s="98"/>
      <c r="L122" s="66"/>
      <c r="M122" s="98"/>
      <c r="N122" s="102"/>
      <c r="O122" s="93"/>
      <c r="P122" s="93"/>
    </row>
    <row r="123" spans="1:16" x14ac:dyDescent="0.25">
      <c r="A123" s="94"/>
      <c r="B123" s="94"/>
      <c r="C123" s="94"/>
      <c r="D123" s="66"/>
      <c r="E123" s="66"/>
      <c r="F123" s="98"/>
      <c r="G123" s="66"/>
      <c r="H123" s="66"/>
      <c r="I123" s="66"/>
      <c r="J123" s="98"/>
      <c r="K123" s="98"/>
      <c r="L123" s="66"/>
      <c r="M123" s="98"/>
      <c r="N123" s="102"/>
      <c r="O123" s="93"/>
      <c r="P123" s="93"/>
    </row>
    <row r="124" spans="1:16" x14ac:dyDescent="0.25">
      <c r="A124" s="94"/>
      <c r="B124" s="94"/>
      <c r="C124" s="94"/>
      <c r="D124" s="66"/>
      <c r="E124" s="66"/>
      <c r="F124" s="98"/>
      <c r="G124" s="66"/>
      <c r="H124" s="66"/>
      <c r="I124" s="66"/>
      <c r="J124" s="98"/>
      <c r="K124" s="98"/>
      <c r="L124" s="66"/>
      <c r="M124" s="98"/>
      <c r="N124" s="102"/>
      <c r="O124" s="93"/>
      <c r="P124" s="93"/>
    </row>
    <row r="125" spans="1:16" x14ac:dyDescent="0.25">
      <c r="A125" s="94"/>
      <c r="B125" s="94"/>
      <c r="C125" s="94"/>
      <c r="D125" s="66"/>
      <c r="E125" s="66"/>
      <c r="F125" s="98"/>
      <c r="G125" s="66"/>
      <c r="H125" s="66"/>
      <c r="I125" s="66"/>
      <c r="J125" s="98"/>
      <c r="K125" s="98"/>
      <c r="L125" s="66"/>
      <c r="M125" s="98"/>
      <c r="N125" s="102"/>
      <c r="O125" s="93"/>
      <c r="P125" s="93"/>
    </row>
    <row r="126" spans="1:16" x14ac:dyDescent="0.25">
      <c r="A126" s="94"/>
      <c r="B126" s="94"/>
      <c r="C126" s="94"/>
      <c r="D126" s="66"/>
      <c r="E126" s="66"/>
      <c r="F126" s="98"/>
      <c r="G126" s="66"/>
      <c r="H126" s="66"/>
      <c r="I126" s="66"/>
      <c r="J126" s="98"/>
      <c r="K126" s="98"/>
      <c r="L126" s="66"/>
      <c r="M126" s="98"/>
      <c r="N126" s="102"/>
      <c r="O126" s="93"/>
      <c r="P126" s="93"/>
    </row>
    <row r="127" spans="1:16" x14ac:dyDescent="0.25">
      <c r="A127" s="94"/>
      <c r="B127" s="94"/>
      <c r="C127" s="94"/>
      <c r="D127" s="66"/>
      <c r="E127" s="66"/>
      <c r="F127" s="98"/>
      <c r="G127" s="66"/>
      <c r="H127" s="66"/>
      <c r="I127" s="66"/>
      <c r="J127" s="98"/>
      <c r="K127" s="98"/>
      <c r="L127" s="66"/>
      <c r="M127" s="98"/>
      <c r="N127" s="102"/>
      <c r="O127" s="93"/>
      <c r="P127" s="93"/>
    </row>
    <row r="128" spans="1:16" x14ac:dyDescent="0.25">
      <c r="A128" s="94"/>
      <c r="B128" s="94"/>
      <c r="C128" s="94"/>
      <c r="D128" s="66"/>
      <c r="E128" s="66"/>
      <c r="F128" s="98"/>
      <c r="G128" s="66"/>
      <c r="H128" s="66"/>
      <c r="I128" s="66"/>
      <c r="J128" s="98"/>
      <c r="K128" s="98"/>
      <c r="L128" s="66"/>
      <c r="M128" s="98"/>
      <c r="N128" s="102"/>
      <c r="O128" s="93"/>
      <c r="P128" s="93"/>
    </row>
    <row r="129" spans="1:16" x14ac:dyDescent="0.25">
      <c r="A129" s="94"/>
      <c r="B129" s="94"/>
      <c r="C129" s="94"/>
      <c r="D129" s="66"/>
      <c r="E129" s="66"/>
      <c r="F129" s="98"/>
      <c r="G129" s="66"/>
      <c r="H129" s="66"/>
      <c r="I129" s="66"/>
      <c r="J129" s="98"/>
      <c r="K129" s="98"/>
      <c r="L129" s="66"/>
      <c r="M129" s="98"/>
      <c r="N129" s="102"/>
      <c r="O129" s="93"/>
      <c r="P129" s="93"/>
    </row>
    <row r="130" spans="1:16" x14ac:dyDescent="0.25">
      <c r="A130" s="94"/>
      <c r="B130" s="94"/>
      <c r="C130" s="94"/>
      <c r="D130" s="66"/>
      <c r="E130" s="66"/>
      <c r="F130" s="98"/>
      <c r="G130" s="66"/>
      <c r="H130" s="66"/>
      <c r="I130" s="66"/>
      <c r="J130" s="98"/>
      <c r="K130" s="98"/>
      <c r="L130" s="66"/>
      <c r="M130" s="98"/>
      <c r="N130" s="102"/>
      <c r="O130" s="93"/>
      <c r="P130" s="93"/>
    </row>
    <row r="131" spans="1:16" x14ac:dyDescent="0.25">
      <c r="A131" s="94"/>
      <c r="B131" s="94"/>
      <c r="C131" s="94"/>
      <c r="D131" s="66"/>
      <c r="E131" s="66"/>
      <c r="F131" s="98"/>
      <c r="G131" s="66"/>
      <c r="H131" s="66"/>
      <c r="I131" s="66"/>
      <c r="J131" s="98"/>
      <c r="K131" s="98"/>
      <c r="L131" s="66"/>
      <c r="M131" s="98"/>
      <c r="N131" s="102"/>
      <c r="O131" s="93"/>
      <c r="P131" s="93"/>
    </row>
    <row r="132" spans="1:16" x14ac:dyDescent="0.25">
      <c r="A132" s="94"/>
      <c r="B132" s="94"/>
      <c r="C132" s="94"/>
      <c r="D132" s="66"/>
      <c r="E132" s="66"/>
      <c r="F132" s="98"/>
      <c r="G132" s="66"/>
      <c r="H132" s="66"/>
      <c r="I132" s="66"/>
      <c r="J132" s="98"/>
      <c r="K132" s="98"/>
      <c r="L132" s="66"/>
      <c r="M132" s="98"/>
      <c r="N132" s="102"/>
      <c r="O132" s="93"/>
      <c r="P132" s="93"/>
    </row>
    <row r="133" spans="1:16" x14ac:dyDescent="0.25">
      <c r="A133" s="94"/>
      <c r="B133" s="94"/>
      <c r="C133" s="94"/>
      <c r="D133" s="66"/>
      <c r="E133" s="66"/>
      <c r="F133" s="98"/>
      <c r="G133" s="66"/>
      <c r="H133" s="66"/>
      <c r="I133" s="66"/>
      <c r="J133" s="98"/>
      <c r="K133" s="98"/>
      <c r="L133" s="66"/>
      <c r="M133" s="98"/>
      <c r="N133" s="102"/>
      <c r="O133" s="93"/>
      <c r="P133" s="93"/>
    </row>
    <row r="134" spans="1:16" x14ac:dyDescent="0.25">
      <c r="A134" s="94"/>
      <c r="B134" s="94"/>
      <c r="C134" s="94"/>
      <c r="D134" s="66"/>
      <c r="E134" s="66"/>
      <c r="F134" s="98"/>
      <c r="G134" s="66"/>
      <c r="H134" s="66"/>
      <c r="I134" s="66"/>
      <c r="J134" s="98"/>
      <c r="K134" s="98"/>
      <c r="L134" s="66"/>
      <c r="M134" s="98"/>
      <c r="N134" s="102"/>
      <c r="O134" s="93"/>
      <c r="P134" s="93"/>
    </row>
    <row r="135" spans="1:16" x14ac:dyDescent="0.25">
      <c r="A135" s="94"/>
      <c r="B135" s="94"/>
      <c r="C135" s="94"/>
      <c r="D135" s="66"/>
      <c r="E135" s="66"/>
      <c r="F135" s="98"/>
      <c r="G135" s="66"/>
      <c r="H135" s="66"/>
      <c r="I135" s="66"/>
      <c r="J135" s="98"/>
      <c r="K135" s="98"/>
      <c r="L135" s="66"/>
      <c r="M135" s="98"/>
      <c r="N135" s="102"/>
      <c r="O135" s="93"/>
      <c r="P135" s="93"/>
    </row>
    <row r="136" spans="1:16" x14ac:dyDescent="0.25">
      <c r="A136" s="94"/>
      <c r="B136" s="94"/>
      <c r="C136" s="94"/>
      <c r="D136" s="66"/>
      <c r="E136" s="66"/>
      <c r="F136" s="98"/>
      <c r="G136" s="66"/>
      <c r="H136" s="66"/>
      <c r="I136" s="66"/>
      <c r="J136" s="98"/>
      <c r="K136" s="98"/>
      <c r="L136" s="66"/>
      <c r="M136" s="98"/>
      <c r="N136" s="102"/>
      <c r="O136" s="93"/>
      <c r="P136" s="93"/>
    </row>
    <row r="137" spans="1:16" x14ac:dyDescent="0.25">
      <c r="A137" s="94"/>
      <c r="B137" s="94"/>
      <c r="C137" s="94"/>
      <c r="D137" s="66"/>
      <c r="E137" s="66"/>
      <c r="F137" s="98"/>
      <c r="G137" s="66"/>
      <c r="H137" s="66"/>
      <c r="I137" s="66"/>
      <c r="J137" s="98"/>
      <c r="K137" s="98"/>
      <c r="L137" s="66"/>
      <c r="M137" s="98"/>
      <c r="N137" s="102"/>
      <c r="O137" s="93"/>
      <c r="P137" s="93"/>
    </row>
    <row r="138" spans="1:16" x14ac:dyDescent="0.25">
      <c r="A138" s="94"/>
      <c r="B138" s="94"/>
      <c r="C138" s="94"/>
      <c r="D138" s="66"/>
      <c r="E138" s="66"/>
      <c r="F138" s="98"/>
      <c r="G138" s="66"/>
      <c r="H138" s="66"/>
      <c r="I138" s="66"/>
      <c r="J138" s="98"/>
      <c r="K138" s="98"/>
      <c r="L138" s="66"/>
      <c r="M138" s="98"/>
      <c r="N138" s="102"/>
      <c r="O138" s="93"/>
      <c r="P138" s="93"/>
    </row>
    <row r="139" spans="1:16" x14ac:dyDescent="0.25">
      <c r="A139" s="94"/>
      <c r="B139" s="94"/>
      <c r="C139" s="94"/>
      <c r="D139" s="66"/>
      <c r="E139" s="66"/>
      <c r="F139" s="98"/>
      <c r="G139" s="66"/>
      <c r="H139" s="66"/>
      <c r="I139" s="66"/>
      <c r="J139" s="98"/>
      <c r="K139" s="98"/>
      <c r="L139" s="66"/>
      <c r="M139" s="98"/>
      <c r="N139" s="102"/>
      <c r="O139" s="93"/>
      <c r="P139" s="93"/>
    </row>
    <row r="140" spans="1:16" x14ac:dyDescent="0.25">
      <c r="A140" s="94"/>
      <c r="B140" s="94"/>
      <c r="C140" s="94"/>
      <c r="D140" s="66"/>
      <c r="E140" s="66"/>
      <c r="F140" s="98"/>
      <c r="G140" s="66"/>
      <c r="H140" s="66"/>
      <c r="I140" s="66"/>
      <c r="J140" s="98"/>
      <c r="K140" s="98"/>
      <c r="L140" s="66"/>
      <c r="M140" s="98"/>
      <c r="N140" s="102"/>
      <c r="O140" s="93"/>
      <c r="P140" s="93"/>
    </row>
    <row r="141" spans="1:16" x14ac:dyDescent="0.25">
      <c r="A141" s="94"/>
      <c r="B141" s="94"/>
      <c r="C141" s="94"/>
      <c r="D141" s="66"/>
      <c r="E141" s="66"/>
      <c r="F141" s="98"/>
      <c r="G141" s="66"/>
      <c r="H141" s="66"/>
      <c r="I141" s="66"/>
      <c r="J141" s="98"/>
      <c r="K141" s="98"/>
      <c r="L141" s="66"/>
      <c r="M141" s="98"/>
      <c r="N141" s="102"/>
      <c r="O141" s="93"/>
      <c r="P141" s="93"/>
    </row>
    <row r="142" spans="1:16" x14ac:dyDescent="0.25">
      <c r="A142" s="94"/>
      <c r="B142" s="94"/>
      <c r="C142" s="94"/>
      <c r="D142" s="66"/>
      <c r="E142" s="66"/>
      <c r="F142" s="98"/>
      <c r="G142" s="66"/>
      <c r="H142" s="66"/>
      <c r="I142" s="66"/>
      <c r="J142" s="98"/>
      <c r="K142" s="98"/>
      <c r="L142" s="66"/>
      <c r="M142" s="98"/>
      <c r="N142" s="102"/>
      <c r="O142" s="93"/>
      <c r="P142" s="93"/>
    </row>
    <row r="143" spans="1:16" x14ac:dyDescent="0.25">
      <c r="A143" s="94"/>
      <c r="B143" s="94"/>
      <c r="C143" s="94"/>
      <c r="D143" s="66"/>
      <c r="E143" s="66"/>
      <c r="F143" s="98"/>
      <c r="G143" s="66"/>
      <c r="H143" s="66"/>
      <c r="I143" s="66"/>
      <c r="J143" s="98"/>
      <c r="K143" s="98"/>
      <c r="L143" s="66"/>
      <c r="M143" s="98"/>
      <c r="N143" s="102"/>
      <c r="O143" s="93"/>
      <c r="P143" s="93"/>
    </row>
    <row r="144" spans="1:16" x14ac:dyDescent="0.25">
      <c r="A144" s="94"/>
      <c r="B144" s="94"/>
      <c r="C144" s="94"/>
      <c r="D144" s="66"/>
      <c r="E144" s="66"/>
      <c r="F144" s="98"/>
      <c r="G144" s="66"/>
      <c r="H144" s="66"/>
      <c r="I144" s="66"/>
      <c r="J144" s="98"/>
      <c r="K144" s="98"/>
      <c r="L144" s="66"/>
      <c r="M144" s="98"/>
      <c r="N144" s="102"/>
      <c r="O144" s="93"/>
      <c r="P144" s="93"/>
    </row>
    <row r="145" spans="1:16" x14ac:dyDescent="0.25">
      <c r="A145" s="94"/>
      <c r="B145" s="94"/>
      <c r="C145" s="94"/>
      <c r="D145" s="66"/>
      <c r="E145" s="66"/>
      <c r="F145" s="98"/>
      <c r="G145" s="66"/>
      <c r="H145" s="66"/>
      <c r="I145" s="66"/>
      <c r="J145" s="98"/>
      <c r="K145" s="98"/>
      <c r="L145" s="66"/>
      <c r="M145" s="98"/>
      <c r="N145" s="102"/>
      <c r="O145" s="93"/>
      <c r="P145" s="93"/>
    </row>
    <row r="146" spans="1:16" x14ac:dyDescent="0.25">
      <c r="A146" s="94"/>
      <c r="B146" s="94"/>
      <c r="C146" s="94"/>
      <c r="D146" s="66"/>
      <c r="E146" s="66"/>
      <c r="F146" s="98"/>
      <c r="G146" s="66"/>
      <c r="H146" s="66"/>
      <c r="I146" s="66"/>
      <c r="J146" s="98"/>
      <c r="K146" s="98"/>
      <c r="L146" s="66"/>
      <c r="M146" s="98"/>
      <c r="N146" s="102"/>
      <c r="O146" s="93"/>
      <c r="P146" s="93"/>
    </row>
    <row r="147" spans="1:16" x14ac:dyDescent="0.25">
      <c r="A147" s="94"/>
      <c r="B147" s="94"/>
      <c r="C147" s="94"/>
      <c r="D147" s="66"/>
      <c r="E147" s="66"/>
      <c r="F147" s="98"/>
      <c r="G147" s="66"/>
      <c r="H147" s="66"/>
      <c r="I147" s="66"/>
      <c r="J147" s="98"/>
      <c r="K147" s="98"/>
      <c r="L147" s="66"/>
      <c r="M147" s="98"/>
      <c r="N147" s="102"/>
      <c r="O147" s="93"/>
      <c r="P147" s="93"/>
    </row>
    <row r="148" spans="1:16" x14ac:dyDescent="0.25">
      <c r="A148" s="94"/>
      <c r="B148" s="94"/>
      <c r="C148" s="94"/>
      <c r="D148" s="66"/>
      <c r="E148" s="66"/>
      <c r="F148" s="98"/>
      <c r="G148" s="66"/>
      <c r="H148" s="66"/>
      <c r="I148" s="66"/>
      <c r="J148" s="98"/>
      <c r="K148" s="98"/>
      <c r="L148" s="66"/>
      <c r="M148" s="98"/>
      <c r="N148" s="102"/>
      <c r="O148" s="93"/>
      <c r="P148" s="93"/>
    </row>
    <row r="149" spans="1:16" x14ac:dyDescent="0.25">
      <c r="A149" s="94"/>
      <c r="B149" s="94"/>
      <c r="C149" s="94"/>
      <c r="D149" s="66"/>
      <c r="E149" s="66"/>
      <c r="F149" s="98"/>
      <c r="G149" s="66"/>
      <c r="H149" s="66"/>
      <c r="I149" s="66"/>
      <c r="J149" s="98"/>
      <c r="K149" s="98"/>
      <c r="L149" s="66"/>
      <c r="M149" s="98"/>
      <c r="N149" s="102"/>
      <c r="O149" s="93"/>
      <c r="P149" s="93"/>
    </row>
    <row r="150" spans="1:16" x14ac:dyDescent="0.25">
      <c r="A150" s="94"/>
      <c r="B150" s="94"/>
      <c r="C150" s="94"/>
      <c r="D150" s="66"/>
      <c r="E150" s="66"/>
      <c r="F150" s="98"/>
      <c r="G150" s="66"/>
      <c r="H150" s="66"/>
      <c r="I150" s="66"/>
      <c r="J150" s="98"/>
      <c r="K150" s="98"/>
      <c r="L150" s="66"/>
      <c r="M150" s="98"/>
      <c r="N150" s="102"/>
      <c r="O150" s="93"/>
      <c r="P150" s="93"/>
    </row>
    <row r="151" spans="1:16" x14ac:dyDescent="0.25">
      <c r="A151" s="94"/>
      <c r="B151" s="94"/>
      <c r="C151" s="94"/>
      <c r="D151" s="66"/>
      <c r="E151" s="66"/>
      <c r="F151" s="98"/>
      <c r="G151" s="66"/>
      <c r="H151" s="66"/>
      <c r="I151" s="66"/>
      <c r="J151" s="98"/>
      <c r="K151" s="98"/>
      <c r="L151" s="66"/>
      <c r="M151" s="98"/>
      <c r="N151" s="102"/>
      <c r="O151" s="93"/>
      <c r="P151" s="93"/>
    </row>
    <row r="152" spans="1:16" x14ac:dyDescent="0.25">
      <c r="A152" s="94"/>
      <c r="B152" s="94"/>
      <c r="C152" s="94"/>
      <c r="D152" s="66"/>
      <c r="E152" s="66"/>
      <c r="F152" s="98"/>
      <c r="G152" s="66"/>
      <c r="H152" s="66"/>
      <c r="I152" s="66"/>
      <c r="J152" s="98"/>
      <c r="K152" s="98"/>
      <c r="L152" s="66"/>
      <c r="M152" s="98"/>
      <c r="N152" s="102"/>
      <c r="O152" s="93"/>
      <c r="P152" s="93"/>
    </row>
    <row r="153" spans="1:16" x14ac:dyDescent="0.25">
      <c r="A153" s="94"/>
      <c r="B153" s="94"/>
      <c r="C153" s="94"/>
      <c r="D153" s="66"/>
      <c r="E153" s="66"/>
      <c r="F153" s="98"/>
      <c r="G153" s="66"/>
      <c r="H153" s="66"/>
      <c r="I153" s="66"/>
      <c r="J153" s="98"/>
      <c r="K153" s="98"/>
      <c r="L153" s="66"/>
      <c r="M153" s="98"/>
      <c r="N153" s="102"/>
      <c r="O153" s="93"/>
      <c r="P153" s="93"/>
    </row>
    <row r="154" spans="1:16" x14ac:dyDescent="0.25">
      <c r="A154" s="94"/>
      <c r="B154" s="94"/>
      <c r="C154" s="94"/>
      <c r="D154" s="66"/>
      <c r="E154" s="66"/>
      <c r="F154" s="98"/>
      <c r="G154" s="66"/>
      <c r="H154" s="66"/>
      <c r="I154" s="66"/>
      <c r="J154" s="98"/>
      <c r="K154" s="98"/>
      <c r="L154" s="66"/>
      <c r="M154" s="98"/>
      <c r="N154" s="102"/>
      <c r="O154" s="93"/>
      <c r="P154" s="93"/>
    </row>
    <row r="155" spans="1:16" x14ac:dyDescent="0.25">
      <c r="A155" s="94"/>
      <c r="B155" s="94"/>
      <c r="C155" s="94"/>
      <c r="D155" s="66"/>
      <c r="E155" s="66"/>
      <c r="F155" s="98"/>
      <c r="G155" s="66"/>
      <c r="H155" s="66"/>
      <c r="I155" s="66"/>
      <c r="J155" s="98"/>
      <c r="K155" s="98"/>
      <c r="L155" s="66"/>
      <c r="M155" s="98"/>
      <c r="N155" s="102"/>
      <c r="O155" s="93"/>
      <c r="P155" s="93"/>
    </row>
    <row r="156" spans="1:16" x14ac:dyDescent="0.25">
      <c r="A156" s="94"/>
      <c r="B156" s="94"/>
      <c r="C156" s="94"/>
      <c r="D156" s="66"/>
      <c r="E156" s="66"/>
      <c r="F156" s="98"/>
      <c r="G156" s="66"/>
      <c r="H156" s="66"/>
      <c r="I156" s="66"/>
      <c r="J156" s="98"/>
      <c r="K156" s="98"/>
      <c r="L156" s="66"/>
      <c r="M156" s="98"/>
      <c r="N156" s="102"/>
      <c r="O156" s="93"/>
      <c r="P156" s="93"/>
    </row>
    <row r="157" spans="1:16" x14ac:dyDescent="0.25">
      <c r="A157" s="94"/>
      <c r="B157" s="94"/>
      <c r="C157" s="94"/>
      <c r="D157" s="66"/>
      <c r="E157" s="66"/>
      <c r="F157" s="98"/>
      <c r="G157" s="66"/>
      <c r="H157" s="66"/>
      <c r="I157" s="66"/>
      <c r="J157" s="98"/>
      <c r="K157" s="98"/>
      <c r="L157" s="66"/>
      <c r="M157" s="98"/>
      <c r="N157" s="102"/>
      <c r="O157" s="93"/>
      <c r="P157" s="93"/>
    </row>
    <row r="158" spans="1:16" x14ac:dyDescent="0.25">
      <c r="A158" s="94"/>
      <c r="B158" s="94"/>
      <c r="C158" s="94"/>
      <c r="D158" s="66"/>
      <c r="E158" s="66"/>
      <c r="F158" s="98"/>
      <c r="G158" s="66"/>
      <c r="H158" s="66"/>
      <c r="I158" s="66"/>
      <c r="J158" s="98"/>
      <c r="K158" s="98"/>
      <c r="L158" s="66"/>
      <c r="M158" s="98"/>
      <c r="N158" s="102"/>
      <c r="O158" s="93"/>
      <c r="P158" s="93"/>
    </row>
    <row r="159" spans="1:16" x14ac:dyDescent="0.25">
      <c r="A159" s="94"/>
      <c r="B159" s="94"/>
      <c r="C159" s="94"/>
      <c r="D159" s="66"/>
      <c r="E159" s="66"/>
      <c r="F159" s="98"/>
      <c r="G159" s="66"/>
      <c r="H159" s="66"/>
      <c r="I159" s="66"/>
      <c r="J159" s="98"/>
      <c r="K159" s="98"/>
      <c r="L159" s="66"/>
      <c r="M159" s="98"/>
      <c r="N159" s="102"/>
      <c r="O159" s="93"/>
      <c r="P159" s="93"/>
    </row>
    <row r="160" spans="1:16" x14ac:dyDescent="0.25">
      <c r="A160" s="94"/>
      <c r="B160" s="94"/>
      <c r="C160" s="94"/>
      <c r="D160" s="66"/>
      <c r="E160" s="66"/>
      <c r="F160" s="98"/>
      <c r="G160" s="66"/>
      <c r="H160" s="66"/>
      <c r="I160" s="66"/>
      <c r="J160" s="98"/>
      <c r="K160" s="98"/>
      <c r="L160" s="66"/>
      <c r="M160" s="98"/>
      <c r="N160" s="102"/>
      <c r="O160" s="93"/>
      <c r="P160" s="93"/>
    </row>
    <row r="161" spans="1:16" x14ac:dyDescent="0.25">
      <c r="A161" s="94"/>
      <c r="B161" s="94"/>
      <c r="C161" s="94"/>
      <c r="D161" s="66"/>
      <c r="E161" s="66"/>
      <c r="F161" s="98"/>
      <c r="G161" s="66"/>
      <c r="H161" s="66"/>
      <c r="I161" s="66"/>
      <c r="J161" s="98"/>
      <c r="K161" s="98"/>
      <c r="L161" s="66"/>
      <c r="M161" s="98"/>
      <c r="N161" s="102"/>
      <c r="O161" s="93"/>
      <c r="P161" s="93"/>
    </row>
    <row r="162" spans="1:16" x14ac:dyDescent="0.25">
      <c r="A162" s="94"/>
      <c r="B162" s="94"/>
      <c r="C162" s="94"/>
      <c r="D162" s="66"/>
      <c r="E162" s="66"/>
      <c r="F162" s="98"/>
      <c r="G162" s="66"/>
      <c r="H162" s="66"/>
      <c r="I162" s="66"/>
      <c r="J162" s="98"/>
      <c r="K162" s="98"/>
      <c r="L162" s="66"/>
      <c r="M162" s="98"/>
      <c r="N162" s="102"/>
      <c r="O162" s="93"/>
      <c r="P162" s="93"/>
    </row>
    <row r="163" spans="1:16" x14ac:dyDescent="0.25">
      <c r="A163" s="94"/>
      <c r="B163" s="94"/>
      <c r="C163" s="94"/>
      <c r="D163" s="66"/>
      <c r="E163" s="66"/>
      <c r="F163" s="98"/>
      <c r="G163" s="66"/>
      <c r="H163" s="66"/>
      <c r="I163" s="66"/>
      <c r="J163" s="98"/>
      <c r="K163" s="98"/>
      <c r="L163" s="66"/>
      <c r="M163" s="98"/>
      <c r="N163" s="102"/>
      <c r="O163" s="93"/>
      <c r="P163" s="93"/>
    </row>
    <row r="164" spans="1:16" x14ac:dyDescent="0.25">
      <c r="A164" s="94"/>
      <c r="B164" s="94"/>
      <c r="C164" s="94"/>
      <c r="D164" s="66"/>
      <c r="E164" s="66"/>
      <c r="F164" s="98"/>
      <c r="G164" s="66"/>
      <c r="H164" s="66"/>
      <c r="I164" s="66"/>
      <c r="J164" s="98"/>
      <c r="K164" s="98"/>
      <c r="L164" s="66"/>
      <c r="M164" s="98"/>
      <c r="N164" s="102"/>
      <c r="O164" s="93"/>
      <c r="P164" s="93"/>
    </row>
    <row r="165" spans="1:16" x14ac:dyDescent="0.25">
      <c r="A165" s="94"/>
      <c r="B165" s="94"/>
      <c r="C165" s="94"/>
      <c r="D165" s="66"/>
      <c r="E165" s="66"/>
      <c r="F165" s="98"/>
      <c r="G165" s="66"/>
      <c r="H165" s="66"/>
      <c r="I165" s="66"/>
      <c r="J165" s="98"/>
      <c r="K165" s="98"/>
      <c r="L165" s="66"/>
      <c r="M165" s="98"/>
      <c r="N165" s="102"/>
      <c r="O165" s="93"/>
      <c r="P165" s="93"/>
    </row>
    <row r="166" spans="1:16" x14ac:dyDescent="0.25">
      <c r="A166" s="94"/>
      <c r="B166" s="94"/>
      <c r="C166" s="94"/>
      <c r="D166" s="66"/>
      <c r="E166" s="66"/>
      <c r="F166" s="98"/>
      <c r="G166" s="66"/>
      <c r="H166" s="66"/>
      <c r="I166" s="66"/>
      <c r="J166" s="98"/>
      <c r="K166" s="98"/>
      <c r="L166" s="66"/>
      <c r="M166" s="98"/>
      <c r="N166" s="102"/>
      <c r="O166" s="93"/>
      <c r="P166" s="93"/>
    </row>
    <row r="167" spans="1:16" x14ac:dyDescent="0.25">
      <c r="A167" s="94"/>
      <c r="B167" s="94"/>
      <c r="C167" s="94"/>
      <c r="D167" s="66"/>
      <c r="E167" s="66"/>
      <c r="F167" s="98"/>
      <c r="G167" s="66"/>
      <c r="H167" s="66"/>
      <c r="I167" s="66"/>
      <c r="J167" s="98"/>
      <c r="K167" s="98"/>
      <c r="L167" s="66"/>
      <c r="M167" s="98"/>
      <c r="N167" s="102"/>
      <c r="O167" s="93"/>
      <c r="P167" s="93"/>
    </row>
    <row r="168" spans="1:16" x14ac:dyDescent="0.25">
      <c r="A168" s="94"/>
      <c r="B168" s="94"/>
      <c r="C168" s="94"/>
      <c r="D168" s="66"/>
      <c r="E168" s="66"/>
      <c r="F168" s="98"/>
      <c r="G168" s="66"/>
      <c r="H168" s="66"/>
      <c r="I168" s="66"/>
      <c r="J168" s="98"/>
      <c r="K168" s="98"/>
      <c r="L168" s="66"/>
      <c r="M168" s="98"/>
      <c r="N168" s="102"/>
      <c r="O168" s="93"/>
      <c r="P168" s="93"/>
    </row>
    <row r="169" spans="1:16" x14ac:dyDescent="0.25">
      <c r="A169" s="94"/>
      <c r="B169" s="94"/>
      <c r="C169" s="94"/>
      <c r="D169" s="66"/>
      <c r="E169" s="66"/>
      <c r="F169" s="98"/>
      <c r="G169" s="66"/>
      <c r="H169" s="66"/>
      <c r="I169" s="66"/>
      <c r="J169" s="98"/>
      <c r="K169" s="98"/>
      <c r="L169" s="66"/>
      <c r="M169" s="98"/>
      <c r="N169" s="102"/>
      <c r="O169" s="93"/>
      <c r="P169" s="93"/>
    </row>
    <row r="170" spans="1:16" x14ac:dyDescent="0.25">
      <c r="A170" s="94"/>
      <c r="B170" s="94"/>
      <c r="C170" s="94"/>
      <c r="D170" s="66"/>
      <c r="E170" s="66"/>
      <c r="F170" s="98"/>
      <c r="G170" s="66"/>
      <c r="H170" s="66"/>
      <c r="I170" s="66"/>
      <c r="J170" s="98"/>
      <c r="K170" s="98"/>
      <c r="L170" s="66"/>
      <c r="M170" s="98"/>
      <c r="N170" s="102"/>
      <c r="O170" s="93"/>
      <c r="P170" s="93"/>
    </row>
    <row r="171" spans="1:16" x14ac:dyDescent="0.25">
      <c r="A171" s="94"/>
      <c r="B171" s="94"/>
      <c r="C171" s="94"/>
      <c r="D171" s="66"/>
      <c r="E171" s="66"/>
      <c r="F171" s="98"/>
      <c r="G171" s="66"/>
      <c r="H171" s="66"/>
      <c r="I171" s="66"/>
      <c r="J171" s="98"/>
      <c r="K171" s="98"/>
      <c r="L171" s="66"/>
      <c r="M171" s="98"/>
      <c r="N171" s="102"/>
      <c r="O171" s="93"/>
      <c r="P171" s="93"/>
    </row>
    <row r="172" spans="1:16" x14ac:dyDescent="0.25">
      <c r="A172" s="94"/>
      <c r="B172" s="94"/>
      <c r="C172" s="94"/>
      <c r="D172" s="66"/>
      <c r="E172" s="66"/>
      <c r="F172" s="98"/>
      <c r="G172" s="66"/>
      <c r="H172" s="66"/>
      <c r="I172" s="66"/>
      <c r="J172" s="98"/>
      <c r="K172" s="98"/>
      <c r="L172" s="66"/>
      <c r="M172" s="98"/>
      <c r="N172" s="102"/>
      <c r="O172" s="93"/>
      <c r="P172" s="93"/>
    </row>
    <row r="173" spans="1:16" x14ac:dyDescent="0.25">
      <c r="A173" s="94"/>
      <c r="B173" s="94"/>
      <c r="C173" s="94"/>
      <c r="D173" s="66"/>
      <c r="E173" s="66"/>
      <c r="F173" s="98"/>
      <c r="G173" s="66"/>
      <c r="H173" s="66"/>
      <c r="I173" s="66"/>
      <c r="J173" s="98"/>
      <c r="K173" s="98"/>
      <c r="L173" s="66"/>
      <c r="M173" s="98"/>
      <c r="N173" s="102"/>
      <c r="O173" s="93"/>
      <c r="P173" s="93"/>
    </row>
    <row r="174" spans="1:16" x14ac:dyDescent="0.25">
      <c r="A174" s="94"/>
      <c r="B174" s="94"/>
      <c r="C174" s="94"/>
      <c r="D174" s="66"/>
      <c r="E174" s="66"/>
      <c r="F174" s="98"/>
      <c r="G174" s="66"/>
      <c r="H174" s="66"/>
      <c r="I174" s="66"/>
      <c r="J174" s="98"/>
      <c r="K174" s="98"/>
      <c r="L174" s="66"/>
      <c r="M174" s="98"/>
      <c r="N174" s="102"/>
      <c r="O174" s="93"/>
      <c r="P174" s="93"/>
    </row>
    <row r="175" spans="1:16" x14ac:dyDescent="0.25">
      <c r="A175" s="94"/>
      <c r="B175" s="94"/>
      <c r="C175" s="94"/>
      <c r="D175" s="66"/>
      <c r="E175" s="66"/>
      <c r="F175" s="98"/>
      <c r="G175" s="66"/>
      <c r="H175" s="66"/>
      <c r="I175" s="66"/>
      <c r="J175" s="98"/>
      <c r="K175" s="98"/>
      <c r="L175" s="66"/>
      <c r="M175" s="98"/>
      <c r="N175" s="102"/>
      <c r="O175" s="93"/>
      <c r="P175" s="93"/>
    </row>
    <row r="176" spans="1:16" x14ac:dyDescent="0.25">
      <c r="A176" s="94"/>
      <c r="B176" s="94"/>
      <c r="C176" s="94"/>
      <c r="D176" s="66"/>
      <c r="E176" s="66"/>
      <c r="F176" s="98"/>
      <c r="G176" s="66"/>
      <c r="H176" s="66"/>
      <c r="I176" s="66"/>
      <c r="J176" s="98"/>
      <c r="K176" s="98"/>
      <c r="L176" s="66"/>
      <c r="M176" s="98"/>
      <c r="N176" s="102"/>
      <c r="O176" s="93"/>
      <c r="P176" s="93"/>
    </row>
    <row r="177" spans="1:16" x14ac:dyDescent="0.25">
      <c r="A177" s="94"/>
      <c r="B177" s="94"/>
      <c r="C177" s="94"/>
      <c r="D177" s="66"/>
      <c r="E177" s="66"/>
      <c r="F177" s="98"/>
      <c r="G177" s="66"/>
      <c r="H177" s="66"/>
      <c r="I177" s="66"/>
      <c r="J177" s="98"/>
      <c r="K177" s="98"/>
      <c r="L177" s="66"/>
      <c r="M177" s="98"/>
      <c r="N177" s="102"/>
      <c r="O177" s="93"/>
      <c r="P177" s="93"/>
    </row>
    <row r="178" spans="1:16" x14ac:dyDescent="0.25">
      <c r="A178" s="94"/>
      <c r="B178" s="94"/>
      <c r="C178" s="94"/>
      <c r="D178" s="66"/>
      <c r="E178" s="66"/>
      <c r="F178" s="98"/>
      <c r="G178" s="66"/>
      <c r="H178" s="66"/>
      <c r="I178" s="66"/>
      <c r="J178" s="98"/>
      <c r="K178" s="98"/>
      <c r="L178" s="66"/>
      <c r="M178" s="98"/>
      <c r="N178" s="102"/>
      <c r="O178" s="93"/>
      <c r="P178" s="93"/>
    </row>
    <row r="179" spans="1:16" x14ac:dyDescent="0.25">
      <c r="A179" s="94"/>
      <c r="B179" s="94"/>
      <c r="C179" s="94"/>
      <c r="D179" s="66"/>
      <c r="E179" s="66"/>
      <c r="F179" s="98"/>
      <c r="G179" s="66"/>
      <c r="H179" s="66"/>
      <c r="I179" s="66"/>
      <c r="J179" s="98"/>
      <c r="K179" s="98"/>
      <c r="L179" s="66"/>
      <c r="M179" s="98"/>
      <c r="N179" s="102"/>
      <c r="O179" s="93"/>
      <c r="P179" s="93"/>
    </row>
    <row r="180" spans="1:16" x14ac:dyDescent="0.25">
      <c r="A180" s="94"/>
      <c r="B180" s="94"/>
      <c r="C180" s="94"/>
      <c r="D180" s="66"/>
      <c r="E180" s="66"/>
      <c r="F180" s="98"/>
      <c r="G180" s="66"/>
      <c r="H180" s="66"/>
      <c r="I180" s="66"/>
      <c r="J180" s="98"/>
      <c r="K180" s="98"/>
      <c r="L180" s="66"/>
      <c r="M180" s="98"/>
      <c r="N180" s="102"/>
      <c r="O180" s="93"/>
      <c r="P180" s="93"/>
    </row>
    <row r="181" spans="1:16" x14ac:dyDescent="0.25">
      <c r="A181" s="94"/>
      <c r="B181" s="94"/>
      <c r="C181" s="94"/>
      <c r="D181" s="66"/>
      <c r="E181" s="66"/>
      <c r="F181" s="98"/>
      <c r="G181" s="66"/>
      <c r="H181" s="66"/>
      <c r="I181" s="66"/>
      <c r="J181" s="98"/>
      <c r="K181" s="98"/>
      <c r="L181" s="66"/>
      <c r="M181" s="98"/>
      <c r="N181" s="102"/>
      <c r="O181" s="93"/>
      <c r="P181" s="93"/>
    </row>
    <row r="182" spans="1:16" x14ac:dyDescent="0.25">
      <c r="A182" s="94"/>
      <c r="B182" s="94"/>
      <c r="C182" s="94"/>
      <c r="D182" s="66"/>
      <c r="E182" s="66"/>
      <c r="F182" s="98"/>
      <c r="G182" s="66"/>
      <c r="H182" s="66"/>
      <c r="I182" s="66"/>
      <c r="J182" s="98"/>
      <c r="K182" s="98"/>
      <c r="L182" s="66"/>
      <c r="M182" s="98"/>
      <c r="N182" s="102"/>
      <c r="O182" s="93"/>
      <c r="P182" s="93"/>
    </row>
    <row r="183" spans="1:16" x14ac:dyDescent="0.25">
      <c r="A183" s="94"/>
      <c r="B183" s="94"/>
      <c r="C183" s="94"/>
      <c r="D183" s="66"/>
      <c r="E183" s="66"/>
      <c r="F183" s="98"/>
      <c r="G183" s="66"/>
      <c r="H183" s="66"/>
      <c r="I183" s="66"/>
      <c r="J183" s="98"/>
      <c r="K183" s="98"/>
      <c r="L183" s="66"/>
      <c r="M183" s="98"/>
      <c r="N183" s="102"/>
      <c r="O183" s="93"/>
      <c r="P183" s="93"/>
    </row>
    <row r="184" spans="1:16" x14ac:dyDescent="0.25">
      <c r="A184" s="94"/>
      <c r="B184" s="94"/>
      <c r="C184" s="94"/>
      <c r="D184" s="66"/>
      <c r="E184" s="66"/>
      <c r="F184" s="98"/>
      <c r="G184" s="66"/>
      <c r="H184" s="66"/>
      <c r="I184" s="66"/>
      <c r="J184" s="98"/>
      <c r="K184" s="98"/>
      <c r="L184" s="66"/>
      <c r="M184" s="98"/>
      <c r="N184" s="102"/>
      <c r="O184" s="93"/>
      <c r="P184" s="93"/>
    </row>
    <row r="185" spans="1:16" x14ac:dyDescent="0.25">
      <c r="A185" s="94"/>
      <c r="B185" s="94"/>
      <c r="C185" s="94"/>
      <c r="D185" s="66"/>
      <c r="E185" s="66"/>
      <c r="F185" s="98"/>
      <c r="G185" s="66"/>
      <c r="H185" s="66"/>
      <c r="I185" s="66"/>
      <c r="J185" s="98"/>
      <c r="K185" s="98"/>
      <c r="L185" s="66"/>
      <c r="M185" s="98"/>
      <c r="N185" s="102"/>
      <c r="O185" s="93"/>
      <c r="P185" s="93"/>
    </row>
    <row r="186" spans="1:16" x14ac:dyDescent="0.25">
      <c r="A186" s="94"/>
      <c r="B186" s="94"/>
      <c r="C186" s="94"/>
      <c r="D186" s="66"/>
      <c r="E186" s="66"/>
      <c r="F186" s="98"/>
      <c r="G186" s="66"/>
      <c r="H186" s="66"/>
      <c r="I186" s="66"/>
      <c r="J186" s="98"/>
      <c r="K186" s="98"/>
      <c r="L186" s="66"/>
      <c r="M186" s="98"/>
      <c r="N186" s="102"/>
      <c r="O186" s="93"/>
      <c r="P186" s="93"/>
    </row>
    <row r="187" spans="1:16" x14ac:dyDescent="0.25">
      <c r="A187" s="94"/>
      <c r="B187" s="94"/>
      <c r="C187" s="94"/>
      <c r="D187" s="66"/>
      <c r="E187" s="66"/>
      <c r="F187" s="98"/>
      <c r="G187" s="66"/>
      <c r="H187" s="66"/>
      <c r="I187" s="66"/>
      <c r="J187" s="98"/>
      <c r="K187" s="98"/>
      <c r="L187" s="66"/>
      <c r="M187" s="98"/>
      <c r="N187" s="102"/>
      <c r="O187" s="93"/>
      <c r="P187" s="93"/>
    </row>
    <row r="188" spans="1:16" x14ac:dyDescent="0.25">
      <c r="A188" s="94"/>
      <c r="B188" s="94"/>
      <c r="C188" s="94"/>
      <c r="D188" s="66"/>
      <c r="E188" s="66"/>
      <c r="F188" s="98"/>
      <c r="G188" s="66"/>
      <c r="H188" s="66"/>
      <c r="I188" s="66"/>
      <c r="J188" s="98"/>
      <c r="K188" s="98"/>
      <c r="L188" s="66"/>
      <c r="M188" s="98"/>
      <c r="N188" s="102"/>
      <c r="O188" s="93"/>
      <c r="P188" s="93"/>
    </row>
    <row r="189" spans="1:16" x14ac:dyDescent="0.25">
      <c r="A189" s="94"/>
      <c r="B189" s="94"/>
      <c r="C189" s="94"/>
      <c r="D189" s="66"/>
      <c r="E189" s="66"/>
      <c r="F189" s="98"/>
      <c r="G189" s="66"/>
      <c r="H189" s="66"/>
      <c r="I189" s="66"/>
      <c r="J189" s="98"/>
      <c r="K189" s="98"/>
      <c r="L189" s="66"/>
      <c r="M189" s="98"/>
      <c r="N189" s="102"/>
      <c r="O189" s="93"/>
      <c r="P189" s="93"/>
    </row>
    <row r="190" spans="1:16" x14ac:dyDescent="0.25">
      <c r="A190" s="94"/>
      <c r="B190" s="94"/>
      <c r="C190" s="94"/>
      <c r="D190" s="66"/>
      <c r="E190" s="66"/>
      <c r="F190" s="98"/>
      <c r="G190" s="66"/>
      <c r="H190" s="66"/>
      <c r="I190" s="66"/>
      <c r="J190" s="98"/>
      <c r="K190" s="98"/>
      <c r="L190" s="66"/>
      <c r="M190" s="98"/>
      <c r="N190" s="102"/>
      <c r="O190" s="93"/>
      <c r="P190" s="93"/>
    </row>
    <row r="191" spans="1:16" x14ac:dyDescent="0.25">
      <c r="A191" s="94"/>
      <c r="B191" s="94"/>
      <c r="C191" s="94"/>
      <c r="D191" s="66"/>
      <c r="E191" s="66"/>
      <c r="F191" s="98"/>
      <c r="G191" s="66"/>
      <c r="H191" s="66"/>
      <c r="I191" s="66"/>
      <c r="J191" s="98"/>
      <c r="K191" s="98"/>
      <c r="L191" s="66"/>
      <c r="M191" s="98"/>
      <c r="N191" s="102"/>
      <c r="O191" s="93"/>
      <c r="P191" s="93"/>
    </row>
    <row r="192" spans="1:16" x14ac:dyDescent="0.25">
      <c r="A192" s="94"/>
      <c r="B192" s="94"/>
      <c r="C192" s="94"/>
      <c r="D192" s="66"/>
      <c r="E192" s="66"/>
      <c r="F192" s="98"/>
      <c r="G192" s="66"/>
      <c r="H192" s="66"/>
      <c r="I192" s="66"/>
      <c r="J192" s="98"/>
      <c r="K192" s="98"/>
      <c r="L192" s="66"/>
      <c r="M192" s="98"/>
      <c r="N192" s="102"/>
      <c r="O192" s="93"/>
      <c r="P192" s="93"/>
    </row>
    <row r="193" spans="1:16" x14ac:dyDescent="0.25">
      <c r="A193" s="94"/>
      <c r="B193" s="94"/>
      <c r="C193" s="94"/>
      <c r="D193" s="66"/>
      <c r="E193" s="66"/>
      <c r="F193" s="98"/>
      <c r="G193" s="66"/>
      <c r="H193" s="66"/>
      <c r="I193" s="66"/>
      <c r="J193" s="98"/>
      <c r="K193" s="98"/>
      <c r="L193" s="66"/>
      <c r="M193" s="98"/>
      <c r="N193" s="102"/>
      <c r="O193" s="93"/>
      <c r="P193" s="93"/>
    </row>
    <row r="194" spans="1:16" x14ac:dyDescent="0.25">
      <c r="A194" s="94"/>
      <c r="B194" s="94"/>
      <c r="C194" s="94"/>
      <c r="D194" s="66"/>
      <c r="E194" s="66"/>
      <c r="F194" s="98"/>
      <c r="G194" s="66"/>
      <c r="H194" s="66"/>
      <c r="I194" s="66"/>
      <c r="J194" s="98"/>
      <c r="K194" s="98"/>
      <c r="L194" s="66"/>
      <c r="M194" s="98"/>
      <c r="N194" s="102"/>
      <c r="O194" s="93"/>
      <c r="P194" s="93"/>
    </row>
    <row r="195" spans="1:16" x14ac:dyDescent="0.25">
      <c r="A195" s="94"/>
      <c r="B195" s="94"/>
      <c r="C195" s="94"/>
      <c r="D195" s="66"/>
      <c r="E195" s="66"/>
      <c r="F195" s="98"/>
      <c r="G195" s="66"/>
      <c r="H195" s="66"/>
      <c r="I195" s="66"/>
      <c r="J195" s="98"/>
      <c r="K195" s="98"/>
      <c r="L195" s="66"/>
      <c r="M195" s="98"/>
      <c r="N195" s="102"/>
      <c r="O195" s="93"/>
      <c r="P195" s="93"/>
    </row>
    <row r="196" spans="1:16" x14ac:dyDescent="0.25">
      <c r="A196" s="94"/>
      <c r="B196" s="94"/>
      <c r="C196" s="94"/>
      <c r="D196" s="66"/>
      <c r="E196" s="66"/>
      <c r="F196" s="98"/>
      <c r="G196" s="66"/>
      <c r="H196" s="66"/>
      <c r="I196" s="66"/>
      <c r="J196" s="98"/>
      <c r="K196" s="98"/>
      <c r="L196" s="66"/>
      <c r="M196" s="98"/>
      <c r="N196" s="102"/>
      <c r="O196" s="93"/>
      <c r="P196" s="93"/>
    </row>
    <row r="197" spans="1:16" x14ac:dyDescent="0.25">
      <c r="A197" s="94"/>
      <c r="B197" s="94"/>
      <c r="C197" s="94"/>
      <c r="D197" s="66"/>
      <c r="E197" s="66"/>
      <c r="F197" s="98"/>
      <c r="G197" s="66"/>
      <c r="H197" s="66"/>
      <c r="I197" s="66"/>
      <c r="J197" s="98"/>
      <c r="K197" s="98"/>
      <c r="L197" s="66"/>
      <c r="M197" s="98"/>
      <c r="N197" s="102"/>
      <c r="O197" s="93"/>
      <c r="P197" s="93"/>
    </row>
    <row r="198" spans="1:16" x14ac:dyDescent="0.25">
      <c r="A198" s="94"/>
      <c r="B198" s="94"/>
      <c r="C198" s="94"/>
      <c r="D198" s="66"/>
      <c r="E198" s="66"/>
      <c r="F198" s="98"/>
      <c r="G198" s="66"/>
      <c r="H198" s="66"/>
      <c r="I198" s="66"/>
      <c r="J198" s="98"/>
      <c r="K198" s="98"/>
      <c r="L198" s="66"/>
      <c r="M198" s="98"/>
      <c r="N198" s="102"/>
      <c r="O198" s="93"/>
      <c r="P198" s="93"/>
    </row>
    <row r="199" spans="1:16" x14ac:dyDescent="0.25">
      <c r="A199" s="94"/>
      <c r="B199" s="94"/>
      <c r="C199" s="94"/>
      <c r="D199" s="66"/>
      <c r="E199" s="66"/>
      <c r="F199" s="98"/>
      <c r="G199" s="66"/>
      <c r="H199" s="66"/>
      <c r="I199" s="66"/>
      <c r="J199" s="98"/>
      <c r="K199" s="98"/>
      <c r="L199" s="66"/>
      <c r="M199" s="98"/>
      <c r="N199" s="102"/>
      <c r="O199" s="93"/>
      <c r="P199" s="93"/>
    </row>
    <row r="200" spans="1:16" x14ac:dyDescent="0.25">
      <c r="A200" s="94"/>
      <c r="B200" s="94"/>
      <c r="C200" s="94"/>
      <c r="D200" s="66"/>
      <c r="E200" s="66"/>
      <c r="F200" s="98"/>
      <c r="G200" s="66"/>
      <c r="H200" s="66"/>
      <c r="I200" s="66"/>
      <c r="J200" s="98"/>
      <c r="K200" s="98"/>
      <c r="L200" s="66"/>
      <c r="M200" s="98"/>
      <c r="N200" s="102"/>
      <c r="O200" s="93"/>
      <c r="P200" s="93"/>
    </row>
    <row r="201" spans="1:16" x14ac:dyDescent="0.25">
      <c r="A201" s="94"/>
      <c r="B201" s="94"/>
      <c r="C201" s="94"/>
      <c r="D201" s="66"/>
      <c r="E201" s="66"/>
      <c r="F201" s="98"/>
      <c r="G201" s="66"/>
      <c r="H201" s="66"/>
      <c r="I201" s="66"/>
      <c r="J201" s="98"/>
      <c r="K201" s="98"/>
      <c r="L201" s="66"/>
      <c r="M201" s="98"/>
      <c r="N201" s="102"/>
      <c r="O201" s="93"/>
      <c r="P201" s="93"/>
    </row>
    <row r="202" spans="1:16" x14ac:dyDescent="0.25">
      <c r="A202" s="94"/>
      <c r="B202" s="94"/>
      <c r="C202" s="94"/>
      <c r="D202" s="66"/>
      <c r="E202" s="66"/>
      <c r="F202" s="98"/>
      <c r="G202" s="66"/>
      <c r="H202" s="66"/>
      <c r="I202" s="66"/>
      <c r="J202" s="98"/>
      <c r="K202" s="98"/>
      <c r="L202" s="66"/>
      <c r="M202" s="98"/>
      <c r="N202" s="102"/>
      <c r="O202" s="93"/>
      <c r="P202" s="93"/>
    </row>
    <row r="203" spans="1:16" x14ac:dyDescent="0.25">
      <c r="A203" s="94"/>
      <c r="B203" s="94"/>
      <c r="C203" s="94"/>
      <c r="D203" s="66"/>
      <c r="E203" s="66"/>
      <c r="F203" s="98"/>
      <c r="G203" s="66"/>
      <c r="H203" s="66"/>
      <c r="I203" s="66"/>
      <c r="J203" s="98"/>
      <c r="K203" s="98"/>
      <c r="L203" s="66"/>
      <c r="M203" s="98"/>
      <c r="N203" s="102"/>
      <c r="O203" s="93"/>
      <c r="P203" s="93"/>
    </row>
    <row r="204" spans="1:16" x14ac:dyDescent="0.25">
      <c r="A204" s="94"/>
      <c r="B204" s="94"/>
      <c r="C204" s="94"/>
      <c r="D204" s="66"/>
      <c r="E204" s="66"/>
      <c r="F204" s="98"/>
      <c r="G204" s="66"/>
      <c r="H204" s="66"/>
      <c r="I204" s="66"/>
      <c r="J204" s="98"/>
      <c r="K204" s="98"/>
      <c r="L204" s="66"/>
      <c r="M204" s="98"/>
      <c r="N204" s="102"/>
      <c r="O204" s="93"/>
      <c r="P204" s="93"/>
    </row>
    <row r="205" spans="1:16" x14ac:dyDescent="0.25">
      <c r="A205" s="94"/>
      <c r="B205" s="94"/>
      <c r="C205" s="94"/>
      <c r="D205" s="66"/>
      <c r="E205" s="66"/>
      <c r="F205" s="98"/>
      <c r="G205" s="66"/>
      <c r="H205" s="66"/>
      <c r="I205" s="66"/>
      <c r="J205" s="98"/>
      <c r="K205" s="98"/>
      <c r="L205" s="66"/>
      <c r="M205" s="98"/>
      <c r="N205" s="102"/>
      <c r="O205" s="93"/>
      <c r="P205" s="93"/>
    </row>
    <row r="206" spans="1:16" x14ac:dyDescent="0.25">
      <c r="A206" s="94"/>
      <c r="B206" s="94"/>
      <c r="C206" s="94"/>
      <c r="D206" s="66"/>
      <c r="E206" s="66"/>
      <c r="F206" s="98"/>
      <c r="G206" s="66"/>
      <c r="H206" s="66"/>
      <c r="I206" s="66"/>
      <c r="J206" s="98"/>
      <c r="K206" s="98"/>
      <c r="L206" s="66"/>
      <c r="M206" s="98"/>
      <c r="N206" s="102"/>
      <c r="O206" s="93"/>
      <c r="P206" s="93"/>
    </row>
    <row r="207" spans="1:16" x14ac:dyDescent="0.25">
      <c r="A207" s="94"/>
      <c r="B207" s="94"/>
      <c r="C207" s="94"/>
      <c r="D207" s="66"/>
      <c r="E207" s="66"/>
      <c r="F207" s="98"/>
      <c r="G207" s="66"/>
      <c r="H207" s="66"/>
      <c r="I207" s="66"/>
      <c r="J207" s="98"/>
      <c r="K207" s="98"/>
      <c r="L207" s="66"/>
      <c r="M207" s="98"/>
      <c r="N207" s="102"/>
      <c r="O207" s="93"/>
      <c r="P207" s="93"/>
    </row>
    <row r="208" spans="1:16" x14ac:dyDescent="0.25">
      <c r="A208" s="94"/>
      <c r="B208" s="94"/>
      <c r="C208" s="94"/>
      <c r="D208" s="66"/>
      <c r="E208" s="66"/>
      <c r="F208" s="98"/>
      <c r="G208" s="66"/>
      <c r="H208" s="66"/>
      <c r="I208" s="66"/>
      <c r="J208" s="98"/>
      <c r="K208" s="98"/>
      <c r="L208" s="66"/>
      <c r="M208" s="98"/>
      <c r="N208" s="102"/>
      <c r="O208" s="93"/>
      <c r="P208" s="93"/>
    </row>
    <row r="209" spans="1:16" x14ac:dyDescent="0.25">
      <c r="A209" s="94"/>
      <c r="B209" s="94"/>
      <c r="C209" s="94"/>
      <c r="D209" s="66"/>
      <c r="E209" s="66"/>
      <c r="F209" s="98"/>
      <c r="G209" s="66"/>
      <c r="H209" s="66"/>
      <c r="I209" s="66"/>
      <c r="J209" s="98"/>
      <c r="K209" s="98"/>
      <c r="L209" s="66"/>
      <c r="M209" s="98"/>
      <c r="N209" s="102"/>
      <c r="O209" s="93"/>
      <c r="P209" s="93"/>
    </row>
    <row r="210" spans="1:16" x14ac:dyDescent="0.25">
      <c r="A210" s="94"/>
      <c r="B210" s="94"/>
      <c r="C210" s="94"/>
      <c r="D210" s="66"/>
      <c r="E210" s="66"/>
      <c r="F210" s="98"/>
      <c r="G210" s="66"/>
      <c r="H210" s="66"/>
      <c r="I210" s="66"/>
      <c r="J210" s="98"/>
      <c r="K210" s="98"/>
      <c r="L210" s="66"/>
      <c r="M210" s="98"/>
      <c r="N210" s="102"/>
      <c r="O210" s="93"/>
      <c r="P210" s="93"/>
    </row>
    <row r="211" spans="1:16" x14ac:dyDescent="0.25">
      <c r="A211" s="94"/>
      <c r="B211" s="94"/>
      <c r="C211" s="94"/>
      <c r="D211" s="66"/>
      <c r="E211" s="66"/>
      <c r="F211" s="98"/>
      <c r="G211" s="66"/>
      <c r="H211" s="66"/>
      <c r="I211" s="66"/>
      <c r="J211" s="98"/>
      <c r="K211" s="98"/>
      <c r="L211" s="66"/>
      <c r="M211" s="98"/>
      <c r="N211" s="102"/>
      <c r="O211" s="93"/>
      <c r="P211" s="93"/>
    </row>
    <row r="212" spans="1:16" x14ac:dyDescent="0.25">
      <c r="A212" s="94"/>
      <c r="B212" s="94"/>
      <c r="C212" s="94"/>
      <c r="D212" s="66"/>
      <c r="E212" s="66"/>
      <c r="F212" s="98"/>
      <c r="G212" s="66"/>
      <c r="H212" s="66"/>
      <c r="I212" s="66"/>
      <c r="J212" s="98"/>
      <c r="K212" s="98"/>
      <c r="L212" s="66"/>
      <c r="M212" s="98"/>
      <c r="N212" s="102"/>
      <c r="O212" s="93"/>
      <c r="P212" s="93"/>
    </row>
    <row r="213" spans="1:16" x14ac:dyDescent="0.25">
      <c r="A213" s="94"/>
      <c r="B213" s="94"/>
      <c r="C213" s="94"/>
      <c r="D213" s="66"/>
      <c r="E213" s="66"/>
      <c r="F213" s="98"/>
      <c r="G213" s="66"/>
      <c r="H213" s="66"/>
      <c r="I213" s="66"/>
      <c r="J213" s="98"/>
      <c r="K213" s="98"/>
      <c r="L213" s="66"/>
      <c r="M213" s="98"/>
      <c r="N213" s="102"/>
      <c r="O213" s="93"/>
      <c r="P213" s="93"/>
    </row>
    <row r="214" spans="1:16" x14ac:dyDescent="0.25">
      <c r="A214" s="94"/>
      <c r="B214" s="94"/>
      <c r="C214" s="94"/>
      <c r="D214" s="66"/>
      <c r="E214" s="66"/>
      <c r="F214" s="98"/>
      <c r="G214" s="66"/>
      <c r="H214" s="66"/>
      <c r="I214" s="66"/>
      <c r="J214" s="98"/>
      <c r="K214" s="98"/>
      <c r="L214" s="66"/>
      <c r="M214" s="98"/>
      <c r="N214" s="102"/>
      <c r="O214" s="93"/>
      <c r="P214" s="93"/>
    </row>
    <row r="215" spans="1:16" x14ac:dyDescent="0.25">
      <c r="A215" s="94"/>
      <c r="B215" s="94"/>
      <c r="C215" s="94"/>
      <c r="D215" s="66"/>
      <c r="E215" s="66"/>
      <c r="F215" s="98"/>
      <c r="G215" s="66"/>
      <c r="H215" s="66"/>
      <c r="I215" s="66"/>
      <c r="J215" s="98"/>
      <c r="K215" s="98"/>
      <c r="L215" s="66"/>
      <c r="M215" s="98"/>
      <c r="N215" s="102"/>
      <c r="O215" s="93"/>
      <c r="P215" s="93"/>
    </row>
    <row r="216" spans="1:16" x14ac:dyDescent="0.25">
      <c r="A216" s="94"/>
      <c r="B216" s="94"/>
      <c r="C216" s="94"/>
      <c r="D216" s="66"/>
      <c r="E216" s="66"/>
      <c r="F216" s="98"/>
      <c r="G216" s="66"/>
      <c r="H216" s="66"/>
      <c r="I216" s="66"/>
      <c r="J216" s="98"/>
      <c r="K216" s="98"/>
      <c r="L216" s="66"/>
      <c r="M216" s="98"/>
      <c r="N216" s="102"/>
      <c r="O216" s="93"/>
      <c r="P216" s="93"/>
    </row>
    <row r="217" spans="1:16" x14ac:dyDescent="0.25">
      <c r="A217" s="94"/>
      <c r="B217" s="94"/>
      <c r="C217" s="94"/>
      <c r="D217" s="66"/>
      <c r="E217" s="66"/>
      <c r="F217" s="98"/>
      <c r="G217" s="66"/>
      <c r="H217" s="66"/>
      <c r="I217" s="66"/>
      <c r="J217" s="98"/>
      <c r="K217" s="98"/>
      <c r="L217" s="66"/>
      <c r="M217" s="98"/>
      <c r="N217" s="102"/>
      <c r="O217" s="93"/>
      <c r="P217" s="93"/>
    </row>
    <row r="218" spans="1:16" x14ac:dyDescent="0.25">
      <c r="A218" s="94"/>
      <c r="B218" s="94"/>
      <c r="C218" s="94"/>
      <c r="D218" s="66"/>
      <c r="E218" s="66"/>
      <c r="F218" s="98"/>
      <c r="G218" s="66"/>
      <c r="H218" s="66"/>
      <c r="I218" s="66"/>
      <c r="J218" s="98"/>
      <c r="K218" s="98"/>
      <c r="L218" s="66"/>
      <c r="M218" s="98"/>
      <c r="N218" s="102"/>
      <c r="O218" s="93"/>
      <c r="P218" s="93"/>
    </row>
    <row r="219" spans="1:16" x14ac:dyDescent="0.25">
      <c r="A219" s="94"/>
      <c r="B219" s="94"/>
      <c r="C219" s="94"/>
      <c r="D219" s="66"/>
      <c r="E219" s="66"/>
      <c r="F219" s="98"/>
      <c r="G219" s="66"/>
      <c r="H219" s="66"/>
      <c r="I219" s="66"/>
      <c r="J219" s="98"/>
      <c r="K219" s="98"/>
      <c r="L219" s="66"/>
      <c r="M219" s="98"/>
      <c r="N219" s="102"/>
      <c r="O219" s="93"/>
      <c r="P219" s="93"/>
    </row>
    <row r="220" spans="1:16" x14ac:dyDescent="0.25">
      <c r="A220" s="94"/>
      <c r="B220" s="94"/>
      <c r="C220" s="94"/>
      <c r="D220" s="66"/>
      <c r="E220" s="66"/>
      <c r="F220" s="98"/>
      <c r="G220" s="66"/>
      <c r="H220" s="66"/>
      <c r="I220" s="66"/>
      <c r="J220" s="98"/>
      <c r="K220" s="98"/>
      <c r="L220" s="66"/>
      <c r="M220" s="98"/>
      <c r="N220" s="102"/>
      <c r="O220" s="93"/>
      <c r="P220" s="93"/>
    </row>
    <row r="221" spans="1:16" x14ac:dyDescent="0.25">
      <c r="A221" s="94"/>
      <c r="B221" s="94"/>
      <c r="C221" s="94"/>
      <c r="D221" s="66"/>
      <c r="E221" s="66"/>
      <c r="F221" s="98"/>
      <c r="G221" s="66"/>
      <c r="H221" s="66"/>
      <c r="I221" s="66"/>
      <c r="J221" s="98"/>
      <c r="K221" s="98"/>
      <c r="L221" s="66"/>
      <c r="M221" s="98"/>
      <c r="N221" s="102"/>
      <c r="O221" s="93"/>
      <c r="P221" s="93"/>
    </row>
    <row r="222" spans="1:16" x14ac:dyDescent="0.25">
      <c r="A222" s="94"/>
      <c r="B222" s="94"/>
      <c r="C222" s="94"/>
      <c r="D222" s="66"/>
      <c r="E222" s="66"/>
      <c r="F222" s="98"/>
      <c r="G222" s="66"/>
      <c r="H222" s="66"/>
      <c r="I222" s="66"/>
      <c r="J222" s="98"/>
      <c r="K222" s="98"/>
      <c r="L222" s="66"/>
      <c r="M222" s="98"/>
      <c r="N222" s="102"/>
      <c r="O222" s="93"/>
      <c r="P222" s="93"/>
    </row>
    <row r="223" spans="1:16" x14ac:dyDescent="0.25">
      <c r="A223" s="94"/>
      <c r="B223" s="94"/>
      <c r="C223" s="94"/>
      <c r="D223" s="66"/>
      <c r="E223" s="66"/>
      <c r="F223" s="98"/>
      <c r="G223" s="66"/>
      <c r="H223" s="66"/>
      <c r="I223" s="66"/>
      <c r="J223" s="98"/>
      <c r="K223" s="98"/>
      <c r="L223" s="66"/>
      <c r="M223" s="98"/>
      <c r="N223" s="102"/>
      <c r="O223" s="93"/>
      <c r="P223" s="93"/>
    </row>
    <row r="224" spans="1:16" x14ac:dyDescent="0.25">
      <c r="A224" s="94"/>
      <c r="B224" s="94"/>
      <c r="C224" s="94"/>
      <c r="D224" s="66"/>
      <c r="E224" s="66"/>
      <c r="F224" s="98"/>
      <c r="G224" s="66"/>
      <c r="H224" s="66"/>
      <c r="I224" s="66"/>
      <c r="J224" s="98"/>
      <c r="K224" s="98"/>
      <c r="L224" s="66"/>
      <c r="M224" s="98"/>
      <c r="N224" s="102"/>
      <c r="O224" s="93"/>
      <c r="P224" s="93"/>
    </row>
    <row r="225" spans="1:16" x14ac:dyDescent="0.25">
      <c r="A225" s="94"/>
      <c r="B225" s="94"/>
      <c r="C225" s="94"/>
      <c r="D225" s="66"/>
      <c r="E225" s="66"/>
      <c r="F225" s="98"/>
      <c r="G225" s="66"/>
      <c r="H225" s="66"/>
      <c r="I225" s="66"/>
      <c r="J225" s="98"/>
      <c r="K225" s="98"/>
      <c r="L225" s="66"/>
      <c r="M225" s="98"/>
      <c r="N225" s="102"/>
      <c r="O225" s="93"/>
      <c r="P225" s="93"/>
    </row>
    <row r="226" spans="1:16" x14ac:dyDescent="0.25">
      <c r="A226" s="94"/>
      <c r="B226" s="94"/>
      <c r="C226" s="94"/>
      <c r="D226" s="66"/>
      <c r="E226" s="66"/>
      <c r="F226" s="98"/>
      <c r="G226" s="66"/>
      <c r="H226" s="66"/>
      <c r="I226" s="66"/>
      <c r="J226" s="98"/>
      <c r="K226" s="98"/>
      <c r="L226" s="66"/>
      <c r="M226" s="98"/>
      <c r="N226" s="102"/>
      <c r="O226" s="93"/>
      <c r="P226" s="93"/>
    </row>
    <row r="227" spans="1:16" x14ac:dyDescent="0.25">
      <c r="A227" s="94"/>
      <c r="B227" s="94"/>
      <c r="C227" s="94"/>
      <c r="D227" s="66"/>
      <c r="E227" s="66"/>
      <c r="F227" s="98"/>
      <c r="G227" s="66"/>
      <c r="H227" s="66"/>
      <c r="I227" s="66"/>
      <c r="J227" s="98"/>
      <c r="K227" s="98"/>
      <c r="L227" s="66"/>
      <c r="M227" s="98"/>
      <c r="N227" s="102"/>
      <c r="O227" s="93"/>
      <c r="P227" s="93"/>
    </row>
    <row r="228" spans="1:16" x14ac:dyDescent="0.25">
      <c r="A228" s="94"/>
      <c r="B228" s="94"/>
      <c r="C228" s="94"/>
      <c r="D228" s="66"/>
      <c r="E228" s="66"/>
      <c r="F228" s="98"/>
      <c r="G228" s="66"/>
      <c r="H228" s="66"/>
      <c r="I228" s="66"/>
      <c r="J228" s="98"/>
      <c r="K228" s="98"/>
      <c r="L228" s="66"/>
      <c r="M228" s="98"/>
      <c r="N228" s="102"/>
      <c r="O228" s="93"/>
      <c r="P228" s="93"/>
    </row>
    <row r="229" spans="1:16" x14ac:dyDescent="0.25">
      <c r="A229" s="94"/>
      <c r="B229" s="94"/>
      <c r="C229" s="94"/>
      <c r="D229" s="66"/>
      <c r="E229" s="66"/>
      <c r="F229" s="98"/>
      <c r="G229" s="66"/>
      <c r="H229" s="66"/>
      <c r="I229" s="66"/>
      <c r="J229" s="98"/>
      <c r="K229" s="98"/>
      <c r="L229" s="66"/>
      <c r="M229" s="98"/>
      <c r="N229" s="102"/>
      <c r="O229" s="93"/>
      <c r="P229" s="93"/>
    </row>
    <row r="230" spans="1:16" x14ac:dyDescent="0.25">
      <c r="A230" s="94"/>
      <c r="B230" s="94"/>
      <c r="C230" s="94"/>
      <c r="D230" s="66"/>
      <c r="E230" s="66"/>
      <c r="F230" s="98"/>
      <c r="G230" s="66"/>
      <c r="H230" s="66"/>
      <c r="I230" s="66"/>
      <c r="J230" s="98"/>
      <c r="K230" s="98"/>
      <c r="L230" s="66"/>
      <c r="M230" s="98"/>
      <c r="N230" s="102"/>
      <c r="O230" s="93"/>
      <c r="P230" s="93"/>
    </row>
    <row r="231" spans="1:16" x14ac:dyDescent="0.25">
      <c r="A231" s="94"/>
      <c r="B231" s="94"/>
      <c r="C231" s="94"/>
      <c r="D231" s="66"/>
      <c r="E231" s="66"/>
      <c r="F231" s="98"/>
      <c r="G231" s="66"/>
      <c r="H231" s="66"/>
      <c r="I231" s="66"/>
      <c r="J231" s="98"/>
      <c r="K231" s="98"/>
      <c r="L231" s="66"/>
      <c r="M231" s="98"/>
      <c r="N231" s="102"/>
      <c r="O231" s="93"/>
      <c r="P231" s="93"/>
    </row>
    <row r="232" spans="1:16" x14ac:dyDescent="0.25">
      <c r="A232" s="94"/>
      <c r="B232" s="94"/>
      <c r="C232" s="94"/>
      <c r="D232" s="66"/>
      <c r="E232" s="66"/>
      <c r="F232" s="98"/>
      <c r="G232" s="66"/>
      <c r="H232" s="66"/>
      <c r="I232" s="66"/>
      <c r="J232" s="98"/>
      <c r="K232" s="98"/>
      <c r="L232" s="66"/>
      <c r="M232" s="98"/>
      <c r="N232" s="102"/>
      <c r="O232" s="93"/>
      <c r="P232" s="93"/>
    </row>
    <row r="233" spans="1:16" x14ac:dyDescent="0.25">
      <c r="A233" s="94"/>
      <c r="B233" s="94"/>
      <c r="C233" s="94"/>
      <c r="D233" s="66"/>
      <c r="E233" s="66"/>
      <c r="F233" s="98"/>
      <c r="G233" s="66"/>
      <c r="H233" s="66"/>
      <c r="I233" s="66"/>
      <c r="J233" s="98"/>
      <c r="K233" s="98"/>
      <c r="L233" s="66"/>
      <c r="M233" s="98"/>
      <c r="N233" s="102"/>
      <c r="O233" s="93"/>
      <c r="P233" s="93"/>
    </row>
    <row r="234" spans="1:16" x14ac:dyDescent="0.25">
      <c r="A234" s="94"/>
      <c r="B234" s="94"/>
      <c r="C234" s="94"/>
      <c r="D234" s="66"/>
      <c r="E234" s="66"/>
      <c r="F234" s="98"/>
      <c r="G234" s="66"/>
      <c r="H234" s="66"/>
      <c r="I234" s="66"/>
      <c r="J234" s="98"/>
      <c r="K234" s="98"/>
      <c r="L234" s="66"/>
      <c r="M234" s="98"/>
      <c r="N234" s="102"/>
      <c r="O234" s="93"/>
      <c r="P234" s="93"/>
    </row>
    <row r="235" spans="1:16" x14ac:dyDescent="0.25">
      <c r="A235" s="94"/>
      <c r="B235" s="94"/>
      <c r="C235" s="94"/>
      <c r="D235" s="66"/>
      <c r="E235" s="66"/>
      <c r="F235" s="98"/>
      <c r="G235" s="66"/>
      <c r="H235" s="66"/>
      <c r="I235" s="66"/>
      <c r="J235" s="98"/>
      <c r="K235" s="98"/>
      <c r="L235" s="66"/>
      <c r="M235" s="98"/>
      <c r="N235" s="102"/>
      <c r="O235" s="93"/>
      <c r="P235" s="93"/>
    </row>
    <row r="236" spans="1:16" x14ac:dyDescent="0.25">
      <c r="A236" s="94"/>
      <c r="B236" s="94"/>
      <c r="C236" s="94"/>
      <c r="D236" s="66"/>
      <c r="E236" s="66"/>
      <c r="F236" s="98"/>
      <c r="G236" s="66"/>
      <c r="H236" s="66"/>
      <c r="I236" s="66"/>
      <c r="J236" s="98"/>
      <c r="K236" s="98"/>
      <c r="L236" s="66"/>
      <c r="M236" s="98"/>
      <c r="N236" s="102"/>
      <c r="O236" s="93"/>
      <c r="P236" s="93"/>
    </row>
    <row r="237" spans="1:16" x14ac:dyDescent="0.25">
      <c r="A237" s="94"/>
      <c r="B237" s="94"/>
      <c r="C237" s="94"/>
      <c r="D237" s="66"/>
      <c r="E237" s="66"/>
      <c r="F237" s="98"/>
      <c r="G237" s="66"/>
      <c r="H237" s="66"/>
      <c r="I237" s="66"/>
      <c r="J237" s="98"/>
      <c r="K237" s="98"/>
      <c r="L237" s="66"/>
      <c r="M237" s="98"/>
      <c r="N237" s="102"/>
      <c r="O237" s="93"/>
      <c r="P237" s="93"/>
    </row>
    <row r="238" spans="1:16" x14ac:dyDescent="0.25">
      <c r="A238" s="94"/>
      <c r="B238" s="94"/>
      <c r="C238" s="94"/>
      <c r="D238" s="66"/>
      <c r="E238" s="66"/>
      <c r="F238" s="98"/>
      <c r="G238" s="66"/>
      <c r="H238" s="66"/>
      <c r="I238" s="66"/>
      <c r="J238" s="98"/>
      <c r="K238" s="98"/>
      <c r="L238" s="66"/>
      <c r="M238" s="98"/>
      <c r="N238" s="102"/>
      <c r="O238" s="93"/>
      <c r="P238" s="93"/>
    </row>
    <row r="239" spans="1:16" x14ac:dyDescent="0.25">
      <c r="A239" s="94"/>
      <c r="B239" s="94"/>
      <c r="C239" s="94"/>
      <c r="D239" s="66"/>
      <c r="E239" s="66"/>
      <c r="F239" s="98"/>
      <c r="G239" s="66"/>
      <c r="H239" s="66"/>
      <c r="I239" s="66"/>
      <c r="J239" s="98"/>
      <c r="K239" s="98"/>
      <c r="L239" s="66"/>
      <c r="M239" s="98"/>
      <c r="N239" s="102"/>
      <c r="O239" s="93"/>
      <c r="P239" s="93"/>
    </row>
    <row r="240" spans="1:16" x14ac:dyDescent="0.25">
      <c r="A240" s="94"/>
      <c r="B240" s="94"/>
      <c r="C240" s="94"/>
      <c r="D240" s="66"/>
      <c r="E240" s="66"/>
      <c r="F240" s="98"/>
      <c r="G240" s="66"/>
      <c r="H240" s="66"/>
      <c r="I240" s="66"/>
      <c r="J240" s="98"/>
      <c r="K240" s="98"/>
      <c r="L240" s="66"/>
      <c r="M240" s="98"/>
      <c r="N240" s="102"/>
      <c r="O240" s="93"/>
      <c r="P240" s="93"/>
    </row>
    <row r="241" spans="1:16" x14ac:dyDescent="0.25">
      <c r="A241" s="94"/>
      <c r="B241" s="94"/>
      <c r="C241" s="94"/>
      <c r="D241" s="66"/>
      <c r="E241" s="66"/>
      <c r="F241" s="98"/>
      <c r="G241" s="66"/>
      <c r="H241" s="66"/>
      <c r="I241" s="66"/>
      <c r="J241" s="98"/>
      <c r="K241" s="98"/>
      <c r="L241" s="66"/>
      <c r="M241" s="98"/>
      <c r="N241" s="102"/>
      <c r="O241" s="93"/>
      <c r="P241" s="93"/>
    </row>
    <row r="242" spans="1:16" x14ac:dyDescent="0.25">
      <c r="A242" s="94"/>
      <c r="B242" s="94"/>
      <c r="C242" s="94"/>
      <c r="D242" s="66"/>
      <c r="E242" s="66"/>
      <c r="F242" s="98"/>
      <c r="G242" s="66"/>
      <c r="H242" s="66"/>
      <c r="I242" s="66"/>
      <c r="J242" s="98"/>
      <c r="K242" s="98"/>
      <c r="L242" s="66"/>
      <c r="M242" s="98"/>
      <c r="N242" s="102"/>
      <c r="O242" s="93"/>
      <c r="P242" s="93"/>
    </row>
    <row r="243" spans="1:16" x14ac:dyDescent="0.25">
      <c r="A243" s="94"/>
      <c r="B243" s="94"/>
      <c r="C243" s="94"/>
      <c r="D243" s="66"/>
      <c r="E243" s="66"/>
      <c r="F243" s="98"/>
      <c r="G243" s="66"/>
      <c r="H243" s="66"/>
      <c r="I243" s="66"/>
      <c r="J243" s="98"/>
      <c r="K243" s="98"/>
      <c r="L243" s="66"/>
      <c r="M243" s="98"/>
      <c r="N243" s="102"/>
      <c r="O243" s="93"/>
      <c r="P243" s="93"/>
    </row>
    <row r="244" spans="1:16" x14ac:dyDescent="0.25">
      <c r="A244" s="94"/>
      <c r="B244" s="94"/>
      <c r="C244" s="94"/>
      <c r="D244" s="66"/>
      <c r="E244" s="66"/>
      <c r="F244" s="98"/>
      <c r="G244" s="66"/>
      <c r="H244" s="66"/>
      <c r="I244" s="66"/>
      <c r="J244" s="98"/>
      <c r="K244" s="98"/>
      <c r="L244" s="66"/>
      <c r="M244" s="98"/>
      <c r="N244" s="102"/>
      <c r="O244" s="93"/>
      <c r="P244" s="93"/>
    </row>
    <row r="245" spans="1:16" x14ac:dyDescent="0.25">
      <c r="A245" s="94"/>
      <c r="B245" s="94"/>
      <c r="C245" s="94"/>
      <c r="D245" s="66"/>
      <c r="E245" s="66"/>
      <c r="F245" s="98"/>
      <c r="G245" s="66"/>
      <c r="H245" s="66"/>
      <c r="I245" s="66"/>
      <c r="J245" s="98"/>
      <c r="K245" s="98"/>
      <c r="L245" s="66"/>
      <c r="M245" s="98"/>
      <c r="N245" s="102"/>
      <c r="O245" s="93"/>
      <c r="P245" s="93"/>
    </row>
    <row r="246" spans="1:16" x14ac:dyDescent="0.25">
      <c r="A246" s="94"/>
      <c r="B246" s="94"/>
      <c r="C246" s="94"/>
      <c r="D246" s="66"/>
      <c r="E246" s="66"/>
      <c r="F246" s="98"/>
      <c r="G246" s="66"/>
      <c r="H246" s="66"/>
      <c r="I246" s="66"/>
      <c r="J246" s="98"/>
      <c r="K246" s="98"/>
      <c r="L246" s="66"/>
      <c r="M246" s="98"/>
      <c r="N246" s="102"/>
      <c r="O246" s="93"/>
      <c r="P246" s="93"/>
    </row>
    <row r="247" spans="1:16" x14ac:dyDescent="0.25">
      <c r="A247" s="94"/>
      <c r="B247" s="94"/>
      <c r="C247" s="94"/>
      <c r="D247" s="66"/>
      <c r="E247" s="66"/>
      <c r="F247" s="98"/>
      <c r="G247" s="66"/>
      <c r="H247" s="66"/>
      <c r="I247" s="66"/>
      <c r="J247" s="98"/>
      <c r="K247" s="98"/>
      <c r="L247" s="66"/>
      <c r="M247" s="98"/>
      <c r="N247" s="102"/>
      <c r="O247" s="93"/>
      <c r="P247" s="93"/>
    </row>
    <row r="248" spans="1:16" x14ac:dyDescent="0.25">
      <c r="A248" s="94"/>
      <c r="B248" s="94"/>
      <c r="C248" s="94"/>
      <c r="D248" s="66"/>
      <c r="E248" s="66"/>
      <c r="F248" s="98"/>
      <c r="G248" s="66"/>
      <c r="H248" s="66"/>
      <c r="I248" s="66"/>
      <c r="J248" s="98"/>
      <c r="K248" s="98"/>
      <c r="L248" s="66"/>
      <c r="M248" s="98"/>
      <c r="N248" s="102"/>
      <c r="O248" s="93"/>
      <c r="P248" s="93"/>
    </row>
    <row r="249" spans="1:16" x14ac:dyDescent="0.25">
      <c r="A249" s="94"/>
      <c r="B249" s="94"/>
      <c r="C249" s="94"/>
      <c r="D249" s="66"/>
      <c r="E249" s="66"/>
      <c r="F249" s="98"/>
      <c r="G249" s="66"/>
      <c r="H249" s="66"/>
      <c r="I249" s="66"/>
      <c r="J249" s="98"/>
      <c r="K249" s="98"/>
      <c r="L249" s="66"/>
      <c r="M249" s="98"/>
      <c r="N249" s="102"/>
      <c r="O249" s="93"/>
      <c r="P249" s="93"/>
    </row>
    <row r="250" spans="1:16" x14ac:dyDescent="0.25">
      <c r="A250" s="94"/>
      <c r="B250" s="94"/>
      <c r="C250" s="94"/>
      <c r="D250" s="66"/>
      <c r="E250" s="66"/>
      <c r="F250" s="98"/>
      <c r="G250" s="66"/>
      <c r="H250" s="66"/>
      <c r="I250" s="66"/>
      <c r="J250" s="98"/>
      <c r="K250" s="98"/>
      <c r="L250" s="66"/>
      <c r="M250" s="98"/>
      <c r="N250" s="102"/>
      <c r="O250" s="93"/>
      <c r="P250" s="93"/>
    </row>
    <row r="251" spans="1:16" x14ac:dyDescent="0.25">
      <c r="A251" s="94"/>
      <c r="B251" s="94"/>
      <c r="C251" s="94"/>
      <c r="D251" s="66"/>
      <c r="E251" s="66"/>
      <c r="F251" s="98"/>
      <c r="G251" s="66"/>
      <c r="H251" s="66"/>
      <c r="I251" s="66"/>
      <c r="J251" s="98"/>
      <c r="K251" s="98"/>
      <c r="L251" s="66"/>
      <c r="M251" s="98"/>
      <c r="N251" s="102"/>
      <c r="O251" s="93"/>
      <c r="P251" s="93"/>
    </row>
    <row r="252" spans="1:16" x14ac:dyDescent="0.25">
      <c r="A252" s="94"/>
      <c r="B252" s="94"/>
      <c r="C252" s="94"/>
      <c r="D252" s="66"/>
      <c r="E252" s="66"/>
      <c r="F252" s="98"/>
      <c r="G252" s="66"/>
      <c r="H252" s="66"/>
      <c r="I252" s="66"/>
      <c r="J252" s="98"/>
      <c r="K252" s="98"/>
      <c r="L252" s="66"/>
      <c r="M252" s="98"/>
      <c r="N252" s="102"/>
      <c r="O252" s="93"/>
      <c r="P252" s="93"/>
    </row>
    <row r="253" spans="1:16" x14ac:dyDescent="0.25">
      <c r="A253" s="94"/>
      <c r="B253" s="94"/>
      <c r="C253" s="94"/>
      <c r="D253" s="66"/>
      <c r="E253" s="66"/>
      <c r="F253" s="98"/>
      <c r="G253" s="66"/>
      <c r="H253" s="66"/>
      <c r="I253" s="66"/>
      <c r="J253" s="98"/>
      <c r="K253" s="98"/>
      <c r="L253" s="66"/>
      <c r="M253" s="98"/>
      <c r="N253" s="102"/>
      <c r="O253" s="93"/>
      <c r="P253" s="93"/>
    </row>
    <row r="254" spans="1:16" x14ac:dyDescent="0.25">
      <c r="A254" s="94"/>
      <c r="B254" s="94"/>
      <c r="C254" s="94"/>
      <c r="D254" s="66"/>
      <c r="E254" s="66"/>
      <c r="F254" s="98"/>
      <c r="G254" s="66"/>
      <c r="H254" s="66"/>
      <c r="I254" s="66"/>
      <c r="J254" s="98"/>
      <c r="K254" s="98"/>
      <c r="L254" s="66"/>
      <c r="M254" s="98"/>
      <c r="N254" s="102"/>
      <c r="O254" s="93"/>
      <c r="P254" s="93"/>
    </row>
    <row r="255" spans="1:16" x14ac:dyDescent="0.25">
      <c r="A255" s="94"/>
      <c r="B255" s="94"/>
      <c r="C255" s="94"/>
      <c r="D255" s="66"/>
      <c r="E255" s="66"/>
      <c r="F255" s="98"/>
      <c r="G255" s="66"/>
      <c r="H255" s="66"/>
      <c r="I255" s="66"/>
      <c r="J255" s="98"/>
      <c r="K255" s="98"/>
      <c r="L255" s="66"/>
      <c r="M255" s="98"/>
      <c r="N255" s="102"/>
      <c r="O255" s="93"/>
      <c r="P255" s="93"/>
    </row>
    <row r="256" spans="1:16" x14ac:dyDescent="0.25">
      <c r="A256" s="94"/>
      <c r="B256" s="94"/>
      <c r="C256" s="94"/>
      <c r="D256" s="66"/>
      <c r="E256" s="66"/>
      <c r="F256" s="98"/>
      <c r="G256" s="66"/>
      <c r="H256" s="66"/>
      <c r="I256" s="66"/>
      <c r="J256" s="98"/>
      <c r="K256" s="98"/>
      <c r="L256" s="66"/>
      <c r="M256" s="98"/>
      <c r="N256" s="102"/>
      <c r="O256" s="93"/>
      <c r="P256" s="93"/>
    </row>
    <row r="257" spans="1:16" x14ac:dyDescent="0.25">
      <c r="A257" s="94"/>
      <c r="B257" s="94"/>
      <c r="C257" s="94"/>
      <c r="D257" s="66"/>
      <c r="E257" s="66"/>
      <c r="F257" s="98"/>
      <c r="G257" s="66"/>
      <c r="H257" s="66"/>
      <c r="I257" s="66"/>
      <c r="J257" s="98"/>
      <c r="K257" s="98"/>
      <c r="L257" s="66"/>
      <c r="M257" s="98"/>
      <c r="N257" s="102"/>
      <c r="O257" s="93"/>
      <c r="P257" s="93"/>
    </row>
    <row r="258" spans="1:16" x14ac:dyDescent="0.25">
      <c r="A258" s="94"/>
      <c r="B258" s="94"/>
      <c r="C258" s="94"/>
      <c r="D258" s="66"/>
      <c r="E258" s="66"/>
      <c r="F258" s="98"/>
      <c r="G258" s="66"/>
      <c r="H258" s="66"/>
      <c r="I258" s="66"/>
      <c r="J258" s="98"/>
      <c r="K258" s="98"/>
      <c r="L258" s="66"/>
      <c r="M258" s="98"/>
      <c r="N258" s="102"/>
      <c r="O258" s="93"/>
      <c r="P258" s="93"/>
    </row>
    <row r="259" spans="1:16" x14ac:dyDescent="0.25">
      <c r="A259" s="94"/>
      <c r="B259" s="94"/>
      <c r="C259" s="94"/>
      <c r="D259" s="66"/>
      <c r="E259" s="66"/>
      <c r="F259" s="98"/>
      <c r="G259" s="66"/>
      <c r="H259" s="66"/>
      <c r="I259" s="66"/>
      <c r="J259" s="98"/>
      <c r="K259" s="98"/>
      <c r="L259" s="66"/>
      <c r="M259" s="98"/>
      <c r="N259" s="102"/>
      <c r="O259" s="93"/>
      <c r="P259" s="93"/>
    </row>
    <row r="260" spans="1:16" x14ac:dyDescent="0.25">
      <c r="A260" s="94"/>
      <c r="B260" s="94"/>
      <c r="C260" s="94"/>
      <c r="D260" s="66"/>
      <c r="E260" s="66"/>
      <c r="F260" s="98"/>
      <c r="G260" s="66"/>
      <c r="H260" s="66"/>
      <c r="I260" s="66"/>
      <c r="J260" s="98"/>
      <c r="K260" s="98"/>
      <c r="L260" s="66"/>
      <c r="M260" s="98"/>
      <c r="N260" s="102"/>
      <c r="O260" s="93"/>
      <c r="P260" s="93"/>
    </row>
    <row r="261" spans="1:16" x14ac:dyDescent="0.25">
      <c r="A261" s="94"/>
      <c r="B261" s="94"/>
      <c r="C261" s="94"/>
      <c r="D261" s="66"/>
      <c r="E261" s="66"/>
      <c r="F261" s="98"/>
      <c r="G261" s="66"/>
      <c r="H261" s="66"/>
      <c r="I261" s="66"/>
      <c r="J261" s="98"/>
      <c r="K261" s="98"/>
      <c r="L261" s="66"/>
      <c r="M261" s="98"/>
      <c r="N261" s="102"/>
      <c r="O261" s="93"/>
      <c r="P261" s="93"/>
    </row>
    <row r="262" spans="1:16" x14ac:dyDescent="0.25">
      <c r="A262" s="94"/>
      <c r="B262" s="94"/>
      <c r="C262" s="94"/>
      <c r="D262" s="66"/>
      <c r="E262" s="66"/>
      <c r="F262" s="98"/>
      <c r="G262" s="66"/>
      <c r="H262" s="66"/>
      <c r="I262" s="66"/>
      <c r="J262" s="98"/>
      <c r="K262" s="98"/>
      <c r="L262" s="66"/>
      <c r="M262" s="98"/>
      <c r="N262" s="102"/>
      <c r="O262" s="93"/>
      <c r="P262" s="93"/>
    </row>
    <row r="263" spans="1:16" x14ac:dyDescent="0.25">
      <c r="A263" s="94"/>
      <c r="B263" s="94"/>
      <c r="C263" s="94"/>
      <c r="D263" s="66"/>
      <c r="E263" s="66"/>
      <c r="F263" s="98"/>
      <c r="G263" s="66"/>
      <c r="H263" s="66"/>
      <c r="I263" s="66"/>
      <c r="J263" s="98"/>
      <c r="K263" s="98"/>
      <c r="L263" s="66"/>
      <c r="M263" s="98"/>
      <c r="N263" s="102"/>
      <c r="O263" s="93"/>
      <c r="P263" s="93"/>
    </row>
    <row r="264" spans="1:16" x14ac:dyDescent="0.25">
      <c r="A264" s="94"/>
      <c r="B264" s="94"/>
      <c r="C264" s="94"/>
      <c r="D264" s="66"/>
      <c r="E264" s="66"/>
      <c r="F264" s="98"/>
      <c r="G264" s="66"/>
      <c r="H264" s="66"/>
      <c r="I264" s="66"/>
      <c r="J264" s="98"/>
      <c r="K264" s="98"/>
      <c r="L264" s="66"/>
      <c r="M264" s="98"/>
      <c r="N264" s="102"/>
      <c r="O264" s="93"/>
      <c r="P264" s="93"/>
    </row>
    <row r="265" spans="1:16" x14ac:dyDescent="0.25">
      <c r="A265" s="94"/>
      <c r="B265" s="94"/>
      <c r="C265" s="94"/>
      <c r="D265" s="66"/>
      <c r="E265" s="66"/>
      <c r="F265" s="98"/>
      <c r="G265" s="66"/>
      <c r="H265" s="66"/>
      <c r="I265" s="66"/>
      <c r="J265" s="98"/>
      <c r="K265" s="98"/>
      <c r="L265" s="66"/>
      <c r="M265" s="98"/>
      <c r="N265" s="102"/>
      <c r="O265" s="93"/>
      <c r="P265" s="93"/>
    </row>
    <row r="266" spans="1:16" x14ac:dyDescent="0.25">
      <c r="A266" s="94"/>
      <c r="B266" s="94"/>
      <c r="C266" s="94"/>
      <c r="D266" s="66"/>
      <c r="E266" s="66"/>
      <c r="F266" s="98"/>
      <c r="G266" s="66"/>
      <c r="H266" s="66"/>
      <c r="I266" s="66"/>
      <c r="J266" s="98"/>
      <c r="K266" s="98"/>
      <c r="L266" s="66"/>
      <c r="M266" s="98"/>
      <c r="N266" s="102"/>
      <c r="O266" s="93"/>
      <c r="P266" s="93"/>
    </row>
    <row r="267" spans="1:16" x14ac:dyDescent="0.25">
      <c r="A267" s="94"/>
      <c r="B267" s="94"/>
      <c r="C267" s="94"/>
      <c r="D267" s="66"/>
      <c r="E267" s="66"/>
      <c r="F267" s="98"/>
      <c r="G267" s="66"/>
      <c r="H267" s="66"/>
      <c r="I267" s="66"/>
      <c r="J267" s="98"/>
      <c r="K267" s="98"/>
      <c r="L267" s="66"/>
      <c r="M267" s="98"/>
      <c r="N267" s="102"/>
      <c r="O267" s="93"/>
      <c r="P267" s="93"/>
    </row>
    <row r="268" spans="1:16" x14ac:dyDescent="0.25">
      <c r="A268" s="94"/>
      <c r="B268" s="94"/>
      <c r="C268" s="94"/>
      <c r="D268" s="66"/>
      <c r="E268" s="66"/>
      <c r="F268" s="98"/>
      <c r="G268" s="66"/>
      <c r="H268" s="66"/>
      <c r="I268" s="66"/>
      <c r="J268" s="98"/>
      <c r="K268" s="98"/>
      <c r="L268" s="66"/>
      <c r="M268" s="98"/>
      <c r="N268" s="102"/>
      <c r="O268" s="93"/>
      <c r="P268" s="93"/>
    </row>
    <row r="269" spans="1:16" x14ac:dyDescent="0.25">
      <c r="A269" s="94"/>
      <c r="B269" s="94"/>
      <c r="C269" s="94"/>
      <c r="D269" s="66"/>
      <c r="E269" s="66"/>
      <c r="F269" s="98"/>
      <c r="G269" s="66"/>
      <c r="H269" s="66"/>
      <c r="I269" s="66"/>
      <c r="J269" s="98"/>
      <c r="K269" s="98"/>
      <c r="L269" s="66"/>
      <c r="M269" s="98"/>
      <c r="N269" s="102"/>
      <c r="O269" s="93"/>
      <c r="P269" s="93"/>
    </row>
    <row r="270" spans="1:16" x14ac:dyDescent="0.25">
      <c r="A270" s="94"/>
      <c r="B270" s="94"/>
      <c r="C270" s="94"/>
      <c r="D270" s="66"/>
      <c r="E270" s="66"/>
      <c r="F270" s="98"/>
      <c r="G270" s="66"/>
      <c r="H270" s="66"/>
      <c r="I270" s="66"/>
      <c r="J270" s="98"/>
      <c r="K270" s="98"/>
      <c r="L270" s="66"/>
      <c r="M270" s="98"/>
      <c r="N270" s="102"/>
      <c r="O270" s="93"/>
      <c r="P270" s="93"/>
    </row>
    <row r="271" spans="1:16" x14ac:dyDescent="0.25">
      <c r="A271" s="94"/>
      <c r="B271" s="94"/>
      <c r="C271" s="94"/>
      <c r="D271" s="66"/>
      <c r="E271" s="66"/>
      <c r="F271" s="98"/>
      <c r="G271" s="66"/>
      <c r="H271" s="66"/>
      <c r="I271" s="66"/>
      <c r="J271" s="98"/>
      <c r="K271" s="98"/>
      <c r="L271" s="66"/>
      <c r="M271" s="98"/>
      <c r="N271" s="102"/>
      <c r="O271" s="93"/>
      <c r="P271" s="93"/>
    </row>
    <row r="272" spans="1:16" x14ac:dyDescent="0.25">
      <c r="A272" s="94"/>
      <c r="B272" s="94"/>
      <c r="C272" s="94"/>
      <c r="D272" s="66"/>
      <c r="E272" s="66"/>
      <c r="F272" s="98"/>
      <c r="G272" s="66"/>
      <c r="H272" s="66"/>
      <c r="I272" s="66"/>
      <c r="J272" s="98"/>
      <c r="K272" s="98"/>
      <c r="L272" s="66"/>
      <c r="M272" s="98"/>
      <c r="N272" s="102"/>
      <c r="O272" s="93"/>
      <c r="P272" s="93"/>
    </row>
    <row r="273" spans="1:16" x14ac:dyDescent="0.25">
      <c r="A273" s="94"/>
      <c r="B273" s="94"/>
      <c r="C273" s="94"/>
      <c r="D273" s="66"/>
      <c r="E273" s="66"/>
      <c r="F273" s="98"/>
      <c r="G273" s="66"/>
      <c r="H273" s="66"/>
      <c r="I273" s="66"/>
      <c r="J273" s="98"/>
      <c r="K273" s="98"/>
      <c r="L273" s="66"/>
      <c r="M273" s="98"/>
      <c r="N273" s="102"/>
      <c r="O273" s="93"/>
      <c r="P273" s="93"/>
    </row>
    <row r="274" spans="1:16" x14ac:dyDescent="0.25">
      <c r="A274" s="94"/>
      <c r="B274" s="94"/>
      <c r="C274" s="94"/>
      <c r="D274" s="66"/>
      <c r="E274" s="66"/>
      <c r="F274" s="98"/>
      <c r="G274" s="66"/>
      <c r="H274" s="66"/>
      <c r="I274" s="66"/>
      <c r="J274" s="98"/>
      <c r="K274" s="98"/>
      <c r="L274" s="66"/>
      <c r="M274" s="98"/>
      <c r="N274" s="102"/>
      <c r="O274" s="93"/>
      <c r="P274" s="93"/>
    </row>
    <row r="275" spans="1:16" x14ac:dyDescent="0.25">
      <c r="A275" s="94"/>
      <c r="B275" s="94"/>
      <c r="C275" s="94"/>
      <c r="D275" s="66"/>
      <c r="E275" s="66"/>
      <c r="F275" s="98"/>
      <c r="G275" s="66"/>
      <c r="H275" s="66"/>
      <c r="I275" s="66"/>
      <c r="J275" s="98"/>
      <c r="K275" s="98"/>
      <c r="L275" s="66"/>
      <c r="M275" s="98"/>
      <c r="N275" s="102"/>
      <c r="O275" s="93"/>
      <c r="P275" s="93"/>
    </row>
    <row r="276" spans="1:16" x14ac:dyDescent="0.25">
      <c r="A276" s="94"/>
      <c r="B276" s="94"/>
      <c r="C276" s="94"/>
      <c r="D276" s="66"/>
      <c r="E276" s="66"/>
      <c r="F276" s="98"/>
      <c r="G276" s="66"/>
      <c r="H276" s="66"/>
      <c r="I276" s="66"/>
      <c r="J276" s="98"/>
      <c r="K276" s="98"/>
      <c r="L276" s="66"/>
      <c r="M276" s="98"/>
      <c r="N276" s="102"/>
      <c r="O276" s="93"/>
      <c r="P276" s="93"/>
    </row>
    <row r="277" spans="1:16" x14ac:dyDescent="0.25">
      <c r="A277" s="94"/>
      <c r="B277" s="94"/>
      <c r="C277" s="94"/>
      <c r="D277" s="66"/>
      <c r="E277" s="66"/>
      <c r="F277" s="98"/>
      <c r="G277" s="66"/>
      <c r="H277" s="66"/>
      <c r="I277" s="66"/>
      <c r="J277" s="98"/>
      <c r="K277" s="98"/>
      <c r="L277" s="66"/>
      <c r="M277" s="98"/>
      <c r="N277" s="102"/>
      <c r="O277" s="93"/>
      <c r="P277" s="93"/>
    </row>
    <row r="278" spans="1:16" x14ac:dyDescent="0.25">
      <c r="A278" s="94"/>
      <c r="B278" s="94"/>
      <c r="C278" s="94"/>
      <c r="D278" s="66"/>
      <c r="E278" s="66"/>
      <c r="F278" s="98"/>
      <c r="G278" s="66"/>
      <c r="H278" s="66"/>
      <c r="I278" s="66"/>
      <c r="J278" s="98"/>
      <c r="K278" s="98"/>
      <c r="L278" s="66"/>
      <c r="M278" s="98"/>
      <c r="N278" s="102"/>
      <c r="O278" s="93"/>
      <c r="P278" s="93"/>
    </row>
    <row r="279" spans="1:16" x14ac:dyDescent="0.25">
      <c r="A279" s="94"/>
      <c r="B279" s="94"/>
      <c r="C279" s="94"/>
      <c r="D279" s="66"/>
      <c r="E279" s="66"/>
      <c r="F279" s="98"/>
      <c r="G279" s="66"/>
      <c r="H279" s="66"/>
      <c r="I279" s="66"/>
      <c r="J279" s="98"/>
      <c r="K279" s="98"/>
      <c r="L279" s="66"/>
      <c r="M279" s="98"/>
      <c r="N279" s="102"/>
      <c r="O279" s="93"/>
      <c r="P279" s="93"/>
    </row>
    <row r="280" spans="1:16" x14ac:dyDescent="0.25">
      <c r="A280" s="94"/>
      <c r="B280" s="94"/>
      <c r="C280" s="94"/>
      <c r="D280" s="66"/>
      <c r="E280" s="66"/>
      <c r="F280" s="98"/>
      <c r="G280" s="66"/>
      <c r="H280" s="66"/>
      <c r="I280" s="66"/>
      <c r="J280" s="98"/>
      <c r="K280" s="98"/>
      <c r="L280" s="66"/>
      <c r="M280" s="98"/>
      <c r="N280" s="102"/>
      <c r="O280" s="93"/>
      <c r="P280" s="93"/>
    </row>
    <row r="281" spans="1:16" x14ac:dyDescent="0.25">
      <c r="A281" s="94"/>
      <c r="B281" s="94"/>
      <c r="C281" s="94"/>
      <c r="D281" s="66"/>
      <c r="E281" s="66"/>
      <c r="F281" s="98"/>
      <c r="G281" s="66"/>
      <c r="H281" s="66"/>
      <c r="I281" s="66"/>
      <c r="J281" s="98"/>
      <c r="K281" s="98"/>
      <c r="L281" s="66"/>
      <c r="M281" s="98"/>
      <c r="N281" s="102"/>
      <c r="O281" s="93"/>
      <c r="P281" s="93"/>
    </row>
    <row r="282" spans="1:16" x14ac:dyDescent="0.25">
      <c r="A282" s="94"/>
      <c r="B282" s="94"/>
      <c r="C282" s="94"/>
      <c r="D282" s="66"/>
      <c r="E282" s="66"/>
      <c r="F282" s="98"/>
      <c r="G282" s="66"/>
      <c r="H282" s="66"/>
      <c r="I282" s="66"/>
      <c r="J282" s="98"/>
      <c r="K282" s="98"/>
      <c r="L282" s="66"/>
      <c r="M282" s="98"/>
      <c r="N282" s="102"/>
      <c r="O282" s="93"/>
      <c r="P282" s="93"/>
    </row>
    <row r="283" spans="1:16" x14ac:dyDescent="0.25">
      <c r="A283" s="94"/>
      <c r="B283" s="94"/>
      <c r="C283" s="94"/>
      <c r="D283" s="66"/>
      <c r="E283" s="66"/>
      <c r="F283" s="98"/>
      <c r="G283" s="66"/>
      <c r="H283" s="66"/>
      <c r="I283" s="66"/>
      <c r="J283" s="98"/>
      <c r="K283" s="98"/>
      <c r="L283" s="66"/>
      <c r="M283" s="98"/>
      <c r="N283" s="102"/>
      <c r="O283" s="93"/>
      <c r="P283" s="93"/>
    </row>
    <row r="284" spans="1:16" x14ac:dyDescent="0.25">
      <c r="A284" s="94"/>
      <c r="B284" s="94"/>
      <c r="C284" s="94"/>
      <c r="D284" s="66"/>
      <c r="E284" s="66"/>
      <c r="F284" s="98"/>
      <c r="G284" s="66"/>
      <c r="H284" s="66"/>
      <c r="I284" s="66"/>
      <c r="J284" s="98"/>
      <c r="K284" s="98"/>
      <c r="L284" s="66"/>
      <c r="M284" s="98"/>
      <c r="N284" s="102"/>
      <c r="O284" s="93"/>
      <c r="P284" s="93"/>
    </row>
    <row r="285" spans="1:16" x14ac:dyDescent="0.25">
      <c r="A285" s="94"/>
      <c r="B285" s="94"/>
      <c r="C285" s="94"/>
      <c r="D285" s="66"/>
      <c r="E285" s="66"/>
      <c r="F285" s="98"/>
      <c r="G285" s="66"/>
      <c r="H285" s="66"/>
      <c r="I285" s="66"/>
      <c r="J285" s="98"/>
      <c r="K285" s="98"/>
      <c r="L285" s="66"/>
      <c r="M285" s="98"/>
      <c r="N285" s="102"/>
      <c r="O285" s="93"/>
      <c r="P285" s="93"/>
    </row>
    <row r="286" spans="1:16" x14ac:dyDescent="0.25">
      <c r="A286" s="94"/>
      <c r="B286" s="94"/>
      <c r="C286" s="94"/>
      <c r="D286" s="66"/>
      <c r="E286" s="66"/>
      <c r="F286" s="98"/>
      <c r="G286" s="66"/>
      <c r="H286" s="66"/>
      <c r="I286" s="66"/>
      <c r="J286" s="98"/>
      <c r="K286" s="98"/>
      <c r="L286" s="66"/>
      <c r="M286" s="98"/>
      <c r="N286" s="102"/>
      <c r="O286" s="93"/>
      <c r="P286" s="93"/>
    </row>
    <row r="287" spans="1:16" x14ac:dyDescent="0.25">
      <c r="A287" s="94"/>
      <c r="B287" s="94"/>
      <c r="C287" s="94"/>
      <c r="D287" s="66"/>
      <c r="E287" s="66"/>
      <c r="F287" s="98"/>
      <c r="G287" s="66"/>
      <c r="H287" s="66"/>
      <c r="I287" s="66"/>
      <c r="J287" s="98"/>
      <c r="K287" s="98"/>
      <c r="L287" s="66"/>
      <c r="M287" s="98"/>
      <c r="N287" s="102"/>
      <c r="O287" s="93"/>
      <c r="P287" s="93"/>
    </row>
    <row r="288" spans="1:16" x14ac:dyDescent="0.25">
      <c r="A288" s="94"/>
      <c r="B288" s="94"/>
      <c r="C288" s="94"/>
      <c r="D288" s="66"/>
      <c r="E288" s="66"/>
      <c r="F288" s="98"/>
      <c r="G288" s="66"/>
      <c r="H288" s="66"/>
      <c r="I288" s="66"/>
      <c r="J288" s="98"/>
      <c r="K288" s="98"/>
      <c r="L288" s="66"/>
      <c r="M288" s="98"/>
      <c r="N288" s="102"/>
      <c r="O288" s="93"/>
      <c r="P288" s="93"/>
    </row>
    <row r="289" spans="1:16" x14ac:dyDescent="0.25">
      <c r="A289" s="94"/>
      <c r="B289" s="94"/>
      <c r="C289" s="94"/>
      <c r="D289" s="66"/>
      <c r="E289" s="66"/>
      <c r="F289" s="98"/>
      <c r="G289" s="66"/>
      <c r="H289" s="66"/>
      <c r="I289" s="66"/>
      <c r="J289" s="98"/>
      <c r="K289" s="98"/>
      <c r="L289" s="66"/>
      <c r="M289" s="98"/>
      <c r="N289" s="102"/>
      <c r="O289" s="93"/>
      <c r="P289" s="93"/>
    </row>
    <row r="290" spans="1:16" x14ac:dyDescent="0.25">
      <c r="A290" s="94"/>
      <c r="B290" s="94"/>
      <c r="C290" s="94"/>
      <c r="D290" s="66"/>
      <c r="E290" s="66"/>
      <c r="F290" s="98"/>
      <c r="G290" s="66"/>
      <c r="H290" s="66"/>
      <c r="I290" s="66"/>
      <c r="J290" s="98"/>
      <c r="K290" s="98"/>
      <c r="L290" s="66"/>
      <c r="M290" s="98"/>
      <c r="N290" s="102"/>
      <c r="O290" s="93"/>
      <c r="P290" s="93"/>
    </row>
    <row r="291" spans="1:16" x14ac:dyDescent="0.25">
      <c r="A291" s="94"/>
      <c r="B291" s="94"/>
      <c r="C291" s="94"/>
      <c r="D291" s="66"/>
      <c r="E291" s="66"/>
      <c r="F291" s="98"/>
      <c r="G291" s="66"/>
      <c r="H291" s="66"/>
      <c r="I291" s="66"/>
      <c r="J291" s="98"/>
      <c r="K291" s="98"/>
      <c r="L291" s="66"/>
      <c r="M291" s="98"/>
      <c r="N291" s="102"/>
      <c r="O291" s="93"/>
      <c r="P291" s="93"/>
    </row>
    <row r="292" spans="1:16" x14ac:dyDescent="0.25">
      <c r="A292" s="94"/>
      <c r="B292" s="94"/>
      <c r="C292" s="94"/>
      <c r="D292" s="66"/>
      <c r="E292" s="66"/>
      <c r="F292" s="98"/>
      <c r="G292" s="66"/>
      <c r="H292" s="66"/>
      <c r="I292" s="66"/>
      <c r="J292" s="98"/>
      <c r="K292" s="98"/>
      <c r="L292" s="66"/>
      <c r="M292" s="98"/>
      <c r="N292" s="102"/>
      <c r="O292" s="93"/>
      <c r="P292" s="93"/>
    </row>
    <row r="293" spans="1:16" x14ac:dyDescent="0.25">
      <c r="A293" s="94"/>
      <c r="B293" s="94"/>
      <c r="C293" s="94"/>
      <c r="D293" s="66"/>
      <c r="E293" s="66"/>
      <c r="F293" s="98"/>
      <c r="G293" s="66"/>
      <c r="H293" s="66"/>
      <c r="I293" s="66"/>
      <c r="J293" s="98"/>
      <c r="K293" s="98"/>
      <c r="L293" s="66"/>
      <c r="M293" s="98"/>
      <c r="N293" s="102"/>
      <c r="O293" s="93"/>
      <c r="P293" s="93"/>
    </row>
    <row r="294" spans="1:16" x14ac:dyDescent="0.25">
      <c r="A294" s="94"/>
      <c r="B294" s="94"/>
      <c r="C294" s="94"/>
      <c r="D294" s="66"/>
      <c r="E294" s="66"/>
      <c r="F294" s="98"/>
      <c r="G294" s="66"/>
      <c r="H294" s="66"/>
      <c r="I294" s="66"/>
      <c r="J294" s="98"/>
      <c r="K294" s="98"/>
      <c r="L294" s="66"/>
      <c r="M294" s="98"/>
      <c r="N294" s="102"/>
      <c r="O294" s="93"/>
      <c r="P294" s="93"/>
    </row>
    <row r="295" spans="1:16" x14ac:dyDescent="0.25">
      <c r="A295" s="94"/>
      <c r="B295" s="94"/>
      <c r="C295" s="94"/>
      <c r="D295" s="66"/>
      <c r="E295" s="66"/>
      <c r="F295" s="98"/>
      <c r="G295" s="66"/>
      <c r="H295" s="66"/>
      <c r="I295" s="66"/>
      <c r="J295" s="98"/>
      <c r="K295" s="98"/>
      <c r="L295" s="66"/>
      <c r="M295" s="98"/>
      <c r="N295" s="102"/>
      <c r="O295" s="93"/>
      <c r="P295" s="93"/>
    </row>
    <row r="296" spans="1:16" x14ac:dyDescent="0.25">
      <c r="A296" s="94"/>
      <c r="B296" s="94"/>
      <c r="C296" s="94"/>
      <c r="D296" s="66"/>
      <c r="E296" s="66"/>
      <c r="F296" s="98"/>
      <c r="G296" s="66"/>
      <c r="H296" s="66"/>
      <c r="I296" s="66"/>
      <c r="J296" s="98"/>
      <c r="K296" s="98"/>
      <c r="L296" s="66"/>
      <c r="M296" s="98"/>
      <c r="N296" s="102"/>
      <c r="O296" s="93"/>
      <c r="P296" s="93"/>
    </row>
    <row r="297" spans="1:16" x14ac:dyDescent="0.25">
      <c r="A297" s="94"/>
      <c r="B297" s="94"/>
      <c r="C297" s="94"/>
      <c r="D297" s="66"/>
      <c r="E297" s="66"/>
      <c r="F297" s="98"/>
      <c r="G297" s="66"/>
      <c r="H297" s="66"/>
      <c r="I297" s="66"/>
      <c r="J297" s="98"/>
      <c r="K297" s="98"/>
      <c r="L297" s="66"/>
      <c r="M297" s="98"/>
      <c r="N297" s="102"/>
      <c r="O297" s="93"/>
      <c r="P297" s="93"/>
    </row>
    <row r="298" spans="1:16" x14ac:dyDescent="0.25">
      <c r="A298" s="94"/>
      <c r="B298" s="94"/>
      <c r="C298" s="94"/>
      <c r="D298" s="66"/>
      <c r="E298" s="66"/>
      <c r="F298" s="98"/>
      <c r="G298" s="66"/>
      <c r="H298" s="66"/>
      <c r="I298" s="66"/>
      <c r="J298" s="98"/>
      <c r="K298" s="98"/>
      <c r="L298" s="66"/>
      <c r="M298" s="98"/>
      <c r="N298" s="102"/>
      <c r="O298" s="93"/>
      <c r="P298" s="93"/>
    </row>
    <row r="299" spans="1:16" x14ac:dyDescent="0.25">
      <c r="A299" s="94"/>
      <c r="B299" s="94"/>
      <c r="C299" s="94"/>
      <c r="D299" s="66"/>
      <c r="E299" s="66"/>
      <c r="F299" s="98"/>
      <c r="G299" s="66"/>
      <c r="H299" s="66"/>
      <c r="I299" s="66"/>
      <c r="J299" s="98"/>
      <c r="K299" s="98"/>
      <c r="L299" s="66"/>
      <c r="M299" s="98"/>
      <c r="N299" s="102"/>
      <c r="O299" s="93"/>
      <c r="P299" s="93"/>
    </row>
    <row r="300" spans="1:16" x14ac:dyDescent="0.25">
      <c r="A300" s="94"/>
      <c r="B300" s="94"/>
      <c r="C300" s="94"/>
      <c r="D300" s="66"/>
      <c r="E300" s="66"/>
      <c r="F300" s="98"/>
      <c r="G300" s="66"/>
      <c r="H300" s="66"/>
      <c r="I300" s="66"/>
      <c r="J300" s="98"/>
      <c r="K300" s="98"/>
      <c r="L300" s="66"/>
      <c r="M300" s="98"/>
      <c r="N300" s="102"/>
      <c r="O300" s="93"/>
      <c r="P300" s="93"/>
    </row>
    <row r="301" spans="1:16" x14ac:dyDescent="0.25">
      <c r="A301" s="94"/>
      <c r="B301" s="94"/>
      <c r="C301" s="94"/>
      <c r="D301" s="66"/>
      <c r="E301" s="66"/>
      <c r="F301" s="98"/>
      <c r="G301" s="66"/>
      <c r="H301" s="66"/>
      <c r="I301" s="66"/>
      <c r="J301" s="98"/>
      <c r="K301" s="98"/>
      <c r="L301" s="66"/>
      <c r="M301" s="98"/>
      <c r="N301" s="102"/>
      <c r="O301" s="93"/>
      <c r="P301" s="93"/>
    </row>
    <row r="302" spans="1:16" x14ac:dyDescent="0.25">
      <c r="A302" s="94"/>
      <c r="B302" s="94"/>
      <c r="C302" s="94"/>
      <c r="D302" s="66"/>
      <c r="E302" s="66"/>
      <c r="F302" s="98"/>
      <c r="G302" s="66"/>
      <c r="H302" s="66"/>
      <c r="I302" s="66"/>
      <c r="J302" s="98"/>
      <c r="K302" s="98"/>
      <c r="L302" s="66"/>
      <c r="M302" s="98"/>
      <c r="N302" s="102"/>
      <c r="O302" s="93"/>
      <c r="P302" s="93"/>
    </row>
    <row r="303" spans="1:16" x14ac:dyDescent="0.25">
      <c r="A303" s="94"/>
      <c r="B303" s="94"/>
      <c r="C303" s="94"/>
      <c r="D303" s="66"/>
      <c r="E303" s="66"/>
      <c r="F303" s="98"/>
      <c r="G303" s="66"/>
      <c r="H303" s="66"/>
      <c r="I303" s="66"/>
      <c r="J303" s="98"/>
      <c r="K303" s="98"/>
      <c r="L303" s="66"/>
      <c r="M303" s="98"/>
      <c r="N303" s="102"/>
      <c r="O303" s="93"/>
      <c r="P303" s="93"/>
    </row>
    <row r="304" spans="1:16" x14ac:dyDescent="0.25">
      <c r="A304" s="94"/>
      <c r="B304" s="94"/>
      <c r="C304" s="94"/>
      <c r="D304" s="66"/>
      <c r="E304" s="66"/>
      <c r="F304" s="98"/>
      <c r="G304" s="66"/>
      <c r="H304" s="66"/>
      <c r="I304" s="66"/>
      <c r="J304" s="98"/>
      <c r="K304" s="98"/>
      <c r="L304" s="66"/>
      <c r="M304" s="98"/>
      <c r="N304" s="102"/>
      <c r="O304" s="93"/>
      <c r="P304" s="93"/>
    </row>
    <row r="305" spans="1:16" x14ac:dyDescent="0.25">
      <c r="A305" s="94"/>
      <c r="B305" s="94"/>
      <c r="C305" s="94"/>
      <c r="D305" s="66"/>
      <c r="E305" s="66"/>
      <c r="F305" s="98"/>
      <c r="G305" s="66"/>
      <c r="H305" s="66"/>
      <c r="I305" s="66"/>
      <c r="J305" s="98"/>
      <c r="K305" s="98"/>
      <c r="L305" s="66"/>
      <c r="M305" s="98"/>
      <c r="N305" s="102"/>
      <c r="O305" s="93"/>
      <c r="P305" s="93"/>
    </row>
    <row r="306" spans="1:16" x14ac:dyDescent="0.25">
      <c r="A306" s="94"/>
      <c r="B306" s="94"/>
      <c r="C306" s="94"/>
      <c r="D306" s="66"/>
      <c r="E306" s="66"/>
      <c r="F306" s="98"/>
      <c r="G306" s="66"/>
      <c r="H306" s="66"/>
      <c r="I306" s="66"/>
      <c r="J306" s="98"/>
      <c r="K306" s="98"/>
      <c r="L306" s="66"/>
      <c r="M306" s="98"/>
      <c r="N306" s="102"/>
      <c r="O306" s="93"/>
      <c r="P306" s="93"/>
    </row>
    <row r="307" spans="1:16" x14ac:dyDescent="0.25">
      <c r="A307" s="94"/>
      <c r="B307" s="94"/>
      <c r="C307" s="94"/>
      <c r="D307" s="66"/>
      <c r="E307" s="66"/>
      <c r="F307" s="98"/>
      <c r="G307" s="66"/>
      <c r="H307" s="66"/>
      <c r="I307" s="66"/>
      <c r="J307" s="98"/>
      <c r="K307" s="98"/>
      <c r="L307" s="66"/>
      <c r="M307" s="98"/>
      <c r="N307" s="102"/>
      <c r="O307" s="93"/>
      <c r="P307" s="93"/>
    </row>
    <row r="308" spans="1:16" x14ac:dyDescent="0.25">
      <c r="A308" s="94"/>
      <c r="B308" s="94"/>
      <c r="C308" s="94"/>
      <c r="D308" s="66"/>
      <c r="E308" s="66"/>
      <c r="F308" s="98"/>
      <c r="G308" s="66"/>
      <c r="H308" s="66"/>
      <c r="I308" s="66"/>
      <c r="J308" s="98"/>
      <c r="K308" s="98"/>
      <c r="L308" s="66"/>
      <c r="M308" s="98"/>
      <c r="N308" s="102"/>
      <c r="O308" s="93"/>
      <c r="P308" s="93"/>
    </row>
  </sheetData>
  <mergeCells count="2">
    <mergeCell ref="B55:B74"/>
    <mergeCell ref="B2:B5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AMS</vt:lpstr>
      <vt:lpstr>susceptibility</vt:lpstr>
      <vt:lpstr>NRM</vt:lpstr>
      <vt:lpstr>concentration parameters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Niezabitowska-Śliwka</dc:creator>
  <cp:lastModifiedBy>Dominika Niezabitowska-Śliwka</cp:lastModifiedBy>
  <dcterms:created xsi:type="dcterms:W3CDTF">2025-12-19T11:15:05Z</dcterms:created>
  <dcterms:modified xsi:type="dcterms:W3CDTF">2025-12-22T09:59:15Z</dcterms:modified>
</cp:coreProperties>
</file>