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_rels/sheet1.xml.rels" ContentType="application/vnd.openxmlformats-package.relationships+xml"/>
  <Override PartName="/xl/theme/theme1.xml" ContentType="application/vnd.openxmlformats-officedocument.theme+xml"/>
  <Override PartName="/xl/sharedStrings.xml" ContentType="application/vnd.openxmlformats-officedocument.spreadsheetml.sharedStrings+xml"/>
  <Override PartName="/xl/comments1.xml" ContentType="application/vnd.openxmlformats-officedocument.spreadsheetml.comments+xml"/>
  <Override PartName="/xl/drawings/vmlDrawing1.vml" ContentType="application/vnd.openxmlformats-officedocument.vmlDrawing"/>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sults" sheetId="1" state="visible" r:id="rId3"/>
    <sheet name="Legend" sheetId="2" state="visible" r:id="rId4"/>
    <sheet name="Masa Warszawa" sheetId="3" state="visible" r:id="rId5"/>
    <sheet name="F1 Warszawa" sheetId="4" state="visible" r:id="rId6"/>
    <sheet name="F3 Warszawa" sheetId="5" state="visible" r:id="rId7"/>
    <sheet name="Analiza sitowa" sheetId="6" state="visible" r:id="rId8"/>
    <sheet name="Lokalizacje" sheetId="7" state="visible" r:id="rId9"/>
    <sheet name="ARM" sheetId="8" state="visible" r:id="rId10"/>
    <sheet name="VSM" sheetId="9" state="visible" r:id="rId11"/>
  </sheets>
  <definedNames>
    <definedName function="false" hidden="false" name="__xlfn_CONCAT" vbProcedure="false">NA()</definedName>
    <definedName function="false" hidden="false" name="__xlfn_STDEV_P" vbProcedure="false">NA()</definedName>
  </definedNames>
  <calcPr iterateCount="100" refMode="A1" iterate="false" iterateDelta="0.0001"/>
  <extLst>
    <ext xmlns:loext="http://schemas.libreoffice.org/" uri="{7626C862-2A13-11E5-B345-FEFF819CDC9F}">
      <loext:extCalcPr stringRefSyntax="CalcA1ExcelA1"/>
    </ext>
  </extLst>
</workbook>
</file>

<file path=xl/comments1.xml><?xml version="1.0" encoding="utf-8"?>
<comments xmlns="http://schemas.openxmlformats.org/spreadsheetml/2006/main" xmlns:xdr="http://schemas.openxmlformats.org/drawingml/2006/spreadsheetDrawing">
  <authors>
    <author> </author>
  </authors>
  <commentList>
    <comment ref="AW104" authorId="0">
      <text>
        <r>
          <rPr>
            <sz val="10"/>
            <rFont val="Arial"/>
            <family val="2"/>
            <charset val="238"/>
          </rPr>
          <t xml:space="preserve">Jest też zmierzona, druga próbka tego materiału, ARM249=2,37E-02</t>
        </r>
      </text>
    </comment>
  </commentList>
</comments>
</file>

<file path=xl/sharedStrings.xml><?xml version="1.0" encoding="utf-8"?>
<sst xmlns="http://schemas.openxmlformats.org/spreadsheetml/2006/main" count="18513" uniqueCount="3907">
  <si>
    <t xml:space="preserve">Constant values used for ARM calculation</t>
  </si>
  <si>
    <t xml:space="preserve">ARM standard volume V0=</t>
  </si>
  <si>
    <t xml:space="preserve">vacuum permeability</t>
  </si>
  <si>
    <t xml:space="preserve">μo=</t>
  </si>
  <si>
    <t xml:space="preserve">[H/m]</t>
  </si>
  <si>
    <r>
      <rPr>
        <sz val="12"/>
        <color rgb="FF003300"/>
        <rFont val="Arial"/>
        <family val="0"/>
        <charset val="238"/>
      </rPr>
      <t xml:space="preserve">[cm</t>
    </r>
    <r>
      <rPr>
        <vertAlign val="superscript"/>
        <sz val="12"/>
        <color rgb="FF003300"/>
        <rFont val="Arial"/>
        <family val="0"/>
        <charset val="238"/>
      </rPr>
      <t xml:space="preserve">3</t>
    </r>
    <r>
      <rPr>
        <sz val="12"/>
        <color rgb="FF003300"/>
        <rFont val="Arial"/>
        <family val="0"/>
        <charset val="238"/>
      </rPr>
      <t xml:space="preserve">]</t>
    </r>
  </si>
  <si>
    <t xml:space="preserve">direct current (DC) field</t>
  </si>
  <si>
    <t xml:space="preserve">H DC(ARM)</t>
  </si>
  <si>
    <t xml:space="preserve">[T]</t>
  </si>
  <si>
    <t xml:space="preserve">H (ARM)= H DC(ARM)/μo</t>
  </si>
  <si>
    <t xml:space="preserve">H(ARM)</t>
  </si>
  <si>
    <t xml:space="preserve">[A/m]</t>
  </si>
  <si>
    <t xml:space="preserve">sample mass</t>
  </si>
  <si>
    <t xml:space="preserve">[kg]</t>
  </si>
  <si>
    <t xml:space="preserve">Name of sampling site</t>
  </si>
  <si>
    <t xml:space="preserve">Latitude</t>
  </si>
  <si>
    <t xml:space="preserve">Longitude</t>
  </si>
  <si>
    <t xml:space="preserve">Date of sampling</t>
  </si>
  <si>
    <t xml:space="preserve">Mass of the sample ALL</t>
  </si>
  <si>
    <t xml:space="preserve">Mass of the sample 0.8</t>
  </si>
  <si>
    <t xml:space="preserve">Mass of the sample 0.6</t>
  </si>
  <si>
    <t xml:space="preserve">Mass of the sample 0.4</t>
  </si>
  <si>
    <t xml:space="preserve">Mass of the sample 0.2</t>
  </si>
  <si>
    <t xml:space="preserve">Mass of the sample &lt;0.2</t>
  </si>
  <si>
    <t xml:space="preserve">% of total mass of fraction ALL</t>
  </si>
  <si>
    <t xml:space="preserve">% of total mass of fraction 0.8</t>
  </si>
  <si>
    <t xml:space="preserve">% of total mass of fraction 0.6</t>
  </si>
  <si>
    <t xml:space="preserve">% of total mass of fraction 0.4</t>
  </si>
  <si>
    <t xml:space="preserve">% of total mass of fraction 0.2</t>
  </si>
  <si>
    <t xml:space="preserve">% of total mass of fraction &lt;0.2</t>
  </si>
  <si>
    <t xml:space="preserve">Mass of a sample for  magnetic susceptibility measurements ALL</t>
  </si>
  <si>
    <t xml:space="preserve">Mass of a sample for  magnetic susceptibility measurements 0.8</t>
  </si>
  <si>
    <t xml:space="preserve">Mass of a sample for  magnetic susceptibility measurements 0.6</t>
  </si>
  <si>
    <t xml:space="preserve">Mass of a sample for  magnetic susceptibility measurements 0.4</t>
  </si>
  <si>
    <t xml:space="preserve">Mass of a sample for  magnetic susceptibility measurements 0.2</t>
  </si>
  <si>
    <t xml:space="preserve">Mass of a sample for  magnetic susceptibility measurements &lt;0.2</t>
  </si>
  <si>
    <t xml:space="preserve">K_Re F1 fraction ALL</t>
  </si>
  <si>
    <t xml:space="preserve">K_Re F1 fraction    0.8</t>
  </si>
  <si>
    <t xml:space="preserve">K_Re F1 fraction    0.6</t>
  </si>
  <si>
    <t xml:space="preserve">K_Re F1 fraction     0.4</t>
  </si>
  <si>
    <t xml:space="preserve">K_Re F1 fraction    0.2</t>
  </si>
  <si>
    <t xml:space="preserve">K_Re F1 fraction   &lt;0.2</t>
  </si>
  <si>
    <r>
      <rPr>
        <b val="true"/>
        <sz val="12"/>
        <color rgb="FF003300"/>
        <rFont val="Symbol"/>
        <family val="0"/>
        <charset val="1"/>
      </rPr>
      <t xml:space="preserve">        k </t>
    </r>
    <r>
      <rPr>
        <b val="true"/>
        <sz val="12"/>
        <color rgb="FF003300"/>
        <rFont val="Arial"/>
        <family val="0"/>
        <charset val="1"/>
      </rPr>
      <t xml:space="preserve">F</t>
    </r>
    <r>
      <rPr>
        <b val="true"/>
        <sz val="12"/>
        <color rgb="FF003300"/>
        <rFont val="Symbol"/>
        <family val="0"/>
        <charset val="1"/>
      </rPr>
      <t xml:space="preserve">1         </t>
    </r>
    <r>
      <rPr>
        <b val="true"/>
        <sz val="12"/>
        <color rgb="FF003300"/>
        <rFont val="Arial"/>
        <family val="0"/>
        <charset val="1"/>
      </rPr>
      <t xml:space="preserve">ALL</t>
    </r>
  </si>
  <si>
    <r>
      <rPr>
        <b val="true"/>
        <sz val="12"/>
        <color rgb="FF003300"/>
        <rFont val="Symbol"/>
        <family val="0"/>
        <charset val="238"/>
      </rPr>
      <t xml:space="preserve">       k </t>
    </r>
    <r>
      <rPr>
        <b val="true"/>
        <sz val="12"/>
        <color rgb="FF003300"/>
        <rFont val="Arial"/>
        <family val="0"/>
        <charset val="238"/>
      </rPr>
      <t xml:space="preserve">F</t>
    </r>
    <r>
      <rPr>
        <b val="true"/>
        <sz val="12"/>
        <color rgb="FF003300"/>
        <rFont val="Symbol"/>
        <family val="0"/>
        <charset val="238"/>
      </rPr>
      <t xml:space="preserve">1        0.8</t>
    </r>
  </si>
  <si>
    <r>
      <rPr>
        <b val="true"/>
        <sz val="12"/>
        <color rgb="FF003300"/>
        <rFont val="Symbol"/>
        <family val="0"/>
        <charset val="238"/>
      </rPr>
      <t xml:space="preserve">       k </t>
    </r>
    <r>
      <rPr>
        <b val="true"/>
        <sz val="12"/>
        <color rgb="FF003300"/>
        <rFont val="Arial"/>
        <family val="0"/>
        <charset val="238"/>
      </rPr>
      <t xml:space="preserve">F</t>
    </r>
    <r>
      <rPr>
        <b val="true"/>
        <sz val="12"/>
        <color rgb="FF003300"/>
        <rFont val="Symbol"/>
        <family val="0"/>
        <charset val="238"/>
      </rPr>
      <t xml:space="preserve">1        0.6</t>
    </r>
  </si>
  <si>
    <r>
      <rPr>
        <b val="true"/>
        <sz val="12"/>
        <color rgb="FF003300"/>
        <rFont val="Symbol"/>
        <family val="0"/>
        <charset val="238"/>
      </rPr>
      <t xml:space="preserve">       k </t>
    </r>
    <r>
      <rPr>
        <b val="true"/>
        <sz val="12"/>
        <color rgb="FF003300"/>
        <rFont val="Arial"/>
        <family val="0"/>
        <charset val="238"/>
      </rPr>
      <t xml:space="preserve">F</t>
    </r>
    <r>
      <rPr>
        <b val="true"/>
        <sz val="12"/>
        <color rgb="FF003300"/>
        <rFont val="Symbol"/>
        <family val="0"/>
        <charset val="238"/>
      </rPr>
      <t xml:space="preserve">1        0.4</t>
    </r>
  </si>
  <si>
    <r>
      <rPr>
        <b val="true"/>
        <sz val="12"/>
        <color rgb="FF003300"/>
        <rFont val="Symbol"/>
        <family val="0"/>
        <charset val="238"/>
      </rPr>
      <t xml:space="preserve">       k </t>
    </r>
    <r>
      <rPr>
        <b val="true"/>
        <sz val="12"/>
        <color rgb="FF003300"/>
        <rFont val="Arial"/>
        <family val="0"/>
        <charset val="238"/>
      </rPr>
      <t xml:space="preserve">F</t>
    </r>
    <r>
      <rPr>
        <b val="true"/>
        <sz val="12"/>
        <color rgb="FF003300"/>
        <rFont val="Symbol"/>
        <family val="0"/>
        <charset val="238"/>
      </rPr>
      <t xml:space="preserve">1        0.2</t>
    </r>
  </si>
  <si>
    <r>
      <rPr>
        <b val="true"/>
        <sz val="12"/>
        <color rgb="FF003300"/>
        <rFont val="Symbol"/>
        <family val="0"/>
        <charset val="238"/>
      </rPr>
      <t xml:space="preserve">     k </t>
    </r>
    <r>
      <rPr>
        <b val="true"/>
        <sz val="12"/>
        <color rgb="FF003300"/>
        <rFont val="Arial"/>
        <family val="0"/>
        <charset val="238"/>
      </rPr>
      <t xml:space="preserve">F</t>
    </r>
    <r>
      <rPr>
        <b val="true"/>
        <sz val="12"/>
        <color rgb="FF003300"/>
        <rFont val="Symbol"/>
        <family val="0"/>
        <charset val="238"/>
      </rPr>
      <t xml:space="preserve">1      &lt;0.2</t>
    </r>
  </si>
  <si>
    <r>
      <rPr>
        <b val="true"/>
        <sz val="12"/>
        <color rgb="FF003300"/>
        <rFont val="Symbol"/>
        <family val="0"/>
        <charset val="1"/>
      </rPr>
      <t xml:space="preserve">    c </t>
    </r>
    <r>
      <rPr>
        <b val="true"/>
        <sz val="12"/>
        <color rgb="FF003300"/>
        <rFont val="Arial"/>
        <family val="0"/>
        <charset val="1"/>
      </rPr>
      <t xml:space="preserve">F1 </t>
    </r>
    <r>
      <rPr>
        <b val="true"/>
        <sz val="12"/>
        <color rgb="FF003300"/>
        <rFont val="Symbol"/>
        <family val="0"/>
        <charset val="1"/>
      </rPr>
      <t xml:space="preserve">     </t>
    </r>
    <r>
      <rPr>
        <b val="true"/>
        <sz val="12"/>
        <color rgb="FF003300"/>
        <rFont val="Arial"/>
        <family val="0"/>
        <charset val="1"/>
      </rPr>
      <t xml:space="preserve">ALL</t>
    </r>
  </si>
  <si>
    <r>
      <rPr>
        <b val="true"/>
        <sz val="12"/>
        <color rgb="FF003300"/>
        <rFont val="Symbol"/>
        <family val="0"/>
        <charset val="238"/>
      </rPr>
      <t xml:space="preserve">       c </t>
    </r>
    <r>
      <rPr>
        <b val="true"/>
        <sz val="12"/>
        <color rgb="FF003300"/>
        <rFont val="Arial"/>
        <family val="0"/>
        <charset val="238"/>
      </rPr>
      <t xml:space="preserve">F</t>
    </r>
    <r>
      <rPr>
        <b val="true"/>
        <sz val="12"/>
        <color rgb="FF003300"/>
        <rFont val="Symbol"/>
        <family val="0"/>
        <charset val="238"/>
      </rPr>
      <t xml:space="preserve">1        0.8</t>
    </r>
  </si>
  <si>
    <r>
      <rPr>
        <b val="true"/>
        <sz val="12"/>
        <color rgb="FF003300"/>
        <rFont val="Symbol"/>
        <family val="0"/>
        <charset val="238"/>
      </rPr>
      <t xml:space="preserve">       c </t>
    </r>
    <r>
      <rPr>
        <b val="true"/>
        <sz val="12"/>
        <color rgb="FF003300"/>
        <rFont val="Arial"/>
        <family val="0"/>
        <charset val="238"/>
      </rPr>
      <t xml:space="preserve">F</t>
    </r>
    <r>
      <rPr>
        <b val="true"/>
        <sz val="12"/>
        <color rgb="FF003300"/>
        <rFont val="Symbol"/>
        <family val="0"/>
        <charset val="238"/>
      </rPr>
      <t xml:space="preserve">1        0.6</t>
    </r>
  </si>
  <si>
    <r>
      <rPr>
        <b val="true"/>
        <sz val="12"/>
        <color rgb="FF003300"/>
        <rFont val="Symbol"/>
        <family val="0"/>
        <charset val="238"/>
      </rPr>
      <t xml:space="preserve">       c </t>
    </r>
    <r>
      <rPr>
        <b val="true"/>
        <sz val="12"/>
        <color rgb="FF003300"/>
        <rFont val="Arial"/>
        <family val="0"/>
        <charset val="238"/>
      </rPr>
      <t xml:space="preserve">F</t>
    </r>
    <r>
      <rPr>
        <b val="true"/>
        <sz val="12"/>
        <color rgb="FF003300"/>
        <rFont val="Symbol"/>
        <family val="0"/>
        <charset val="238"/>
      </rPr>
      <t xml:space="preserve">1        0.4</t>
    </r>
  </si>
  <si>
    <r>
      <rPr>
        <b val="true"/>
        <sz val="12"/>
        <color rgb="FF003300"/>
        <rFont val="Symbol"/>
        <family val="0"/>
        <charset val="238"/>
      </rPr>
      <t xml:space="preserve">       c </t>
    </r>
    <r>
      <rPr>
        <b val="true"/>
        <sz val="12"/>
        <color rgb="FF003300"/>
        <rFont val="Arial"/>
        <family val="0"/>
        <charset val="238"/>
      </rPr>
      <t xml:space="preserve">F</t>
    </r>
    <r>
      <rPr>
        <b val="true"/>
        <sz val="12"/>
        <color rgb="FF003300"/>
        <rFont val="Symbol"/>
        <family val="0"/>
        <charset val="238"/>
      </rPr>
      <t xml:space="preserve">1        0.2</t>
    </r>
  </si>
  <si>
    <r>
      <rPr>
        <b val="true"/>
        <sz val="12"/>
        <color rgb="FF003300"/>
        <rFont val="Symbol"/>
        <family val="0"/>
        <charset val="238"/>
      </rPr>
      <t xml:space="preserve">       c </t>
    </r>
    <r>
      <rPr>
        <b val="true"/>
        <sz val="12"/>
        <color rgb="FF003300"/>
        <rFont val="Arial"/>
        <family val="0"/>
        <charset val="238"/>
      </rPr>
      <t xml:space="preserve">F</t>
    </r>
    <r>
      <rPr>
        <b val="true"/>
        <sz val="12"/>
        <color rgb="FF003300"/>
        <rFont val="Symbol"/>
        <family val="0"/>
        <charset val="238"/>
      </rPr>
      <t xml:space="preserve">1       &lt;0.2</t>
    </r>
  </si>
  <si>
    <t xml:space="preserve">K_Re F3 fraction ALL</t>
  </si>
  <si>
    <r>
      <rPr>
        <b val="true"/>
        <sz val="12"/>
        <color rgb="FF003300"/>
        <rFont val="Symbol"/>
        <family val="0"/>
        <charset val="238"/>
      </rPr>
      <t xml:space="preserve">        k </t>
    </r>
    <r>
      <rPr>
        <b val="true"/>
        <sz val="12"/>
        <color rgb="FF003300"/>
        <rFont val="Arial"/>
        <family val="0"/>
        <charset val="238"/>
      </rPr>
      <t xml:space="preserve">F3</t>
    </r>
    <r>
      <rPr>
        <b val="true"/>
        <sz val="12"/>
        <color rgb="FF003300"/>
        <rFont val="Symbol"/>
        <family val="0"/>
        <charset val="238"/>
      </rPr>
      <t xml:space="preserve">         </t>
    </r>
    <r>
      <rPr>
        <b val="true"/>
        <sz val="12"/>
        <color rgb="FF003300"/>
        <rFont val="Arial"/>
        <family val="0"/>
        <charset val="238"/>
      </rPr>
      <t xml:space="preserve">ALL</t>
    </r>
  </si>
  <si>
    <r>
      <rPr>
        <b val="true"/>
        <sz val="12"/>
        <color rgb="FF003300"/>
        <rFont val="Symbol"/>
        <family val="0"/>
        <charset val="238"/>
      </rPr>
      <t xml:space="preserve">        c </t>
    </r>
    <r>
      <rPr>
        <b val="true"/>
        <sz val="12"/>
        <color rgb="FF003300"/>
        <rFont val="Arial"/>
        <family val="0"/>
        <charset val="238"/>
      </rPr>
      <t xml:space="preserve">F3</t>
    </r>
    <r>
      <rPr>
        <b val="true"/>
        <sz val="12"/>
        <color rgb="FF003300"/>
        <rFont val="Symbol"/>
        <family val="0"/>
        <charset val="238"/>
      </rPr>
      <t xml:space="preserve">         </t>
    </r>
    <r>
      <rPr>
        <b val="true"/>
        <sz val="12"/>
        <color rgb="FF003300"/>
        <rFont val="Arial"/>
        <family val="0"/>
        <charset val="238"/>
      </rPr>
      <t xml:space="preserve">ALL</t>
    </r>
  </si>
  <si>
    <r>
      <rPr>
        <b val="true"/>
        <sz val="12"/>
        <color rgb="FF003300"/>
        <rFont val="Symbol"/>
        <family val="0"/>
        <charset val="1"/>
      </rPr>
      <t xml:space="preserve">        c</t>
    </r>
    <r>
      <rPr>
        <b val="true"/>
        <sz val="12"/>
        <color rgb="FF003300"/>
        <rFont val="Arial"/>
        <family val="0"/>
        <charset val="1"/>
      </rPr>
      <t xml:space="preserve"> fd </t>
    </r>
    <r>
      <rPr>
        <b val="true"/>
        <sz val="12"/>
        <color rgb="FF003300"/>
        <rFont val="Symbol"/>
        <family val="0"/>
        <charset val="1"/>
      </rPr>
      <t xml:space="preserve">        </t>
    </r>
    <r>
      <rPr>
        <b val="true"/>
        <sz val="12"/>
        <color rgb="FF003300"/>
        <rFont val="Arial"/>
        <family val="0"/>
        <charset val="1"/>
      </rPr>
      <t xml:space="preserve">ALL</t>
    </r>
  </si>
  <si>
    <t xml:space="preserve"> Mag          ALL</t>
  </si>
  <si>
    <t xml:space="preserve"> M           ALL</t>
  </si>
  <si>
    <r>
      <rPr>
        <b val="true"/>
        <sz val="12"/>
        <color rgb="FF003300"/>
        <rFont val="Symbol"/>
        <family val="0"/>
        <charset val="1"/>
      </rPr>
      <t xml:space="preserve">   c</t>
    </r>
    <r>
      <rPr>
        <b val="true"/>
        <sz val="12"/>
        <color rgb="FF003300"/>
        <rFont val="Arial"/>
        <family val="0"/>
        <charset val="1"/>
      </rPr>
      <t xml:space="preserve">(ARM)     ALL</t>
    </r>
  </si>
  <si>
    <r>
      <rPr>
        <b val="true"/>
        <sz val="12"/>
        <color rgb="FF003300"/>
        <rFont val="Symbol"/>
        <family val="0"/>
        <charset val="238"/>
      </rPr>
      <t xml:space="preserve">   c</t>
    </r>
    <r>
      <rPr>
        <b val="true"/>
        <sz val="12"/>
        <color rgb="FF003300"/>
        <rFont val="Arial"/>
        <family val="0"/>
        <charset val="238"/>
      </rPr>
      <t xml:space="preserve">(ARM)    ALL</t>
    </r>
  </si>
  <si>
    <t xml:space="preserve">         Mag           0.8</t>
  </si>
  <si>
    <t xml:space="preserve">         M           0.8</t>
  </si>
  <si>
    <r>
      <rPr>
        <b val="true"/>
        <sz val="12"/>
        <color rgb="FF003300"/>
        <rFont val="Symbol"/>
        <family val="0"/>
        <charset val="238"/>
      </rPr>
      <t xml:space="preserve">   c</t>
    </r>
    <r>
      <rPr>
        <b val="true"/>
        <sz val="12"/>
        <color rgb="FF003300"/>
        <rFont val="Arial"/>
        <family val="0"/>
        <charset val="238"/>
      </rPr>
      <t xml:space="preserve">(ARM)     0.8</t>
    </r>
  </si>
  <si>
    <r>
      <rPr>
        <b val="true"/>
        <sz val="12"/>
        <color rgb="FF003300"/>
        <rFont val="Symbol"/>
        <family val="0"/>
        <charset val="238"/>
      </rPr>
      <t xml:space="preserve">   c</t>
    </r>
    <r>
      <rPr>
        <b val="true"/>
        <sz val="12"/>
        <color rgb="FF003300"/>
        <rFont val="Arial"/>
        <family val="0"/>
        <charset val="238"/>
      </rPr>
      <t xml:space="preserve">(ARM)    0.8</t>
    </r>
  </si>
  <si>
    <t xml:space="preserve">         Mag          0.6</t>
  </si>
  <si>
    <t xml:space="preserve">         M           0.6</t>
  </si>
  <si>
    <r>
      <rPr>
        <b val="true"/>
        <sz val="12"/>
        <color rgb="FF003300"/>
        <rFont val="Symbol"/>
        <family val="0"/>
        <charset val="238"/>
      </rPr>
      <t xml:space="preserve">   c</t>
    </r>
    <r>
      <rPr>
        <b val="true"/>
        <sz val="12"/>
        <color rgb="FF003300"/>
        <rFont val="Arial"/>
        <family val="0"/>
        <charset val="238"/>
      </rPr>
      <t xml:space="preserve">(ARM)     0.6</t>
    </r>
  </si>
  <si>
    <r>
      <rPr>
        <b val="true"/>
        <sz val="12"/>
        <color rgb="FF003300"/>
        <rFont val="Symbol"/>
        <family val="0"/>
        <charset val="238"/>
      </rPr>
      <t xml:space="preserve">   c</t>
    </r>
    <r>
      <rPr>
        <b val="true"/>
        <sz val="12"/>
        <color rgb="FF003300"/>
        <rFont val="Arial"/>
        <family val="0"/>
        <charset val="238"/>
      </rPr>
      <t xml:space="preserve">(ARM)    0.6</t>
    </r>
  </si>
  <si>
    <t xml:space="preserve">         Mag        0.4</t>
  </si>
  <si>
    <t xml:space="preserve">         M          0.4</t>
  </si>
  <si>
    <r>
      <rPr>
        <b val="true"/>
        <sz val="12"/>
        <color rgb="FF003300"/>
        <rFont val="Symbol"/>
        <family val="0"/>
        <charset val="238"/>
      </rPr>
      <t xml:space="preserve">   c</t>
    </r>
    <r>
      <rPr>
        <b val="true"/>
        <sz val="12"/>
        <color rgb="FF003300"/>
        <rFont val="Arial"/>
        <family val="0"/>
        <charset val="238"/>
      </rPr>
      <t xml:space="preserve">(ARM)     0.4</t>
    </r>
  </si>
  <si>
    <r>
      <rPr>
        <b val="true"/>
        <sz val="12"/>
        <color rgb="FF003300"/>
        <rFont val="Symbol"/>
        <family val="0"/>
        <charset val="238"/>
      </rPr>
      <t xml:space="preserve">   c</t>
    </r>
    <r>
      <rPr>
        <b val="true"/>
        <sz val="12"/>
        <color rgb="FF003300"/>
        <rFont val="Arial"/>
        <family val="0"/>
        <charset val="238"/>
      </rPr>
      <t xml:space="preserve">(ARM)    0.4</t>
    </r>
  </si>
  <si>
    <t xml:space="preserve">         Mag          0.2</t>
  </si>
  <si>
    <t xml:space="preserve">         M           0.2</t>
  </si>
  <si>
    <r>
      <rPr>
        <b val="true"/>
        <sz val="12"/>
        <color rgb="FF003300"/>
        <rFont val="Symbol"/>
        <family val="0"/>
        <charset val="238"/>
      </rPr>
      <t xml:space="preserve">   c</t>
    </r>
    <r>
      <rPr>
        <b val="true"/>
        <sz val="12"/>
        <color rgb="FF003300"/>
        <rFont val="Arial"/>
        <family val="0"/>
        <charset val="238"/>
      </rPr>
      <t xml:space="preserve">(ARM)     0.2</t>
    </r>
  </si>
  <si>
    <r>
      <rPr>
        <b val="true"/>
        <sz val="12"/>
        <color rgb="FF003300"/>
        <rFont val="Symbol"/>
        <family val="0"/>
        <charset val="238"/>
      </rPr>
      <t xml:space="preserve">   c</t>
    </r>
    <r>
      <rPr>
        <b val="true"/>
        <sz val="12"/>
        <color rgb="FF003300"/>
        <rFont val="Arial"/>
        <family val="0"/>
        <charset val="238"/>
      </rPr>
      <t xml:space="preserve">(ARM)    0.2</t>
    </r>
  </si>
  <si>
    <t xml:space="preserve">         Mag         &lt;0.2</t>
  </si>
  <si>
    <t xml:space="preserve">         M          &lt;0.2</t>
  </si>
  <si>
    <r>
      <rPr>
        <b val="true"/>
        <sz val="12"/>
        <color rgb="FF003300"/>
        <rFont val="Symbol"/>
        <family val="0"/>
        <charset val="238"/>
      </rPr>
      <t xml:space="preserve">   c</t>
    </r>
    <r>
      <rPr>
        <b val="true"/>
        <sz val="12"/>
        <color rgb="FF003300"/>
        <rFont val="Arial"/>
        <family val="0"/>
        <charset val="238"/>
      </rPr>
      <t xml:space="preserve">(ARM)     &lt;0.2</t>
    </r>
  </si>
  <si>
    <r>
      <rPr>
        <b val="true"/>
        <sz val="12"/>
        <color rgb="FF003300"/>
        <rFont val="Symbol"/>
        <family val="0"/>
        <charset val="238"/>
      </rPr>
      <t xml:space="preserve">   c</t>
    </r>
    <r>
      <rPr>
        <b val="true"/>
        <sz val="12"/>
        <color rgb="FF003300"/>
        <rFont val="Arial"/>
        <family val="0"/>
        <charset val="238"/>
      </rPr>
      <t xml:space="preserve">(ARM)    &lt;0.2</t>
    </r>
  </si>
  <si>
    <t xml:space="preserve">Ms           ALL</t>
  </si>
  <si>
    <t xml:space="preserve">Mrs            ALL</t>
  </si>
  <si>
    <t xml:space="preserve">Mrs/Ms ALL</t>
  </si>
  <si>
    <t xml:space="preserve">        Hc          ALL</t>
  </si>
  <si>
    <t xml:space="preserve">        Hcr          ALL</t>
  </si>
  <si>
    <t xml:space="preserve">Hcr/Hc ALL</t>
  </si>
  <si>
    <t xml:space="preserve">Ms            0.8</t>
  </si>
  <si>
    <t xml:space="preserve">Mrs            0.8</t>
  </si>
  <si>
    <t xml:space="preserve">Mrs/Ms   0.8</t>
  </si>
  <si>
    <t xml:space="preserve">        Hc         0.8</t>
  </si>
  <si>
    <t xml:space="preserve">        Hcr          0.8</t>
  </si>
  <si>
    <t xml:space="preserve">Hcr/Hc    0.8</t>
  </si>
  <si>
    <t xml:space="preserve">Ms            0.6</t>
  </si>
  <si>
    <t xml:space="preserve">Mrs            0.6</t>
  </si>
  <si>
    <t xml:space="preserve">Mrs/Ms   0.6</t>
  </si>
  <si>
    <t xml:space="preserve">        Hc         0.6</t>
  </si>
  <si>
    <t xml:space="preserve">        Hcr          0.6</t>
  </si>
  <si>
    <t xml:space="preserve">Hcr/Hc    0.6</t>
  </si>
  <si>
    <t xml:space="preserve">Ms            0.4</t>
  </si>
  <si>
    <t xml:space="preserve">Mrs            0.4</t>
  </si>
  <si>
    <t xml:space="preserve">Mrs/Ms   0.4</t>
  </si>
  <si>
    <t xml:space="preserve">        Hc         0.4</t>
  </si>
  <si>
    <t xml:space="preserve">        Hcr          0.4</t>
  </si>
  <si>
    <t xml:space="preserve">Hcr/Hc    0.4</t>
  </si>
  <si>
    <t xml:space="preserve">Ms           0.2</t>
  </si>
  <si>
    <t xml:space="preserve">Mrs          0.2</t>
  </si>
  <si>
    <t xml:space="preserve">Mrs/Ms   0.2</t>
  </si>
  <si>
    <t xml:space="preserve">        Hc         0.2</t>
  </si>
  <si>
    <t xml:space="preserve">        Hcr          0.2</t>
  </si>
  <si>
    <t xml:space="preserve">Hcr/Hc    0.2</t>
  </si>
  <si>
    <t xml:space="preserve">Ms           &lt;0.2</t>
  </si>
  <si>
    <t xml:space="preserve">Mrs          &lt;0.2</t>
  </si>
  <si>
    <t xml:space="preserve">Mrs/Ms   &lt;0.2</t>
  </si>
  <si>
    <t xml:space="preserve">        Hc         &lt;0.2</t>
  </si>
  <si>
    <t xml:space="preserve">        Hcr          &lt;0.2</t>
  </si>
  <si>
    <t xml:space="preserve">Hcr/Hc    &lt;0.2</t>
  </si>
  <si>
    <t xml:space="preserve">North</t>
  </si>
  <si>
    <t xml:space="preserve">East</t>
  </si>
  <si>
    <t xml:space="preserve">[yyyy-mm-dd]</t>
  </si>
  <si>
    <t xml:space="preserve">[g]</t>
  </si>
  <si>
    <t xml:space="preserve">[%]</t>
  </si>
  <si>
    <t xml:space="preserve">[SI]</t>
  </si>
  <si>
    <r>
      <rPr>
        <b val="true"/>
        <sz val="11"/>
        <color rgb="FF003300"/>
        <rFont val="Arial"/>
        <family val="0"/>
        <charset val="238"/>
      </rPr>
      <t xml:space="preserve">[m</t>
    </r>
    <r>
      <rPr>
        <b val="true"/>
        <vertAlign val="superscript"/>
        <sz val="11"/>
        <color rgb="FF003300"/>
        <rFont val="Arial"/>
        <family val="0"/>
        <charset val="238"/>
      </rPr>
      <t xml:space="preserve">3</t>
    </r>
    <r>
      <rPr>
        <b val="true"/>
        <sz val="11"/>
        <color rgb="FF003300"/>
        <rFont val="Arial"/>
        <family val="0"/>
        <charset val="238"/>
      </rPr>
      <t xml:space="preserve">/kg]</t>
    </r>
  </si>
  <si>
    <r>
      <rPr>
        <b val="true"/>
        <sz val="12"/>
        <color rgb="FF003300"/>
        <rFont val="Arial"/>
        <family val="0"/>
        <charset val="238"/>
      </rPr>
      <t xml:space="preserve">10</t>
    </r>
    <r>
      <rPr>
        <b val="true"/>
        <vertAlign val="superscript"/>
        <sz val="12"/>
        <color rgb="FF003300"/>
        <rFont val="Arial"/>
        <family val="0"/>
        <charset val="238"/>
      </rPr>
      <t xml:space="preserve">-8</t>
    </r>
    <r>
      <rPr>
        <b val="true"/>
        <sz val="12"/>
        <color rgb="FF003300"/>
        <rFont val="Arial"/>
        <family val="0"/>
        <charset val="238"/>
      </rPr>
      <t xml:space="preserve"> [m</t>
    </r>
    <r>
      <rPr>
        <b val="true"/>
        <vertAlign val="superscript"/>
        <sz val="12"/>
        <color rgb="FF003300"/>
        <rFont val="Arial"/>
        <family val="0"/>
        <charset val="238"/>
      </rPr>
      <t xml:space="preserve">3</t>
    </r>
    <r>
      <rPr>
        <b val="true"/>
        <sz val="12"/>
        <color rgb="FF003300"/>
        <rFont val="Arial"/>
        <family val="0"/>
        <charset val="238"/>
      </rPr>
      <t xml:space="preserve">/kg]</t>
    </r>
  </si>
  <si>
    <r>
      <rPr>
        <b val="true"/>
        <sz val="12"/>
        <color rgb="FF003300"/>
        <rFont val="Arial"/>
        <family val="0"/>
        <charset val="1"/>
      </rPr>
      <t xml:space="preserve">[m</t>
    </r>
    <r>
      <rPr>
        <b val="true"/>
        <vertAlign val="superscript"/>
        <sz val="12"/>
        <color rgb="FF003300"/>
        <rFont val="Arial"/>
        <family val="0"/>
        <charset val="1"/>
      </rPr>
      <t xml:space="preserve">3</t>
    </r>
    <r>
      <rPr>
        <b val="true"/>
        <sz val="12"/>
        <color rgb="FF003300"/>
        <rFont val="Arial"/>
        <family val="0"/>
        <charset val="1"/>
      </rPr>
      <t xml:space="preserve">/kg]</t>
    </r>
  </si>
  <si>
    <r>
      <rPr>
        <b val="true"/>
        <sz val="12"/>
        <color rgb="FF003300"/>
        <rFont val="Arial"/>
        <family val="0"/>
        <charset val="238"/>
      </rPr>
      <t xml:space="preserve">[A∙m</t>
    </r>
    <r>
      <rPr>
        <b val="true"/>
        <vertAlign val="superscript"/>
        <sz val="12"/>
        <color rgb="FF003300"/>
        <rFont val="Arial"/>
        <family val="0"/>
        <charset val="238"/>
      </rPr>
      <t xml:space="preserve">2</t>
    </r>
    <r>
      <rPr>
        <b val="true"/>
        <sz val="12"/>
        <color rgb="FF003300"/>
        <rFont val="Arial"/>
        <family val="0"/>
        <charset val="238"/>
      </rPr>
      <t xml:space="preserve">]</t>
    </r>
  </si>
  <si>
    <r>
      <rPr>
        <b val="true"/>
        <sz val="12"/>
        <color rgb="FF003300"/>
        <rFont val="Arial"/>
        <family val="0"/>
        <charset val="238"/>
      </rPr>
      <t xml:space="preserve">[m</t>
    </r>
    <r>
      <rPr>
        <b val="true"/>
        <vertAlign val="superscript"/>
        <sz val="12"/>
        <color rgb="FF003300"/>
        <rFont val="Arial"/>
        <family val="0"/>
        <charset val="238"/>
      </rPr>
      <t xml:space="preserve">3</t>
    </r>
    <r>
      <rPr>
        <b val="true"/>
        <sz val="12"/>
        <color rgb="FF003300"/>
        <rFont val="Arial"/>
        <family val="0"/>
        <charset val="238"/>
      </rPr>
      <t xml:space="preserve">/kg]</t>
    </r>
  </si>
  <si>
    <r>
      <rPr>
        <b val="true"/>
        <sz val="12"/>
        <color rgb="FF003300"/>
        <rFont val="Arial"/>
        <family val="0"/>
        <charset val="1"/>
      </rPr>
      <t xml:space="preserve">10</t>
    </r>
    <r>
      <rPr>
        <b val="true"/>
        <vertAlign val="superscript"/>
        <sz val="12"/>
        <color rgb="FF003300"/>
        <rFont val="Arial"/>
        <family val="0"/>
        <charset val="1"/>
      </rPr>
      <t xml:space="preserve">-8</t>
    </r>
    <r>
      <rPr>
        <b val="true"/>
        <sz val="12"/>
        <color rgb="FF003300"/>
        <rFont val="Arial"/>
        <family val="0"/>
        <charset val="1"/>
      </rPr>
      <t xml:space="preserve"> [m</t>
    </r>
    <r>
      <rPr>
        <b val="true"/>
        <vertAlign val="superscript"/>
        <sz val="12"/>
        <color rgb="FF003300"/>
        <rFont val="Arial"/>
        <family val="0"/>
        <charset val="1"/>
      </rPr>
      <t xml:space="preserve">3</t>
    </r>
    <r>
      <rPr>
        <b val="true"/>
        <sz val="12"/>
        <color rgb="FF003300"/>
        <rFont val="Arial"/>
        <family val="0"/>
        <charset val="1"/>
      </rPr>
      <t xml:space="preserve">/kg]</t>
    </r>
  </si>
  <si>
    <r>
      <rPr>
        <b val="true"/>
        <sz val="12"/>
        <color rgb="FF003300"/>
        <rFont val="Arial"/>
        <family val="0"/>
        <charset val="1"/>
      </rPr>
      <t xml:space="preserve">10</t>
    </r>
    <r>
      <rPr>
        <b val="true"/>
        <vertAlign val="superscript"/>
        <sz val="12"/>
        <color rgb="FF003300"/>
        <rFont val="Arial"/>
        <family val="0"/>
        <charset val="1"/>
      </rPr>
      <t xml:space="preserve">-3</t>
    </r>
    <r>
      <rPr>
        <b val="true"/>
        <sz val="12"/>
        <color rgb="FF003300"/>
        <rFont val="Arial"/>
        <family val="0"/>
        <charset val="1"/>
      </rPr>
      <t xml:space="preserve"> [A*m</t>
    </r>
    <r>
      <rPr>
        <b val="true"/>
        <vertAlign val="superscript"/>
        <sz val="12"/>
        <color rgb="FF003300"/>
        <rFont val="Arial"/>
        <family val="0"/>
        <charset val="1"/>
      </rPr>
      <t xml:space="preserve">3</t>
    </r>
    <r>
      <rPr>
        <b val="true"/>
        <sz val="12"/>
        <color rgb="FF003300"/>
        <rFont val="Arial"/>
        <family val="0"/>
        <charset val="1"/>
      </rPr>
      <t xml:space="preserve">/kg]</t>
    </r>
  </si>
  <si>
    <t xml:space="preserve">[-]</t>
  </si>
  <si>
    <t xml:space="preserve">[mT]</t>
  </si>
  <si>
    <t xml:space="preserve">F1=990Hz</t>
  </si>
  <si>
    <t xml:space="preserve">F3=15000Hz</t>
  </si>
  <si>
    <r>
      <rPr>
        <b val="true"/>
        <sz val="12"/>
        <color rgb="FFFF0000"/>
        <rFont val="Arial"/>
        <family val="0"/>
        <charset val="238"/>
      </rPr>
      <t xml:space="preserve">H=</t>
    </r>
    <r>
      <rPr>
        <b val="true"/>
        <sz val="12"/>
        <color rgb="FFFF0000"/>
        <rFont val="Symbol"/>
        <family val="0"/>
        <charset val="238"/>
      </rPr>
      <t xml:space="preserve">100mT</t>
    </r>
  </si>
  <si>
    <t xml:space="preserve">No data</t>
  </si>
  <si>
    <t xml:space="preserve">min</t>
  </si>
  <si>
    <t xml:space="preserve">max</t>
  </si>
  <si>
    <t xml:space="preserve">average</t>
  </si>
  <si>
    <t xml:space="preserve">do usunięcia</t>
  </si>
  <si>
    <t xml:space="preserve">median</t>
  </si>
  <si>
    <t xml:space="preserve">Q3</t>
  </si>
  <si>
    <t xml:space="preserve">STD</t>
  </si>
  <si>
    <t xml:space="preserve">Rembertów</t>
  </si>
  <si>
    <t xml:space="preserve">A&amp;B</t>
  </si>
  <si>
    <t xml:space="preserve">This data set is the result of the project G59 Sonata. The data set contains the results of measurements and calculations for the street dust samples collected in September-November 2023 in Warsaw (Poland). Street dust was collected from 149 sampling sites. This file represents PART A  obtained for 1-100 sampling sites. From each of sampling sites the following grain size fractions were obtained: 1–0.8 mm: fraction “all.” 0.8–0.6 mm: fraction “0.8.” 0.6–0.4 mm: fraction “0.6.” 0.4–0.2 mm: fraction “0.4.” &lt;0.2 mm: fraction “&lt;0.2.” The following magnetic parameters were obtained: low-field volume magnetic susceptibility (κ)  at two frequencies—976 Hz and 15600, anhysteretic remanent magnetization (ARM), saturation magnetization (Ms), saturation remanent magnetization (Mrs), coercive field (Hc), remanent coercivity  (Hcr).</t>
  </si>
  <si>
    <t xml:space="preserve">Description of the content of the "Results" sheet</t>
  </si>
  <si>
    <t xml:space="preserve">Description of the content of following sheets:</t>
  </si>
  <si>
    <t xml:space="preserve">Name of grain size fractions</t>
  </si>
  <si>
    <t xml:space="preserve">1–0.8 mm:  "ALL”; 0.8–0.6 mm: “0.8”; 0.6–0.4 mm:  “0.6”; 0.4–0.2 mm: “0.4”; &lt;0.2 mm: fraction “&lt;0.2” </t>
  </si>
  <si>
    <t xml:space="preserve">Sheet name</t>
  </si>
  <si>
    <t xml:space="preserve">Description</t>
  </si>
  <si>
    <t xml:space="preserve">Examples of used sample names for the data base</t>
  </si>
  <si>
    <t xml:space="preserve">40-0.4 means Sampling site 40, fraction 0.4 30_0.2 means Sampling site 30, fraction 0.2 10_M02 means Sampling site 10, fraction &lt;0.2 5-&lt;0.2 means Sampling site 5, fraction &lt;0.2</t>
  </si>
  <si>
    <t xml:space="preserve">Results</t>
  </si>
  <si>
    <t xml:space="preserve">all results of the mesurements of granulometric and magnetic parameters</t>
  </si>
  <si>
    <t xml:space="preserve">Column name</t>
  </si>
  <si>
    <t xml:space="preserve">Column xx</t>
  </si>
  <si>
    <t xml:space="preserve">Description of the columns from Results sheet</t>
  </si>
  <si>
    <t xml:space="preserve">Unit</t>
  </si>
  <si>
    <t xml:space="preserve">Instruments used for the measurements</t>
  </si>
  <si>
    <t xml:space="preserve">Measured Parameter</t>
  </si>
  <si>
    <t xml:space="preserve">Legend</t>
  </si>
  <si>
    <t xml:space="preserve">description of the data set for Results sheet</t>
  </si>
  <si>
    <t xml:space="preserve">A</t>
  </si>
  <si>
    <t xml:space="preserve">Sample name</t>
  </si>
  <si>
    <t xml:space="preserve">Sampling sites werer labeled by Arabic nubers from 1 to 100</t>
  </si>
  <si>
    <t xml:space="preserve">[number]</t>
  </si>
  <si>
    <t xml:space="preserve">Laboratory shaker (LPzE-2e, MULTISERW-Morek, Poland) </t>
  </si>
  <si>
    <t xml:space="preserve">Granulometric analysis</t>
  </si>
  <si>
    <t xml:space="preserve">Masa Warszawa</t>
  </si>
  <si>
    <t xml:space="preserve">calculation of the sample masses for magnetic susceptibility measurements</t>
  </si>
  <si>
    <t xml:space="preserve">B,C</t>
  </si>
  <si>
    <t xml:space="preserve">Latitude, Longitude</t>
  </si>
  <si>
    <t xml:space="preserve">Geografical latitude and longitude in degrees, minutes and seconds with decimal fraction in the form XX° XX' XX.XX"E</t>
  </si>
  <si>
    <t xml:space="preserve">[XX° XX' XX.XX"E or W]</t>
  </si>
  <si>
    <t xml:space="preserve">F1 Warszawa</t>
  </si>
  <si>
    <t xml:space="preserve">raw data for magnetic susceptibility measured at frequency (F1) 976Hz</t>
  </si>
  <si>
    <t xml:space="preserve">D</t>
  </si>
  <si>
    <t xml:space="preserve">MFK1-FA multifunction kappabridge (AGICO, Czech Republic)</t>
  </si>
  <si>
    <t xml:space="preserve">Magnetic susceptibility (k F1) of the sample measured at frequency of magnetic field of 976Hz</t>
  </si>
  <si>
    <t xml:space="preserve">F3 Warszawa</t>
  </si>
  <si>
    <t xml:space="preserve">raw data for magnetic susceptibility measured at frequency (F3) 15600Hz</t>
  </si>
  <si>
    <t xml:space="preserve">E,F, G,H,I,J</t>
  </si>
  <si>
    <t xml:space="preserve">Mass of the sample ALL, 0.8, 0.6, 0.4, 0.2, &lt;0.2</t>
  </si>
  <si>
    <t xml:space="preserve">Mass of the sample fractions  ALL, 0.8, 0.6, 0.4, 0.2, &lt;0.2 in grams [g]</t>
  </si>
  <si>
    <t xml:space="preserve">Magnetic susceptibility (k F3) of the sample measured at frequency of magnetic field of 15600Hz</t>
  </si>
  <si>
    <t xml:space="preserve">Analiza sitowa</t>
  </si>
  <si>
    <t xml:space="preserve">results of the granulometric separation of collected samples</t>
  </si>
  <si>
    <t xml:space="preserve">K,L,M,N,O,P</t>
  </si>
  <si>
    <t xml:space="preserve">% of total mass of fractions ALL, 0.8, 0.6, 0.4, 0.2, &lt;0.2</t>
  </si>
  <si>
    <t xml:space="preserve">Percentage contribution of the mass of the fractions ALL, 0.8, 0.6, 0.4, 0.2, &lt;0.2 to the total mass of the sample in column E [%]</t>
  </si>
  <si>
    <t xml:space="preserve">LDA-5 (AGICO, Czech Republic) magnetizer device;  JR-6 Dual Speed Spinner Magnetometer (AGICO, Czech Republic)</t>
  </si>
  <si>
    <t xml:space="preserve">ARM (Anhysteretic Remanent Magnetization) was acquired using an alternating field (AF) magnetic field of 100 μT and a DC magnetic field of 100 μT</t>
  </si>
  <si>
    <t xml:space="preserve">Lokalizacje</t>
  </si>
  <si>
    <t xml:space="preserve">Geografical latitude and longitude of sampling sites location</t>
  </si>
  <si>
    <t xml:space="preserve">Q,R,S,T,U,V</t>
  </si>
  <si>
    <t xml:space="preserve">Mass of a sample for  magnetic susceptibility measurements ALL, 0.8, 0.6, 0.4, 0.2, &lt;0.2</t>
  </si>
  <si>
    <t xml:space="preserve">Mass of a sample prepered for magnetic susceptibility measurements for the fractions ALL, 0.8, 0.6, 0.4, 0.2, &lt;0.2</t>
  </si>
  <si>
    <t xml:space="preserve">Vibration sampler magnetometer (VSM) (Molspin, Great Britain)</t>
  </si>
  <si>
    <t xml:space="preserve">Saturation of remanent magnetization (Mrs), saturation magnetization (Ms), and coercivity (Hc) were obtained from hysteresis loops. The parameters Ms and Mrs were mass normalized after the correction of the hysteresis loop for paramagnetic fraction. Direct current (DC) back-field of isothermal remanent magnetization (IRM) was measured to calculate the remanent coercivity (HCR).</t>
  </si>
  <si>
    <t xml:space="preserve">ARM</t>
  </si>
  <si>
    <t xml:space="preserve">raw data of ARM (Anhysteretic Remanent Magnetization) measurements</t>
  </si>
  <si>
    <t xml:space="preserve">W,X,Y,Z,AA,AB</t>
  </si>
  <si>
    <t xml:space="preserve">K_Re F1 fractions ALL, 0.8, 0.6, 0.4, 0.2, &lt;0.2</t>
  </si>
  <si>
    <t xml:space="preserve">Mean of real part of magnetic susceptibility from 'F1 Warszawa' sheet</t>
  </si>
  <si>
    <t xml:space="preserve">VSM</t>
  </si>
  <si>
    <t xml:space="preserve">raw data of saturation magnetization (Ms), saturation remanent magnetization (Mrs), coercive field (Hc), remanent coercivity  (Hcr) measurements performed on Vibration sampler magnetometer (VSM) (Molspin, Great Britain)</t>
  </si>
  <si>
    <t xml:space="preserve">AC,AD,AE,AF,AG,AH</t>
  </si>
  <si>
    <r>
      <rPr>
        <sz val="12"/>
        <color rgb="FF003300"/>
        <rFont val="Symbol"/>
        <family val="0"/>
        <charset val="1"/>
      </rPr>
      <t xml:space="preserve">k </t>
    </r>
    <r>
      <rPr>
        <sz val="12"/>
        <color rgb="FF003300"/>
        <rFont val="Arial"/>
        <family val="0"/>
        <charset val="1"/>
      </rPr>
      <t xml:space="preserve">F</t>
    </r>
    <r>
      <rPr>
        <sz val="12"/>
        <color rgb="FF003300"/>
        <rFont val="Symbol"/>
        <family val="0"/>
        <charset val="1"/>
      </rPr>
      <t xml:space="preserve">1 </t>
    </r>
    <r>
      <rPr>
        <sz val="12"/>
        <color rgb="FF003300"/>
        <rFont val="Arial"/>
        <family val="0"/>
        <charset val="1"/>
      </rPr>
      <t xml:space="preserve">ALL</t>
    </r>
    <r>
      <rPr>
        <sz val="12"/>
        <color rgb="FF003300"/>
        <rFont val="Symbol"/>
        <family val="0"/>
        <charset val="1"/>
      </rPr>
      <t xml:space="preserve">, 0.8, 0.6, 0.4, 0.2, &lt;0.2</t>
    </r>
  </si>
  <si>
    <r>
      <rPr>
        <sz val="12"/>
        <color rgb="FF000000"/>
        <rFont val="Arial"/>
        <family val="0"/>
        <charset val="1"/>
      </rPr>
      <t xml:space="preserve">Mass magnetic susceptibility of the fractions ALL, 0.8, 0.6, 0.4, 0.2, &lt;0.2 calculated follow the formula: </t>
    </r>
    <r>
      <rPr>
        <sz val="12"/>
        <color rgb="FF000000"/>
        <rFont val="Symbol"/>
        <family val="0"/>
        <charset val="1"/>
      </rPr>
      <t xml:space="preserve">k</t>
    </r>
    <r>
      <rPr>
        <sz val="12"/>
        <color rgb="FF000000"/>
        <rFont val="Noto Sans Symbols"/>
        <family val="0"/>
        <charset val="1"/>
      </rPr>
      <t xml:space="preserve">=K_Re*V0/m; V0=10cm3=10*10-6m3; m=1g=10-3kg (constances V0 and m values fixed in the kappa-bridge), frequency F1=986Hz</t>
    </r>
  </si>
  <si>
    <r>
      <rPr>
        <sz val="11"/>
        <color rgb="FF000000"/>
        <rFont val="Arial"/>
        <family val="0"/>
        <charset val="238"/>
      </rPr>
      <t xml:space="preserve">[m</t>
    </r>
    <r>
      <rPr>
        <vertAlign val="superscript"/>
        <sz val="11"/>
        <color rgb="FF000000"/>
        <rFont val="Arial"/>
        <family val="0"/>
        <charset val="238"/>
      </rPr>
      <t xml:space="preserve">3</t>
    </r>
    <r>
      <rPr>
        <sz val="11"/>
        <color rgb="FF000000"/>
        <rFont val="Arial"/>
        <family val="0"/>
        <charset val="238"/>
      </rPr>
      <t xml:space="preserve">/kg]</t>
    </r>
  </si>
  <si>
    <t xml:space="preserve">AI,AJ,AK,AL,AM,AN</t>
  </si>
  <si>
    <r>
      <rPr>
        <sz val="12"/>
        <color rgb="FF003300"/>
        <rFont val="Symbol"/>
        <family val="0"/>
        <charset val="1"/>
      </rPr>
      <t xml:space="preserve">c </t>
    </r>
    <r>
      <rPr>
        <sz val="12"/>
        <color rgb="FF003300"/>
        <rFont val="Arial"/>
        <family val="0"/>
        <charset val="1"/>
      </rPr>
      <t xml:space="preserve">F</t>
    </r>
    <r>
      <rPr>
        <sz val="12"/>
        <color rgb="FF003300"/>
        <rFont val="Symbol"/>
        <family val="0"/>
        <charset val="1"/>
      </rPr>
      <t xml:space="preserve">1 </t>
    </r>
    <r>
      <rPr>
        <sz val="12"/>
        <color rgb="FF003300"/>
        <rFont val="Arial"/>
        <family val="0"/>
        <charset val="1"/>
      </rPr>
      <t xml:space="preserve">ALL</t>
    </r>
    <r>
      <rPr>
        <sz val="12"/>
        <color rgb="FF003300"/>
        <rFont val="Symbol"/>
        <family val="0"/>
        <charset val="1"/>
      </rPr>
      <t xml:space="preserve">, 0.8, 0.6, 0.4, 0.2, &lt;0.2</t>
    </r>
  </si>
  <si>
    <t xml:space="preserve">Mass magnetic susceptibility of the fractions ALL, 0.8, 0.6, 0.4, 0.2, &lt;0.2 given in comonly used unit</t>
  </si>
  <si>
    <r>
      <rPr>
        <sz val="12"/>
        <color rgb="FF000000"/>
        <rFont val="Arial"/>
        <family val="0"/>
        <charset val="238"/>
      </rPr>
      <t xml:space="preserve">10</t>
    </r>
    <r>
      <rPr>
        <vertAlign val="superscript"/>
        <sz val="12"/>
        <color rgb="FF000000"/>
        <rFont val="Arial"/>
        <family val="0"/>
        <charset val="238"/>
      </rPr>
      <t xml:space="preserve">-8</t>
    </r>
    <r>
      <rPr>
        <sz val="12"/>
        <color rgb="FF000000"/>
        <rFont val="Arial"/>
        <family val="0"/>
        <charset val="238"/>
      </rPr>
      <t xml:space="preserve"> [m</t>
    </r>
    <r>
      <rPr>
        <vertAlign val="superscript"/>
        <sz val="12"/>
        <color rgb="FF000000"/>
        <rFont val="Arial"/>
        <family val="0"/>
        <charset val="238"/>
      </rPr>
      <t xml:space="preserve">3</t>
    </r>
    <r>
      <rPr>
        <sz val="12"/>
        <color rgb="FF000000"/>
        <rFont val="Arial"/>
        <family val="0"/>
        <charset val="238"/>
      </rPr>
      <t xml:space="preserve">/kg]</t>
    </r>
  </si>
  <si>
    <t xml:space="preserve">AO</t>
  </si>
  <si>
    <t xml:space="preserve">K_Re F3 fractions ALL</t>
  </si>
  <si>
    <t xml:space="preserve">Mean of real part of magnetic susceptibility from 'F3 Warszawa' sheet</t>
  </si>
  <si>
    <t xml:space="preserve">AP</t>
  </si>
  <si>
    <r>
      <rPr>
        <sz val="12"/>
        <color rgb="FF003300"/>
        <rFont val="Symbol"/>
        <family val="0"/>
        <charset val="1"/>
      </rPr>
      <t xml:space="preserve">k</t>
    </r>
    <r>
      <rPr>
        <sz val="12"/>
        <color rgb="FF003300"/>
        <rFont val="Arial"/>
        <family val="0"/>
        <charset val="1"/>
      </rPr>
      <t xml:space="preserve"> F1 ALL</t>
    </r>
  </si>
  <si>
    <r>
      <rPr>
        <sz val="12"/>
        <color rgb="FF000000"/>
        <rFont val="Arial"/>
        <family val="0"/>
        <charset val="1"/>
      </rPr>
      <t xml:space="preserve">Mass magnetic susceptibility of the fractions ALL calculated follow the formula:</t>
    </r>
    <r>
      <rPr>
        <sz val="12"/>
        <color rgb="FF000000"/>
        <rFont val="Symbol"/>
        <family val="0"/>
        <charset val="1"/>
      </rPr>
      <t xml:space="preserve"> k</t>
    </r>
    <r>
      <rPr>
        <sz val="12"/>
        <color rgb="FF000000"/>
        <rFont val="Arial"/>
        <family val="0"/>
        <charset val="1"/>
      </rPr>
      <t xml:space="preserve">=K_Re*V0/m; V0=10cm3=10*10-6m3; m=1g=10-3kg (constances V0 and m values fixed in the kappa-bridge), frequency F3=15600Hz</t>
    </r>
  </si>
  <si>
    <t xml:space="preserve">AQ</t>
  </si>
  <si>
    <r>
      <rPr>
        <sz val="12"/>
        <color rgb="FF003300"/>
        <rFont val="Symbol"/>
        <family val="0"/>
        <charset val="1"/>
      </rPr>
      <t xml:space="preserve">c</t>
    </r>
    <r>
      <rPr>
        <sz val="12"/>
        <color rgb="FF003300"/>
        <rFont val="Arial"/>
        <family val="0"/>
        <charset val="1"/>
      </rPr>
      <t xml:space="preserve"> F1 ALL</t>
    </r>
  </si>
  <si>
    <t xml:space="preserve">Mass magnetic susceptibility of the fractions ALL given in comonly used unit</t>
  </si>
  <si>
    <t xml:space="preserve">AR</t>
  </si>
  <si>
    <r>
      <rPr>
        <sz val="12"/>
        <color rgb="FF000000"/>
        <rFont val="Symbol"/>
        <family val="0"/>
        <charset val="1"/>
      </rPr>
      <t xml:space="preserve">        c</t>
    </r>
    <r>
      <rPr>
        <sz val="12"/>
        <color rgb="FF000000"/>
        <rFont val="Arial"/>
        <family val="0"/>
        <charset val="1"/>
      </rPr>
      <t xml:space="preserve"> fd </t>
    </r>
    <r>
      <rPr>
        <sz val="12"/>
        <color rgb="FF000000"/>
        <rFont val="Symbol"/>
        <family val="0"/>
        <charset val="1"/>
      </rPr>
      <t xml:space="preserve">        </t>
    </r>
    <r>
      <rPr>
        <sz val="12"/>
        <color rgb="FF000000"/>
        <rFont val="Arial"/>
        <family val="0"/>
        <charset val="1"/>
      </rPr>
      <t xml:space="preserve">ALL</t>
    </r>
  </si>
  <si>
    <t xml:space="preserve">Frequency dependent mass magnetic susceptibility for fraction ALL calculated according following formula (AI-AQ)/AI*100%</t>
  </si>
  <si>
    <t xml:space="preserve">AS,AW,BA,BE,BI,BM</t>
  </si>
  <si>
    <t xml:space="preserve">Mag</t>
  </si>
  <si>
    <t xml:space="preserve">Magnetization for the fractions ALL, 0.8, 0.6, 0.4, 0.2, &lt;0.2</t>
  </si>
  <si>
    <t xml:space="preserve">ARM calculation</t>
  </si>
  <si>
    <t xml:space="preserve">AT,AX,BB,BF,BJ,BN</t>
  </si>
  <si>
    <t xml:space="preserve">M</t>
  </si>
  <si>
    <t xml:space="preserve">Magnetic moment for the fractions ALL, 0.8, 0.6, 0.4, 0.2, &lt;0.2</t>
  </si>
  <si>
    <r>
      <rPr>
        <sz val="12"/>
        <color rgb="FF003300"/>
        <rFont val="Arial"/>
        <family val="0"/>
        <charset val="1"/>
      </rPr>
      <t xml:space="preserve">[A*m</t>
    </r>
    <r>
      <rPr>
        <vertAlign val="superscript"/>
        <sz val="12"/>
        <color rgb="FF003300"/>
        <rFont val="Arial"/>
        <family val="0"/>
        <charset val="1"/>
      </rPr>
      <t xml:space="preserve">2</t>
    </r>
    <r>
      <rPr>
        <sz val="12"/>
        <color rgb="FF003300"/>
        <rFont val="Arial"/>
        <family val="0"/>
        <charset val="1"/>
      </rPr>
      <t xml:space="preserve">]</t>
    </r>
  </si>
  <si>
    <t xml:space="preserve">H/m</t>
  </si>
  <si>
    <t xml:space="preserve">AU,AY,BC,BG,BK,BO</t>
  </si>
  <si>
    <r>
      <rPr>
        <sz val="12"/>
        <color rgb="FF003300"/>
        <rFont val="Symbol"/>
        <family val="0"/>
        <charset val="1"/>
      </rPr>
      <t xml:space="preserve">   c</t>
    </r>
    <r>
      <rPr>
        <sz val="12"/>
        <color rgb="FF003300"/>
        <rFont val="Arial"/>
        <family val="0"/>
        <charset val="1"/>
      </rPr>
      <t xml:space="preserve">(ARM)</t>
    </r>
  </si>
  <si>
    <t xml:space="preserve">Anhysteretic magnetic susceptibility for the fractions ALL, 0.8, 0.6, 0.4, 0.2, &lt;0.2</t>
  </si>
  <si>
    <r>
      <rPr>
        <sz val="12"/>
        <color rgb="FF003300"/>
        <rFont val="Arial"/>
        <family val="0"/>
        <charset val="1"/>
      </rPr>
      <t xml:space="preserve">[m</t>
    </r>
    <r>
      <rPr>
        <vertAlign val="superscript"/>
        <sz val="12"/>
        <color rgb="FF003300"/>
        <rFont val="Arial"/>
        <family val="0"/>
        <charset val="1"/>
      </rPr>
      <t xml:space="preserve">3</t>
    </r>
    <r>
      <rPr>
        <sz val="12"/>
        <color rgb="FF003300"/>
        <rFont val="Arial"/>
        <family val="0"/>
        <charset val="1"/>
      </rPr>
      <t xml:space="preserve">/kg]</t>
    </r>
  </si>
  <si>
    <t xml:space="preserve">T</t>
  </si>
  <si>
    <t xml:space="preserve">AV,AZ,BD,BH,BL,BP</t>
  </si>
  <si>
    <t xml:space="preserve">A/m</t>
  </si>
  <si>
    <t xml:space="preserve">BQ,BW,CC,CI,CO,CU</t>
  </si>
  <si>
    <t xml:space="preserve">Ms</t>
  </si>
  <si>
    <t xml:space="preserve">Saturation magnetization for the fractions ALL, 0.8, 0.6, 0.4, 0.2, &lt;0.2</t>
  </si>
  <si>
    <r>
      <rPr>
        <sz val="12"/>
        <color rgb="FF003300"/>
        <rFont val="Arial"/>
        <family val="0"/>
        <charset val="1"/>
      </rPr>
      <t xml:space="preserve">10</t>
    </r>
    <r>
      <rPr>
        <vertAlign val="superscript"/>
        <sz val="12"/>
        <color rgb="FF003300"/>
        <rFont val="Arial"/>
        <family val="0"/>
        <charset val="1"/>
      </rPr>
      <t xml:space="preserve">-3</t>
    </r>
    <r>
      <rPr>
        <sz val="12"/>
        <color rgb="FF003300"/>
        <rFont val="Arial"/>
        <family val="0"/>
        <charset val="1"/>
      </rPr>
      <t xml:space="preserve"> [A*m</t>
    </r>
    <r>
      <rPr>
        <vertAlign val="superscript"/>
        <sz val="12"/>
        <color rgb="FF003300"/>
        <rFont val="Arial"/>
        <family val="0"/>
        <charset val="1"/>
      </rPr>
      <t xml:space="preserve">3</t>
    </r>
    <r>
      <rPr>
        <sz val="12"/>
        <color rgb="FF003300"/>
        <rFont val="Arial"/>
        <family val="0"/>
        <charset val="1"/>
      </rPr>
      <t xml:space="preserve">/kg]</t>
    </r>
  </si>
  <si>
    <t xml:space="preserve">kg</t>
  </si>
  <si>
    <t xml:space="preserve">BR,BX,CD,CJ,CP,CV</t>
  </si>
  <si>
    <t xml:space="preserve">Mrs</t>
  </si>
  <si>
    <t xml:space="preserve">Remanent saturation magnetization for the fractions ALL, 0.8, 0.6, 0.4, 0.2, &lt;0.2</t>
  </si>
  <si>
    <t xml:space="preserve">BS,BY,CE,CK,CQ,CW</t>
  </si>
  <si>
    <t xml:space="preserve">Mrs/Ms</t>
  </si>
  <si>
    <t xml:space="preserve">Ratio of remanent saturation magnetization to saturation magnetization for the fractions ALL, 0.8, 0.6, 0.4, 0.2, &lt;0.2</t>
  </si>
  <si>
    <t xml:space="preserve">BT,BZ,CF,CL,CR,CX</t>
  </si>
  <si>
    <t xml:space="preserve">Hc</t>
  </si>
  <si>
    <t xml:space="preserve">Coercivity</t>
  </si>
  <si>
    <t xml:space="preserve">BU,CA,CG,CM,CS,CY</t>
  </si>
  <si>
    <t xml:space="preserve">Hcr</t>
  </si>
  <si>
    <t xml:space="preserve">Remanent coercivity</t>
  </si>
  <si>
    <t xml:space="preserve">BV,CB,CH,CN,CT,CZ</t>
  </si>
  <si>
    <t xml:space="preserve">Hcr/Hc</t>
  </si>
  <si>
    <t xml:space="preserve">Ratio of remanent coercivity to coercivity</t>
  </si>
  <si>
    <t xml:space="preserve">Fraction:</t>
  </si>
  <si>
    <t xml:space="preserve">ALL</t>
  </si>
  <si>
    <t xml:space="preserve">&lt;0.2</t>
  </si>
  <si>
    <t xml:space="preserve">mass of the empty box [g] </t>
  </si>
  <si>
    <t xml:space="preserve">mass of the box with the sample material [g]</t>
  </si>
  <si>
    <t xml:space="preserve">Net sample mass [g]</t>
  </si>
  <si>
    <t xml:space="preserve">SpecName</t>
  </si>
  <si>
    <t xml:space="preserve">Mode</t>
  </si>
  <si>
    <t xml:space="preserve">Index</t>
  </si>
  <si>
    <t xml:space="preserve">Field</t>
  </si>
  <si>
    <t xml:space="preserve">Freq</t>
  </si>
  <si>
    <t xml:space="preserve">Temp</t>
  </si>
  <si>
    <t xml:space="preserve">KRe_Raw</t>
  </si>
  <si>
    <t xml:space="preserve">KIm_Raw</t>
  </si>
  <si>
    <t xml:space="preserve">Holder_Re</t>
  </si>
  <si>
    <t xml:space="preserve">Holder_Im</t>
  </si>
  <si>
    <t xml:space="preserve">KRe_Corr</t>
  </si>
  <si>
    <t xml:space="preserve">KIm_Corr</t>
  </si>
  <si>
    <t xml:space="preserve">Phase</t>
  </si>
  <si>
    <t xml:space="preserve">Volume</t>
  </si>
  <si>
    <t xml:space="preserve">KRe_Vol</t>
  </si>
  <si>
    <t xml:space="preserve">KIm_Vol</t>
  </si>
  <si>
    <t xml:space="preserve">Mass</t>
  </si>
  <si>
    <t xml:space="preserve">KRe_Mass</t>
  </si>
  <si>
    <t xml:space="preserve">KIm_Mass</t>
  </si>
  <si>
    <t xml:space="preserve">Range</t>
  </si>
  <si>
    <t xml:space="preserve">TimeCycle</t>
  </si>
  <si>
    <t xml:space="preserve">TimeMeas</t>
  </si>
  <si>
    <t xml:space="preserve">Time</t>
  </si>
  <si>
    <t xml:space="preserve">Date</t>
  </si>
  <si>
    <t xml:space="preserve">InstName</t>
  </si>
  <si>
    <t xml:space="preserve">Note</t>
  </si>
  <si>
    <t xml:space="preserve">Site name</t>
  </si>
  <si>
    <t xml:space="preserve">Probe name</t>
  </si>
  <si>
    <t xml:space="preserve">Filed</t>
  </si>
  <si>
    <t xml:space="preserve">Frequency</t>
  </si>
  <si>
    <t xml:space="preserve">mKRe_Corr</t>
  </si>
  <si>
    <t xml:space="preserve">mKIm_Corr</t>
  </si>
  <si>
    <t xml:space="preserve">Chi</t>
  </si>
  <si>
    <t xml:space="preserve">1-ALL</t>
  </si>
  <si>
    <t xml:space="preserve">k</t>
  </si>
  <si>
    <t xml:space="preserve">N/A</t>
  </si>
  <si>
    <t xml:space="preserve">11:10:29</t>
  </si>
  <si>
    <t xml:space="preserve">02-10-2023</t>
  </si>
  <si>
    <t xml:space="preserve">MFK1-FA</t>
  </si>
  <si>
    <t xml:space="preserve">11:10:53</t>
  </si>
  <si>
    <t xml:space="preserve">11:11:17</t>
  </si>
  <si>
    <t xml:space="preserve">1-0.8</t>
  </si>
  <si>
    <t xml:space="preserve">11:12:01</t>
  </si>
  <si>
    <t xml:space="preserve">11:12:23</t>
  </si>
  <si>
    <t xml:space="preserve">11:12:46</t>
  </si>
  <si>
    <t xml:space="preserve">1-0.6</t>
  </si>
  <si>
    <t xml:space="preserve">11:13:37</t>
  </si>
  <si>
    <t xml:space="preserve">11:14:02</t>
  </si>
  <si>
    <t xml:space="preserve">11:14:24</t>
  </si>
  <si>
    <t xml:space="preserve">1-0.4</t>
  </si>
  <si>
    <t xml:space="preserve">11:14:57</t>
  </si>
  <si>
    <t xml:space="preserve">11:15:20</t>
  </si>
  <si>
    <t xml:space="preserve">11:15:44</t>
  </si>
  <si>
    <t xml:space="preserve">1-0.2</t>
  </si>
  <si>
    <t xml:space="preserve">11:16:29</t>
  </si>
  <si>
    <t xml:space="preserve">11:16:51</t>
  </si>
  <si>
    <t xml:space="preserve">11:17:14</t>
  </si>
  <si>
    <t xml:space="preserve">1-&lt;0.2</t>
  </si>
  <si>
    <t xml:space="preserve">11:17:49</t>
  </si>
  <si>
    <t xml:space="preserve">11:18:12</t>
  </si>
  <si>
    <t xml:space="preserve">11:18:36</t>
  </si>
  <si>
    <t xml:space="preserve">2-ALL</t>
  </si>
  <si>
    <t xml:space="preserve">11:19:51</t>
  </si>
  <si>
    <t xml:space="preserve">11:20:15</t>
  </si>
  <si>
    <t xml:space="preserve">11:20:37</t>
  </si>
  <si>
    <t xml:space="preserve">2-0.8</t>
  </si>
  <si>
    <t xml:space="preserve">11:21:10</t>
  </si>
  <si>
    <t xml:space="preserve">11:21:33</t>
  </si>
  <si>
    <t xml:space="preserve">11:21:57</t>
  </si>
  <si>
    <t xml:space="preserve">2-0.6</t>
  </si>
  <si>
    <t xml:space="preserve">11:22:38</t>
  </si>
  <si>
    <t xml:space="preserve">11:23:01</t>
  </si>
  <si>
    <t xml:space="preserve">11:23:24</t>
  </si>
  <si>
    <t xml:space="preserve">2-0.4</t>
  </si>
  <si>
    <t xml:space="preserve">11:24:01</t>
  </si>
  <si>
    <t xml:space="preserve">11:24:24</t>
  </si>
  <si>
    <t xml:space="preserve">11:24:47</t>
  </si>
  <si>
    <t xml:space="preserve">2-0.2</t>
  </si>
  <si>
    <t xml:space="preserve">11:25:18</t>
  </si>
  <si>
    <t xml:space="preserve">11:25:41</t>
  </si>
  <si>
    <t xml:space="preserve">11:26:05</t>
  </si>
  <si>
    <t xml:space="preserve">2-&lt;0.2</t>
  </si>
  <si>
    <t xml:space="preserve">11:26:43</t>
  </si>
  <si>
    <t xml:space="preserve">11:27:06</t>
  </si>
  <si>
    <t xml:space="preserve">11:27:31</t>
  </si>
  <si>
    <t xml:space="preserve">3-ALL</t>
  </si>
  <si>
    <t xml:space="preserve">11:28:44</t>
  </si>
  <si>
    <t xml:space="preserve">11:29:06</t>
  </si>
  <si>
    <t xml:space="preserve">11:29:29</t>
  </si>
  <si>
    <t xml:space="preserve">3-0.8</t>
  </si>
  <si>
    <t xml:space="preserve">11:30:12</t>
  </si>
  <si>
    <t xml:space="preserve">11:30:36</t>
  </si>
  <si>
    <t xml:space="preserve">11:30:59</t>
  </si>
  <si>
    <t xml:space="preserve">3-0.6</t>
  </si>
  <si>
    <t xml:space="preserve">11:31:36</t>
  </si>
  <si>
    <t xml:space="preserve">11:31:59</t>
  </si>
  <si>
    <t xml:space="preserve">11:32:22</t>
  </si>
  <si>
    <t xml:space="preserve">3-0.4</t>
  </si>
  <si>
    <t xml:space="preserve">11:32:54</t>
  </si>
  <si>
    <t xml:space="preserve">11:33:18</t>
  </si>
  <si>
    <t xml:space="preserve">11:33:40</t>
  </si>
  <si>
    <t xml:space="preserve">3-0.2</t>
  </si>
  <si>
    <t xml:space="preserve">11:34:13</t>
  </si>
  <si>
    <t xml:space="preserve">11:34:36</t>
  </si>
  <si>
    <t xml:space="preserve">11:35:00</t>
  </si>
  <si>
    <t xml:space="preserve">3-&lt;0.2</t>
  </si>
  <si>
    <t xml:space="preserve">11:35:45</t>
  </si>
  <si>
    <t xml:space="preserve">11:36:08</t>
  </si>
  <si>
    <t xml:space="preserve">11:36:32</t>
  </si>
  <si>
    <t xml:space="preserve">4-ALL</t>
  </si>
  <si>
    <t xml:space="preserve">11:37:07</t>
  </si>
  <si>
    <t xml:space="preserve">11:37:30</t>
  </si>
  <si>
    <t xml:space="preserve">11:37:53</t>
  </si>
  <si>
    <t xml:space="preserve">4-0.8</t>
  </si>
  <si>
    <t xml:space="preserve">11:38:30</t>
  </si>
  <si>
    <t xml:space="preserve">11:38:52</t>
  </si>
  <si>
    <t xml:space="preserve">11:39:15</t>
  </si>
  <si>
    <t xml:space="preserve">4-0.6</t>
  </si>
  <si>
    <t xml:space="preserve">11:39:50</t>
  </si>
  <si>
    <t xml:space="preserve">11:40:13</t>
  </si>
  <si>
    <t xml:space="preserve">11:40:36</t>
  </si>
  <si>
    <t xml:space="preserve">4-0.4</t>
  </si>
  <si>
    <t xml:space="preserve">11:41:10</t>
  </si>
  <si>
    <t xml:space="preserve">11:41:33</t>
  </si>
  <si>
    <t xml:space="preserve">11:41:57</t>
  </si>
  <si>
    <t xml:space="preserve">4-0.2</t>
  </si>
  <si>
    <t xml:space="preserve">11:42:33</t>
  </si>
  <si>
    <t xml:space="preserve">11:42:57</t>
  </si>
  <si>
    <t xml:space="preserve">11:43:20</t>
  </si>
  <si>
    <t xml:space="preserve">4-&lt;0.2</t>
  </si>
  <si>
    <t xml:space="preserve">11:43:55</t>
  </si>
  <si>
    <t xml:space="preserve">11:44:18</t>
  </si>
  <si>
    <t xml:space="preserve">11:44:41</t>
  </si>
  <si>
    <t xml:space="preserve">5-ALL</t>
  </si>
  <si>
    <t xml:space="preserve">11:45:22</t>
  </si>
  <si>
    <t xml:space="preserve">11:45:46</t>
  </si>
  <si>
    <t xml:space="preserve">11:46:08</t>
  </si>
  <si>
    <t xml:space="preserve">5-0.8</t>
  </si>
  <si>
    <t xml:space="preserve">11:46:56</t>
  </si>
  <si>
    <t xml:space="preserve">11:47:20</t>
  </si>
  <si>
    <t xml:space="preserve">11:47:44</t>
  </si>
  <si>
    <t xml:space="preserve">5-0.6</t>
  </si>
  <si>
    <t xml:space="preserve">11:48:16</t>
  </si>
  <si>
    <t xml:space="preserve">11:48:39</t>
  </si>
  <si>
    <t xml:space="preserve">11:49:04</t>
  </si>
  <si>
    <t xml:space="preserve">5-0.4</t>
  </si>
  <si>
    <t xml:space="preserve">11:49:33</t>
  </si>
  <si>
    <t xml:space="preserve">11:49:56</t>
  </si>
  <si>
    <t xml:space="preserve">11:50:20</t>
  </si>
  <si>
    <t xml:space="preserve">5-0.2</t>
  </si>
  <si>
    <t xml:space="preserve">11:50:53</t>
  </si>
  <si>
    <t xml:space="preserve">11:51:16</t>
  </si>
  <si>
    <t xml:space="preserve">11:51:40</t>
  </si>
  <si>
    <t xml:space="preserve">5-&lt;0.2</t>
  </si>
  <si>
    <t xml:space="preserve">11:52:24</t>
  </si>
  <si>
    <t xml:space="preserve">11:52:47</t>
  </si>
  <si>
    <t xml:space="preserve">11:53:10</t>
  </si>
  <si>
    <t xml:space="preserve">6-ALL</t>
  </si>
  <si>
    <t xml:space="preserve">11:53:51</t>
  </si>
  <si>
    <t xml:space="preserve">11:54:14</t>
  </si>
  <si>
    <t xml:space="preserve">11:54:38</t>
  </si>
  <si>
    <t xml:space="preserve">6-0.8</t>
  </si>
  <si>
    <t xml:space="preserve">11:55:18</t>
  </si>
  <si>
    <t xml:space="preserve">11:55:42</t>
  </si>
  <si>
    <t xml:space="preserve">11:56:06</t>
  </si>
  <si>
    <t xml:space="preserve">6-0.6</t>
  </si>
  <si>
    <t xml:space="preserve">11:56:37</t>
  </si>
  <si>
    <t xml:space="preserve">11:57:01</t>
  </si>
  <si>
    <t xml:space="preserve">11:57:24</t>
  </si>
  <si>
    <t xml:space="preserve">6-0.4</t>
  </si>
  <si>
    <t xml:space="preserve">11:57:53</t>
  </si>
  <si>
    <t xml:space="preserve">11:58:16</t>
  </si>
  <si>
    <t xml:space="preserve">11:58:40</t>
  </si>
  <si>
    <t xml:space="preserve">6-0.2</t>
  </si>
  <si>
    <t xml:space="preserve">11:59:18</t>
  </si>
  <si>
    <t xml:space="preserve">11:59:41</t>
  </si>
  <si>
    <t xml:space="preserve">12:00:04</t>
  </si>
  <si>
    <t xml:space="preserve">6-&lt;0.2</t>
  </si>
  <si>
    <t xml:space="preserve">12:00:33</t>
  </si>
  <si>
    <t xml:space="preserve">12:00:57</t>
  </si>
  <si>
    <t xml:space="preserve">12:01:20</t>
  </si>
  <si>
    <t xml:space="preserve">7-ALL</t>
  </si>
  <si>
    <t xml:space="preserve">12:01:51</t>
  </si>
  <si>
    <t xml:space="preserve">12:02:14</t>
  </si>
  <si>
    <t xml:space="preserve">12:02:37</t>
  </si>
  <si>
    <t xml:space="preserve">7-0.8</t>
  </si>
  <si>
    <t xml:space="preserve">12:03:36</t>
  </si>
  <si>
    <t xml:space="preserve">12:03:59</t>
  </si>
  <si>
    <t xml:space="preserve">12:04:23</t>
  </si>
  <si>
    <t xml:space="preserve">7-0.6</t>
  </si>
  <si>
    <t xml:space="preserve">12:05:05</t>
  </si>
  <si>
    <t xml:space="preserve">12:05:28</t>
  </si>
  <si>
    <t xml:space="preserve">12:05:51</t>
  </si>
  <si>
    <t xml:space="preserve">7-0.4</t>
  </si>
  <si>
    <t xml:space="preserve">12:06:22</t>
  </si>
  <si>
    <t xml:space="preserve">12:06:45</t>
  </si>
  <si>
    <t xml:space="preserve">12:07:08</t>
  </si>
  <si>
    <t xml:space="preserve">7-0.2</t>
  </si>
  <si>
    <t xml:space="preserve">12:07:43</t>
  </si>
  <si>
    <t xml:space="preserve">12:08:07</t>
  </si>
  <si>
    <t xml:space="preserve">12:08:30</t>
  </si>
  <si>
    <t xml:space="preserve">7-&lt;0.2</t>
  </si>
  <si>
    <t xml:space="preserve">12:09:01</t>
  </si>
  <si>
    <t xml:space="preserve">12:09:24</t>
  </si>
  <si>
    <t xml:space="preserve">12:09:47</t>
  </si>
  <si>
    <t xml:space="preserve">8-ALL</t>
  </si>
  <si>
    <t xml:space="preserve">12:10:28</t>
  </si>
  <si>
    <t xml:space="preserve">12:10:52</t>
  </si>
  <si>
    <t xml:space="preserve">12:11:15</t>
  </si>
  <si>
    <t xml:space="preserve">8-0.8</t>
  </si>
  <si>
    <t xml:space="preserve">12:11:47</t>
  </si>
  <si>
    <t xml:space="preserve">12:12:10</t>
  </si>
  <si>
    <t xml:space="preserve">12:12:34</t>
  </si>
  <si>
    <t xml:space="preserve">8-0.6</t>
  </si>
  <si>
    <t xml:space="preserve">12:13:04</t>
  </si>
  <si>
    <t xml:space="preserve">12:13:28</t>
  </si>
  <si>
    <t xml:space="preserve">12:13:51</t>
  </si>
  <si>
    <t xml:space="preserve">8-0.4</t>
  </si>
  <si>
    <t xml:space="preserve">12:14:20</t>
  </si>
  <si>
    <t xml:space="preserve">12:14:43</t>
  </si>
  <si>
    <t xml:space="preserve">12:15:07</t>
  </si>
  <si>
    <t xml:space="preserve">8-0.2</t>
  </si>
  <si>
    <t xml:space="preserve">12:15:36</t>
  </si>
  <si>
    <t xml:space="preserve">12:15:58</t>
  </si>
  <si>
    <t xml:space="preserve">12:16:21</t>
  </si>
  <si>
    <t xml:space="preserve">8-&lt;0.2</t>
  </si>
  <si>
    <t xml:space="preserve">12:16:52</t>
  </si>
  <si>
    <t xml:space="preserve">12:17:15</t>
  </si>
  <si>
    <t xml:space="preserve">12:17:38</t>
  </si>
  <si>
    <t xml:space="preserve">9-ALL</t>
  </si>
  <si>
    <t xml:space="preserve">12:18:12</t>
  </si>
  <si>
    <t xml:space="preserve">12:18:35</t>
  </si>
  <si>
    <t xml:space="preserve">12:18:58</t>
  </si>
  <si>
    <t xml:space="preserve">9-0.8</t>
  </si>
  <si>
    <t xml:space="preserve">12:19:29</t>
  </si>
  <si>
    <t xml:space="preserve">12:19:52</t>
  </si>
  <si>
    <t xml:space="preserve">12:20:16</t>
  </si>
  <si>
    <t xml:space="preserve">9-0.6</t>
  </si>
  <si>
    <t xml:space="preserve">12:20:57</t>
  </si>
  <si>
    <t xml:space="preserve">12:21:19</t>
  </si>
  <si>
    <t xml:space="preserve">12:21:42</t>
  </si>
  <si>
    <t xml:space="preserve">9-0.4</t>
  </si>
  <si>
    <t xml:space="preserve">12:22:12</t>
  </si>
  <si>
    <t xml:space="preserve">12:22:36</t>
  </si>
  <si>
    <t xml:space="preserve">12:22:59</t>
  </si>
  <si>
    <t xml:space="preserve">9-0.2</t>
  </si>
  <si>
    <t xml:space="preserve">12:23:38</t>
  </si>
  <si>
    <t xml:space="preserve">12:24:02</t>
  </si>
  <si>
    <t xml:space="preserve">12:24:24</t>
  </si>
  <si>
    <t xml:space="preserve">9-&lt;0.2</t>
  </si>
  <si>
    <t xml:space="preserve">12:24:56</t>
  </si>
  <si>
    <t xml:space="preserve">12:25:19</t>
  </si>
  <si>
    <t xml:space="preserve">12:25:44</t>
  </si>
  <si>
    <t xml:space="preserve">10-ALL</t>
  </si>
  <si>
    <t xml:space="preserve">12:26:12</t>
  </si>
  <si>
    <t xml:space="preserve">12:26:35</t>
  </si>
  <si>
    <t xml:space="preserve">12:27:00</t>
  </si>
  <si>
    <t xml:space="preserve">10-0.8</t>
  </si>
  <si>
    <t xml:space="preserve">12:28:23</t>
  </si>
  <si>
    <t xml:space="preserve">12:28:46</t>
  </si>
  <si>
    <t xml:space="preserve">12:29:10</t>
  </si>
  <si>
    <t xml:space="preserve">10-0.6</t>
  </si>
  <si>
    <t xml:space="preserve">12:29:38</t>
  </si>
  <si>
    <t xml:space="preserve">12:30:02</t>
  </si>
  <si>
    <t xml:space="preserve">12:30:25</t>
  </si>
  <si>
    <t xml:space="preserve">10-0.4</t>
  </si>
  <si>
    <t xml:space="preserve">12:30:57</t>
  </si>
  <si>
    <t xml:space="preserve">12:31:21</t>
  </si>
  <si>
    <t xml:space="preserve">12:31:44</t>
  </si>
  <si>
    <t xml:space="preserve">10-0.2</t>
  </si>
  <si>
    <t xml:space="preserve">12:32:12</t>
  </si>
  <si>
    <t xml:space="preserve">12:32:35</t>
  </si>
  <si>
    <t xml:space="preserve">12:32:58</t>
  </si>
  <si>
    <t xml:space="preserve">10-&lt;0.2</t>
  </si>
  <si>
    <t xml:space="preserve">12:33:32</t>
  </si>
  <si>
    <t xml:space="preserve">12:33:54</t>
  </si>
  <si>
    <t xml:space="preserve">12:34:17</t>
  </si>
  <si>
    <t xml:space="preserve">11-ALL</t>
  </si>
  <si>
    <t xml:space="preserve">12:34:59</t>
  </si>
  <si>
    <t xml:space="preserve">12:35:23</t>
  </si>
  <si>
    <t xml:space="preserve">12:35:46</t>
  </si>
  <si>
    <t xml:space="preserve">11-0.8</t>
  </si>
  <si>
    <t xml:space="preserve">12:36:15</t>
  </si>
  <si>
    <t xml:space="preserve">12:36:40</t>
  </si>
  <si>
    <t xml:space="preserve">12:37:02</t>
  </si>
  <si>
    <t xml:space="preserve">11-0.6</t>
  </si>
  <si>
    <t xml:space="preserve">12:37:31</t>
  </si>
  <si>
    <t xml:space="preserve">12:37:53</t>
  </si>
  <si>
    <t xml:space="preserve">12:38:17</t>
  </si>
  <si>
    <t xml:space="preserve">11-0.4</t>
  </si>
  <si>
    <t xml:space="preserve">12:38:47</t>
  </si>
  <si>
    <t xml:space="preserve">12:39:09</t>
  </si>
  <si>
    <t xml:space="preserve">12:39:32</t>
  </si>
  <si>
    <t xml:space="preserve">11-0.2</t>
  </si>
  <si>
    <t xml:space="preserve">12:40:07</t>
  </si>
  <si>
    <t xml:space="preserve">12:40:29</t>
  </si>
  <si>
    <t xml:space="preserve">12:40:53</t>
  </si>
  <si>
    <t xml:space="preserve">11-&lt;0.2</t>
  </si>
  <si>
    <t xml:space="preserve">12:41:24</t>
  </si>
  <si>
    <t xml:space="preserve">12:41:48</t>
  </si>
  <si>
    <t xml:space="preserve">12:42:11</t>
  </si>
  <si>
    <t xml:space="preserve">12-ALL</t>
  </si>
  <si>
    <t xml:space="preserve">12:42:49</t>
  </si>
  <si>
    <t xml:space="preserve">12:43:11</t>
  </si>
  <si>
    <t xml:space="preserve">12:43:34</t>
  </si>
  <si>
    <t xml:space="preserve">12-0.8</t>
  </si>
  <si>
    <t xml:space="preserve">12:44:18</t>
  </si>
  <si>
    <t xml:space="preserve">12:44:41</t>
  </si>
  <si>
    <t xml:space="preserve">12:45:04</t>
  </si>
  <si>
    <t xml:space="preserve">12-0.6</t>
  </si>
  <si>
    <t xml:space="preserve">12:45:35</t>
  </si>
  <si>
    <t xml:space="preserve">12:45:57</t>
  </si>
  <si>
    <t xml:space="preserve">12:46:20</t>
  </si>
  <si>
    <t xml:space="preserve">12-0.4</t>
  </si>
  <si>
    <t xml:space="preserve">12:46:48</t>
  </si>
  <si>
    <t xml:space="preserve">12:47:11</t>
  </si>
  <si>
    <t xml:space="preserve">12:47:34</t>
  </si>
  <si>
    <t xml:space="preserve">12-0.2</t>
  </si>
  <si>
    <t xml:space="preserve">12:48:05</t>
  </si>
  <si>
    <t xml:space="preserve">12:48:30</t>
  </si>
  <si>
    <t xml:space="preserve">12:48:52</t>
  </si>
  <si>
    <t xml:space="preserve">12-&lt;0.2</t>
  </si>
  <si>
    <t xml:space="preserve">12:49:27</t>
  </si>
  <si>
    <t xml:space="preserve">12:49:51</t>
  </si>
  <si>
    <t xml:space="preserve">12:50:15</t>
  </si>
  <si>
    <t xml:space="preserve">13-ALL</t>
  </si>
  <si>
    <t xml:space="preserve">12:50:47</t>
  </si>
  <si>
    <t xml:space="preserve">12:51:10</t>
  </si>
  <si>
    <t xml:space="preserve">12:51:33</t>
  </si>
  <si>
    <t xml:space="preserve">13-0.8</t>
  </si>
  <si>
    <t xml:space="preserve">12:52:01</t>
  </si>
  <si>
    <t xml:space="preserve">12:52:25</t>
  </si>
  <si>
    <t xml:space="preserve">12:52:48</t>
  </si>
  <si>
    <t xml:space="preserve">13-0.6</t>
  </si>
  <si>
    <t xml:space="preserve">12:53:16</t>
  </si>
  <si>
    <t xml:space="preserve">12:53:38</t>
  </si>
  <si>
    <t xml:space="preserve">12:54:02</t>
  </si>
  <si>
    <t xml:space="preserve">13-0.4</t>
  </si>
  <si>
    <t xml:space="preserve">12:54:31</t>
  </si>
  <si>
    <t xml:space="preserve">12:54:55</t>
  </si>
  <si>
    <t xml:space="preserve">12:55:18</t>
  </si>
  <si>
    <t xml:space="preserve">13-0.2</t>
  </si>
  <si>
    <t xml:space="preserve">12:55:46</t>
  </si>
  <si>
    <t xml:space="preserve">12:56:08</t>
  </si>
  <si>
    <t xml:space="preserve">12:56:32</t>
  </si>
  <si>
    <t xml:space="preserve">13-&lt;0.2</t>
  </si>
  <si>
    <t xml:space="preserve">12:56:59</t>
  </si>
  <si>
    <t xml:space="preserve">12:57:22</t>
  </si>
  <si>
    <t xml:space="preserve">12:57:45</t>
  </si>
  <si>
    <t xml:space="preserve">14-ALL</t>
  </si>
  <si>
    <t xml:space="preserve">12:58:13</t>
  </si>
  <si>
    <t xml:space="preserve">12:58:38</t>
  </si>
  <si>
    <t xml:space="preserve">12:59:00</t>
  </si>
  <si>
    <t xml:space="preserve">14-0.8</t>
  </si>
  <si>
    <t xml:space="preserve">12:59:27</t>
  </si>
  <si>
    <t xml:space="preserve">12:59:51</t>
  </si>
  <si>
    <t xml:space="preserve">13:00:13</t>
  </si>
  <si>
    <t xml:space="preserve">14-0.6</t>
  </si>
  <si>
    <t xml:space="preserve">13:00:43</t>
  </si>
  <si>
    <t xml:space="preserve">13:01:06</t>
  </si>
  <si>
    <t xml:space="preserve">13:01:30</t>
  </si>
  <si>
    <t xml:space="preserve">14-0.4</t>
  </si>
  <si>
    <t xml:space="preserve">13:01:57</t>
  </si>
  <si>
    <t xml:space="preserve">13:02:21</t>
  </si>
  <si>
    <t xml:space="preserve">13:02:44</t>
  </si>
  <si>
    <t xml:space="preserve">14-0.2</t>
  </si>
  <si>
    <t xml:space="preserve">13:03:18</t>
  </si>
  <si>
    <t xml:space="preserve">13:03:40</t>
  </si>
  <si>
    <t xml:space="preserve">13:04:04</t>
  </si>
  <si>
    <t xml:space="preserve">14-&lt;0.2</t>
  </si>
  <si>
    <t xml:space="preserve">13:04:31</t>
  </si>
  <si>
    <t xml:space="preserve">13:04:54</t>
  </si>
  <si>
    <t xml:space="preserve">13:05:19</t>
  </si>
  <si>
    <t xml:space="preserve">15-ALL</t>
  </si>
  <si>
    <t xml:space="preserve">13:05:45</t>
  </si>
  <si>
    <t xml:space="preserve">13:06:08</t>
  </si>
  <si>
    <t xml:space="preserve">13:06:32</t>
  </si>
  <si>
    <t xml:space="preserve">15-0.8</t>
  </si>
  <si>
    <t xml:space="preserve">13:06:58</t>
  </si>
  <si>
    <t xml:space="preserve">13:07:23</t>
  </si>
  <si>
    <t xml:space="preserve">13:07:45</t>
  </si>
  <si>
    <t xml:space="preserve">15-0.6</t>
  </si>
  <si>
    <t xml:space="preserve">13:08:16</t>
  </si>
  <si>
    <t xml:space="preserve">13:08:40</t>
  </si>
  <si>
    <t xml:space="preserve">13:09:03</t>
  </si>
  <si>
    <t xml:space="preserve">15-0.4</t>
  </si>
  <si>
    <t xml:space="preserve">13:09:29</t>
  </si>
  <si>
    <t xml:space="preserve">13:09:53</t>
  </si>
  <si>
    <t xml:space="preserve">13:10:15</t>
  </si>
  <si>
    <t xml:space="preserve">15-0.2</t>
  </si>
  <si>
    <t xml:space="preserve">13:11:41</t>
  </si>
  <si>
    <t xml:space="preserve">13:12:05</t>
  </si>
  <si>
    <t xml:space="preserve">13:12:29</t>
  </si>
  <si>
    <t xml:space="preserve">15-&lt;0.2</t>
  </si>
  <si>
    <t xml:space="preserve">13:12:55</t>
  </si>
  <si>
    <t xml:space="preserve">13:13:18</t>
  </si>
  <si>
    <t xml:space="preserve">13:13:42</t>
  </si>
  <si>
    <t xml:space="preserve">16-ALL</t>
  </si>
  <si>
    <t xml:space="preserve">13:14:11</t>
  </si>
  <si>
    <t xml:space="preserve">13:14:34</t>
  </si>
  <si>
    <t xml:space="preserve">13:14:57</t>
  </si>
  <si>
    <t xml:space="preserve">16-0.8</t>
  </si>
  <si>
    <t xml:space="preserve">13:15:26</t>
  </si>
  <si>
    <t xml:space="preserve">13:15:50</t>
  </si>
  <si>
    <t xml:space="preserve">13:16:14</t>
  </si>
  <si>
    <t xml:space="preserve">16-0.6</t>
  </si>
  <si>
    <t xml:space="preserve">13:16:45</t>
  </si>
  <si>
    <t xml:space="preserve">13:17:09</t>
  </si>
  <si>
    <t xml:space="preserve">13:17:31</t>
  </si>
  <si>
    <t xml:space="preserve">16-0.4</t>
  </si>
  <si>
    <t xml:space="preserve">13:18:00</t>
  </si>
  <si>
    <t xml:space="preserve">13:18:22</t>
  </si>
  <si>
    <t xml:space="preserve">13:18:45</t>
  </si>
  <si>
    <t xml:space="preserve">16-0.2</t>
  </si>
  <si>
    <t xml:space="preserve">13:19:11</t>
  </si>
  <si>
    <t xml:space="preserve">13:19:35</t>
  </si>
  <si>
    <t xml:space="preserve">13:19:58</t>
  </si>
  <si>
    <t xml:space="preserve">16-&lt;0.2</t>
  </si>
  <si>
    <t xml:space="preserve">13:20:26</t>
  </si>
  <si>
    <t xml:space="preserve">13:20:50</t>
  </si>
  <si>
    <t xml:space="preserve">13:21:14</t>
  </si>
  <si>
    <t xml:space="preserve">17-ALL</t>
  </si>
  <si>
    <t xml:space="preserve">13:21:40</t>
  </si>
  <si>
    <t xml:space="preserve">13:22:03</t>
  </si>
  <si>
    <t xml:space="preserve">13:22:27</t>
  </si>
  <si>
    <t xml:space="preserve">17-0.8</t>
  </si>
  <si>
    <t xml:space="preserve">13:22:54</t>
  </si>
  <si>
    <t xml:space="preserve">13:23:17</t>
  </si>
  <si>
    <t xml:space="preserve">13:23:41</t>
  </si>
  <si>
    <t xml:space="preserve">17-0.6</t>
  </si>
  <si>
    <t xml:space="preserve">13:24:07</t>
  </si>
  <si>
    <t xml:space="preserve">13:24:30</t>
  </si>
  <si>
    <t xml:space="preserve">13:24:54</t>
  </si>
  <si>
    <t xml:space="preserve">17-0.4</t>
  </si>
  <si>
    <t xml:space="preserve">13:25:22</t>
  </si>
  <si>
    <t xml:space="preserve">13:25:45</t>
  </si>
  <si>
    <t xml:space="preserve">13:26:08</t>
  </si>
  <si>
    <t xml:space="preserve">17-0.2</t>
  </si>
  <si>
    <t xml:space="preserve">13:26:37</t>
  </si>
  <si>
    <t xml:space="preserve">13:27:01</t>
  </si>
  <si>
    <t xml:space="preserve">13:27:23</t>
  </si>
  <si>
    <t xml:space="preserve">17-&lt;0.2</t>
  </si>
  <si>
    <t xml:space="preserve">13:27:52</t>
  </si>
  <si>
    <t xml:space="preserve">13:28:15</t>
  </si>
  <si>
    <t xml:space="preserve">13:28:40</t>
  </si>
  <si>
    <t xml:space="preserve">18-ALL</t>
  </si>
  <si>
    <t xml:space="preserve">13:29:06</t>
  </si>
  <si>
    <t xml:space="preserve">13:29:31</t>
  </si>
  <si>
    <t xml:space="preserve">13:29:53</t>
  </si>
  <si>
    <t xml:space="preserve">18-0.8</t>
  </si>
  <si>
    <t xml:space="preserve">13:30:25</t>
  </si>
  <si>
    <t xml:space="preserve">13:30:47</t>
  </si>
  <si>
    <t xml:space="preserve">13:31:10</t>
  </si>
  <si>
    <t xml:space="preserve">18-0.6</t>
  </si>
  <si>
    <t xml:space="preserve">13:31:38</t>
  </si>
  <si>
    <t xml:space="preserve">13:32:01</t>
  </si>
  <si>
    <t xml:space="preserve">13:32:24</t>
  </si>
  <si>
    <t xml:space="preserve">18-0.4</t>
  </si>
  <si>
    <t xml:space="preserve">13:32:51</t>
  </si>
  <si>
    <t xml:space="preserve">13:33:14</t>
  </si>
  <si>
    <t xml:space="preserve">13:33:37</t>
  </si>
  <si>
    <t xml:space="preserve">18-0.2</t>
  </si>
  <si>
    <t xml:space="preserve">13:34:05</t>
  </si>
  <si>
    <t xml:space="preserve">13:34:27</t>
  </si>
  <si>
    <t xml:space="preserve">13:34:51</t>
  </si>
  <si>
    <t xml:space="preserve">18-&lt;0.2</t>
  </si>
  <si>
    <t xml:space="preserve">13:35:18</t>
  </si>
  <si>
    <t xml:space="preserve">13:35:41</t>
  </si>
  <si>
    <t xml:space="preserve">13:36:04</t>
  </si>
  <si>
    <t xml:space="preserve">19-ALL</t>
  </si>
  <si>
    <t xml:space="preserve">13:36:31</t>
  </si>
  <si>
    <t xml:space="preserve">13:36:53</t>
  </si>
  <si>
    <t xml:space="preserve">13:37:17</t>
  </si>
  <si>
    <t xml:space="preserve">19-0.8</t>
  </si>
  <si>
    <t xml:space="preserve">13:37:44</t>
  </si>
  <si>
    <t xml:space="preserve">13:38:08</t>
  </si>
  <si>
    <t xml:space="preserve">13:38:32</t>
  </si>
  <si>
    <t xml:space="preserve">19-0.6</t>
  </si>
  <si>
    <t xml:space="preserve">13:38:59</t>
  </si>
  <si>
    <t xml:space="preserve">13:39:23</t>
  </si>
  <si>
    <t xml:space="preserve">13:39:45</t>
  </si>
  <si>
    <t xml:space="preserve">19-0.4</t>
  </si>
  <si>
    <t xml:space="preserve">13:40:14</t>
  </si>
  <si>
    <t xml:space="preserve">13:40:38</t>
  </si>
  <si>
    <t xml:space="preserve">13:41:02</t>
  </si>
  <si>
    <t xml:space="preserve">19-0.2</t>
  </si>
  <si>
    <t xml:space="preserve">13:41:30</t>
  </si>
  <si>
    <t xml:space="preserve">13:41:53</t>
  </si>
  <si>
    <t xml:space="preserve">13:42:16</t>
  </si>
  <si>
    <t xml:space="preserve">19-&lt;0.2</t>
  </si>
  <si>
    <t xml:space="preserve">13:42:44</t>
  </si>
  <si>
    <t xml:space="preserve">13:43:08</t>
  </si>
  <si>
    <t xml:space="preserve">13:43:32</t>
  </si>
  <si>
    <t xml:space="preserve">20-ALL</t>
  </si>
  <si>
    <t xml:space="preserve">13:43:58</t>
  </si>
  <si>
    <t xml:space="preserve">13:44:22</t>
  </si>
  <si>
    <t xml:space="preserve">13:44:45</t>
  </si>
  <si>
    <t xml:space="preserve">20-0.8</t>
  </si>
  <si>
    <t xml:space="preserve">13:45:12</t>
  </si>
  <si>
    <t xml:space="preserve">13:45:36</t>
  </si>
  <si>
    <t xml:space="preserve">13:45:59</t>
  </si>
  <si>
    <t xml:space="preserve">20-0.6</t>
  </si>
  <si>
    <t xml:space="preserve">13:46:27</t>
  </si>
  <si>
    <t xml:space="preserve">13:46:49</t>
  </si>
  <si>
    <t xml:space="preserve">13:47:13</t>
  </si>
  <si>
    <t xml:space="preserve">20-0.4</t>
  </si>
  <si>
    <t xml:space="preserve">13:47:46</t>
  </si>
  <si>
    <t xml:space="preserve">13:48:08</t>
  </si>
  <si>
    <t xml:space="preserve">13:48:31</t>
  </si>
  <si>
    <t xml:space="preserve">20-0.2</t>
  </si>
  <si>
    <t xml:space="preserve">13:48:58</t>
  </si>
  <si>
    <t xml:space="preserve">13:49:22</t>
  </si>
  <si>
    <t xml:space="preserve">13:49:45</t>
  </si>
  <si>
    <t xml:space="preserve">20-&lt;0.2</t>
  </si>
  <si>
    <t xml:space="preserve">13:50:13</t>
  </si>
  <si>
    <t xml:space="preserve">13:50:36</t>
  </si>
  <si>
    <t xml:space="preserve">13:50:59</t>
  </si>
  <si>
    <t xml:space="preserve">21-ALL</t>
  </si>
  <si>
    <t xml:space="preserve">13:51:26</t>
  </si>
  <si>
    <t xml:space="preserve">13:51:50</t>
  </si>
  <si>
    <t xml:space="preserve">13:52:14</t>
  </si>
  <si>
    <t xml:space="preserve">21-0.8</t>
  </si>
  <si>
    <t xml:space="preserve">13:52:39</t>
  </si>
  <si>
    <t xml:space="preserve">13:53:02</t>
  </si>
  <si>
    <t xml:space="preserve">13:53:25</t>
  </si>
  <si>
    <t xml:space="preserve">21-0.6</t>
  </si>
  <si>
    <t xml:space="preserve">13:53:55</t>
  </si>
  <si>
    <t xml:space="preserve">13:54:18</t>
  </si>
  <si>
    <t xml:space="preserve">13:54:41</t>
  </si>
  <si>
    <t xml:space="preserve">21-0.4</t>
  </si>
  <si>
    <t xml:space="preserve">13:55:09</t>
  </si>
  <si>
    <t xml:space="preserve">13:55:32</t>
  </si>
  <si>
    <t xml:space="preserve">13:55:55</t>
  </si>
  <si>
    <t xml:space="preserve">21-0.2</t>
  </si>
  <si>
    <t xml:space="preserve">13:56:29</t>
  </si>
  <si>
    <t xml:space="preserve">13:56:52</t>
  </si>
  <si>
    <t xml:space="preserve">13:57:16</t>
  </si>
  <si>
    <t xml:space="preserve">21-&lt;0.2</t>
  </si>
  <si>
    <t xml:space="preserve">13:57:44</t>
  </si>
  <si>
    <t xml:space="preserve">13:58:08</t>
  </si>
  <si>
    <t xml:space="preserve">13:58:32</t>
  </si>
  <si>
    <t xml:space="preserve">22-ALL</t>
  </si>
  <si>
    <t xml:space="preserve">13:58:58</t>
  </si>
  <si>
    <t xml:space="preserve">13:59:21</t>
  </si>
  <si>
    <t xml:space="preserve">13:59:46</t>
  </si>
  <si>
    <t xml:space="preserve">22-0.8</t>
  </si>
  <si>
    <t xml:space="preserve">14:00:18</t>
  </si>
  <si>
    <t xml:space="preserve">14:00:40</t>
  </si>
  <si>
    <t xml:space="preserve">14:01:03</t>
  </si>
  <si>
    <t xml:space="preserve">22-0.6</t>
  </si>
  <si>
    <t xml:space="preserve">14:04:58</t>
  </si>
  <si>
    <t xml:space="preserve">14:05:21</t>
  </si>
  <si>
    <t xml:space="preserve">14:05:45</t>
  </si>
  <si>
    <t xml:space="preserve">22-0.4</t>
  </si>
  <si>
    <t xml:space="preserve">14:06:17</t>
  </si>
  <si>
    <t xml:space="preserve">14:06:40</t>
  </si>
  <si>
    <t xml:space="preserve">14:07:03</t>
  </si>
  <si>
    <t xml:space="preserve">22-0.2</t>
  </si>
  <si>
    <t xml:space="preserve">14:07:32</t>
  </si>
  <si>
    <t xml:space="preserve">14:07:56</t>
  </si>
  <si>
    <t xml:space="preserve">14:08:18</t>
  </si>
  <si>
    <t xml:space="preserve">22-&lt;0.2</t>
  </si>
  <si>
    <t xml:space="preserve">14:08:45</t>
  </si>
  <si>
    <t xml:space="preserve">14:09:09</t>
  </si>
  <si>
    <t xml:space="preserve">14:09:32</t>
  </si>
  <si>
    <t xml:space="preserve">23-ALL</t>
  </si>
  <si>
    <t xml:space="preserve">14:09:58</t>
  </si>
  <si>
    <t xml:space="preserve">14:10:21</t>
  </si>
  <si>
    <t xml:space="preserve">14:10:45</t>
  </si>
  <si>
    <t xml:space="preserve">23-0.8</t>
  </si>
  <si>
    <t xml:space="preserve">14:11:12</t>
  </si>
  <si>
    <t xml:space="preserve">14:11:36</t>
  </si>
  <si>
    <t xml:space="preserve">14:11:59</t>
  </si>
  <si>
    <t xml:space="preserve">23-0.6</t>
  </si>
  <si>
    <t xml:space="preserve">14:12:27</t>
  </si>
  <si>
    <t xml:space="preserve">14:12:49</t>
  </si>
  <si>
    <t xml:space="preserve">14:13:12</t>
  </si>
  <si>
    <t xml:space="preserve">23-0.4</t>
  </si>
  <si>
    <t xml:space="preserve">14:13:40</t>
  </si>
  <si>
    <t xml:space="preserve">14:14:03</t>
  </si>
  <si>
    <t xml:space="preserve">14:14:26</t>
  </si>
  <si>
    <t xml:space="preserve">23-0.2</t>
  </si>
  <si>
    <t xml:space="preserve">14:14:53</t>
  </si>
  <si>
    <t xml:space="preserve">14:15:16</t>
  </si>
  <si>
    <t xml:space="preserve">14:15:39</t>
  </si>
  <si>
    <t xml:space="preserve">23-&lt;0.2</t>
  </si>
  <si>
    <t xml:space="preserve">14:16:05</t>
  </si>
  <si>
    <t xml:space="preserve">14:16:29</t>
  </si>
  <si>
    <t xml:space="preserve">14:16:52</t>
  </si>
  <si>
    <t xml:space="preserve">24-ALL</t>
  </si>
  <si>
    <t xml:space="preserve">14:17:20</t>
  </si>
  <si>
    <t xml:space="preserve">14:17:42</t>
  </si>
  <si>
    <t xml:space="preserve">14:18:05</t>
  </si>
  <si>
    <t xml:space="preserve">24-0.8</t>
  </si>
  <si>
    <t xml:space="preserve">14:22:09</t>
  </si>
  <si>
    <t xml:space="preserve">14:22:33</t>
  </si>
  <si>
    <t xml:space="preserve">14:22:57</t>
  </si>
  <si>
    <t xml:space="preserve">24-0.6</t>
  </si>
  <si>
    <t xml:space="preserve">14:23:27</t>
  </si>
  <si>
    <t xml:space="preserve">14:23:51</t>
  </si>
  <si>
    <t xml:space="preserve">14:24:14</t>
  </si>
  <si>
    <t xml:space="preserve">24-0.4</t>
  </si>
  <si>
    <t xml:space="preserve">14:24:46</t>
  </si>
  <si>
    <t xml:space="preserve">14:25:09</t>
  </si>
  <si>
    <t xml:space="preserve">14:25:33</t>
  </si>
  <si>
    <t xml:space="preserve">24-0.2</t>
  </si>
  <si>
    <t xml:space="preserve">14:26:00</t>
  </si>
  <si>
    <t xml:space="preserve">14:26:24</t>
  </si>
  <si>
    <t xml:space="preserve">14:26:47</t>
  </si>
  <si>
    <t xml:space="preserve">24-&lt;0.2</t>
  </si>
  <si>
    <t xml:space="preserve">14:27:30</t>
  </si>
  <si>
    <t xml:space="preserve">14:27:54</t>
  </si>
  <si>
    <t xml:space="preserve">14:28:18</t>
  </si>
  <si>
    <t xml:space="preserve">25-ALL</t>
  </si>
  <si>
    <t xml:space="preserve">14:28:53</t>
  </si>
  <si>
    <t xml:space="preserve">14:29:17</t>
  </si>
  <si>
    <t xml:space="preserve">14:29:41</t>
  </si>
  <si>
    <t xml:space="preserve">25-0.8</t>
  </si>
  <si>
    <t xml:space="preserve">14:30:10</t>
  </si>
  <si>
    <t xml:space="preserve">14:30:32</t>
  </si>
  <si>
    <t xml:space="preserve">14:30:55</t>
  </si>
  <si>
    <t xml:space="preserve">25-0.6</t>
  </si>
  <si>
    <t xml:space="preserve">14:31:24</t>
  </si>
  <si>
    <t xml:space="preserve">14:31:47</t>
  </si>
  <si>
    <t xml:space="preserve">14:32:11</t>
  </si>
  <si>
    <t xml:space="preserve">25-0.4</t>
  </si>
  <si>
    <t xml:space="preserve">14:32:44</t>
  </si>
  <si>
    <t xml:space="preserve">14:33:07</t>
  </si>
  <si>
    <t xml:space="preserve">14:33:31</t>
  </si>
  <si>
    <t xml:space="preserve">25-0.2</t>
  </si>
  <si>
    <t xml:space="preserve">14:34:03</t>
  </si>
  <si>
    <t xml:space="preserve">14:34:25</t>
  </si>
  <si>
    <t xml:space="preserve">14:34:49</t>
  </si>
  <si>
    <t xml:space="preserve">25-&lt;0.2</t>
  </si>
  <si>
    <t xml:space="preserve">14:35:16</t>
  </si>
  <si>
    <t xml:space="preserve">14:35:39</t>
  </si>
  <si>
    <t xml:space="preserve">14:36:02</t>
  </si>
  <si>
    <t xml:space="preserve">26-ALL</t>
  </si>
  <si>
    <t xml:space="preserve">14:36:45</t>
  </si>
  <si>
    <t xml:space="preserve">14:37:07</t>
  </si>
  <si>
    <t xml:space="preserve">14:37:30</t>
  </si>
  <si>
    <t xml:space="preserve">26-0.8</t>
  </si>
  <si>
    <t xml:space="preserve">14:38:12</t>
  </si>
  <si>
    <t xml:space="preserve">14:38:36</t>
  </si>
  <si>
    <t xml:space="preserve">14:39:00</t>
  </si>
  <si>
    <t xml:space="preserve">26-0.6</t>
  </si>
  <si>
    <t xml:space="preserve">14:39:43</t>
  </si>
  <si>
    <t xml:space="preserve">14:40:06</t>
  </si>
  <si>
    <t xml:space="preserve">14:40:28</t>
  </si>
  <si>
    <t xml:space="preserve">26-0.4</t>
  </si>
  <si>
    <t xml:space="preserve">14:40:58</t>
  </si>
  <si>
    <t xml:space="preserve">14:41:22</t>
  </si>
  <si>
    <t xml:space="preserve">14:41:45</t>
  </si>
  <si>
    <t xml:space="preserve">26-0.2</t>
  </si>
  <si>
    <t xml:space="preserve">14:42:13</t>
  </si>
  <si>
    <t xml:space="preserve">14:42:35</t>
  </si>
  <si>
    <t xml:space="preserve">14:42:59</t>
  </si>
  <si>
    <t xml:space="preserve">26-&lt;0.2</t>
  </si>
  <si>
    <t xml:space="preserve">14:43:33</t>
  </si>
  <si>
    <t xml:space="preserve">14:43:57</t>
  </si>
  <si>
    <t xml:space="preserve">14:44:20</t>
  </si>
  <si>
    <t xml:space="preserve">27-ALL</t>
  </si>
  <si>
    <t xml:space="preserve">14:44:52</t>
  </si>
  <si>
    <t xml:space="preserve">14:45:14</t>
  </si>
  <si>
    <t xml:space="preserve">14:45:37</t>
  </si>
  <si>
    <t xml:space="preserve">27-0.8</t>
  </si>
  <si>
    <t xml:space="preserve">14:46:12</t>
  </si>
  <si>
    <t xml:space="preserve">14:46:35</t>
  </si>
  <si>
    <t xml:space="preserve">14:46:58</t>
  </si>
  <si>
    <t xml:space="preserve">27-0.6</t>
  </si>
  <si>
    <t xml:space="preserve">14:47:28</t>
  </si>
  <si>
    <t xml:space="preserve">14:47:50</t>
  </si>
  <si>
    <t xml:space="preserve">14:48:14</t>
  </si>
  <si>
    <t xml:space="preserve">27-0.4</t>
  </si>
  <si>
    <t xml:space="preserve">14:48:49</t>
  </si>
  <si>
    <t xml:space="preserve">14:49:13</t>
  </si>
  <si>
    <t xml:space="preserve">14:49:36</t>
  </si>
  <si>
    <t xml:space="preserve">27-0.2</t>
  </si>
  <si>
    <t xml:space="preserve">14:50:02</t>
  </si>
  <si>
    <t xml:space="preserve">14:50:25</t>
  </si>
  <si>
    <t xml:space="preserve">14:50:49</t>
  </si>
  <si>
    <t xml:space="preserve">27-&lt;0.2</t>
  </si>
  <si>
    <t xml:space="preserve">14:51:18</t>
  </si>
  <si>
    <t xml:space="preserve">14:51:43</t>
  </si>
  <si>
    <t xml:space="preserve">14:52:06</t>
  </si>
  <si>
    <t xml:space="preserve">28-ALL</t>
  </si>
  <si>
    <t xml:space="preserve">14:52:37</t>
  </si>
  <si>
    <t xml:space="preserve">14:53:01</t>
  </si>
  <si>
    <t xml:space="preserve">14:53:25</t>
  </si>
  <si>
    <t xml:space="preserve">28-0.8</t>
  </si>
  <si>
    <t xml:space="preserve">14:54:01</t>
  </si>
  <si>
    <t xml:space="preserve">14:54:25</t>
  </si>
  <si>
    <t xml:space="preserve">14:54:48</t>
  </si>
  <si>
    <t xml:space="preserve">28-0.6</t>
  </si>
  <si>
    <t xml:space="preserve">14:55:21</t>
  </si>
  <si>
    <t xml:space="preserve">14:55:45</t>
  </si>
  <si>
    <t xml:space="preserve">14:56:08</t>
  </si>
  <si>
    <t xml:space="preserve">28-0.4</t>
  </si>
  <si>
    <t xml:space="preserve">14:57:43</t>
  </si>
  <si>
    <t xml:space="preserve">14:58:06</t>
  </si>
  <si>
    <t xml:space="preserve">14:58:30</t>
  </si>
  <si>
    <t xml:space="preserve">28-0.2</t>
  </si>
  <si>
    <t xml:space="preserve">14:59:06</t>
  </si>
  <si>
    <t xml:space="preserve">14:59:29</t>
  </si>
  <si>
    <t xml:space="preserve">14:59:53</t>
  </si>
  <si>
    <t xml:space="preserve">28-&lt;0.2</t>
  </si>
  <si>
    <t xml:space="preserve">15:00:44</t>
  </si>
  <si>
    <t xml:space="preserve">15:01:09</t>
  </si>
  <si>
    <t xml:space="preserve">15:01:33</t>
  </si>
  <si>
    <t xml:space="preserve">29-ALL</t>
  </si>
  <si>
    <t xml:space="preserve">15:02:51</t>
  </si>
  <si>
    <t xml:space="preserve">15:03:14</t>
  </si>
  <si>
    <t xml:space="preserve">15:03:39</t>
  </si>
  <si>
    <t xml:space="preserve">29-0.8</t>
  </si>
  <si>
    <t xml:space="preserve">15:04:12</t>
  </si>
  <si>
    <t xml:space="preserve">15:04:37</t>
  </si>
  <si>
    <t xml:space="preserve">15:04:59</t>
  </si>
  <si>
    <t xml:space="preserve">29-0.6</t>
  </si>
  <si>
    <t xml:space="preserve">15:05:27</t>
  </si>
  <si>
    <t xml:space="preserve">15:05:51</t>
  </si>
  <si>
    <t xml:space="preserve">15:06:15</t>
  </si>
  <si>
    <t xml:space="preserve">29-0.4</t>
  </si>
  <si>
    <t xml:space="preserve">15:06:44</t>
  </si>
  <si>
    <t xml:space="preserve">15:07:06</t>
  </si>
  <si>
    <t xml:space="preserve">15:07:30</t>
  </si>
  <si>
    <t xml:space="preserve">29-0.2</t>
  </si>
  <si>
    <t xml:space="preserve">15:08:02</t>
  </si>
  <si>
    <t xml:space="preserve">15:08:26</t>
  </si>
  <si>
    <t xml:space="preserve">15:08:49</t>
  </si>
  <si>
    <t xml:space="preserve">29-&lt;0.2</t>
  </si>
  <si>
    <t xml:space="preserve">15:09:17</t>
  </si>
  <si>
    <t xml:space="preserve">15:09:42</t>
  </si>
  <si>
    <t xml:space="preserve">15:10:05</t>
  </si>
  <si>
    <t xml:space="preserve">30-ALL</t>
  </si>
  <si>
    <t xml:space="preserve">15:10:33</t>
  </si>
  <si>
    <t xml:space="preserve">15:10:56</t>
  </si>
  <si>
    <t xml:space="preserve">15:11:19</t>
  </si>
  <si>
    <t xml:space="preserve">30-0.8</t>
  </si>
  <si>
    <t xml:space="preserve">15:11:47</t>
  </si>
  <si>
    <t xml:space="preserve">15:12:12</t>
  </si>
  <si>
    <t xml:space="preserve">15:12:34</t>
  </si>
  <si>
    <t xml:space="preserve">30-0.6</t>
  </si>
  <si>
    <t xml:space="preserve">15:13:04</t>
  </si>
  <si>
    <t xml:space="preserve">15:13:28</t>
  </si>
  <si>
    <t xml:space="preserve">15:13:51</t>
  </si>
  <si>
    <t xml:space="preserve">30-0.4</t>
  </si>
  <si>
    <t xml:space="preserve">15:14:20</t>
  </si>
  <si>
    <t xml:space="preserve">15:14:43</t>
  </si>
  <si>
    <t xml:space="preserve">15:15:07</t>
  </si>
  <si>
    <t xml:space="preserve">30-0.2</t>
  </si>
  <si>
    <t xml:space="preserve">15:15:39</t>
  </si>
  <si>
    <t xml:space="preserve">15:16:02</t>
  </si>
  <si>
    <t xml:space="preserve">15:16:25</t>
  </si>
  <si>
    <t xml:space="preserve">30-&lt;0.2</t>
  </si>
  <si>
    <t xml:space="preserve">15:16:55</t>
  </si>
  <si>
    <t xml:space="preserve">15:17:17</t>
  </si>
  <si>
    <t xml:space="preserve">15:17:40</t>
  </si>
  <si>
    <t xml:space="preserve">31-ALL</t>
  </si>
  <si>
    <t xml:space="preserve">10:44:48</t>
  </si>
  <si>
    <t xml:space="preserve">03-10-2023</t>
  </si>
  <si>
    <t xml:space="preserve">10:45:10</t>
  </si>
  <si>
    <t xml:space="preserve">10:45:33</t>
  </si>
  <si>
    <t xml:space="preserve">31-0.8</t>
  </si>
  <si>
    <t xml:space="preserve">10:46:02</t>
  </si>
  <si>
    <t xml:space="preserve">10:46:27</t>
  </si>
  <si>
    <t xml:space="preserve">10:46:50</t>
  </si>
  <si>
    <t xml:space="preserve">31-0.6</t>
  </si>
  <si>
    <t xml:space="preserve">10:47:22</t>
  </si>
  <si>
    <t xml:space="preserve">10:47:46</t>
  </si>
  <si>
    <t xml:space="preserve">10:48:09</t>
  </si>
  <si>
    <t xml:space="preserve">31-0.4</t>
  </si>
  <si>
    <t xml:space="preserve">10:48:36</t>
  </si>
  <si>
    <t xml:space="preserve">10:48:59</t>
  </si>
  <si>
    <t xml:space="preserve">10:49:22</t>
  </si>
  <si>
    <t xml:space="preserve">31-0.2</t>
  </si>
  <si>
    <t xml:space="preserve">10:49:51</t>
  </si>
  <si>
    <t xml:space="preserve">10:50:14</t>
  </si>
  <si>
    <t xml:space="preserve">10:50:38</t>
  </si>
  <si>
    <t xml:space="preserve">31-&lt;0.2</t>
  </si>
  <si>
    <t xml:space="preserve">10:51:07</t>
  </si>
  <si>
    <t xml:space="preserve">10:51:32</t>
  </si>
  <si>
    <t xml:space="preserve">10:51:55</t>
  </si>
  <si>
    <t xml:space="preserve">32-ALL</t>
  </si>
  <si>
    <t xml:space="preserve">10:52:27</t>
  </si>
  <si>
    <t xml:space="preserve">10:52:50</t>
  </si>
  <si>
    <t xml:space="preserve">10:53:14</t>
  </si>
  <si>
    <t xml:space="preserve">32-0.8</t>
  </si>
  <si>
    <t xml:space="preserve">10:53:43</t>
  </si>
  <si>
    <t xml:space="preserve">10:54:05</t>
  </si>
  <si>
    <t xml:space="preserve">10:54:28</t>
  </si>
  <si>
    <t xml:space="preserve">32-0.6</t>
  </si>
  <si>
    <t xml:space="preserve">10:55:01</t>
  </si>
  <si>
    <t xml:space="preserve">10:55:25</t>
  </si>
  <si>
    <t xml:space="preserve">10:55:48</t>
  </si>
  <si>
    <t xml:space="preserve">32-0.4</t>
  </si>
  <si>
    <t xml:space="preserve">10:56:16</t>
  </si>
  <si>
    <t xml:space="preserve">10:56:39</t>
  </si>
  <si>
    <t xml:space="preserve">10:57:02</t>
  </si>
  <si>
    <t xml:space="preserve">32-0.2</t>
  </si>
  <si>
    <t xml:space="preserve">10:57:29</t>
  </si>
  <si>
    <t xml:space="preserve">10:57:52</t>
  </si>
  <si>
    <t xml:space="preserve">10:58:17</t>
  </si>
  <si>
    <t xml:space="preserve">32-&lt;0.2</t>
  </si>
  <si>
    <t xml:space="preserve">10:58:45</t>
  </si>
  <si>
    <t xml:space="preserve">10:59:07</t>
  </si>
  <si>
    <t xml:space="preserve">10:59:31</t>
  </si>
  <si>
    <t xml:space="preserve">33-ALL</t>
  </si>
  <si>
    <t xml:space="preserve">10:59:58</t>
  </si>
  <si>
    <t xml:space="preserve">11:00:22</t>
  </si>
  <si>
    <t xml:space="preserve">11:00:46</t>
  </si>
  <si>
    <t xml:space="preserve">33-0.8</t>
  </si>
  <si>
    <t xml:space="preserve">11:01:15</t>
  </si>
  <si>
    <t xml:space="preserve">11:01:39</t>
  </si>
  <si>
    <t xml:space="preserve">11:02:03</t>
  </si>
  <si>
    <t xml:space="preserve">33-0.6</t>
  </si>
  <si>
    <t xml:space="preserve">11:02:29</t>
  </si>
  <si>
    <t xml:space="preserve">11:02:52</t>
  </si>
  <si>
    <t xml:space="preserve">11:03:16</t>
  </si>
  <si>
    <t xml:space="preserve">33-0.4</t>
  </si>
  <si>
    <t xml:space="preserve">11:03:49</t>
  </si>
  <si>
    <t xml:space="preserve">11:04:13</t>
  </si>
  <si>
    <t xml:space="preserve">11:04:36</t>
  </si>
  <si>
    <t xml:space="preserve">33-0.2</t>
  </si>
  <si>
    <t xml:space="preserve">11:05:04</t>
  </si>
  <si>
    <t xml:space="preserve">11:05:27</t>
  </si>
  <si>
    <t xml:space="preserve">11:05:50</t>
  </si>
  <si>
    <t xml:space="preserve">33-&lt;0.2</t>
  </si>
  <si>
    <t xml:space="preserve">11:06:25</t>
  </si>
  <si>
    <t xml:space="preserve">11:06:49</t>
  </si>
  <si>
    <t xml:space="preserve">11:07:13</t>
  </si>
  <si>
    <t xml:space="preserve">34-ALL</t>
  </si>
  <si>
    <t xml:space="preserve">11:07:45</t>
  </si>
  <si>
    <t xml:space="preserve">11:08:09</t>
  </si>
  <si>
    <t xml:space="preserve">11:08:32</t>
  </si>
  <si>
    <t xml:space="preserve">34-0.8</t>
  </si>
  <si>
    <t xml:space="preserve">11:09:00</t>
  </si>
  <si>
    <t xml:space="preserve">11:09:23</t>
  </si>
  <si>
    <t xml:space="preserve">11:09:46</t>
  </si>
  <si>
    <t xml:space="preserve">34-0.6</t>
  </si>
  <si>
    <t xml:space="preserve">11:10:16</t>
  </si>
  <si>
    <t xml:space="preserve">11:10:38</t>
  </si>
  <si>
    <t xml:space="preserve">11:11:02</t>
  </si>
  <si>
    <t xml:space="preserve">34-0.4</t>
  </si>
  <si>
    <t xml:space="preserve">11:11:29</t>
  </si>
  <si>
    <t xml:space="preserve">11:11:52</t>
  </si>
  <si>
    <t xml:space="preserve">11:12:17</t>
  </si>
  <si>
    <t xml:space="preserve">34-0.2</t>
  </si>
  <si>
    <t xml:space="preserve">11:12:44</t>
  </si>
  <si>
    <t xml:space="preserve">11:13:08</t>
  </si>
  <si>
    <t xml:space="preserve">11:13:31</t>
  </si>
  <si>
    <t xml:space="preserve">34-&lt;0.2</t>
  </si>
  <si>
    <t xml:space="preserve">11:14:07</t>
  </si>
  <si>
    <t xml:space="preserve">11:14:31</t>
  </si>
  <si>
    <t xml:space="preserve">11:14:55</t>
  </si>
  <si>
    <t xml:space="preserve">35-ALL</t>
  </si>
  <si>
    <t xml:space="preserve">11:15:25</t>
  </si>
  <si>
    <t xml:space="preserve">11:15:49</t>
  </si>
  <si>
    <t xml:space="preserve">11:16:13</t>
  </si>
  <si>
    <t xml:space="preserve">35-0.8</t>
  </si>
  <si>
    <t xml:space="preserve">11:16:42</t>
  </si>
  <si>
    <t xml:space="preserve">11:17:05</t>
  </si>
  <si>
    <t xml:space="preserve">11:17:29</t>
  </si>
  <si>
    <t xml:space="preserve">35-0.6</t>
  </si>
  <si>
    <t xml:space="preserve">11:17:58</t>
  </si>
  <si>
    <t xml:space="preserve">11:18:20</t>
  </si>
  <si>
    <t xml:space="preserve">11:18:44</t>
  </si>
  <si>
    <t xml:space="preserve">35-0.4</t>
  </si>
  <si>
    <t xml:space="preserve">11:19:11</t>
  </si>
  <si>
    <t xml:space="preserve">11:19:35</t>
  </si>
  <si>
    <t xml:space="preserve">11:19:59</t>
  </si>
  <si>
    <t xml:space="preserve">35-0.2</t>
  </si>
  <si>
    <t xml:space="preserve">11:20:27</t>
  </si>
  <si>
    <t xml:space="preserve">11:20:51</t>
  </si>
  <si>
    <t xml:space="preserve">11:21:15</t>
  </si>
  <si>
    <t xml:space="preserve">35-&lt;0.2</t>
  </si>
  <si>
    <t xml:space="preserve">11:21:45</t>
  </si>
  <si>
    <t xml:space="preserve">11:22:08</t>
  </si>
  <si>
    <t xml:space="preserve">11:22:32</t>
  </si>
  <si>
    <t xml:space="preserve">36-ALL</t>
  </si>
  <si>
    <t xml:space="preserve">11:22:59</t>
  </si>
  <si>
    <t xml:space="preserve">11:23:23</t>
  </si>
  <si>
    <t xml:space="preserve">11:23:46</t>
  </si>
  <si>
    <t xml:space="preserve">36-0.8</t>
  </si>
  <si>
    <t xml:space="preserve">11:24:20</t>
  </si>
  <si>
    <t xml:space="preserve">11:24:43</t>
  </si>
  <si>
    <t xml:space="preserve">11:25:06</t>
  </si>
  <si>
    <t xml:space="preserve">36-0.6</t>
  </si>
  <si>
    <t xml:space="preserve">11:25:39</t>
  </si>
  <si>
    <t xml:space="preserve">11:26:02</t>
  </si>
  <si>
    <t xml:space="preserve">11:26:25</t>
  </si>
  <si>
    <t xml:space="preserve">36-0.4</t>
  </si>
  <si>
    <t xml:space="preserve">11:27:25</t>
  </si>
  <si>
    <t xml:space="preserve">11:27:48</t>
  </si>
  <si>
    <t xml:space="preserve">11:28:12</t>
  </si>
  <si>
    <t xml:space="preserve">36-0.2</t>
  </si>
  <si>
    <t xml:space="preserve">11:28:40</t>
  </si>
  <si>
    <t xml:space="preserve">11:29:03</t>
  </si>
  <si>
    <t xml:space="preserve">11:29:26</t>
  </si>
  <si>
    <t xml:space="preserve">36-&lt;0.2</t>
  </si>
  <si>
    <t xml:space="preserve">11:29:54</t>
  </si>
  <si>
    <t xml:space="preserve">11:30:18</t>
  </si>
  <si>
    <t xml:space="preserve">11:30:42</t>
  </si>
  <si>
    <t xml:space="preserve">37-ALL</t>
  </si>
  <si>
    <t xml:space="preserve">11:31:09</t>
  </si>
  <si>
    <t xml:space="preserve">11:31:33</t>
  </si>
  <si>
    <t xml:space="preserve">11:31:55</t>
  </si>
  <si>
    <t xml:space="preserve">37-0.8</t>
  </si>
  <si>
    <t xml:space="preserve">11:32:24</t>
  </si>
  <si>
    <t xml:space="preserve">11:32:47</t>
  </si>
  <si>
    <t xml:space="preserve">11:33:11</t>
  </si>
  <si>
    <t xml:space="preserve">37-0.6</t>
  </si>
  <si>
    <t xml:space="preserve">11:33:38</t>
  </si>
  <si>
    <t xml:space="preserve">11:34:03</t>
  </si>
  <si>
    <t xml:space="preserve">11:34:25</t>
  </si>
  <si>
    <t xml:space="preserve">37-0.4</t>
  </si>
  <si>
    <t xml:space="preserve">11:34:53</t>
  </si>
  <si>
    <t xml:space="preserve">11:35:16</t>
  </si>
  <si>
    <t xml:space="preserve">11:35:41</t>
  </si>
  <si>
    <t xml:space="preserve">37-0.2</t>
  </si>
  <si>
    <t xml:space="preserve">11:36:07</t>
  </si>
  <si>
    <t xml:space="preserve">11:36:30</t>
  </si>
  <si>
    <t xml:space="preserve">11:36:53</t>
  </si>
  <si>
    <t xml:space="preserve">37-&lt;0.2</t>
  </si>
  <si>
    <t xml:space="preserve">11:37:25</t>
  </si>
  <si>
    <t xml:space="preserve">11:37:49</t>
  </si>
  <si>
    <t xml:space="preserve">11:38:13</t>
  </si>
  <si>
    <t xml:space="preserve">38-ALL</t>
  </si>
  <si>
    <t xml:space="preserve">11:38:40</t>
  </si>
  <si>
    <t xml:space="preserve">11:39:03</t>
  </si>
  <si>
    <t xml:space="preserve">11:39:26</t>
  </si>
  <si>
    <t xml:space="preserve">38-0.8</t>
  </si>
  <si>
    <t xml:space="preserve">11:39:54</t>
  </si>
  <si>
    <t xml:space="preserve">11:40:18</t>
  </si>
  <si>
    <t xml:space="preserve">11:40:41</t>
  </si>
  <si>
    <t xml:space="preserve">38-0.6</t>
  </si>
  <si>
    <t xml:space="preserve">11:41:09</t>
  </si>
  <si>
    <t xml:space="preserve">11:41:31</t>
  </si>
  <si>
    <t xml:space="preserve">11:41:55</t>
  </si>
  <si>
    <t xml:space="preserve">38-0.4</t>
  </si>
  <si>
    <t xml:space="preserve">11:42:22</t>
  </si>
  <si>
    <t xml:space="preserve">11:42:45</t>
  </si>
  <si>
    <t xml:space="preserve">11:43:08</t>
  </si>
  <si>
    <t xml:space="preserve">38-0.2</t>
  </si>
  <si>
    <t xml:space="preserve">11:43:39</t>
  </si>
  <si>
    <t xml:space="preserve">11:44:01</t>
  </si>
  <si>
    <t xml:space="preserve">11:44:24</t>
  </si>
  <si>
    <t xml:space="preserve">38-&lt;0.2</t>
  </si>
  <si>
    <t xml:space="preserve">11:44:52</t>
  </si>
  <si>
    <t xml:space="preserve">11:45:15</t>
  </si>
  <si>
    <t xml:space="preserve">11:45:38</t>
  </si>
  <si>
    <t xml:space="preserve">39-ALL</t>
  </si>
  <si>
    <t xml:space="preserve">11:46:06</t>
  </si>
  <si>
    <t xml:space="preserve">11:46:29</t>
  </si>
  <si>
    <t xml:space="preserve">11:46:53</t>
  </si>
  <si>
    <t xml:space="preserve">39-0.8</t>
  </si>
  <si>
    <t xml:space="preserve">11:47:29</t>
  </si>
  <si>
    <t xml:space="preserve">11:47:54</t>
  </si>
  <si>
    <t xml:space="preserve">11:48:17</t>
  </si>
  <si>
    <t xml:space="preserve">39-0.6</t>
  </si>
  <si>
    <t xml:space="preserve">11:48:51</t>
  </si>
  <si>
    <t xml:space="preserve">11:49:14</t>
  </si>
  <si>
    <t xml:space="preserve">11:49:39</t>
  </si>
  <si>
    <t xml:space="preserve">39-0.4</t>
  </si>
  <si>
    <t xml:space="preserve">11:50:05</t>
  </si>
  <si>
    <t xml:space="preserve">11:50:30</t>
  </si>
  <si>
    <t xml:space="preserve">11:50:52</t>
  </si>
  <si>
    <t xml:space="preserve">39-0.2</t>
  </si>
  <si>
    <t xml:space="preserve">11:51:19</t>
  </si>
  <si>
    <t xml:space="preserve">11:51:43</t>
  </si>
  <si>
    <t xml:space="preserve">11:52:06</t>
  </si>
  <si>
    <t xml:space="preserve">39-&lt;0.2</t>
  </si>
  <si>
    <t xml:space="preserve">11:52:34</t>
  </si>
  <si>
    <t xml:space="preserve">11:52:57</t>
  </si>
  <si>
    <t xml:space="preserve">11:53:20</t>
  </si>
  <si>
    <t xml:space="preserve">40-ALL</t>
  </si>
  <si>
    <t xml:space="preserve">11:53:54</t>
  </si>
  <si>
    <t xml:space="preserve">11:54:19</t>
  </si>
  <si>
    <t xml:space="preserve">11:54:41</t>
  </si>
  <si>
    <t xml:space="preserve">40-0.8</t>
  </si>
  <si>
    <t xml:space="preserve">11:55:10</t>
  </si>
  <si>
    <t xml:space="preserve">11:55:34</t>
  </si>
  <si>
    <t xml:space="preserve">11:55:58</t>
  </si>
  <si>
    <t xml:space="preserve">40-0.6</t>
  </si>
  <si>
    <t xml:space="preserve">11:56:24</t>
  </si>
  <si>
    <t xml:space="preserve">11:56:48</t>
  </si>
  <si>
    <t xml:space="preserve">11:57:11</t>
  </si>
  <si>
    <t xml:space="preserve">40-0.4</t>
  </si>
  <si>
    <t xml:space="preserve">11:57:39</t>
  </si>
  <si>
    <t xml:space="preserve">11:58:03</t>
  </si>
  <si>
    <t xml:space="preserve">11:58:27</t>
  </si>
  <si>
    <t xml:space="preserve">40-0.2</t>
  </si>
  <si>
    <t xml:space="preserve">11:58:53</t>
  </si>
  <si>
    <t xml:space="preserve">11:59:40</t>
  </si>
  <si>
    <t xml:space="preserve">40-&lt;0.2</t>
  </si>
  <si>
    <t xml:space="preserve">12:00:09</t>
  </si>
  <si>
    <t xml:space="preserve">12:00:32</t>
  </si>
  <si>
    <t xml:space="preserve">41-ALL</t>
  </si>
  <si>
    <t xml:space="preserve">12:01:25</t>
  </si>
  <si>
    <t xml:space="preserve">12:01:49</t>
  </si>
  <si>
    <t xml:space="preserve">12:02:13</t>
  </si>
  <si>
    <t xml:space="preserve">41-0.8</t>
  </si>
  <si>
    <t xml:space="preserve">12:02:39</t>
  </si>
  <si>
    <t xml:space="preserve">12:03:04</t>
  </si>
  <si>
    <t xml:space="preserve">12:03:26</t>
  </si>
  <si>
    <t xml:space="preserve">41-0.6</t>
  </si>
  <si>
    <t xml:space="preserve">12:04:14</t>
  </si>
  <si>
    <t xml:space="preserve">12:04:37</t>
  </si>
  <si>
    <t xml:space="preserve">12:04:59</t>
  </si>
  <si>
    <t xml:space="preserve">41-0.4</t>
  </si>
  <si>
    <t xml:space="preserve">12:06:15</t>
  </si>
  <si>
    <t xml:space="preserve">41-0.2</t>
  </si>
  <si>
    <t xml:space="preserve">12:06:41</t>
  </si>
  <si>
    <t xml:space="preserve">12:07:04</t>
  </si>
  <si>
    <t xml:space="preserve">12:07:28</t>
  </si>
  <si>
    <t xml:space="preserve">41-&lt;0.2</t>
  </si>
  <si>
    <t xml:space="preserve">12:07:54</t>
  </si>
  <si>
    <t xml:space="preserve">12:08:18</t>
  </si>
  <si>
    <t xml:space="preserve">12:08:42</t>
  </si>
  <si>
    <t xml:space="preserve">42-ALL</t>
  </si>
  <si>
    <t xml:space="preserve">12:09:08</t>
  </si>
  <si>
    <t xml:space="preserve">12:09:33</t>
  </si>
  <si>
    <t xml:space="preserve">12:09:55</t>
  </si>
  <si>
    <t xml:space="preserve">42-0.8</t>
  </si>
  <si>
    <t xml:space="preserve">12:10:27</t>
  </si>
  <si>
    <t xml:space="preserve">12:10:50</t>
  </si>
  <si>
    <t xml:space="preserve">12:11:13</t>
  </si>
  <si>
    <t xml:space="preserve">42-0.6</t>
  </si>
  <si>
    <t xml:space="preserve">12:11:40</t>
  </si>
  <si>
    <t xml:space="preserve">12:12:03</t>
  </si>
  <si>
    <t xml:space="preserve">12:12:28</t>
  </si>
  <si>
    <t xml:space="preserve">42-0.4</t>
  </si>
  <si>
    <t xml:space="preserve">12:12:53</t>
  </si>
  <si>
    <t xml:space="preserve">12:13:17</t>
  </si>
  <si>
    <t xml:space="preserve">12:13:41</t>
  </si>
  <si>
    <t xml:space="preserve">42-0.2</t>
  </si>
  <si>
    <t xml:space="preserve">12:14:08</t>
  </si>
  <si>
    <t xml:space="preserve">12:14:32</t>
  </si>
  <si>
    <t xml:space="preserve">12:14:55</t>
  </si>
  <si>
    <t xml:space="preserve">42-&lt;0.2</t>
  </si>
  <si>
    <t xml:space="preserve">12:15:23</t>
  </si>
  <si>
    <t xml:space="preserve">12:15:45</t>
  </si>
  <si>
    <t xml:space="preserve">12:16:09</t>
  </si>
  <si>
    <t xml:space="preserve">43-ALL</t>
  </si>
  <si>
    <t xml:space="preserve">12:16:36</t>
  </si>
  <si>
    <t xml:space="preserve">12:17:00</t>
  </si>
  <si>
    <t xml:space="preserve">12:17:24</t>
  </si>
  <si>
    <t xml:space="preserve">43-0.8</t>
  </si>
  <si>
    <t xml:space="preserve">12:17:50</t>
  </si>
  <si>
    <t xml:space="preserve">12:18:15</t>
  </si>
  <si>
    <t xml:space="preserve">12:18:37</t>
  </si>
  <si>
    <t xml:space="preserve">43-0.6</t>
  </si>
  <si>
    <t xml:space="preserve">12:20:14</t>
  </si>
  <si>
    <t xml:space="preserve">12:20:38</t>
  </si>
  <si>
    <t xml:space="preserve">12:21:01</t>
  </si>
  <si>
    <t xml:space="preserve">43-0.4</t>
  </si>
  <si>
    <t xml:space="preserve">12:21:29</t>
  </si>
  <si>
    <t xml:space="preserve">12:21:52</t>
  </si>
  <si>
    <t xml:space="preserve">12:22:15</t>
  </si>
  <si>
    <t xml:space="preserve">43-0.2</t>
  </si>
  <si>
    <t xml:space="preserve">12:22:46</t>
  </si>
  <si>
    <t xml:space="preserve">12:23:09</t>
  </si>
  <si>
    <t xml:space="preserve">12:23:33</t>
  </si>
  <si>
    <t xml:space="preserve">43-&lt;0.2</t>
  </si>
  <si>
    <t xml:space="preserve">12:23:59</t>
  </si>
  <si>
    <t xml:space="preserve">12:24:22</t>
  </si>
  <si>
    <t xml:space="preserve">12:24:46</t>
  </si>
  <si>
    <t xml:space="preserve">44-ALL</t>
  </si>
  <si>
    <t xml:space="preserve">12:25:12</t>
  </si>
  <si>
    <t xml:space="preserve">12:25:36</t>
  </si>
  <si>
    <t xml:space="preserve">12:26:00</t>
  </si>
  <si>
    <t xml:space="preserve">44-0.8</t>
  </si>
  <si>
    <t xml:space="preserve">12:26:28</t>
  </si>
  <si>
    <t xml:space="preserve">12:26:51</t>
  </si>
  <si>
    <t xml:space="preserve">12:27:14</t>
  </si>
  <si>
    <t xml:space="preserve">44-0.6</t>
  </si>
  <si>
    <t xml:space="preserve">12:27:42</t>
  </si>
  <si>
    <t xml:space="preserve">12:28:05</t>
  </si>
  <si>
    <t xml:space="preserve">12:28:28</t>
  </si>
  <si>
    <t xml:space="preserve">44-0.4</t>
  </si>
  <si>
    <t xml:space="preserve">12:28:55</t>
  </si>
  <si>
    <t xml:space="preserve">12:29:18</t>
  </si>
  <si>
    <t xml:space="preserve">12:29:41</t>
  </si>
  <si>
    <t xml:space="preserve">44-0.2</t>
  </si>
  <si>
    <t xml:space="preserve">12:30:11</t>
  </si>
  <si>
    <t xml:space="preserve">12:30:33</t>
  </si>
  <si>
    <t xml:space="preserve">44-&lt;0.2</t>
  </si>
  <si>
    <t xml:space="preserve">12:31:32</t>
  </si>
  <si>
    <t xml:space="preserve">12:31:56</t>
  </si>
  <si>
    <t xml:space="preserve">12:32:19</t>
  </si>
  <si>
    <t xml:space="preserve">45-ALL</t>
  </si>
  <si>
    <t xml:space="preserve">12:32:48</t>
  </si>
  <si>
    <t xml:space="preserve">12:33:13</t>
  </si>
  <si>
    <t xml:space="preserve">12:33:36</t>
  </si>
  <si>
    <t xml:space="preserve">45-0.8</t>
  </si>
  <si>
    <t xml:space="preserve">12:34:04</t>
  </si>
  <si>
    <t xml:space="preserve">12:34:29</t>
  </si>
  <si>
    <t xml:space="preserve">12:34:51</t>
  </si>
  <si>
    <t xml:space="preserve">45-0.6</t>
  </si>
  <si>
    <t xml:space="preserve">12:35:20</t>
  </si>
  <si>
    <t xml:space="preserve">12:35:43</t>
  </si>
  <si>
    <t xml:space="preserve">12:36:06</t>
  </si>
  <si>
    <t xml:space="preserve">45-0.4</t>
  </si>
  <si>
    <t xml:space="preserve">12:36:34</t>
  </si>
  <si>
    <t xml:space="preserve">12:36:57</t>
  </si>
  <si>
    <t xml:space="preserve">12:37:21</t>
  </si>
  <si>
    <t xml:space="preserve">45-0.2</t>
  </si>
  <si>
    <t xml:space="preserve">12:37:50</t>
  </si>
  <si>
    <t xml:space="preserve">12:38:12</t>
  </si>
  <si>
    <t xml:space="preserve">12:38:36</t>
  </si>
  <si>
    <t xml:space="preserve">45-&lt;0.2</t>
  </si>
  <si>
    <t xml:space="preserve">12:39:04</t>
  </si>
  <si>
    <t xml:space="preserve">12:39:28</t>
  </si>
  <si>
    <t xml:space="preserve">12:39:52</t>
  </si>
  <si>
    <t xml:space="preserve">46-ALL</t>
  </si>
  <si>
    <t xml:space="preserve">12:40:20</t>
  </si>
  <si>
    <t xml:space="preserve">12:40:43</t>
  </si>
  <si>
    <t xml:space="preserve">12:41:07</t>
  </si>
  <si>
    <t xml:space="preserve">46-0.8</t>
  </si>
  <si>
    <t xml:space="preserve">12:41:40</t>
  </si>
  <si>
    <t xml:space="preserve">12:42:04</t>
  </si>
  <si>
    <t xml:space="preserve">12:42:28</t>
  </si>
  <si>
    <t xml:space="preserve">46-0.6</t>
  </si>
  <si>
    <t xml:space="preserve">12:42:56</t>
  </si>
  <si>
    <t xml:space="preserve">12:43:21</t>
  </si>
  <si>
    <t xml:space="preserve">12:43:43</t>
  </si>
  <si>
    <t xml:space="preserve">46-0.4</t>
  </si>
  <si>
    <t xml:space="preserve">12:44:10</t>
  </si>
  <si>
    <t xml:space="preserve">12:44:34</t>
  </si>
  <si>
    <t xml:space="preserve">12:44:56</t>
  </si>
  <si>
    <t xml:space="preserve">46-0.2</t>
  </si>
  <si>
    <t xml:space="preserve">12:45:23</t>
  </si>
  <si>
    <t xml:space="preserve">12:45:47</t>
  </si>
  <si>
    <t xml:space="preserve">12:46:10</t>
  </si>
  <si>
    <t xml:space="preserve">46-&lt;0.2</t>
  </si>
  <si>
    <t xml:space="preserve">12:46:39</t>
  </si>
  <si>
    <t xml:space="preserve">12:47:03</t>
  </si>
  <si>
    <t xml:space="preserve">12:47:27</t>
  </si>
  <si>
    <t xml:space="preserve">47-ALL</t>
  </si>
  <si>
    <t xml:space="preserve">12:47:55</t>
  </si>
  <si>
    <t xml:space="preserve">12:48:18</t>
  </si>
  <si>
    <t xml:space="preserve">12:48:41</t>
  </si>
  <si>
    <t xml:space="preserve">47-0.8</t>
  </si>
  <si>
    <t xml:space="preserve">12:49:09</t>
  </si>
  <si>
    <t xml:space="preserve">12:49:33</t>
  </si>
  <si>
    <t xml:space="preserve">12:49:57</t>
  </si>
  <si>
    <t xml:space="preserve">47-0.6</t>
  </si>
  <si>
    <t xml:space="preserve">12:50:23</t>
  </si>
  <si>
    <t xml:space="preserve">47-0.4</t>
  </si>
  <si>
    <t xml:space="preserve">12:51:38</t>
  </si>
  <si>
    <t xml:space="preserve">12:52:02</t>
  </si>
  <si>
    <t xml:space="preserve">47-0.2</t>
  </si>
  <si>
    <t xml:space="preserve">12:52:52</t>
  </si>
  <si>
    <t xml:space="preserve">12:53:39</t>
  </si>
  <si>
    <t xml:space="preserve">47-&lt;0.2</t>
  </si>
  <si>
    <t xml:space="preserve">12:54:06</t>
  </si>
  <si>
    <t xml:space="preserve">12:54:30</t>
  </si>
  <si>
    <t xml:space="preserve">48-ALL</t>
  </si>
  <si>
    <t xml:space="preserve">12:55:21</t>
  </si>
  <si>
    <t xml:space="preserve">12:55:44</t>
  </si>
  <si>
    <t xml:space="preserve">48-0.8</t>
  </si>
  <si>
    <t xml:space="preserve">12:56:35</t>
  </si>
  <si>
    <t xml:space="preserve">12:57:23</t>
  </si>
  <si>
    <t xml:space="preserve">48-0.6</t>
  </si>
  <si>
    <t xml:space="preserve">12:57:50</t>
  </si>
  <si>
    <t xml:space="preserve">48-0.4</t>
  </si>
  <si>
    <t xml:space="preserve">12:59:03</t>
  </si>
  <si>
    <t xml:space="preserve">48-0.2</t>
  </si>
  <si>
    <t xml:space="preserve">13:00:20</t>
  </si>
  <si>
    <t xml:space="preserve">13:01:07</t>
  </si>
  <si>
    <t xml:space="preserve">48-&lt;0.2</t>
  </si>
  <si>
    <t xml:space="preserve">13:01:36</t>
  </si>
  <si>
    <t xml:space="preserve">13:01:58</t>
  </si>
  <si>
    <t xml:space="preserve">13:02:22</t>
  </si>
  <si>
    <t xml:space="preserve">49-ALL</t>
  </si>
  <si>
    <t xml:space="preserve">13:02:59</t>
  </si>
  <si>
    <t xml:space="preserve">13:03:23</t>
  </si>
  <si>
    <t xml:space="preserve">13:03:47</t>
  </si>
  <si>
    <t xml:space="preserve">49-0.8</t>
  </si>
  <si>
    <t xml:space="preserve">13:04:14</t>
  </si>
  <si>
    <t xml:space="preserve">13:04:38</t>
  </si>
  <si>
    <t xml:space="preserve">13:05:03</t>
  </si>
  <si>
    <t xml:space="preserve">49-0.6</t>
  </si>
  <si>
    <t xml:space="preserve">13:05:30</t>
  </si>
  <si>
    <t xml:space="preserve">13:05:54</t>
  </si>
  <si>
    <t xml:space="preserve">13:06:17</t>
  </si>
  <si>
    <t xml:space="preserve">49-0.4</t>
  </si>
  <si>
    <t xml:space="preserve">13:06:45</t>
  </si>
  <si>
    <t xml:space="preserve">13:07:08</t>
  </si>
  <si>
    <t xml:space="preserve">13:07:31</t>
  </si>
  <si>
    <t xml:space="preserve">49-0.2</t>
  </si>
  <si>
    <t xml:space="preserve">13:08:33</t>
  </si>
  <si>
    <t xml:space="preserve">13:08:56</t>
  </si>
  <si>
    <t xml:space="preserve">13:09:19</t>
  </si>
  <si>
    <t xml:space="preserve">49-&lt;0.2</t>
  </si>
  <si>
    <t xml:space="preserve">13:09:47</t>
  </si>
  <si>
    <t xml:space="preserve">13:10:12</t>
  </si>
  <si>
    <t xml:space="preserve">13:10:34</t>
  </si>
  <si>
    <t xml:space="preserve">50-ALL</t>
  </si>
  <si>
    <t xml:space="preserve">13:11:01</t>
  </si>
  <si>
    <t xml:space="preserve">13:11:25</t>
  </si>
  <si>
    <t xml:space="preserve">13:11:48</t>
  </si>
  <si>
    <t xml:space="preserve">50-0.8</t>
  </si>
  <si>
    <t xml:space="preserve">13:12:14</t>
  </si>
  <si>
    <t xml:space="preserve">13:12:38</t>
  </si>
  <si>
    <t xml:space="preserve">13:13:02</t>
  </si>
  <si>
    <t xml:space="preserve">50-0.6</t>
  </si>
  <si>
    <t xml:space="preserve">13:13:31</t>
  </si>
  <si>
    <t xml:space="preserve">13:13:55</t>
  </si>
  <si>
    <t xml:space="preserve">13:14:18</t>
  </si>
  <si>
    <t xml:space="preserve">50-0.4</t>
  </si>
  <si>
    <t xml:space="preserve">13:14:46</t>
  </si>
  <si>
    <t xml:space="preserve">13:15:08</t>
  </si>
  <si>
    <t xml:space="preserve">13:15:32</t>
  </si>
  <si>
    <t xml:space="preserve">50-0.2</t>
  </si>
  <si>
    <t xml:space="preserve">13:17:41</t>
  </si>
  <si>
    <t xml:space="preserve">13:18:04</t>
  </si>
  <si>
    <t xml:space="preserve">13:18:27</t>
  </si>
  <si>
    <t xml:space="preserve">50-&lt;0.2</t>
  </si>
  <si>
    <t xml:space="preserve">13:19:01</t>
  </si>
  <si>
    <t xml:space="preserve">13:19:26</t>
  </si>
  <si>
    <t xml:space="preserve">13:19:49</t>
  </si>
  <si>
    <t xml:space="preserve">51-ALL</t>
  </si>
  <si>
    <t xml:space="preserve">13:20:17</t>
  </si>
  <si>
    <t xml:space="preserve">13:20:39</t>
  </si>
  <si>
    <t xml:space="preserve">13:21:03</t>
  </si>
  <si>
    <t xml:space="preserve">51-0.8</t>
  </si>
  <si>
    <t xml:space="preserve">13:21:33</t>
  </si>
  <si>
    <t xml:space="preserve">13:21:57</t>
  </si>
  <si>
    <t xml:space="preserve">13:22:21</t>
  </si>
  <si>
    <t xml:space="preserve">51-0.6</t>
  </si>
  <si>
    <t xml:space="preserve">13:22:47</t>
  </si>
  <si>
    <t xml:space="preserve">13:23:10</t>
  </si>
  <si>
    <t xml:space="preserve">13:23:34</t>
  </si>
  <si>
    <t xml:space="preserve">51-0.4</t>
  </si>
  <si>
    <t xml:space="preserve">13:24:01</t>
  </si>
  <si>
    <t xml:space="preserve">13:24:25</t>
  </si>
  <si>
    <t xml:space="preserve">13:24:48</t>
  </si>
  <si>
    <t xml:space="preserve">51-0.2</t>
  </si>
  <si>
    <t xml:space="preserve">13:25:16</t>
  </si>
  <si>
    <t xml:space="preserve">13:25:38</t>
  </si>
  <si>
    <t xml:space="preserve">13:26:02</t>
  </si>
  <si>
    <t xml:space="preserve">51-&lt;0.2</t>
  </si>
  <si>
    <t xml:space="preserve">13:26:29</t>
  </si>
  <si>
    <t xml:space="preserve">13:26:52</t>
  </si>
  <si>
    <t xml:space="preserve">13:27:17</t>
  </si>
  <si>
    <t xml:space="preserve">52-ALL</t>
  </si>
  <si>
    <t xml:space="preserve">13:27:43</t>
  </si>
  <si>
    <t xml:space="preserve">13:28:06</t>
  </si>
  <si>
    <t xml:space="preserve">13:28:30</t>
  </si>
  <si>
    <t xml:space="preserve">52-0.8</t>
  </si>
  <si>
    <t xml:space="preserve">13:29:57</t>
  </si>
  <si>
    <t xml:space="preserve">13:30:22</t>
  </si>
  <si>
    <t xml:space="preserve">13:30:44</t>
  </si>
  <si>
    <t xml:space="preserve">52-0.6</t>
  </si>
  <si>
    <t xml:space="preserve">13:31:11</t>
  </si>
  <si>
    <t xml:space="preserve">13:31:35</t>
  </si>
  <si>
    <t xml:space="preserve">13:31:58</t>
  </si>
  <si>
    <t xml:space="preserve">52-0.4</t>
  </si>
  <si>
    <t xml:space="preserve">13:32:29</t>
  </si>
  <si>
    <t xml:space="preserve">13:32:53</t>
  </si>
  <si>
    <t xml:space="preserve">13:33:17</t>
  </si>
  <si>
    <t xml:space="preserve">52-0.2</t>
  </si>
  <si>
    <t xml:space="preserve">13:33:44</t>
  </si>
  <si>
    <t xml:space="preserve">13:34:08</t>
  </si>
  <si>
    <t xml:space="preserve">13:34:31</t>
  </si>
  <si>
    <t xml:space="preserve">52-&lt;0.2</t>
  </si>
  <si>
    <t xml:space="preserve">13:35:02</t>
  </si>
  <si>
    <t xml:space="preserve">13:35:24</t>
  </si>
  <si>
    <t xml:space="preserve">13:35:48</t>
  </si>
  <si>
    <t xml:space="preserve">53-ALL</t>
  </si>
  <si>
    <t xml:space="preserve">13:36:15</t>
  </si>
  <si>
    <t xml:space="preserve">13:36:38</t>
  </si>
  <si>
    <t xml:space="preserve">13:37:03</t>
  </si>
  <si>
    <t xml:space="preserve">53-0.8</t>
  </si>
  <si>
    <t xml:space="preserve">13:37:30</t>
  </si>
  <si>
    <t xml:space="preserve">13:37:54</t>
  </si>
  <si>
    <t xml:space="preserve">13:38:18</t>
  </si>
  <si>
    <t xml:space="preserve">53-0.6</t>
  </si>
  <si>
    <t xml:space="preserve">13:38:48</t>
  </si>
  <si>
    <t xml:space="preserve">13:39:11</t>
  </si>
  <si>
    <t xml:space="preserve">13:39:34</t>
  </si>
  <si>
    <t xml:space="preserve">53-0.4</t>
  </si>
  <si>
    <t xml:space="preserve">13:40:01</t>
  </si>
  <si>
    <t xml:space="preserve">13:40:24</t>
  </si>
  <si>
    <t xml:space="preserve">13:40:49</t>
  </si>
  <si>
    <t xml:space="preserve">53-0.2</t>
  </si>
  <si>
    <t xml:space="preserve">13:41:15</t>
  </si>
  <si>
    <t xml:space="preserve">13:41:38</t>
  </si>
  <si>
    <t xml:space="preserve">13:42:01</t>
  </si>
  <si>
    <t xml:space="preserve">53-&lt;0.2</t>
  </si>
  <si>
    <t xml:space="preserve">13:42:31</t>
  </si>
  <si>
    <t xml:space="preserve">13:42:54</t>
  </si>
  <si>
    <t xml:space="preserve">13:43:17</t>
  </si>
  <si>
    <t xml:space="preserve">54-ALL</t>
  </si>
  <si>
    <t xml:space="preserve">13:43:44</t>
  </si>
  <si>
    <t xml:space="preserve">13:44:08</t>
  </si>
  <si>
    <t xml:space="preserve">13:44:32</t>
  </si>
  <si>
    <t xml:space="preserve">54-0.8</t>
  </si>
  <si>
    <t xml:space="preserve">13:45:04</t>
  </si>
  <si>
    <t xml:space="preserve">13:45:26</t>
  </si>
  <si>
    <t xml:space="preserve">13:45:50</t>
  </si>
  <si>
    <t xml:space="preserve">54-0.6</t>
  </si>
  <si>
    <t xml:space="preserve">13:46:55</t>
  </si>
  <si>
    <t xml:space="preserve">13:47:17</t>
  </si>
  <si>
    <t xml:space="preserve">13:47:41</t>
  </si>
  <si>
    <t xml:space="preserve">54-0.4</t>
  </si>
  <si>
    <t xml:space="preserve">13:48:15</t>
  </si>
  <si>
    <t xml:space="preserve">13:48:40</t>
  </si>
  <si>
    <t xml:space="preserve">13:49:03</t>
  </si>
  <si>
    <t xml:space="preserve">54-0.2</t>
  </si>
  <si>
    <t xml:space="preserve">13:49:32</t>
  </si>
  <si>
    <t xml:space="preserve">13:49:55</t>
  </si>
  <si>
    <t xml:space="preserve">13:50:19</t>
  </si>
  <si>
    <t xml:space="preserve">54-&lt;0.2</t>
  </si>
  <si>
    <t xml:space="preserve">13:50:45</t>
  </si>
  <si>
    <t xml:space="preserve">13:51:10</t>
  </si>
  <si>
    <t xml:space="preserve">13:51:32</t>
  </si>
  <si>
    <t xml:space="preserve">55-ALL</t>
  </si>
  <si>
    <t xml:space="preserve">13:52:01</t>
  </si>
  <si>
    <t xml:space="preserve">13:52:25</t>
  </si>
  <si>
    <t xml:space="preserve">13:52:49</t>
  </si>
  <si>
    <t xml:space="preserve">55-0.8</t>
  </si>
  <si>
    <t xml:space="preserve">13:53:23</t>
  </si>
  <si>
    <t xml:space="preserve">13:53:47</t>
  </si>
  <si>
    <t xml:space="preserve">13:54:11</t>
  </si>
  <si>
    <t xml:space="preserve">55-0.6</t>
  </si>
  <si>
    <t xml:space="preserve">13:54:38</t>
  </si>
  <si>
    <t xml:space="preserve">13:55:02</t>
  </si>
  <si>
    <t xml:space="preserve">13:55:26</t>
  </si>
  <si>
    <t xml:space="preserve">55-0.4</t>
  </si>
  <si>
    <t xml:space="preserve">13:55:56</t>
  </si>
  <si>
    <t xml:space="preserve">13:56:19</t>
  </si>
  <si>
    <t xml:space="preserve">13:56:44</t>
  </si>
  <si>
    <t xml:space="preserve">55-0.2</t>
  </si>
  <si>
    <t xml:space="preserve">13:57:10</t>
  </si>
  <si>
    <t xml:space="preserve">13:57:35</t>
  </si>
  <si>
    <t xml:space="preserve">13:57:57</t>
  </si>
  <si>
    <t xml:space="preserve">55-&lt;0.2</t>
  </si>
  <si>
    <t xml:space="preserve">13:58:26</t>
  </si>
  <si>
    <t xml:space="preserve">13:58:50</t>
  </si>
  <si>
    <t xml:space="preserve">13:59:14</t>
  </si>
  <si>
    <t xml:space="preserve">56-ALL</t>
  </si>
  <si>
    <t xml:space="preserve">10-10-2023</t>
  </si>
  <si>
    <t xml:space="preserve">10:48:08</t>
  </si>
  <si>
    <t xml:space="preserve">10:48:32</t>
  </si>
  <si>
    <t xml:space="preserve">56-0.8</t>
  </si>
  <si>
    <t xml:space="preserve">10:49:09</t>
  </si>
  <si>
    <t xml:space="preserve">10:49:32</t>
  </si>
  <si>
    <t xml:space="preserve">10:49:57</t>
  </si>
  <si>
    <t xml:space="preserve">56-0.6</t>
  </si>
  <si>
    <t xml:space="preserve">10:50:30</t>
  </si>
  <si>
    <t xml:space="preserve">10:50:54</t>
  </si>
  <si>
    <t xml:space="preserve">10:51:16</t>
  </si>
  <si>
    <t xml:space="preserve">56-0.4</t>
  </si>
  <si>
    <t xml:space="preserve">10:51:49</t>
  </si>
  <si>
    <t xml:space="preserve">10:52:12</t>
  </si>
  <si>
    <t xml:space="preserve">10:52:36</t>
  </si>
  <si>
    <t xml:space="preserve">56-0.2</t>
  </si>
  <si>
    <t xml:space="preserve">10:53:08</t>
  </si>
  <si>
    <t xml:space="preserve">10:53:31</t>
  </si>
  <si>
    <t xml:space="preserve">10:53:54</t>
  </si>
  <si>
    <t xml:space="preserve">56-&lt;0.2</t>
  </si>
  <si>
    <t xml:space="preserve">10:54:22</t>
  </si>
  <si>
    <t xml:space="preserve">10:54:45</t>
  </si>
  <si>
    <t xml:space="preserve">10:55:09</t>
  </si>
  <si>
    <t xml:space="preserve">57-ALL</t>
  </si>
  <si>
    <t xml:space="preserve">10:59:40</t>
  </si>
  <si>
    <t xml:space="preserve">11:00:03</t>
  </si>
  <si>
    <t xml:space="preserve">11:00:27</t>
  </si>
  <si>
    <t xml:space="preserve">57-0.8</t>
  </si>
  <si>
    <t xml:space="preserve">11:00:55</t>
  </si>
  <si>
    <t xml:space="preserve">11:01:19</t>
  </si>
  <si>
    <t xml:space="preserve">11:01:43</t>
  </si>
  <si>
    <t xml:space="preserve">57-0.6</t>
  </si>
  <si>
    <t xml:space="preserve">11:02:10</t>
  </si>
  <si>
    <t xml:space="preserve">11:02:34</t>
  </si>
  <si>
    <t xml:space="preserve">11:02:57</t>
  </si>
  <si>
    <t xml:space="preserve">57-0.4</t>
  </si>
  <si>
    <t xml:space="preserve">11:03:25</t>
  </si>
  <si>
    <t xml:space="preserve">11:03:48</t>
  </si>
  <si>
    <t xml:space="preserve">57-0.2</t>
  </si>
  <si>
    <t xml:space="preserve">11:04:40</t>
  </si>
  <si>
    <t xml:space="preserve">57-&lt;0.2</t>
  </si>
  <si>
    <t xml:space="preserve">11:05:56</t>
  </si>
  <si>
    <t xml:space="preserve">11:06:21</t>
  </si>
  <si>
    <t xml:space="preserve">11:06:43</t>
  </si>
  <si>
    <t xml:space="preserve">58-ALL</t>
  </si>
  <si>
    <t xml:space="preserve">11:07:37</t>
  </si>
  <si>
    <t xml:space="preserve">11:08:00</t>
  </si>
  <si>
    <t xml:space="preserve">58-0.8</t>
  </si>
  <si>
    <t xml:space="preserve">11:08:28</t>
  </si>
  <si>
    <t xml:space="preserve">11:08:51</t>
  </si>
  <si>
    <t xml:space="preserve">11:09:14</t>
  </si>
  <si>
    <t xml:space="preserve">58-0.6</t>
  </si>
  <si>
    <t xml:space="preserve">11:09:43</t>
  </si>
  <si>
    <t xml:space="preserve">11:10:07</t>
  </si>
  <si>
    <t xml:space="preserve">11:10:30</t>
  </si>
  <si>
    <t xml:space="preserve">58-0.4</t>
  </si>
  <si>
    <t xml:space="preserve">11:10:58</t>
  </si>
  <si>
    <t xml:space="preserve">11:11:20</t>
  </si>
  <si>
    <t xml:space="preserve">11:11:44</t>
  </si>
  <si>
    <t xml:space="preserve">58-0.2</t>
  </si>
  <si>
    <t xml:space="preserve">11:12:11</t>
  </si>
  <si>
    <t xml:space="preserve">11:12:34</t>
  </si>
  <si>
    <t xml:space="preserve">11:12:57</t>
  </si>
  <si>
    <t xml:space="preserve">58-&lt;0.2</t>
  </si>
  <si>
    <t xml:space="preserve">11:13:29</t>
  </si>
  <si>
    <t xml:space="preserve">11:13:53</t>
  </si>
  <si>
    <t xml:space="preserve">11:14:17</t>
  </si>
  <si>
    <t xml:space="preserve">59-ALL</t>
  </si>
  <si>
    <t xml:space="preserve">11:14:44</t>
  </si>
  <si>
    <t xml:space="preserve">11:15:09</t>
  </si>
  <si>
    <t xml:space="preserve">11:15:31</t>
  </si>
  <si>
    <t xml:space="preserve">59-0.8</t>
  </si>
  <si>
    <t xml:space="preserve">11:16:00</t>
  </si>
  <si>
    <t xml:space="preserve">11:16:24</t>
  </si>
  <si>
    <t xml:space="preserve">11:16:48</t>
  </si>
  <si>
    <t xml:space="preserve">59-0.6</t>
  </si>
  <si>
    <t xml:space="preserve">11:17:18</t>
  </si>
  <si>
    <t xml:space="preserve">11:17:42</t>
  </si>
  <si>
    <t xml:space="preserve">11:18:05</t>
  </si>
  <si>
    <t xml:space="preserve">59-0.4</t>
  </si>
  <si>
    <t xml:space="preserve">11:18:56</t>
  </si>
  <si>
    <t xml:space="preserve">11:19:21</t>
  </si>
  <si>
    <t xml:space="preserve">11:19:43</t>
  </si>
  <si>
    <t xml:space="preserve">59-0.2</t>
  </si>
  <si>
    <t xml:space="preserve">11:20:12</t>
  </si>
  <si>
    <t xml:space="preserve">11:20:35</t>
  </si>
  <si>
    <t xml:space="preserve">11:20:58</t>
  </si>
  <si>
    <t xml:space="preserve">59-&lt;0.2</t>
  </si>
  <si>
    <t xml:space="preserve">11:21:31</t>
  </si>
  <si>
    <t xml:space="preserve">11:21:55</t>
  </si>
  <si>
    <t xml:space="preserve">11:22:19</t>
  </si>
  <si>
    <t xml:space="preserve">60-ALL</t>
  </si>
  <si>
    <t xml:space="preserve">11:22:51</t>
  </si>
  <si>
    <t xml:space="preserve">11:23:14</t>
  </si>
  <si>
    <t xml:space="preserve">11:23:38</t>
  </si>
  <si>
    <t xml:space="preserve">60-0.8</t>
  </si>
  <si>
    <t xml:space="preserve">11:24:14</t>
  </si>
  <si>
    <t xml:space="preserve">11:24:37</t>
  </si>
  <si>
    <t xml:space="preserve">11:25:01</t>
  </si>
  <si>
    <t xml:space="preserve">60-0.6</t>
  </si>
  <si>
    <t xml:space="preserve">11:25:28</t>
  </si>
  <si>
    <t xml:space="preserve">11:25:52</t>
  </si>
  <si>
    <t xml:space="preserve">11:26:15</t>
  </si>
  <si>
    <t xml:space="preserve">60-0.4</t>
  </si>
  <si>
    <t xml:space="preserve">11:27:07</t>
  </si>
  <si>
    <t xml:space="preserve">60-0.2</t>
  </si>
  <si>
    <t xml:space="preserve">11:27:58</t>
  </si>
  <si>
    <t xml:space="preserve">11:28:22</t>
  </si>
  <si>
    <t xml:space="preserve">11:28:45</t>
  </si>
  <si>
    <t xml:space="preserve">60-&lt;0.2</t>
  </si>
  <si>
    <t xml:space="preserve">11:29:12</t>
  </si>
  <si>
    <t xml:space="preserve">11:29:36</t>
  </si>
  <si>
    <t xml:space="preserve">11:30:00</t>
  </si>
  <si>
    <t xml:space="preserve">61-ALL</t>
  </si>
  <si>
    <t xml:space="preserve">11:30:29</t>
  </si>
  <si>
    <t xml:space="preserve">11:30:53</t>
  </si>
  <si>
    <t xml:space="preserve">11:31:17</t>
  </si>
  <si>
    <t xml:space="preserve">61-0.8</t>
  </si>
  <si>
    <t xml:space="preserve">11:31:44</t>
  </si>
  <si>
    <t xml:space="preserve">11:32:08</t>
  </si>
  <si>
    <t xml:space="preserve">11:32:31</t>
  </si>
  <si>
    <t xml:space="preserve">61-0.6</t>
  </si>
  <si>
    <t xml:space="preserve">11:32:59</t>
  </si>
  <si>
    <t xml:space="preserve">11:33:21</t>
  </si>
  <si>
    <t xml:space="preserve">11:33:45</t>
  </si>
  <si>
    <t xml:space="preserve">61-0.4</t>
  </si>
  <si>
    <t xml:space="preserve">11:34:12</t>
  </si>
  <si>
    <t xml:space="preserve">11:34:35</t>
  </si>
  <si>
    <t xml:space="preserve">11:34:57</t>
  </si>
  <si>
    <t xml:space="preserve">61-0.2</t>
  </si>
  <si>
    <t xml:space="preserve">11:35:26</t>
  </si>
  <si>
    <t xml:space="preserve">11:35:48</t>
  </si>
  <si>
    <t xml:space="preserve">11:36:11</t>
  </si>
  <si>
    <t xml:space="preserve">61-&lt;0.2</t>
  </si>
  <si>
    <t xml:space="preserve">11:36:37</t>
  </si>
  <si>
    <t xml:space="preserve">11:37:01</t>
  </si>
  <si>
    <t xml:space="preserve">11:37:24</t>
  </si>
  <si>
    <t xml:space="preserve">62-ALL</t>
  </si>
  <si>
    <t xml:space="preserve">11:38:17</t>
  </si>
  <si>
    <t xml:space="preserve">11:38:41</t>
  </si>
  <si>
    <t xml:space="preserve">62-0.8</t>
  </si>
  <si>
    <t xml:space="preserve">11:39:09</t>
  </si>
  <si>
    <t xml:space="preserve">11:39:34</t>
  </si>
  <si>
    <t xml:space="preserve">11:39:58</t>
  </si>
  <si>
    <t xml:space="preserve">62-0.6</t>
  </si>
  <si>
    <t xml:space="preserve">11:40:25</t>
  </si>
  <si>
    <t xml:space="preserve">11:40:48</t>
  </si>
  <si>
    <t xml:space="preserve">11:41:11</t>
  </si>
  <si>
    <t xml:space="preserve">62-0.4</t>
  </si>
  <si>
    <t xml:space="preserve">11:41:38</t>
  </si>
  <si>
    <t xml:space="preserve">11:42:00</t>
  </si>
  <si>
    <t xml:space="preserve">11:42:24</t>
  </si>
  <si>
    <t xml:space="preserve">62-0.2</t>
  </si>
  <si>
    <t xml:space="preserve">11:42:55</t>
  </si>
  <si>
    <t xml:space="preserve">11:43:43</t>
  </si>
  <si>
    <t xml:space="preserve">62-&lt;0.2</t>
  </si>
  <si>
    <t xml:space="preserve">11:44:11</t>
  </si>
  <si>
    <t xml:space="preserve">11:44:34</t>
  </si>
  <si>
    <t xml:space="preserve">11:44:59</t>
  </si>
  <si>
    <t xml:space="preserve">63-ALL</t>
  </si>
  <si>
    <t xml:space="preserve">11:45:24</t>
  </si>
  <si>
    <t xml:space="preserve">11:45:48</t>
  </si>
  <si>
    <t xml:space="preserve">11:46:12</t>
  </si>
  <si>
    <t xml:space="preserve">63-0.8</t>
  </si>
  <si>
    <t xml:space="preserve">11:46:37</t>
  </si>
  <si>
    <t xml:space="preserve">11:47:01</t>
  </si>
  <si>
    <t xml:space="preserve">11:47:25</t>
  </si>
  <si>
    <t xml:space="preserve">63-0.6</t>
  </si>
  <si>
    <t xml:space="preserve">11:47:50</t>
  </si>
  <si>
    <t xml:space="preserve">11:48:14</t>
  </si>
  <si>
    <t xml:space="preserve">11:48:38</t>
  </si>
  <si>
    <t xml:space="preserve">63-0.4</t>
  </si>
  <si>
    <t xml:space="preserve">11:49:27</t>
  </si>
  <si>
    <t xml:space="preserve">11:49:51</t>
  </si>
  <si>
    <t xml:space="preserve">63-0.2</t>
  </si>
  <si>
    <t xml:space="preserve">11:50:18</t>
  </si>
  <si>
    <t xml:space="preserve">11:50:41</t>
  </si>
  <si>
    <t xml:space="preserve">11:51:05</t>
  </si>
  <si>
    <t xml:space="preserve">63-&lt;0.2</t>
  </si>
  <si>
    <t xml:space="preserve">11:51:37</t>
  </si>
  <si>
    <t xml:space="preserve">11:52:02</t>
  </si>
  <si>
    <t xml:space="preserve">11:52:25</t>
  </si>
  <si>
    <t xml:space="preserve">64-ALL</t>
  </si>
  <si>
    <t xml:space="preserve">11:52:53</t>
  </si>
  <si>
    <t xml:space="preserve">11:53:17</t>
  </si>
  <si>
    <t xml:space="preserve">11:53:41</t>
  </si>
  <si>
    <t xml:space="preserve">64-0.8</t>
  </si>
  <si>
    <t xml:space="preserve">11:54:07</t>
  </si>
  <si>
    <t xml:space="preserve">11:54:32</t>
  </si>
  <si>
    <t xml:space="preserve">11:54:54</t>
  </si>
  <si>
    <t xml:space="preserve">64-0.6</t>
  </si>
  <si>
    <t xml:space="preserve">11:55:36</t>
  </si>
  <si>
    <t xml:space="preserve">11:56:01</t>
  </si>
  <si>
    <t xml:space="preserve">11:56:23</t>
  </si>
  <si>
    <t xml:space="preserve">64-0.4</t>
  </si>
  <si>
    <t xml:space="preserve">11:56:50</t>
  </si>
  <si>
    <t xml:space="preserve">11:57:14</t>
  </si>
  <si>
    <t xml:space="preserve">11:57:37</t>
  </si>
  <si>
    <t xml:space="preserve">64-0.2</t>
  </si>
  <si>
    <t xml:space="preserve">11:58:05</t>
  </si>
  <si>
    <t xml:space="preserve">11:58:51</t>
  </si>
  <si>
    <t xml:space="preserve">64-&lt;0.2</t>
  </si>
  <si>
    <t xml:space="preserve">65-ALL</t>
  </si>
  <si>
    <t xml:space="preserve">12:00:41</t>
  </si>
  <si>
    <t xml:space="preserve">12:01:04</t>
  </si>
  <si>
    <t xml:space="preserve">12:01:27</t>
  </si>
  <si>
    <t xml:space="preserve">65-0.8</t>
  </si>
  <si>
    <t xml:space="preserve">12:01:54</t>
  </si>
  <si>
    <t xml:space="preserve">12:02:18</t>
  </si>
  <si>
    <t xml:space="preserve">12:02:42</t>
  </si>
  <si>
    <t xml:space="preserve">65-0.6</t>
  </si>
  <si>
    <t xml:space="preserve">12:03:08</t>
  </si>
  <si>
    <t xml:space="preserve">12:03:31</t>
  </si>
  <si>
    <t xml:space="preserve">12:03:55</t>
  </si>
  <si>
    <t xml:space="preserve">65-0.4</t>
  </si>
  <si>
    <t xml:space="preserve">12:04:22</t>
  </si>
  <si>
    <t xml:space="preserve">12:04:46</t>
  </si>
  <si>
    <t xml:space="preserve">12:05:09</t>
  </si>
  <si>
    <t xml:space="preserve">65-0.2</t>
  </si>
  <si>
    <t xml:space="preserve">12:05:35</t>
  </si>
  <si>
    <t xml:space="preserve">12:05:59</t>
  </si>
  <si>
    <t xml:space="preserve">65-&lt;0.2</t>
  </si>
  <si>
    <t xml:space="preserve">12:06:49</t>
  </si>
  <si>
    <t xml:space="preserve">12:07:13</t>
  </si>
  <si>
    <t xml:space="preserve">12:07:38</t>
  </si>
  <si>
    <t xml:space="preserve">66-ALL</t>
  </si>
  <si>
    <t xml:space="preserve">12:08:32</t>
  </si>
  <si>
    <t xml:space="preserve">12:08:55</t>
  </si>
  <si>
    <t xml:space="preserve">Brak</t>
  </si>
  <si>
    <t xml:space="preserve">66-0.8</t>
  </si>
  <si>
    <t xml:space="preserve">12:09:58</t>
  </si>
  <si>
    <t xml:space="preserve">12:10:20</t>
  </si>
  <si>
    <t xml:space="preserve">66-0.6</t>
  </si>
  <si>
    <t xml:space="preserve">12:10:47</t>
  </si>
  <si>
    <t xml:space="preserve">12:11:11</t>
  </si>
  <si>
    <t xml:space="preserve">12:11:34</t>
  </si>
  <si>
    <t xml:space="preserve">66-0.4</t>
  </si>
  <si>
    <t xml:space="preserve">12:12:00</t>
  </si>
  <si>
    <t xml:space="preserve">12:12:25</t>
  </si>
  <si>
    <t xml:space="preserve">12:12:47</t>
  </si>
  <si>
    <t xml:space="preserve">66-0.2</t>
  </si>
  <si>
    <t xml:space="preserve">12:13:13</t>
  </si>
  <si>
    <t xml:space="preserve">12:13:36</t>
  </si>
  <si>
    <t xml:space="preserve">12:14:00</t>
  </si>
  <si>
    <t xml:space="preserve">66-&lt;0.2</t>
  </si>
  <si>
    <t xml:space="preserve">12:14:27</t>
  </si>
  <si>
    <t xml:space="preserve">12:14:51</t>
  </si>
  <si>
    <t xml:space="preserve">12:15:14</t>
  </si>
  <si>
    <t xml:space="preserve">67-ALL</t>
  </si>
  <si>
    <t xml:space="preserve">12:15:42</t>
  </si>
  <si>
    <t xml:space="preserve">12:16:05</t>
  </si>
  <si>
    <t xml:space="preserve">12:16:28</t>
  </si>
  <si>
    <t xml:space="preserve">67-0.8</t>
  </si>
  <si>
    <t xml:space="preserve">12:16:55</t>
  </si>
  <si>
    <t xml:space="preserve">12:17:19</t>
  </si>
  <si>
    <t xml:space="preserve">12:17:43</t>
  </si>
  <si>
    <t xml:space="preserve">67-0.6</t>
  </si>
  <si>
    <t xml:space="preserve">12:18:08</t>
  </si>
  <si>
    <t xml:space="preserve">12:18:32</t>
  </si>
  <si>
    <t xml:space="preserve">12:18:56</t>
  </si>
  <si>
    <t xml:space="preserve">67-0.4</t>
  </si>
  <si>
    <t xml:space="preserve">12:19:22</t>
  </si>
  <si>
    <t xml:space="preserve">12:19:45</t>
  </si>
  <si>
    <t xml:space="preserve">12:20:09</t>
  </si>
  <si>
    <t xml:space="preserve">67-0.2</t>
  </si>
  <si>
    <t xml:space="preserve">12:20:35</t>
  </si>
  <si>
    <t xml:space="preserve">12:20:59</t>
  </si>
  <si>
    <t xml:space="preserve">12:21:23</t>
  </si>
  <si>
    <t xml:space="preserve">67-&lt;0.2</t>
  </si>
  <si>
    <t xml:space="preserve">12:21:49</t>
  </si>
  <si>
    <t xml:space="preserve">12:22:14</t>
  </si>
  <si>
    <t xml:space="preserve">68-ALL</t>
  </si>
  <si>
    <t xml:space="preserve">12:23:08</t>
  </si>
  <si>
    <t xml:space="preserve">12:23:31</t>
  </si>
  <si>
    <t xml:space="preserve">12:23:55</t>
  </si>
  <si>
    <t xml:space="preserve">68-0.8</t>
  </si>
  <si>
    <t xml:space="preserve">12:24:47</t>
  </si>
  <si>
    <t xml:space="preserve">68-0.6</t>
  </si>
  <si>
    <t xml:space="preserve">12:25:37</t>
  </si>
  <si>
    <t xml:space="preserve">12:26:25</t>
  </si>
  <si>
    <t xml:space="preserve">68-0.4</t>
  </si>
  <si>
    <t xml:space="preserve">12:27:37</t>
  </si>
  <si>
    <t xml:space="preserve">68-0.2</t>
  </si>
  <si>
    <t xml:space="preserve">12:28:04</t>
  </si>
  <si>
    <t xml:space="preserve">12:28:27</t>
  </si>
  <si>
    <t xml:space="preserve">12:28:52</t>
  </si>
  <si>
    <t xml:space="preserve">68-&lt;0.2</t>
  </si>
  <si>
    <t xml:space="preserve">12:29:20</t>
  </si>
  <si>
    <t xml:space="preserve">12:29:44</t>
  </si>
  <si>
    <t xml:space="preserve">12:30:08</t>
  </si>
  <si>
    <t xml:space="preserve">69-ALL</t>
  </si>
  <si>
    <t xml:space="preserve">12:30:34</t>
  </si>
  <si>
    <t xml:space="preserve">12:30:59</t>
  </si>
  <si>
    <t xml:space="preserve">69-0.8</t>
  </si>
  <si>
    <t xml:space="preserve">12:31:50</t>
  </si>
  <si>
    <t xml:space="preserve">12:32:14</t>
  </si>
  <si>
    <t xml:space="preserve">12:32:38</t>
  </si>
  <si>
    <t xml:space="preserve">69-0.6</t>
  </si>
  <si>
    <t xml:space="preserve">12:33:10</t>
  </si>
  <si>
    <t xml:space="preserve">12:33:35</t>
  </si>
  <si>
    <t xml:space="preserve">12:33:57</t>
  </si>
  <si>
    <t xml:space="preserve">69-0.4</t>
  </si>
  <si>
    <t xml:space="preserve">12:34:24</t>
  </si>
  <si>
    <t xml:space="preserve">12:34:48</t>
  </si>
  <si>
    <t xml:space="preserve">12:35:11</t>
  </si>
  <si>
    <t xml:space="preserve">69-0.2</t>
  </si>
  <si>
    <t xml:space="preserve">12:35:37</t>
  </si>
  <si>
    <t xml:space="preserve">12:36:01</t>
  </si>
  <si>
    <t xml:space="preserve">12:36:24</t>
  </si>
  <si>
    <t xml:space="preserve">69-&lt;0.2</t>
  </si>
  <si>
    <t xml:space="preserve">12:36:53</t>
  </si>
  <si>
    <t xml:space="preserve">12:37:17</t>
  </si>
  <si>
    <t xml:space="preserve">12:37:40</t>
  </si>
  <si>
    <t xml:space="preserve">70-ALL</t>
  </si>
  <si>
    <t xml:space="preserve">12:38:07</t>
  </si>
  <si>
    <t xml:space="preserve">12:38:31</t>
  </si>
  <si>
    <t xml:space="preserve">12:38:54</t>
  </si>
  <si>
    <t xml:space="preserve">70-0.8</t>
  </si>
  <si>
    <t xml:space="preserve">12:39:38</t>
  </si>
  <si>
    <t xml:space="preserve">12:40:02</t>
  </si>
  <si>
    <t xml:space="preserve">12:40:26</t>
  </si>
  <si>
    <t xml:space="preserve">70-0.6</t>
  </si>
  <si>
    <t xml:space="preserve">12:41:17</t>
  </si>
  <si>
    <t xml:space="preserve">70-0.4</t>
  </si>
  <si>
    <t xml:space="preserve">12:42:08</t>
  </si>
  <si>
    <t xml:space="preserve">12:42:31</t>
  </si>
  <si>
    <t xml:space="preserve">12:42:54</t>
  </si>
  <si>
    <t xml:space="preserve">70-0.2</t>
  </si>
  <si>
    <t xml:space="preserve">12:43:22</t>
  </si>
  <si>
    <t xml:space="preserve">12:43:45</t>
  </si>
  <si>
    <t xml:space="preserve">12:44:09</t>
  </si>
  <si>
    <t xml:space="preserve">70-&lt;0.2</t>
  </si>
  <si>
    <t xml:space="preserve">12:44:35</t>
  </si>
  <si>
    <t xml:space="preserve">12:45:00</t>
  </si>
  <si>
    <t xml:space="preserve">12:45:22</t>
  </si>
  <si>
    <t xml:space="preserve">71-ALL</t>
  </si>
  <si>
    <t xml:space="preserve">12:45:48</t>
  </si>
  <si>
    <t xml:space="preserve">12:46:13</t>
  </si>
  <si>
    <t xml:space="preserve">12:46:35</t>
  </si>
  <si>
    <t xml:space="preserve">71-0.8</t>
  </si>
  <si>
    <t xml:space="preserve">12:48:07</t>
  </si>
  <si>
    <t xml:space="preserve">12:48:31</t>
  </si>
  <si>
    <t xml:space="preserve">12:48:55</t>
  </si>
  <si>
    <t xml:space="preserve">71-0.6</t>
  </si>
  <si>
    <t xml:space="preserve">12:50:26</t>
  </si>
  <si>
    <t xml:space="preserve">12:50:50</t>
  </si>
  <si>
    <t xml:space="preserve">12:51:13</t>
  </si>
  <si>
    <t xml:space="preserve">71-0.4</t>
  </si>
  <si>
    <t xml:space="preserve">12:51:41</t>
  </si>
  <si>
    <t xml:space="preserve">12:52:04</t>
  </si>
  <si>
    <t xml:space="preserve">12:52:28</t>
  </si>
  <si>
    <t xml:space="preserve">71-0.2</t>
  </si>
  <si>
    <t xml:space="preserve">12:52:55</t>
  </si>
  <si>
    <t xml:space="preserve">12:53:18</t>
  </si>
  <si>
    <t xml:space="preserve">12:53:42</t>
  </si>
  <si>
    <t xml:space="preserve">71-&lt;0.2</t>
  </si>
  <si>
    <t xml:space="preserve">12:54:09</t>
  </si>
  <si>
    <t xml:space="preserve">12:54:33</t>
  </si>
  <si>
    <t xml:space="preserve">12:54:56</t>
  </si>
  <si>
    <t xml:space="preserve">72-ALL</t>
  </si>
  <si>
    <t xml:space="preserve">12:55:30</t>
  </si>
  <si>
    <t xml:space="preserve">12:55:52</t>
  </si>
  <si>
    <t xml:space="preserve">12:56:16</t>
  </si>
  <si>
    <t xml:space="preserve">72-0.8</t>
  </si>
  <si>
    <t xml:space="preserve">12:56:43</t>
  </si>
  <si>
    <t xml:space="preserve">12:57:07</t>
  </si>
  <si>
    <t xml:space="preserve">12:57:31</t>
  </si>
  <si>
    <t xml:space="preserve">72-0.6</t>
  </si>
  <si>
    <t xml:space="preserve">12:58:00</t>
  </si>
  <si>
    <t xml:space="preserve">12:58:23</t>
  </si>
  <si>
    <t xml:space="preserve">12:58:47</t>
  </si>
  <si>
    <t xml:space="preserve">72-0.4</t>
  </si>
  <si>
    <t xml:space="preserve">12:59:14</t>
  </si>
  <si>
    <t xml:space="preserve">12:59:37</t>
  </si>
  <si>
    <t xml:space="preserve">13:00:01</t>
  </si>
  <si>
    <t xml:space="preserve">72-0.2</t>
  </si>
  <si>
    <t xml:space="preserve">13:00:29</t>
  </si>
  <si>
    <t xml:space="preserve">13:00:52</t>
  </si>
  <si>
    <t xml:space="preserve">13:01:15</t>
  </si>
  <si>
    <t xml:space="preserve">72-&lt;0.2</t>
  </si>
  <si>
    <t xml:space="preserve">13:01:46</t>
  </si>
  <si>
    <t xml:space="preserve">13:02:09</t>
  </si>
  <si>
    <t xml:space="preserve">13:02:33</t>
  </si>
  <si>
    <t xml:space="preserve">73-ALL</t>
  </si>
  <si>
    <t xml:space="preserve">13:03:02</t>
  </si>
  <si>
    <t xml:space="preserve">13:03:25</t>
  </si>
  <si>
    <t xml:space="preserve">13:03:50</t>
  </si>
  <si>
    <t xml:space="preserve">73-0.8</t>
  </si>
  <si>
    <t xml:space="preserve">13:05:13</t>
  </si>
  <si>
    <t xml:space="preserve">13:05:36</t>
  </si>
  <si>
    <t xml:space="preserve">13:06:00</t>
  </si>
  <si>
    <t xml:space="preserve">73-0.6</t>
  </si>
  <si>
    <t xml:space="preserve">13:06:27</t>
  </si>
  <si>
    <t xml:space="preserve">13:06:51</t>
  </si>
  <si>
    <t xml:space="preserve">13:07:14</t>
  </si>
  <si>
    <t xml:space="preserve">73-0.4</t>
  </si>
  <si>
    <t xml:space="preserve">13:07:42</t>
  </si>
  <si>
    <t xml:space="preserve">13:08:05</t>
  </si>
  <si>
    <t xml:space="preserve">13:08:28</t>
  </si>
  <si>
    <t xml:space="preserve">73-0.2</t>
  </si>
  <si>
    <t xml:space="preserve">13:08:57</t>
  </si>
  <si>
    <t xml:space="preserve">13:09:21</t>
  </si>
  <si>
    <t xml:space="preserve">13:09:45</t>
  </si>
  <si>
    <t xml:space="preserve">73-&lt;0.2</t>
  </si>
  <si>
    <t xml:space="preserve">13:10:13</t>
  </si>
  <si>
    <t xml:space="preserve">13:10:37</t>
  </si>
  <si>
    <t xml:space="preserve">13:11:00</t>
  </si>
  <si>
    <t xml:space="preserve">74-ALL</t>
  </si>
  <si>
    <t xml:space="preserve">13:11:27</t>
  </si>
  <si>
    <t xml:space="preserve">13:11:51</t>
  </si>
  <si>
    <t xml:space="preserve">74-0.8</t>
  </si>
  <si>
    <t xml:space="preserve">13:12:40</t>
  </si>
  <si>
    <t xml:space="preserve">13:13:04</t>
  </si>
  <si>
    <t xml:space="preserve">13:13:27</t>
  </si>
  <si>
    <t xml:space="preserve">74-0.6</t>
  </si>
  <si>
    <t xml:space="preserve">13:14:17</t>
  </si>
  <si>
    <t xml:space="preserve">13:14:41</t>
  </si>
  <si>
    <t xml:space="preserve">74-0.4</t>
  </si>
  <si>
    <t xml:space="preserve">13:15:31</t>
  </si>
  <si>
    <t xml:space="preserve">13:15:56</t>
  </si>
  <si>
    <t xml:space="preserve">74-0.2</t>
  </si>
  <si>
    <t xml:space="preserve">13:16:21</t>
  </si>
  <si>
    <t xml:space="preserve">74-&lt;0.2</t>
  </si>
  <si>
    <t xml:space="preserve">13:17:37</t>
  </si>
  <si>
    <t xml:space="preserve">13:18:01</t>
  </si>
  <si>
    <t xml:space="preserve">13:18:25</t>
  </si>
  <si>
    <t xml:space="preserve">75-ALL</t>
  </si>
  <si>
    <t xml:space="preserve">13:18:54</t>
  </si>
  <si>
    <t xml:space="preserve">13:19:16</t>
  </si>
  <si>
    <t xml:space="preserve">13:19:40</t>
  </si>
  <si>
    <t xml:space="preserve">75-0.8</t>
  </si>
  <si>
    <t xml:space="preserve">13:20:07</t>
  </si>
  <si>
    <t xml:space="preserve">13:20:30</t>
  </si>
  <si>
    <t xml:space="preserve">13:20:55</t>
  </si>
  <si>
    <t xml:space="preserve">75-0.6</t>
  </si>
  <si>
    <t xml:space="preserve">13:21:21</t>
  </si>
  <si>
    <t xml:space="preserve">13:21:44</t>
  </si>
  <si>
    <t xml:space="preserve">13:22:08</t>
  </si>
  <si>
    <t xml:space="preserve">75-0.4</t>
  </si>
  <si>
    <t xml:space="preserve">13:22:37</t>
  </si>
  <si>
    <t xml:space="preserve">13:23:00</t>
  </si>
  <si>
    <t xml:space="preserve">13:23:25</t>
  </si>
  <si>
    <t xml:space="preserve">75-0.2</t>
  </si>
  <si>
    <t xml:space="preserve">13:23:52</t>
  </si>
  <si>
    <t xml:space="preserve">13:24:16</t>
  </si>
  <si>
    <t xml:space="preserve">13:24:39</t>
  </si>
  <si>
    <t xml:space="preserve">75-&lt;0.2</t>
  </si>
  <si>
    <t xml:space="preserve">13:25:07</t>
  </si>
  <si>
    <t xml:space="preserve">13:25:31</t>
  </si>
  <si>
    <t xml:space="preserve">13:25:55</t>
  </si>
  <si>
    <t xml:space="preserve">76-ALL</t>
  </si>
  <si>
    <t xml:space="preserve">13:26:23</t>
  </si>
  <si>
    <t xml:space="preserve">13:26:45</t>
  </si>
  <si>
    <t xml:space="preserve">13:27:09</t>
  </si>
  <si>
    <t xml:space="preserve">76-0.8</t>
  </si>
  <si>
    <t xml:space="preserve">13:27:37</t>
  </si>
  <si>
    <t xml:space="preserve">13:28:02</t>
  </si>
  <si>
    <t xml:space="preserve">13:28:25</t>
  </si>
  <si>
    <t xml:space="preserve">76-0.6</t>
  </si>
  <si>
    <t xml:space="preserve">13:28:53</t>
  </si>
  <si>
    <t xml:space="preserve">13:29:18</t>
  </si>
  <si>
    <t xml:space="preserve">13:29:41</t>
  </si>
  <si>
    <t xml:space="preserve">76-0.4</t>
  </si>
  <si>
    <t xml:space="preserve">13:30:09</t>
  </si>
  <si>
    <t xml:space="preserve">13:30:32</t>
  </si>
  <si>
    <t xml:space="preserve">13:30:57</t>
  </si>
  <si>
    <t xml:space="preserve">76-0.2</t>
  </si>
  <si>
    <t xml:space="preserve">13:31:23</t>
  </si>
  <si>
    <t xml:space="preserve">13:31:48</t>
  </si>
  <si>
    <t xml:space="preserve">13:32:11</t>
  </si>
  <si>
    <t xml:space="preserve">76-&lt;0.2</t>
  </si>
  <si>
    <t xml:space="preserve">13:32:37</t>
  </si>
  <si>
    <t xml:space="preserve">13:33:01</t>
  </si>
  <si>
    <t xml:space="preserve">13:33:24</t>
  </si>
  <si>
    <t xml:space="preserve">77-ALL</t>
  </si>
  <si>
    <t xml:space="preserve">13:33:52</t>
  </si>
  <si>
    <t xml:space="preserve">13:34:15</t>
  </si>
  <si>
    <t xml:space="preserve">13:34:40</t>
  </si>
  <si>
    <t xml:space="preserve">77-0.8</t>
  </si>
  <si>
    <t xml:space="preserve">13:35:06</t>
  </si>
  <si>
    <t xml:space="preserve">13:35:31</t>
  </si>
  <si>
    <t xml:space="preserve">13:35:54</t>
  </si>
  <si>
    <t xml:space="preserve">77-0.6</t>
  </si>
  <si>
    <t xml:space="preserve">13:36:20</t>
  </si>
  <si>
    <t xml:space="preserve">13:36:44</t>
  </si>
  <si>
    <t xml:space="preserve">13:37:08</t>
  </si>
  <si>
    <t xml:space="preserve">77-0.4</t>
  </si>
  <si>
    <t xml:space="preserve">13:38:21</t>
  </si>
  <si>
    <t xml:space="preserve">13:38:45</t>
  </si>
  <si>
    <t xml:space="preserve">13:39:08</t>
  </si>
  <si>
    <t xml:space="preserve">77-0.2</t>
  </si>
  <si>
    <t xml:space="preserve">13:39:36</t>
  </si>
  <si>
    <t xml:space="preserve">13:39:59</t>
  </si>
  <si>
    <t xml:space="preserve">77-&lt;0.2</t>
  </si>
  <si>
    <t xml:space="preserve">13:40:50</t>
  </si>
  <si>
    <t xml:space="preserve">13:41:37</t>
  </si>
  <si>
    <t xml:space="preserve">78-ALL</t>
  </si>
  <si>
    <t xml:space="preserve">13:42:04</t>
  </si>
  <si>
    <t xml:space="preserve">13:42:28</t>
  </si>
  <si>
    <t xml:space="preserve">13:42:51</t>
  </si>
  <si>
    <t xml:space="preserve">78-0.8</t>
  </si>
  <si>
    <t xml:space="preserve">13:43:22</t>
  </si>
  <si>
    <t xml:space="preserve">13:43:45</t>
  </si>
  <si>
    <t xml:space="preserve">13:44:10</t>
  </si>
  <si>
    <t xml:space="preserve">78-0.6</t>
  </si>
  <si>
    <t xml:space="preserve">13:44:38</t>
  </si>
  <si>
    <t xml:space="preserve">13:45:02</t>
  </si>
  <si>
    <t xml:space="preserve">78-0.4</t>
  </si>
  <si>
    <t xml:space="preserve">13:45:53</t>
  </si>
  <si>
    <t xml:space="preserve">13:46:17</t>
  </si>
  <si>
    <t xml:space="preserve">13:46:40</t>
  </si>
  <si>
    <t xml:space="preserve">78-0.2</t>
  </si>
  <si>
    <t xml:space="preserve">13:47:08</t>
  </si>
  <si>
    <t xml:space="preserve">13:47:31</t>
  </si>
  <si>
    <t xml:space="preserve">13:47:56</t>
  </si>
  <si>
    <t xml:space="preserve">78-&lt;0.2</t>
  </si>
  <si>
    <t xml:space="preserve">13:48:23</t>
  </si>
  <si>
    <t xml:space="preserve">13:48:47</t>
  </si>
  <si>
    <t xml:space="preserve">13:49:12</t>
  </si>
  <si>
    <t xml:space="preserve">79-ALL</t>
  </si>
  <si>
    <t xml:space="preserve">13:49:41</t>
  </si>
  <si>
    <t xml:space="preserve">13:50:05</t>
  </si>
  <si>
    <t xml:space="preserve">13:50:29</t>
  </si>
  <si>
    <t xml:space="preserve">79-0.8</t>
  </si>
  <si>
    <t xml:space="preserve">13:51:02</t>
  </si>
  <si>
    <t xml:space="preserve">13:51:27</t>
  </si>
  <si>
    <t xml:space="preserve">13:51:51</t>
  </si>
  <si>
    <t xml:space="preserve">79-0.6</t>
  </si>
  <si>
    <t xml:space="preserve">13:52:20</t>
  </si>
  <si>
    <t xml:space="preserve">13:52:44</t>
  </si>
  <si>
    <t xml:space="preserve">13:53:08</t>
  </si>
  <si>
    <t xml:space="preserve">79-0.4</t>
  </si>
  <si>
    <t xml:space="preserve">13:53:35</t>
  </si>
  <si>
    <t xml:space="preserve">13:53:59</t>
  </si>
  <si>
    <t xml:space="preserve">13:54:22</t>
  </si>
  <si>
    <t xml:space="preserve">79-0.2</t>
  </si>
  <si>
    <t xml:space="preserve">13:54:56</t>
  </si>
  <si>
    <t xml:space="preserve">13:55:19</t>
  </si>
  <si>
    <t xml:space="preserve">13:55:42</t>
  </si>
  <si>
    <t xml:space="preserve">79-&lt;0.2</t>
  </si>
  <si>
    <t xml:space="preserve">13:56:13</t>
  </si>
  <si>
    <t xml:space="preserve">13:56:38</t>
  </si>
  <si>
    <t xml:space="preserve">13:57:02</t>
  </si>
  <si>
    <t xml:space="preserve">80-ALL</t>
  </si>
  <si>
    <t xml:space="preserve">13:57:29</t>
  </si>
  <si>
    <t xml:space="preserve">13:57:53</t>
  </si>
  <si>
    <t xml:space="preserve">13:58:17</t>
  </si>
  <si>
    <t xml:space="preserve">80-0.8</t>
  </si>
  <si>
    <t xml:space="preserve">13:58:43</t>
  </si>
  <si>
    <t xml:space="preserve">13:59:07</t>
  </si>
  <si>
    <t xml:space="preserve">13:59:30</t>
  </si>
  <si>
    <t xml:space="preserve">80-0.6</t>
  </si>
  <si>
    <t xml:space="preserve">13:59:57</t>
  </si>
  <si>
    <t xml:space="preserve">14:00:21</t>
  </si>
  <si>
    <t xml:space="preserve">14:00:44</t>
  </si>
  <si>
    <t xml:space="preserve">80-0.4</t>
  </si>
  <si>
    <t xml:space="preserve">14:01:09</t>
  </si>
  <si>
    <t xml:space="preserve">14:01:34</t>
  </si>
  <si>
    <t xml:space="preserve">14:01:57</t>
  </si>
  <si>
    <t xml:space="preserve">80-0.2</t>
  </si>
  <si>
    <t xml:space="preserve">14:02:25</t>
  </si>
  <si>
    <t xml:space="preserve">14:02:47</t>
  </si>
  <si>
    <t xml:space="preserve">14:03:11</t>
  </si>
  <si>
    <t xml:space="preserve">80-&lt;0.2</t>
  </si>
  <si>
    <t xml:space="preserve">14:03:39</t>
  </si>
  <si>
    <t xml:space="preserve">14:04:03</t>
  </si>
  <si>
    <t xml:space="preserve">14:04:27</t>
  </si>
  <si>
    <t xml:space="preserve">81-ALL</t>
  </si>
  <si>
    <t xml:space="preserve">14:04:55</t>
  </si>
  <si>
    <t xml:space="preserve">14:05:18</t>
  </si>
  <si>
    <t xml:space="preserve">14:05:43</t>
  </si>
  <si>
    <t xml:space="preserve">81-0.8</t>
  </si>
  <si>
    <t xml:space="preserve">14:06:15</t>
  </si>
  <si>
    <t xml:space="preserve">81-0.6</t>
  </si>
  <si>
    <t xml:space="preserve">14:07:30</t>
  </si>
  <si>
    <t xml:space="preserve">14:07:54</t>
  </si>
  <si>
    <t xml:space="preserve">14:08:19</t>
  </si>
  <si>
    <t xml:space="preserve">81-0.4</t>
  </si>
  <si>
    <t xml:space="preserve">14:08:48</t>
  </si>
  <si>
    <t xml:space="preserve">14:09:12</t>
  </si>
  <si>
    <t xml:space="preserve">14:09:36</t>
  </si>
  <si>
    <t xml:space="preserve">81-0.2</t>
  </si>
  <si>
    <t xml:space="preserve">14:10:14</t>
  </si>
  <si>
    <t xml:space="preserve">14:10:38</t>
  </si>
  <si>
    <t xml:space="preserve">14:11:02</t>
  </si>
  <si>
    <t xml:space="preserve">81-&lt;0.2</t>
  </si>
  <si>
    <t xml:space="preserve">14:11:32</t>
  </si>
  <si>
    <t xml:space="preserve">14:11:56</t>
  </si>
  <si>
    <t xml:space="preserve">14:12:20</t>
  </si>
  <si>
    <t xml:space="preserve">82-ALL</t>
  </si>
  <si>
    <t xml:space="preserve">10:19:13</t>
  </si>
  <si>
    <t xml:space="preserve">16-10-2023</t>
  </si>
  <si>
    <t xml:space="preserve">10:19:37</t>
  </si>
  <si>
    <t xml:space="preserve">10:20:01</t>
  </si>
  <si>
    <t xml:space="preserve">82-0.8</t>
  </si>
  <si>
    <t xml:space="preserve">10:20:33</t>
  </si>
  <si>
    <t xml:space="preserve">10:20:56</t>
  </si>
  <si>
    <t xml:space="preserve">10:21:21</t>
  </si>
  <si>
    <t xml:space="preserve">82-0.6</t>
  </si>
  <si>
    <t xml:space="preserve">10:21:54</t>
  </si>
  <si>
    <t xml:space="preserve">10:22:18</t>
  </si>
  <si>
    <t xml:space="preserve">10:22:41</t>
  </si>
  <si>
    <t xml:space="preserve">82-0.4</t>
  </si>
  <si>
    <t xml:space="preserve">10:23:13</t>
  </si>
  <si>
    <t xml:space="preserve">10:23:36</t>
  </si>
  <si>
    <t xml:space="preserve">10:24:00</t>
  </si>
  <si>
    <t xml:space="preserve">82-0.2</t>
  </si>
  <si>
    <t xml:space="preserve">10:26:15</t>
  </si>
  <si>
    <t xml:space="preserve">10:26:39</t>
  </si>
  <si>
    <t xml:space="preserve">10:27:04</t>
  </si>
  <si>
    <t xml:space="preserve">82-&lt;0.2</t>
  </si>
  <si>
    <t xml:space="preserve">10:27:39</t>
  </si>
  <si>
    <t xml:space="preserve">10:28:03</t>
  </si>
  <si>
    <t xml:space="preserve">10:28:27</t>
  </si>
  <si>
    <t xml:space="preserve">83-ALL</t>
  </si>
  <si>
    <t xml:space="preserve">10:29:02</t>
  </si>
  <si>
    <t xml:space="preserve">10:29:26</t>
  </si>
  <si>
    <t xml:space="preserve">10:29:50</t>
  </si>
  <si>
    <t xml:space="preserve">83-0.8</t>
  </si>
  <si>
    <t xml:space="preserve">10:30:19</t>
  </si>
  <si>
    <t xml:space="preserve">10:30:42</t>
  </si>
  <si>
    <t xml:space="preserve">10:31:06</t>
  </si>
  <si>
    <t xml:space="preserve">83-0.6</t>
  </si>
  <si>
    <t xml:space="preserve">10:31:35</t>
  </si>
  <si>
    <t xml:space="preserve">10:31:59</t>
  </si>
  <si>
    <t xml:space="preserve">10:32:23</t>
  </si>
  <si>
    <t xml:space="preserve">83-0.4</t>
  </si>
  <si>
    <t xml:space="preserve">10:32:58</t>
  </si>
  <si>
    <t xml:space="preserve">10:33:21</t>
  </si>
  <si>
    <t xml:space="preserve">10:33:46</t>
  </si>
  <si>
    <t xml:space="preserve">83-0.2</t>
  </si>
  <si>
    <t xml:space="preserve">10:34:21</t>
  </si>
  <si>
    <t xml:space="preserve">10:34:44</t>
  </si>
  <si>
    <t xml:space="preserve">10:35:07</t>
  </si>
  <si>
    <t xml:space="preserve">83-&lt;0.2</t>
  </si>
  <si>
    <t xml:space="preserve">10:35:42</t>
  </si>
  <si>
    <t xml:space="preserve">10:36:07</t>
  </si>
  <si>
    <t xml:space="preserve">10:36:31</t>
  </si>
  <si>
    <t xml:space="preserve">84-ALL</t>
  </si>
  <si>
    <t xml:space="preserve">10:37:06</t>
  </si>
  <si>
    <t xml:space="preserve">10:37:29</t>
  </si>
  <si>
    <t xml:space="preserve">10:37:54</t>
  </si>
  <si>
    <t xml:space="preserve">84-0.8</t>
  </si>
  <si>
    <t xml:space="preserve">10:38:21</t>
  </si>
  <si>
    <t xml:space="preserve">10:38:45</t>
  </si>
  <si>
    <t xml:space="preserve">10:39:08</t>
  </si>
  <si>
    <t xml:space="preserve">84-0.6</t>
  </si>
  <si>
    <t xml:space="preserve">10:39:49</t>
  </si>
  <si>
    <t xml:space="preserve">10:40:12</t>
  </si>
  <si>
    <t xml:space="preserve">10:40:36</t>
  </si>
  <si>
    <t xml:space="preserve">84-0.4</t>
  </si>
  <si>
    <t xml:space="preserve">10:41:05</t>
  </si>
  <si>
    <t xml:space="preserve">10:41:28</t>
  </si>
  <si>
    <t xml:space="preserve">10:41:53</t>
  </si>
  <si>
    <t xml:space="preserve">84-0.2</t>
  </si>
  <si>
    <t xml:space="preserve">10:42:22</t>
  </si>
  <si>
    <t xml:space="preserve">10:42:45</t>
  </si>
  <si>
    <t xml:space="preserve">10:43:09</t>
  </si>
  <si>
    <t xml:space="preserve">84-&lt;0.2</t>
  </si>
  <si>
    <t xml:space="preserve">10:43:38</t>
  </si>
  <si>
    <t xml:space="preserve">10:44:02</t>
  </si>
  <si>
    <t xml:space="preserve">10:44:26</t>
  </si>
  <si>
    <t xml:space="preserve">85-ALL</t>
  </si>
  <si>
    <t xml:space="preserve">10:44:54</t>
  </si>
  <si>
    <t xml:space="preserve">10:45:17</t>
  </si>
  <si>
    <t xml:space="preserve">10:45:42</t>
  </si>
  <si>
    <t xml:space="preserve">85-0.8</t>
  </si>
  <si>
    <t xml:space="preserve">10:46:08</t>
  </si>
  <si>
    <t xml:space="preserve">10:46:33</t>
  </si>
  <si>
    <t xml:space="preserve">10:46:56</t>
  </si>
  <si>
    <t xml:space="preserve">85-0.6</t>
  </si>
  <si>
    <t xml:space="preserve">10:47:24</t>
  </si>
  <si>
    <t xml:space="preserve">10:48:10</t>
  </si>
  <si>
    <t xml:space="preserve">85-0.4</t>
  </si>
  <si>
    <t xml:space="preserve">10:48:48</t>
  </si>
  <si>
    <t xml:space="preserve">10:49:12</t>
  </si>
  <si>
    <t xml:space="preserve">10:49:35</t>
  </si>
  <si>
    <t xml:space="preserve">85-0.2</t>
  </si>
  <si>
    <t xml:space="preserve">10:50:03</t>
  </si>
  <si>
    <t xml:space="preserve">10:50:27</t>
  </si>
  <si>
    <t xml:space="preserve">10:50:51</t>
  </si>
  <si>
    <t xml:space="preserve">85-&lt;0.2</t>
  </si>
  <si>
    <t xml:space="preserve">10:51:18</t>
  </si>
  <si>
    <t xml:space="preserve">10:51:42</t>
  </si>
  <si>
    <t xml:space="preserve">10:52:07</t>
  </si>
  <si>
    <t xml:space="preserve">86-ALL</t>
  </si>
  <si>
    <t xml:space="preserve">10:52:47</t>
  </si>
  <si>
    <t xml:space="preserve">10:53:11</t>
  </si>
  <si>
    <t xml:space="preserve">10:53:35</t>
  </si>
  <si>
    <t xml:space="preserve">86-0.8</t>
  </si>
  <si>
    <t xml:space="preserve">10:54:14</t>
  </si>
  <si>
    <t xml:space="preserve">10:54:38</t>
  </si>
  <si>
    <t xml:space="preserve">10:55:03</t>
  </si>
  <si>
    <t xml:space="preserve">86-0.6</t>
  </si>
  <si>
    <t xml:space="preserve">10:55:53</t>
  </si>
  <si>
    <t xml:space="preserve">10:56:17</t>
  </si>
  <si>
    <t xml:space="preserve">10:56:41</t>
  </si>
  <si>
    <t xml:space="preserve">86-0.4</t>
  </si>
  <si>
    <t xml:space="preserve">10:57:10</t>
  </si>
  <si>
    <t xml:space="preserve">10:57:33</t>
  </si>
  <si>
    <t xml:space="preserve">10:57:57</t>
  </si>
  <si>
    <t xml:space="preserve">86-0.2</t>
  </si>
  <si>
    <t xml:space="preserve">10:58:26</t>
  </si>
  <si>
    <t xml:space="preserve">10:58:48</t>
  </si>
  <si>
    <t xml:space="preserve">10:59:12</t>
  </si>
  <si>
    <t xml:space="preserve">86-&lt;0.2</t>
  </si>
  <si>
    <t xml:space="preserve">10:59:46</t>
  </si>
  <si>
    <t xml:space="preserve">11:00:11</t>
  </si>
  <si>
    <t xml:space="preserve">11:00:35</t>
  </si>
  <si>
    <t xml:space="preserve">87-ALL</t>
  </si>
  <si>
    <t xml:space="preserve">11:01:38</t>
  </si>
  <si>
    <t xml:space="preserve">11:02:01</t>
  </si>
  <si>
    <t xml:space="preserve">87-0.8</t>
  </si>
  <si>
    <t xml:space="preserve">11:02:48</t>
  </si>
  <si>
    <t xml:space="preserve">11:03:11</t>
  </si>
  <si>
    <t xml:space="preserve">11:03:35</t>
  </si>
  <si>
    <t xml:space="preserve">87-0.6</t>
  </si>
  <si>
    <t xml:space="preserve">11:04:08</t>
  </si>
  <si>
    <t xml:space="preserve">11:04:31</t>
  </si>
  <si>
    <t xml:space="preserve">11:04:55</t>
  </si>
  <si>
    <t xml:space="preserve">87-0.4</t>
  </si>
  <si>
    <t xml:space="preserve">11:05:23</t>
  </si>
  <si>
    <t xml:space="preserve">11:05:47</t>
  </si>
  <si>
    <t xml:space="preserve">11:06:11</t>
  </si>
  <si>
    <t xml:space="preserve">87-0.2</t>
  </si>
  <si>
    <t xml:space="preserve">11:06:40</t>
  </si>
  <si>
    <t xml:space="preserve">11:07:02</t>
  </si>
  <si>
    <t xml:space="preserve">11:07:26</t>
  </si>
  <si>
    <t xml:space="preserve">87-&lt;0.2</t>
  </si>
  <si>
    <t xml:space="preserve">11:07:54</t>
  </si>
  <si>
    <t xml:space="preserve">11:08:19</t>
  </si>
  <si>
    <t xml:space="preserve">11:08:43</t>
  </si>
  <si>
    <t xml:space="preserve">88-ALL</t>
  </si>
  <si>
    <t xml:space="preserve">11:09:12</t>
  </si>
  <si>
    <t xml:space="preserve">11:09:36</t>
  </si>
  <si>
    <t xml:space="preserve">11:10:00</t>
  </si>
  <si>
    <t xml:space="preserve">88-0.8</t>
  </si>
  <si>
    <t xml:space="preserve">88-0.6</t>
  </si>
  <si>
    <t xml:space="preserve">11:11:48</t>
  </si>
  <si>
    <t xml:space="preserve">11:12:36</t>
  </si>
  <si>
    <t xml:space="preserve">88-0.4</t>
  </si>
  <si>
    <t xml:space="preserve">11:13:02</t>
  </si>
  <si>
    <t xml:space="preserve">11:13:27</t>
  </si>
  <si>
    <t xml:space="preserve">11:13:50</t>
  </si>
  <si>
    <t xml:space="preserve">88-0.2</t>
  </si>
  <si>
    <t xml:space="preserve">11:14:26</t>
  </si>
  <si>
    <t xml:space="preserve">11:14:50</t>
  </si>
  <si>
    <t xml:space="preserve">11:15:13</t>
  </si>
  <si>
    <t xml:space="preserve">88-&lt;0.2</t>
  </si>
  <si>
    <t xml:space="preserve">11:15:42</t>
  </si>
  <si>
    <t xml:space="preserve">11:16:06</t>
  </si>
  <si>
    <t xml:space="preserve">11:16:31</t>
  </si>
  <si>
    <t xml:space="preserve">89-ALL</t>
  </si>
  <si>
    <t xml:space="preserve">11:17:07</t>
  </si>
  <si>
    <t xml:space="preserve">11:17:31</t>
  </si>
  <si>
    <t xml:space="preserve">11:17:55</t>
  </si>
  <si>
    <t xml:space="preserve">89-0.8</t>
  </si>
  <si>
    <t xml:space="preserve">11:18:21</t>
  </si>
  <si>
    <t xml:space="preserve">11:18:46</t>
  </si>
  <si>
    <t xml:space="preserve">11:19:09</t>
  </si>
  <si>
    <t xml:space="preserve">89-0.6</t>
  </si>
  <si>
    <t xml:space="preserve">11:19:37</t>
  </si>
  <si>
    <t xml:space="preserve">11:20:00</t>
  </si>
  <si>
    <t xml:space="preserve">11:20:24</t>
  </si>
  <si>
    <t xml:space="preserve">89-0.4</t>
  </si>
  <si>
    <t xml:space="preserve">11:21:38</t>
  </si>
  <si>
    <t xml:space="preserve">89-0.2</t>
  </si>
  <si>
    <t xml:space="preserve">11:22:58</t>
  </si>
  <si>
    <t xml:space="preserve">11:23:21</t>
  </si>
  <si>
    <t xml:space="preserve">11:23:45</t>
  </si>
  <si>
    <t xml:space="preserve">89-&lt;0.2</t>
  </si>
  <si>
    <t xml:space="preserve">11:24:23</t>
  </si>
  <si>
    <t xml:space="preserve">11:24:46</t>
  </si>
  <si>
    <t xml:space="preserve">11:25:11</t>
  </si>
  <si>
    <t xml:space="preserve">90-ALL</t>
  </si>
  <si>
    <t xml:space="preserve">11:25:36</t>
  </si>
  <si>
    <t xml:space="preserve">11:26:00</t>
  </si>
  <si>
    <t xml:space="preserve">11:26:24</t>
  </si>
  <si>
    <t xml:space="preserve">90-0.8</t>
  </si>
  <si>
    <t xml:space="preserve">11:26:56</t>
  </si>
  <si>
    <t xml:space="preserve">11:27:19</t>
  </si>
  <si>
    <t xml:space="preserve">11:27:44</t>
  </si>
  <si>
    <t xml:space="preserve">90-0.6</t>
  </si>
  <si>
    <t xml:space="preserve">11:28:11</t>
  </si>
  <si>
    <t xml:space="preserve">11:28:35</t>
  </si>
  <si>
    <t xml:space="preserve">11:28:58</t>
  </si>
  <si>
    <t xml:space="preserve">90-0.4</t>
  </si>
  <si>
    <t xml:space="preserve">11:29:51</t>
  </si>
  <si>
    <t xml:space="preserve">11:30:13</t>
  </si>
  <si>
    <t xml:space="preserve">90-0.2</t>
  </si>
  <si>
    <t xml:space="preserve">11:30:47</t>
  </si>
  <si>
    <t xml:space="preserve">11:31:11</t>
  </si>
  <si>
    <t xml:space="preserve">90-&lt;0.2</t>
  </si>
  <si>
    <t xml:space="preserve">11:32:56</t>
  </si>
  <si>
    <t xml:space="preserve">91-ALL</t>
  </si>
  <si>
    <t xml:space="preserve">11:33:28</t>
  </si>
  <si>
    <t xml:space="preserve">11:33:53</t>
  </si>
  <si>
    <t xml:space="preserve">11:34:16</t>
  </si>
  <si>
    <t xml:space="preserve">91-0.8</t>
  </si>
  <si>
    <t xml:space="preserve">11:42:38</t>
  </si>
  <si>
    <t xml:space="preserve">11:43:02</t>
  </si>
  <si>
    <t xml:space="preserve">11:43:26</t>
  </si>
  <si>
    <t xml:space="preserve">91-0.6</t>
  </si>
  <si>
    <t xml:space="preserve">11:44:43</t>
  </si>
  <si>
    <t xml:space="preserve">91-0.4</t>
  </si>
  <si>
    <t xml:space="preserve">11:45:11</t>
  </si>
  <si>
    <t xml:space="preserve">11:45:34</t>
  </si>
  <si>
    <t xml:space="preserve">11:45:57</t>
  </si>
  <si>
    <t xml:space="preserve">91-0.2</t>
  </si>
  <si>
    <t xml:space="preserve">11:46:28</t>
  </si>
  <si>
    <t xml:space="preserve">11:47:15</t>
  </si>
  <si>
    <t xml:space="preserve">91-&lt;0.2</t>
  </si>
  <si>
    <t xml:space="preserve">11:47:57</t>
  </si>
  <si>
    <t xml:space="preserve">11:48:20</t>
  </si>
  <si>
    <t xml:space="preserve">11:48:45</t>
  </si>
  <si>
    <t xml:space="preserve">92-ALL</t>
  </si>
  <si>
    <t xml:space="preserve">11:49:18</t>
  </si>
  <si>
    <t xml:space="preserve">11:49:42</t>
  </si>
  <si>
    <t xml:space="preserve">11:50:06</t>
  </si>
  <si>
    <t xml:space="preserve">92-0.8</t>
  </si>
  <si>
    <t xml:space="preserve">11:50:37</t>
  </si>
  <si>
    <t xml:space="preserve">11:51:01</t>
  </si>
  <si>
    <t xml:space="preserve">11:51:25</t>
  </si>
  <si>
    <t xml:space="preserve">92-0.6</t>
  </si>
  <si>
    <t xml:space="preserve">11:51:57</t>
  </si>
  <si>
    <t xml:space="preserve">11:52:21</t>
  </si>
  <si>
    <t xml:space="preserve">11:52:45</t>
  </si>
  <si>
    <t xml:space="preserve">92-0.4</t>
  </si>
  <si>
    <t xml:space="preserve">11:53:12</t>
  </si>
  <si>
    <t xml:space="preserve">11:53:35</t>
  </si>
  <si>
    <t xml:space="preserve">11:54:00</t>
  </si>
  <si>
    <t xml:space="preserve">92-0.2</t>
  </si>
  <si>
    <t xml:space="preserve">11:54:36</t>
  </si>
  <si>
    <t xml:space="preserve">11:55:00</t>
  </si>
  <si>
    <t xml:space="preserve">11:55:23</t>
  </si>
  <si>
    <t xml:space="preserve">92-&lt;0.2</t>
  </si>
  <si>
    <t xml:space="preserve">11:55:53</t>
  </si>
  <si>
    <t xml:space="preserve">11:56:17</t>
  </si>
  <si>
    <t xml:space="preserve">11:56:42</t>
  </si>
  <si>
    <t xml:space="preserve">93-ALL</t>
  </si>
  <si>
    <t xml:space="preserve">11:57:15</t>
  </si>
  <si>
    <t xml:space="preserve">93-0.8</t>
  </si>
  <si>
    <t xml:space="preserve">11:58:32</t>
  </si>
  <si>
    <t xml:space="preserve">11:58:56</t>
  </si>
  <si>
    <t xml:space="preserve">11:59:20</t>
  </si>
  <si>
    <t xml:space="preserve">93-0.6</t>
  </si>
  <si>
    <t xml:space="preserve">11:59:49</t>
  </si>
  <si>
    <t xml:space="preserve">12:00:13</t>
  </si>
  <si>
    <t xml:space="preserve">12:00:38</t>
  </si>
  <si>
    <t xml:space="preserve">93-0.4</t>
  </si>
  <si>
    <t xml:space="preserve">12:01:05</t>
  </si>
  <si>
    <t xml:space="preserve">12:01:29</t>
  </si>
  <si>
    <t xml:space="preserve">12:01:52</t>
  </si>
  <si>
    <t xml:space="preserve">93-0.2</t>
  </si>
  <si>
    <t xml:space="preserve">12:02:45</t>
  </si>
  <si>
    <t xml:space="preserve">12:03:09</t>
  </si>
  <si>
    <t xml:space="preserve">12:03:33</t>
  </si>
  <si>
    <t xml:space="preserve">93-&lt;0.2</t>
  </si>
  <si>
    <t xml:space="preserve">12:04:11</t>
  </si>
  <si>
    <t xml:space="preserve">12:04:35</t>
  </si>
  <si>
    <t xml:space="preserve">94-ALL</t>
  </si>
  <si>
    <t xml:space="preserve">94-0.8</t>
  </si>
  <si>
    <t xml:space="preserve">12:06:55</t>
  </si>
  <si>
    <t xml:space="preserve">12:07:19</t>
  </si>
  <si>
    <t xml:space="preserve">94-0.6</t>
  </si>
  <si>
    <t xml:space="preserve">12:08:13</t>
  </si>
  <si>
    <t xml:space="preserve">12:08:36</t>
  </si>
  <si>
    <t xml:space="preserve">12:08:59</t>
  </si>
  <si>
    <t xml:space="preserve">94-0.4</t>
  </si>
  <si>
    <t xml:space="preserve">12:09:27</t>
  </si>
  <si>
    <t xml:space="preserve">12:09:50</t>
  </si>
  <si>
    <t xml:space="preserve">12:10:14</t>
  </si>
  <si>
    <t xml:space="preserve">94-0.2</t>
  </si>
  <si>
    <t xml:space="preserve">12:10:41</t>
  </si>
  <si>
    <t xml:space="preserve">12:11:05</t>
  </si>
  <si>
    <t xml:space="preserve">12:11:28</t>
  </si>
  <si>
    <t xml:space="preserve">94-&lt;0.2</t>
  </si>
  <si>
    <t xml:space="preserve">12:11:59</t>
  </si>
  <si>
    <t xml:space="preserve">12:12:21</t>
  </si>
  <si>
    <t xml:space="preserve">12:12:45</t>
  </si>
  <si>
    <t xml:space="preserve">95-ALL</t>
  </si>
  <si>
    <t xml:space="preserve">95-0.8</t>
  </si>
  <si>
    <t xml:space="preserve">12:15:15</t>
  </si>
  <si>
    <t xml:space="preserve">95-0.6</t>
  </si>
  <si>
    <t xml:space="preserve">12:15:53</t>
  </si>
  <si>
    <t xml:space="preserve">12:16:17</t>
  </si>
  <si>
    <t xml:space="preserve">12:16:40</t>
  </si>
  <si>
    <t xml:space="preserve">95-0.4</t>
  </si>
  <si>
    <t xml:space="preserve">12:17:13</t>
  </si>
  <si>
    <t xml:space="preserve">12:17:37</t>
  </si>
  <si>
    <t xml:space="preserve">12:18:00</t>
  </si>
  <si>
    <t xml:space="preserve">95-0.2</t>
  </si>
  <si>
    <t xml:space="preserve">12:18:34</t>
  </si>
  <si>
    <t xml:space="preserve">12:18:57</t>
  </si>
  <si>
    <t xml:space="preserve">12:19:20</t>
  </si>
  <si>
    <t xml:space="preserve">95-&lt;0.2</t>
  </si>
  <si>
    <t xml:space="preserve">12:19:51</t>
  </si>
  <si>
    <t xml:space="preserve">96-ALL</t>
  </si>
  <si>
    <t xml:space="preserve">12:23:05</t>
  </si>
  <si>
    <t xml:space="preserve">12:23:28</t>
  </si>
  <si>
    <t xml:space="preserve">12:23:52</t>
  </si>
  <si>
    <t xml:space="preserve">96-0.8</t>
  </si>
  <si>
    <t xml:space="preserve">12:24:21</t>
  </si>
  <si>
    <t xml:space="preserve">12:24:45</t>
  </si>
  <si>
    <t xml:space="preserve">12:25:09</t>
  </si>
  <si>
    <t xml:space="preserve">96-0.6</t>
  </si>
  <si>
    <t xml:space="preserve">12:26:23</t>
  </si>
  <si>
    <t xml:space="preserve">96-0.4</t>
  </si>
  <si>
    <t xml:space="preserve">12:27:38</t>
  </si>
  <si>
    <t xml:space="preserve">96-0.2</t>
  </si>
  <si>
    <t xml:space="preserve">12:28:07</t>
  </si>
  <si>
    <t xml:space="preserve">12:28:29</t>
  </si>
  <si>
    <t xml:space="preserve">12:28:53</t>
  </si>
  <si>
    <t xml:space="preserve">96-&lt;0.2</t>
  </si>
  <si>
    <t xml:space="preserve">12:29:21</t>
  </si>
  <si>
    <t xml:space="preserve">12:29:46</t>
  </si>
  <si>
    <t xml:space="preserve">12:30:10</t>
  </si>
  <si>
    <t xml:space="preserve">97-ALL</t>
  </si>
  <si>
    <t xml:space="preserve">12:30:38</t>
  </si>
  <si>
    <t xml:space="preserve">12:31:02</t>
  </si>
  <si>
    <t xml:space="preserve">12:31:25</t>
  </si>
  <si>
    <t xml:space="preserve">97-0.8</t>
  </si>
  <si>
    <t xml:space="preserve">12:32:03</t>
  </si>
  <si>
    <t xml:space="preserve">12:32:27</t>
  </si>
  <si>
    <t xml:space="preserve">12:32:51</t>
  </si>
  <si>
    <t xml:space="preserve">97-0.6</t>
  </si>
  <si>
    <t xml:space="preserve">12:33:25</t>
  </si>
  <si>
    <t xml:space="preserve">12:33:49</t>
  </si>
  <si>
    <t xml:space="preserve">12:34:13</t>
  </si>
  <si>
    <t xml:space="preserve">97-0.4</t>
  </si>
  <si>
    <t xml:space="preserve">12:34:40</t>
  </si>
  <si>
    <t xml:space="preserve">12:35:04</t>
  </si>
  <si>
    <t xml:space="preserve">12:35:27</t>
  </si>
  <si>
    <t xml:space="preserve">97-0.2</t>
  </si>
  <si>
    <t xml:space="preserve">12:36:02</t>
  </si>
  <si>
    <t xml:space="preserve">12:36:27</t>
  </si>
  <si>
    <t xml:space="preserve">12:36:50</t>
  </si>
  <si>
    <t xml:space="preserve">97-&lt;0.2</t>
  </si>
  <si>
    <t xml:space="preserve">12:37:18</t>
  </si>
  <si>
    <t xml:space="preserve">12:37:41</t>
  </si>
  <si>
    <t xml:space="preserve">12:38:06</t>
  </si>
  <si>
    <t xml:space="preserve">98-ALL</t>
  </si>
  <si>
    <t xml:space="preserve">12:38:32</t>
  </si>
  <si>
    <t xml:space="preserve">12:38:57</t>
  </si>
  <si>
    <t xml:space="preserve">12:39:20</t>
  </si>
  <si>
    <t xml:space="preserve">98-0.8</t>
  </si>
  <si>
    <t xml:space="preserve">12:39:49</t>
  </si>
  <si>
    <t xml:space="preserve">12:40:13</t>
  </si>
  <si>
    <t xml:space="preserve">12:40:37</t>
  </si>
  <si>
    <t xml:space="preserve">98-0.6</t>
  </si>
  <si>
    <t xml:space="preserve">12:41:30</t>
  </si>
  <si>
    <t xml:space="preserve">12:41:55</t>
  </si>
  <si>
    <t xml:space="preserve">98-0.4</t>
  </si>
  <si>
    <t xml:space="preserve">12:42:21</t>
  </si>
  <si>
    <t xml:space="preserve">12:42:46</t>
  </si>
  <si>
    <t xml:space="preserve">12:43:09</t>
  </si>
  <si>
    <t xml:space="preserve">98-0.2</t>
  </si>
  <si>
    <t xml:space="preserve">12:43:51</t>
  </si>
  <si>
    <t xml:space="preserve">12:44:15</t>
  </si>
  <si>
    <t xml:space="preserve">12:44:39</t>
  </si>
  <si>
    <t xml:space="preserve">98-&lt;0.2</t>
  </si>
  <si>
    <t xml:space="preserve">12:45:06</t>
  </si>
  <si>
    <t xml:space="preserve">12:45:30</t>
  </si>
  <si>
    <t xml:space="preserve">12:45:54</t>
  </si>
  <si>
    <t xml:space="preserve">99-ALL</t>
  </si>
  <si>
    <t xml:space="preserve">12:46:21</t>
  </si>
  <si>
    <t xml:space="preserve">12:46:45</t>
  </si>
  <si>
    <t xml:space="preserve">12:47:10</t>
  </si>
  <si>
    <t xml:space="preserve">99-0.8</t>
  </si>
  <si>
    <t xml:space="preserve">12:47:36</t>
  </si>
  <si>
    <t xml:space="preserve">12:48:01</t>
  </si>
  <si>
    <t xml:space="preserve">12:48:24</t>
  </si>
  <si>
    <t xml:space="preserve">99-0.6</t>
  </si>
  <si>
    <t xml:space="preserve">12:49:16</t>
  </si>
  <si>
    <t xml:space="preserve">12:49:40</t>
  </si>
  <si>
    <t xml:space="preserve">99-0.4</t>
  </si>
  <si>
    <t xml:space="preserve">12:50:07</t>
  </si>
  <si>
    <t xml:space="preserve">12:50:31</t>
  </si>
  <si>
    <t xml:space="preserve">12:50:56</t>
  </si>
  <si>
    <t xml:space="preserve">99-0.2</t>
  </si>
  <si>
    <t xml:space="preserve">12:52:32</t>
  </si>
  <si>
    <t xml:space="preserve">12:53:19</t>
  </si>
  <si>
    <t xml:space="preserve">99-&lt;0.2</t>
  </si>
  <si>
    <t xml:space="preserve">12:53:47</t>
  </si>
  <si>
    <t xml:space="preserve">12:54:11</t>
  </si>
  <si>
    <t xml:space="preserve">12:54:36</t>
  </si>
  <si>
    <t xml:space="preserve">100-ALL</t>
  </si>
  <si>
    <t xml:space="preserve">12:55:02</t>
  </si>
  <si>
    <t xml:space="preserve">12:55:27</t>
  </si>
  <si>
    <t xml:space="preserve">12:55:50</t>
  </si>
  <si>
    <t xml:space="preserve">100-0.8</t>
  </si>
  <si>
    <t xml:space="preserve">12:56:19</t>
  </si>
  <si>
    <t xml:space="preserve">12:57:06</t>
  </si>
  <si>
    <t xml:space="preserve">100-0.6</t>
  </si>
  <si>
    <t xml:space="preserve">12:57:32</t>
  </si>
  <si>
    <t xml:space="preserve">12:57:56</t>
  </si>
  <si>
    <t xml:space="preserve">12:58:19</t>
  </si>
  <si>
    <t xml:space="preserve">100-0.4</t>
  </si>
  <si>
    <t xml:space="preserve">12:58:46</t>
  </si>
  <si>
    <t xml:space="preserve">12:59:10</t>
  </si>
  <si>
    <t xml:space="preserve">12:59:35</t>
  </si>
  <si>
    <t xml:space="preserve">100-0.2</t>
  </si>
  <si>
    <t xml:space="preserve">13:00:04</t>
  </si>
  <si>
    <t xml:space="preserve">13:00:27</t>
  </si>
  <si>
    <t xml:space="preserve">100-&lt;0.2</t>
  </si>
  <si>
    <t xml:space="preserve">13:01:22</t>
  </si>
  <si>
    <t xml:space="preserve">13:01:47</t>
  </si>
  <si>
    <t xml:space="preserve">13:02:11</t>
  </si>
  <si>
    <t xml:space="preserve">3.73</t>
  </si>
  <si>
    <t xml:space="preserve">13:26:04</t>
  </si>
  <si>
    <t xml:space="preserve">13:26:27</t>
  </si>
  <si>
    <t xml:space="preserve">3.87</t>
  </si>
  <si>
    <t xml:space="preserve">13:27:02</t>
  </si>
  <si>
    <t xml:space="preserve">13:27:27</t>
  </si>
  <si>
    <t xml:space="preserve">13:27:50</t>
  </si>
  <si>
    <t xml:space="preserve">13:28:24</t>
  </si>
  <si>
    <t xml:space="preserve">13:28:48</t>
  </si>
  <si>
    <t xml:space="preserve">13:29:12</t>
  </si>
  <si>
    <t xml:space="preserve">13:29:47</t>
  </si>
  <si>
    <t xml:space="preserve">13:30:10</t>
  </si>
  <si>
    <t xml:space="preserve">3.77</t>
  </si>
  <si>
    <t xml:space="preserve">13:31:03</t>
  </si>
  <si>
    <t xml:space="preserve">3.81</t>
  </si>
  <si>
    <t xml:space="preserve">13:31:26</t>
  </si>
  <si>
    <t xml:space="preserve">13:31:51</t>
  </si>
  <si>
    <t xml:space="preserve">13:32:21</t>
  </si>
  <si>
    <t xml:space="preserve">13:32:45</t>
  </si>
  <si>
    <t xml:space="preserve">4.12</t>
  </si>
  <si>
    <t xml:space="preserve">13:33:09</t>
  </si>
  <si>
    <t xml:space="preserve">13:33:39</t>
  </si>
  <si>
    <t xml:space="preserve">13:34:01</t>
  </si>
  <si>
    <t xml:space="preserve">13:34:25</t>
  </si>
  <si>
    <t xml:space="preserve">13:35:05</t>
  </si>
  <si>
    <t xml:space="preserve">13:35:29</t>
  </si>
  <si>
    <t xml:space="preserve">13:35:53</t>
  </si>
  <si>
    <t xml:space="preserve">13:36:26</t>
  </si>
  <si>
    <t xml:space="preserve">13:36:50</t>
  </si>
  <si>
    <t xml:space="preserve">13:37:13</t>
  </si>
  <si>
    <t xml:space="preserve">13:37:43</t>
  </si>
  <si>
    <t xml:space="preserve">13:38:07</t>
  </si>
  <si>
    <t xml:space="preserve">13:38:30</t>
  </si>
  <si>
    <t xml:space="preserve">13:39:01</t>
  </si>
  <si>
    <t xml:space="preserve">13:39:24</t>
  </si>
  <si>
    <t xml:space="preserve">13:39:46</t>
  </si>
  <si>
    <t xml:space="preserve">13:40:17</t>
  </si>
  <si>
    <t xml:space="preserve">13:40:40</t>
  </si>
  <si>
    <t xml:space="preserve">13:41:05</t>
  </si>
  <si>
    <t xml:space="preserve">13:41:34</t>
  </si>
  <si>
    <t xml:space="preserve">13:41:59</t>
  </si>
  <si>
    <t xml:space="preserve">13:42:22</t>
  </si>
  <si>
    <t xml:space="preserve">13:43:06</t>
  </si>
  <si>
    <t xml:space="preserve">13:43:29</t>
  </si>
  <si>
    <t xml:space="preserve">13:43:52</t>
  </si>
  <si>
    <t xml:space="preserve">13:44:26</t>
  </si>
  <si>
    <t xml:space="preserve">13:44:51</t>
  </si>
  <si>
    <t xml:space="preserve">13:45:13</t>
  </si>
  <si>
    <t xml:space="preserve">13:45:43</t>
  </si>
  <si>
    <t xml:space="preserve">13:46:07</t>
  </si>
  <si>
    <t xml:space="preserve">13:46:31</t>
  </si>
  <si>
    <t xml:space="preserve">13:47:02</t>
  </si>
  <si>
    <t xml:space="preserve">13:47:25</t>
  </si>
  <si>
    <t xml:space="preserve">13:47:48</t>
  </si>
  <si>
    <t xml:space="preserve">13:48:19</t>
  </si>
  <si>
    <t xml:space="preserve">13:48:42</t>
  </si>
  <si>
    <t xml:space="preserve">13:49:07</t>
  </si>
  <si>
    <t xml:space="preserve">13:49:38</t>
  </si>
  <si>
    <t xml:space="preserve">13:50:01</t>
  </si>
  <si>
    <t xml:space="preserve">13:50:25</t>
  </si>
  <si>
    <t xml:space="preserve">13:53:27</t>
  </si>
  <si>
    <t xml:space="preserve">13:53:50</t>
  </si>
  <si>
    <t xml:space="preserve">13:54:15</t>
  </si>
  <si>
    <t xml:space="preserve">13:54:53</t>
  </si>
  <si>
    <t xml:space="preserve">13:55:16</t>
  </si>
  <si>
    <t xml:space="preserve">13:55:41</t>
  </si>
  <si>
    <t xml:space="preserve">13:56:09</t>
  </si>
  <si>
    <t xml:space="preserve">13:56:33</t>
  </si>
  <si>
    <t xml:space="preserve">13:56:57</t>
  </si>
  <si>
    <t xml:space="preserve">13:57:26</t>
  </si>
  <si>
    <t xml:space="preserve">13:57:51</t>
  </si>
  <si>
    <t xml:space="preserve">13:58:13</t>
  </si>
  <si>
    <t xml:space="preserve">13:58:45</t>
  </si>
  <si>
    <t xml:space="preserve">13:59:31</t>
  </si>
  <si>
    <t xml:space="preserve">13:59:59</t>
  </si>
  <si>
    <t xml:space="preserve">14:00:22</t>
  </si>
  <si>
    <t xml:space="preserve">14:00:46</t>
  </si>
  <si>
    <t xml:space="preserve">14:01:18</t>
  </si>
  <si>
    <t xml:space="preserve">14:01:41</t>
  </si>
  <si>
    <t xml:space="preserve">14:02:04</t>
  </si>
  <si>
    <t xml:space="preserve">14:02:34</t>
  </si>
  <si>
    <t xml:space="preserve">14:02:58</t>
  </si>
  <si>
    <t xml:space="preserve">14:03:22</t>
  </si>
  <si>
    <t xml:space="preserve">14:03:54</t>
  </si>
  <si>
    <t xml:space="preserve">14:04:16</t>
  </si>
  <si>
    <t xml:space="preserve">14:04:40</t>
  </si>
  <si>
    <t xml:space="preserve">14:05:10</t>
  </si>
  <si>
    <t xml:space="preserve">14:05:33</t>
  </si>
  <si>
    <t xml:space="preserve">14:05:58</t>
  </si>
  <si>
    <t xml:space="preserve">14:07:27</t>
  </si>
  <si>
    <t xml:space="preserve">14:07:51</t>
  </si>
  <si>
    <t xml:space="preserve">14:08:15</t>
  </si>
  <si>
    <t xml:space="preserve">14:08:44</t>
  </si>
  <si>
    <t xml:space="preserve">14:09:07</t>
  </si>
  <si>
    <t xml:space="preserve">14:10:03</t>
  </si>
  <si>
    <t xml:space="preserve">14:10:27</t>
  </si>
  <si>
    <t xml:space="preserve">14:10:51</t>
  </si>
  <si>
    <t xml:space="preserve">14:11:24</t>
  </si>
  <si>
    <t xml:space="preserve">14:11:48</t>
  </si>
  <si>
    <t xml:space="preserve">#DZIEL/0!</t>
  </si>
  <si>
    <t xml:space="preserve">14:12:12</t>
  </si>
  <si>
    <t xml:space="preserve">14:12:43</t>
  </si>
  <si>
    <t xml:space="preserve">14:13:06</t>
  </si>
  <si>
    <t xml:space="preserve">14:13:30</t>
  </si>
  <si>
    <t xml:space="preserve">14:14:15</t>
  </si>
  <si>
    <t xml:space="preserve">14:14:38</t>
  </si>
  <si>
    <t xml:space="preserve">14:15:01</t>
  </si>
  <si>
    <t xml:space="preserve">14:15:36</t>
  </si>
  <si>
    <t xml:space="preserve">14:16:00</t>
  </si>
  <si>
    <t xml:space="preserve">14:16:24</t>
  </si>
  <si>
    <t xml:space="preserve">14:16:54</t>
  </si>
  <si>
    <t xml:space="preserve">14:17:18</t>
  </si>
  <si>
    <t xml:space="preserve">14:18:12</t>
  </si>
  <si>
    <t xml:space="preserve">14:18:36</t>
  </si>
  <si>
    <t xml:space="preserve">14:19:00</t>
  </si>
  <si>
    <t xml:space="preserve">14:19:30</t>
  </si>
  <si>
    <t xml:space="preserve">14:19:52</t>
  </si>
  <si>
    <t xml:space="preserve">14:20:16</t>
  </si>
  <si>
    <t xml:space="preserve">14:20:44</t>
  </si>
  <si>
    <t xml:space="preserve">14:21:09</t>
  </si>
  <si>
    <t xml:space="preserve">14:21:31</t>
  </si>
  <si>
    <t xml:space="preserve">14:22:03</t>
  </si>
  <si>
    <t xml:space="preserve">14:22:26</t>
  </si>
  <si>
    <t xml:space="preserve">14:22:49</t>
  </si>
  <si>
    <t xml:space="preserve">14:23:18</t>
  </si>
  <si>
    <t xml:space="preserve">14:23:42</t>
  </si>
  <si>
    <t xml:space="preserve">14:24:07</t>
  </si>
  <si>
    <t xml:space="preserve">14:24:34</t>
  </si>
  <si>
    <t xml:space="preserve">14:24:58</t>
  </si>
  <si>
    <t xml:space="preserve">14:25:21</t>
  </si>
  <si>
    <t xml:space="preserve">14:25:52</t>
  </si>
  <si>
    <t xml:space="preserve">14:26:15</t>
  </si>
  <si>
    <t xml:space="preserve">14:26:38</t>
  </si>
  <si>
    <t xml:space="preserve">14:27:09</t>
  </si>
  <si>
    <t xml:space="preserve">14:27:34</t>
  </si>
  <si>
    <t xml:space="preserve">14:27:57</t>
  </si>
  <si>
    <t xml:space="preserve">14:28:32</t>
  </si>
  <si>
    <t xml:space="preserve">14:28:55</t>
  </si>
  <si>
    <t xml:space="preserve">14:29:19</t>
  </si>
  <si>
    <t xml:space="preserve">14:29:51</t>
  </si>
  <si>
    <t xml:space="preserve">14:30:14</t>
  </si>
  <si>
    <t xml:space="preserve">14:30:39</t>
  </si>
  <si>
    <t xml:space="preserve">14:31:20</t>
  </si>
  <si>
    <t xml:space="preserve">14:31:43</t>
  </si>
  <si>
    <t xml:space="preserve">14:32:08</t>
  </si>
  <si>
    <t xml:space="preserve">14:32:37</t>
  </si>
  <si>
    <t xml:space="preserve">14:33:00</t>
  </si>
  <si>
    <t xml:space="preserve">14:33:24</t>
  </si>
  <si>
    <t xml:space="preserve">14:33:54</t>
  </si>
  <si>
    <t xml:space="preserve">14:34:17</t>
  </si>
  <si>
    <t xml:space="preserve">14:34:42</t>
  </si>
  <si>
    <t xml:space="preserve">14:35:13</t>
  </si>
  <si>
    <t xml:space="preserve">14:35:36</t>
  </si>
  <si>
    <t xml:space="preserve">14:35:59</t>
  </si>
  <si>
    <t xml:space="preserve">14:36:30</t>
  </si>
  <si>
    <t xml:space="preserve">14:36:54</t>
  </si>
  <si>
    <t xml:space="preserve">14:37:18</t>
  </si>
  <si>
    <t xml:space="preserve">14:37:49</t>
  </si>
  <si>
    <t xml:space="preserve">14:38:37</t>
  </si>
  <si>
    <t xml:space="preserve">14:39:06</t>
  </si>
  <si>
    <t xml:space="preserve">14:39:30</t>
  </si>
  <si>
    <t xml:space="preserve">14:39:53</t>
  </si>
  <si>
    <t xml:space="preserve">14:40:23</t>
  </si>
  <si>
    <t xml:space="preserve">14:40:47</t>
  </si>
  <si>
    <t xml:space="preserve">14:41:10</t>
  </si>
  <si>
    <t xml:space="preserve">14:41:41</t>
  </si>
  <si>
    <t xml:space="preserve">14:42:04</t>
  </si>
  <si>
    <t xml:space="preserve">14:42:29</t>
  </si>
  <si>
    <t xml:space="preserve">14:43:02</t>
  </si>
  <si>
    <t xml:space="preserve">14:43:26</t>
  </si>
  <si>
    <t xml:space="preserve">14:43:49</t>
  </si>
  <si>
    <t xml:space="preserve">14:44:25</t>
  </si>
  <si>
    <t xml:space="preserve">14:44:49</t>
  </si>
  <si>
    <t xml:space="preserve">14:45:12</t>
  </si>
  <si>
    <t xml:space="preserve">14:45:43</t>
  </si>
  <si>
    <t xml:space="preserve">14:46:06</t>
  </si>
  <si>
    <t xml:space="preserve">14:46:29</t>
  </si>
  <si>
    <t xml:space="preserve">14:46:59</t>
  </si>
  <si>
    <t xml:space="preserve">14:47:22</t>
  </si>
  <si>
    <t xml:space="preserve">14:47:44</t>
  </si>
  <si>
    <t xml:space="preserve">14:48:16</t>
  </si>
  <si>
    <t xml:space="preserve">14:48:38</t>
  </si>
  <si>
    <t xml:space="preserve">14:49:02</t>
  </si>
  <si>
    <t xml:space="preserve">14:49:33</t>
  </si>
  <si>
    <t xml:space="preserve">14:49:58</t>
  </si>
  <si>
    <t xml:space="preserve">14:50:21</t>
  </si>
  <si>
    <t xml:space="preserve">14:50:55</t>
  </si>
  <si>
    <t xml:space="preserve">14:51:19</t>
  </si>
  <si>
    <t xml:space="preserve">14:52:12</t>
  </si>
  <si>
    <t xml:space="preserve">14:52:35</t>
  </si>
  <si>
    <t xml:space="preserve">14:52:59</t>
  </si>
  <si>
    <t xml:space="preserve">14:53:29</t>
  </si>
  <si>
    <t xml:space="preserve">14:53:53</t>
  </si>
  <si>
    <t xml:space="preserve">14:54:16</t>
  </si>
  <si>
    <t xml:space="preserve">14:54:46</t>
  </si>
  <si>
    <t xml:space="preserve">14:55:10</t>
  </si>
  <si>
    <t xml:space="preserve">14:55:35</t>
  </si>
  <si>
    <t xml:space="preserve">14:56:04</t>
  </si>
  <si>
    <t xml:space="preserve">14:56:27</t>
  </si>
  <si>
    <t xml:space="preserve">14:56:52</t>
  </si>
  <si>
    <t xml:space="preserve">14:57:23</t>
  </si>
  <si>
    <t xml:space="preserve">14:57:47</t>
  </si>
  <si>
    <t xml:space="preserve">14:58:11</t>
  </si>
  <si>
    <t xml:space="preserve">14:58:53</t>
  </si>
  <si>
    <t xml:space="preserve">14:59:15</t>
  </si>
  <si>
    <t xml:space="preserve">14:59:40</t>
  </si>
  <si>
    <t xml:space="preserve">15:00:10</t>
  </si>
  <si>
    <t xml:space="preserve">15:00:35</t>
  </si>
  <si>
    <t xml:space="preserve">15:00:58</t>
  </si>
  <si>
    <t xml:space="preserve">15:01:29</t>
  </si>
  <si>
    <t xml:space="preserve">15:01:52</t>
  </si>
  <si>
    <t xml:space="preserve">15:02:16</t>
  </si>
  <si>
    <t xml:space="preserve">15:02:48</t>
  </si>
  <si>
    <t xml:space="preserve">15:03:11</t>
  </si>
  <si>
    <t xml:space="preserve">15:03:36</t>
  </si>
  <si>
    <t xml:space="preserve">15:04:08</t>
  </si>
  <si>
    <t xml:space="preserve">15:04:31</t>
  </si>
  <si>
    <t xml:space="preserve">15:04:56</t>
  </si>
  <si>
    <t xml:space="preserve">15:05:24</t>
  </si>
  <si>
    <t xml:space="preserve">15:05:48</t>
  </si>
  <si>
    <t xml:space="preserve">15:06:12</t>
  </si>
  <si>
    <t xml:space="preserve">15:06:42</t>
  </si>
  <si>
    <t xml:space="preserve">15:08:05</t>
  </si>
  <si>
    <t xml:space="preserve">15:08:29</t>
  </si>
  <si>
    <t xml:space="preserve">15:08:52</t>
  </si>
  <si>
    <t xml:space="preserve">15:09:23</t>
  </si>
  <si>
    <t xml:space="preserve">15:09:47</t>
  </si>
  <si>
    <t xml:space="preserve">15:10:11</t>
  </si>
  <si>
    <t xml:space="preserve">15:10:43</t>
  </si>
  <si>
    <t xml:space="preserve">15:11:06</t>
  </si>
  <si>
    <t xml:space="preserve">15:11:30</t>
  </si>
  <si>
    <t xml:space="preserve">15:12:02</t>
  </si>
  <si>
    <t xml:space="preserve">15:12:25</t>
  </si>
  <si>
    <t xml:space="preserve">15:12:50</t>
  </si>
  <si>
    <t xml:space="preserve">15:13:29</t>
  </si>
  <si>
    <t xml:space="preserve">15:13:54</t>
  </si>
  <si>
    <t xml:space="preserve">15:14:16</t>
  </si>
  <si>
    <t xml:space="preserve">15:14:46</t>
  </si>
  <si>
    <t xml:space="preserve">15:15:10</t>
  </si>
  <si>
    <t xml:space="preserve">15:15:33</t>
  </si>
  <si>
    <t xml:space="preserve">15:16:04</t>
  </si>
  <si>
    <t xml:space="preserve">15:16:27</t>
  </si>
  <si>
    <t xml:space="preserve">15:16:50</t>
  </si>
  <si>
    <t xml:space="preserve">15:17:21</t>
  </si>
  <si>
    <t xml:space="preserve">15:17:46</t>
  </si>
  <si>
    <t xml:space="preserve">15:18:08</t>
  </si>
  <si>
    <t xml:space="preserve">15:18:40</t>
  </si>
  <si>
    <t xml:space="preserve">15:19:03</t>
  </si>
  <si>
    <t xml:space="preserve">15:19:26</t>
  </si>
  <si>
    <t xml:space="preserve">15:20:00</t>
  </si>
  <si>
    <t xml:space="preserve">15:20:24</t>
  </si>
  <si>
    <t xml:space="preserve">15:20:48</t>
  </si>
  <si>
    <t xml:space="preserve">15:21:21</t>
  </si>
  <si>
    <t xml:space="preserve">15:21:45</t>
  </si>
  <si>
    <t xml:space="preserve">15:22:09</t>
  </si>
  <si>
    <t xml:space="preserve">15:22:40</t>
  </si>
  <si>
    <t xml:space="preserve">15:23:03</t>
  </si>
  <si>
    <t xml:space="preserve">15:23:27</t>
  </si>
  <si>
    <t xml:space="preserve">15:23:59</t>
  </si>
  <si>
    <t xml:space="preserve">15:24:24</t>
  </si>
  <si>
    <t xml:space="preserve">15:24:47</t>
  </si>
  <si>
    <t xml:space="preserve">15:26:25</t>
  </si>
  <si>
    <t xml:space="preserve">15:26:48</t>
  </si>
  <si>
    <t xml:space="preserve">15:27:13</t>
  </si>
  <si>
    <t xml:space="preserve">15:27:42</t>
  </si>
  <si>
    <t xml:space="preserve">15:28:04</t>
  </si>
  <si>
    <t xml:space="preserve">15:28:27</t>
  </si>
  <si>
    <t xml:space="preserve">15:28:58</t>
  </si>
  <si>
    <t xml:space="preserve">15:29:20</t>
  </si>
  <si>
    <t xml:space="preserve">15:29:44</t>
  </si>
  <si>
    <t xml:space="preserve">15:30:16</t>
  </si>
  <si>
    <t xml:space="preserve">15:30:40</t>
  </si>
  <si>
    <t xml:space="preserve">15:31:04</t>
  </si>
  <si>
    <t xml:space="preserve">15:31:34</t>
  </si>
  <si>
    <t xml:space="preserve">15:31:58</t>
  </si>
  <si>
    <t xml:space="preserve">15:32:22</t>
  </si>
  <si>
    <t xml:space="preserve">15:33:14</t>
  </si>
  <si>
    <t xml:space="preserve">15:33:38</t>
  </si>
  <si>
    <t xml:space="preserve">15:34:01</t>
  </si>
  <si>
    <t xml:space="preserve">15:34:31</t>
  </si>
  <si>
    <t xml:space="preserve">15:34:55</t>
  </si>
  <si>
    <t xml:space="preserve">15:35:20</t>
  </si>
  <si>
    <t xml:space="preserve">15:35:49</t>
  </si>
  <si>
    <t xml:space="preserve">15:36:14</t>
  </si>
  <si>
    <t xml:space="preserve">15:36:37</t>
  </si>
  <si>
    <t xml:space="preserve">15:37:09</t>
  </si>
  <si>
    <t xml:space="preserve">15:37:32</t>
  </si>
  <si>
    <t xml:space="preserve">15:37:56</t>
  </si>
  <si>
    <t xml:space="preserve">15:38:26</t>
  </si>
  <si>
    <t xml:space="preserve">15:38:51</t>
  </si>
  <si>
    <t xml:space="preserve">15:39:14</t>
  </si>
  <si>
    <t xml:space="preserve">15:39:46</t>
  </si>
  <si>
    <t xml:space="preserve">15:40:10</t>
  </si>
  <si>
    <t xml:space="preserve">15:40:35</t>
  </si>
  <si>
    <t xml:space="preserve">mass of the sample on the sieve after sieving by the mesh of diameter of 1 [mm] ALL</t>
  </si>
  <si>
    <t xml:space="preserve">mass of the sample on the sieve after sieving by the mesh of diameter of 0.8 [mm] 0.8</t>
  </si>
  <si>
    <t xml:space="preserve">mass of the sample on the sieve after sieving by the mesh of diameter of 0.6 [mm] 0.6</t>
  </si>
  <si>
    <t xml:space="preserve">mass of the sample on the sieve after sieving by the mesh of diameter of 0.4 [mm] 0.4</t>
  </si>
  <si>
    <t xml:space="preserve">mass of the sample on the sieve after sieving by the mesh of diameter of 0.2 [mm] 0.2</t>
  </si>
  <si>
    <t xml:space="preserve">mass of the material sieved by the mesh of diameter of 0.2 [mm] &lt;0.2</t>
  </si>
  <si>
    <t xml:space="preserve">Do wyrzucenia</t>
  </si>
  <si>
    <t xml:space="preserve">Comments</t>
  </si>
  <si>
    <t xml:space="preserve">20° 56' 22.17"E</t>
  </si>
  <si>
    <t xml:space="preserve">52° 14' 46.30"N</t>
  </si>
  <si>
    <t xml:space="preserve">21° 03' 48.63"E</t>
  </si>
  <si>
    <t xml:space="preserve">52° 08' 43.54"N </t>
  </si>
  <si>
    <t xml:space="preserve">21° 02' 44.77"E</t>
  </si>
  <si>
    <t xml:space="preserve">52° 08' 57.33"N </t>
  </si>
  <si>
    <t xml:space="preserve">21° 01' 53.56"E</t>
  </si>
  <si>
    <t xml:space="preserve">52° 08' 36.23"N </t>
  </si>
  <si>
    <t xml:space="preserve">21° 01' 2.43"E</t>
  </si>
  <si>
    <t xml:space="preserve">52° 09' 6.57"N</t>
  </si>
  <si>
    <t xml:space="preserve">stacja paliw</t>
  </si>
  <si>
    <t xml:space="preserve">21° 00' 2.70"E</t>
  </si>
  <si>
    <t xml:space="preserve">52° 08' 31.79"N </t>
  </si>
  <si>
    <t xml:space="preserve">Grabów - pole</t>
  </si>
  <si>
    <t xml:space="preserve">20° 59' 33.46"E</t>
  </si>
  <si>
    <t xml:space="preserve">52° 09' 34.25"N </t>
  </si>
  <si>
    <t xml:space="preserve">21° 01' 16.18"E</t>
  </si>
  <si>
    <t xml:space="preserve">52° 09' 28.71"N </t>
  </si>
  <si>
    <t xml:space="preserve">21° 01' 53.72"E</t>
  </si>
  <si>
    <t xml:space="preserve">52° 09' 30.11"N </t>
  </si>
  <si>
    <t xml:space="preserve">21° 02' 47.71"E</t>
  </si>
  <si>
    <t xml:space="preserve">52° 09' 26.97"N </t>
  </si>
  <si>
    <t xml:space="preserve">21° 04' 20.17"E</t>
  </si>
  <si>
    <t xml:space="preserve">52° 09' 38.28"N </t>
  </si>
  <si>
    <t xml:space="preserve">budowa linii tramwajowej</t>
  </si>
  <si>
    <t xml:space="preserve">21° 04' 42.33"E</t>
  </si>
  <si>
    <t xml:space="preserve">52° 10' 27.57"N</t>
  </si>
  <si>
    <t xml:space="preserve">21° 04' 29.00"E</t>
  </si>
  <si>
    <t xml:space="preserve">52° 12' 14.31"N </t>
  </si>
  <si>
    <t xml:space="preserve">pod trasą Siekierkowską</t>
  </si>
  <si>
    <t xml:space="preserve">21° 04' 5.031"E</t>
  </si>
  <si>
    <t xml:space="preserve">52° 12' 44.55"N </t>
  </si>
  <si>
    <t xml:space="preserve">21° 00.123' E</t>
  </si>
  <si>
    <t xml:space="preserve">52° 16.088'N</t>
  </si>
  <si>
    <t xml:space="preserve">20° 54.722'E</t>
  </si>
  <si>
    <t xml:space="preserve">52° 17.099'N</t>
  </si>
  <si>
    <t xml:space="preserve">20° 55.881'E</t>
  </si>
  <si>
    <t xml:space="preserve">52° 16.726'N</t>
  </si>
  <si>
    <t xml:space="preserve">linia tramwajowa</t>
  </si>
  <si>
    <t xml:space="preserve">20° 54.947'E</t>
  </si>
  <si>
    <t xml:space="preserve">52° 16.328'N</t>
  </si>
  <si>
    <t xml:space="preserve">20° 56.000' E</t>
  </si>
  <si>
    <t xml:space="preserve">52° 16.234' N</t>
  </si>
  <si>
    <t xml:space="preserve">20° 57.019'E</t>
  </si>
  <si>
    <t xml:space="preserve">52° 16.239' N</t>
  </si>
  <si>
    <t xml:space="preserve">20° 56.664'E</t>
  </si>
  <si>
    <t xml:space="preserve">52° 17.035' N</t>
  </si>
  <si>
    <t xml:space="preserve">20° 57.525'E</t>
  </si>
  <si>
    <t xml:space="preserve">52° 16.824' N</t>
  </si>
  <si>
    <t xml:space="preserve">20° 58.054'E</t>
  </si>
  <si>
    <t xml:space="preserve">52° 16.319'N</t>
  </si>
  <si>
    <t xml:space="preserve">20° 58.654'E</t>
  </si>
  <si>
    <t xml:space="preserve">52° 15.994'N</t>
  </si>
  <si>
    <t xml:space="preserve">20° 58.478'E</t>
  </si>
  <si>
    <t xml:space="preserve">52° 17.195'N</t>
  </si>
  <si>
    <t xml:space="preserve">20° 59.416'E</t>
  </si>
  <si>
    <t xml:space="preserve">52° 16.620'N</t>
  </si>
  <si>
    <t xml:space="preserve">21° 01.323'E</t>
  </si>
  <si>
    <t xml:space="preserve">52° 17.202'N</t>
  </si>
  <si>
    <t xml:space="preserve">21° 02.073'E</t>
  </si>
  <si>
    <t xml:space="preserve">52° 16.995'N</t>
  </si>
  <si>
    <t xml:space="preserve">21° 02.844'E</t>
  </si>
  <si>
    <t xml:space="preserve">52° 17.198'N</t>
  </si>
  <si>
    <t xml:space="preserve">21° 04.312'E</t>
  </si>
  <si>
    <t xml:space="preserve">52° 16.983'N</t>
  </si>
  <si>
    <t xml:space="preserve">21° 04.054'E</t>
  </si>
  <si>
    <t xml:space="preserve">52° 16.412'N</t>
  </si>
  <si>
    <t xml:space="preserve">21° 03.090'E</t>
  </si>
  <si>
    <t xml:space="preserve">52° 16.173'N</t>
  </si>
  <si>
    <t xml:space="preserve">21° 02.266'E</t>
  </si>
  <si>
    <t xml:space="preserve">52° 15.984'N</t>
  </si>
  <si>
    <t xml:space="preserve">21° 01.339'E</t>
  </si>
  <si>
    <t xml:space="preserve">52° 15.737'N</t>
  </si>
  <si>
    <t xml:space="preserve">21° 01.341'E</t>
  </si>
  <si>
    <t xml:space="preserve">52° 15.205'N</t>
  </si>
  <si>
    <t xml:space="preserve">wybrzeże Helskie/Wisła</t>
  </si>
  <si>
    <t xml:space="preserve">21° 02.252'E</t>
  </si>
  <si>
    <t xml:space="preserve">52° 15.110'N</t>
  </si>
  <si>
    <t xml:space="preserve">21° 02.974'E</t>
  </si>
  <si>
    <t xml:space="preserve">52° 15.138'N</t>
  </si>
  <si>
    <t xml:space="preserve">dw. Warszawa-Wsch.</t>
  </si>
  <si>
    <t xml:space="preserve">21° 05.034'E</t>
  </si>
  <si>
    <t xml:space="preserve">52° 15.160'N</t>
  </si>
  <si>
    <t xml:space="preserve">20° 54.982'E</t>
  </si>
  <si>
    <t xml:space="preserve">52° 12.329'N</t>
  </si>
  <si>
    <t xml:space="preserve">20° 55.484'E</t>
  </si>
  <si>
    <t xml:space="preserve">52° 12.229'N</t>
  </si>
  <si>
    <t xml:space="preserve">20° 56.001'E</t>
  </si>
  <si>
    <t xml:space="preserve">52° 12.108'N</t>
  </si>
  <si>
    <t xml:space="preserve">20° 57.397'E</t>
  </si>
  <si>
    <t xml:space="preserve">52° 12.121'N</t>
  </si>
  <si>
    <t xml:space="preserve">20° 58.158'E</t>
  </si>
  <si>
    <t xml:space="preserve">52° 12.122'N</t>
  </si>
  <si>
    <t xml:space="preserve">20° 58.461'E</t>
  </si>
  <si>
    <t xml:space="preserve">52° 11.084'N</t>
  </si>
  <si>
    <t xml:space="preserve">20° 58.669'E</t>
  </si>
  <si>
    <t xml:space="preserve">52° 10.810'N</t>
  </si>
  <si>
    <t xml:space="preserve">lotnisko</t>
  </si>
  <si>
    <t xml:space="preserve">20° 55.613'E</t>
  </si>
  <si>
    <t xml:space="preserve">52° 11.775'N</t>
  </si>
  <si>
    <t xml:space="preserve">20° 56.668'E</t>
  </si>
  <si>
    <t xml:space="preserve">52° 11.567'N</t>
  </si>
  <si>
    <t xml:space="preserve">20° 57.213'E</t>
  </si>
  <si>
    <t xml:space="preserve">52° 11.460'N</t>
  </si>
  <si>
    <t xml:space="preserve">20° 57.005'E</t>
  </si>
  <si>
    <t xml:space="preserve">52° 10.931'N</t>
  </si>
  <si>
    <t xml:space="preserve">20° 56.658'E</t>
  </si>
  <si>
    <t xml:space="preserve">52° 10.525'N</t>
  </si>
  <si>
    <t xml:space="preserve">tramwaj, lotnisko, P+R</t>
  </si>
  <si>
    <t xml:space="preserve">20° 55.023'E</t>
  </si>
  <si>
    <t xml:space="preserve">52° 13.162'N</t>
  </si>
  <si>
    <t xml:space="preserve">20° 55.900'E</t>
  </si>
  <si>
    <t xml:space="preserve">52° 13.418'N</t>
  </si>
  <si>
    <t xml:space="preserve">20° 56.226'E</t>
  </si>
  <si>
    <t xml:space="preserve">52° 13.342'N</t>
  </si>
  <si>
    <t xml:space="preserve">20° 56.507'E</t>
  </si>
  <si>
    <t xml:space="preserve">52° 13.904'N</t>
  </si>
  <si>
    <t xml:space="preserve">20° 55.509'E</t>
  </si>
  <si>
    <t xml:space="preserve">52° 14.048'N</t>
  </si>
  <si>
    <t xml:space="preserve">20° 54.912'E</t>
  </si>
  <si>
    <t xml:space="preserve">52° 13.906'N</t>
  </si>
  <si>
    <t xml:space="preserve">20° 54.797'E</t>
  </si>
  <si>
    <t xml:space="preserve">52° 14.438'N</t>
  </si>
  <si>
    <t xml:space="preserve">20° 55.720'E</t>
  </si>
  <si>
    <t xml:space="preserve">52° 14.428'N</t>
  </si>
  <si>
    <t xml:space="preserve">20° 54.812'E</t>
  </si>
  <si>
    <t xml:space="preserve">52° 15.165'N</t>
  </si>
  <si>
    <t xml:space="preserve">20° 55.417'E</t>
  </si>
  <si>
    <t xml:space="preserve">52° 15.189'N</t>
  </si>
  <si>
    <t xml:space="preserve">20° 56.417'E</t>
  </si>
  <si>
    <t xml:space="preserve">52° 15.662'N</t>
  </si>
  <si>
    <t xml:space="preserve">budowa</t>
  </si>
  <si>
    <t xml:space="preserve">20° 57.484'E</t>
  </si>
  <si>
    <t xml:space="preserve">52° 15.617'N</t>
  </si>
  <si>
    <t xml:space="preserve">20° 57.818'E</t>
  </si>
  <si>
    <t xml:space="preserve">52° 14.244'N</t>
  </si>
  <si>
    <t xml:space="preserve">20° 57.540'E</t>
  </si>
  <si>
    <t xml:space="preserve">20° 58.684'E</t>
  </si>
  <si>
    <t xml:space="preserve">52° 13.766'N</t>
  </si>
  <si>
    <t xml:space="preserve">21° 04.239'E</t>
  </si>
  <si>
    <t xml:space="preserve">52° 11.418'N</t>
  </si>
  <si>
    <t xml:space="preserve">21° 02.777'E</t>
  </si>
  <si>
    <t xml:space="preserve">52° 11.260'N</t>
  </si>
  <si>
    <t xml:space="preserve">21° 02.086'E</t>
  </si>
  <si>
    <t xml:space="preserve">52° 11.307'N</t>
  </si>
  <si>
    <t xml:space="preserve">21° 03.138'E</t>
  </si>
  <si>
    <t xml:space="preserve">52° 10.388'N</t>
  </si>
  <si>
    <t xml:space="preserve">21° 01.565'E</t>
  </si>
  <si>
    <t xml:space="preserve">52° 10.379'N</t>
  </si>
  <si>
    <t xml:space="preserve">21° 00.762'E</t>
  </si>
  <si>
    <t xml:space="preserve">52° 10.481'N</t>
  </si>
  <si>
    <t xml:space="preserve">20° 59.859'E</t>
  </si>
  <si>
    <t xml:space="preserve">52° 10.832'N</t>
  </si>
  <si>
    <t xml:space="preserve">20° 59.728'E</t>
  </si>
  <si>
    <t xml:space="preserve">52° 11.329'N</t>
  </si>
  <si>
    <t xml:space="preserve">20° 59.143'E</t>
  </si>
  <si>
    <t xml:space="preserve">52° 12.182'N</t>
  </si>
  <si>
    <t xml:space="preserve">20° 59.398'E</t>
  </si>
  <si>
    <t xml:space="preserve">52° 12.993'N</t>
  </si>
  <si>
    <t xml:space="preserve">21° 01.036'E</t>
  </si>
  <si>
    <t xml:space="preserve">52° 11.331'N</t>
  </si>
  <si>
    <t xml:space="preserve">21° 00.766'E</t>
  </si>
  <si>
    <t xml:space="preserve">52° 11.856'N</t>
  </si>
  <si>
    <t xml:space="preserve">21° 00.784'E</t>
  </si>
  <si>
    <t xml:space="preserve">52° 13.041'N</t>
  </si>
  <si>
    <t xml:space="preserve">21° 00.302'E</t>
  </si>
  <si>
    <t xml:space="preserve">52° 13.052'N</t>
  </si>
  <si>
    <t xml:space="preserve">20° 58.766'E</t>
  </si>
  <si>
    <t xml:space="preserve">52° 13.019'N</t>
  </si>
  <si>
    <t xml:space="preserve">20° 57.783'E</t>
  </si>
  <si>
    <t xml:space="preserve">52° 13.039'N</t>
  </si>
  <si>
    <t xml:space="preserve">20° 58.673'E</t>
  </si>
  <si>
    <t xml:space="preserve">52° 14.377'N</t>
  </si>
  <si>
    <t xml:space="preserve">20° 59.069'E</t>
  </si>
  <si>
    <t xml:space="preserve">52° 15.299'N</t>
  </si>
  <si>
    <t xml:space="preserve">52° 15.477'N</t>
  </si>
  <si>
    <t xml:space="preserve">21° 00.179'E</t>
  </si>
  <si>
    <t xml:space="preserve">52° 14.723'N</t>
  </si>
  <si>
    <t xml:space="preserve">20° 59.641'E</t>
  </si>
  <si>
    <t xml:space="preserve">52° 14.475'N</t>
  </si>
  <si>
    <t xml:space="preserve">20° 59.931'E</t>
  </si>
  <si>
    <t xml:space="preserve">52° 13.931'N</t>
  </si>
  <si>
    <t xml:space="preserve">21° 00.064'E</t>
  </si>
  <si>
    <t xml:space="preserve">52° 13.667'N</t>
  </si>
  <si>
    <t xml:space="preserve">21° 01.227'E</t>
  </si>
  <si>
    <t xml:space="preserve">52° 13.938'N</t>
  </si>
  <si>
    <t xml:space="preserve">21° 00.981'E</t>
  </si>
  <si>
    <t xml:space="preserve">52° 14.532'N</t>
  </si>
  <si>
    <t xml:space="preserve">21° 02.397'E</t>
  </si>
  <si>
    <t xml:space="preserve">52° 11.793'N</t>
  </si>
  <si>
    <t xml:space="preserve">21° 02.281'E</t>
  </si>
  <si>
    <t xml:space="preserve">52° 14.608'N</t>
  </si>
  <si>
    <t xml:space="preserve">21° 03.041'E</t>
  </si>
  <si>
    <t xml:space="preserve">52° 14.262'N</t>
  </si>
  <si>
    <t xml:space="preserve">21° 02.190'E</t>
  </si>
  <si>
    <t xml:space="preserve">52° 13.920'N</t>
  </si>
  <si>
    <t xml:space="preserve">21° 02.169'E</t>
  </si>
  <si>
    <t xml:space="preserve">52° 13.242'N</t>
  </si>
  <si>
    <t xml:space="preserve">21° 02.772'E</t>
  </si>
  <si>
    <t xml:space="preserve">52° 12.867'N</t>
  </si>
  <si>
    <t xml:space="preserve">21° 02.989'E</t>
  </si>
  <si>
    <t xml:space="preserve">52° 12.075'N</t>
  </si>
  <si>
    <t xml:space="preserve">21° 03.546'E</t>
  </si>
  <si>
    <t xml:space="preserve">52° 13.640'N</t>
  </si>
  <si>
    <t xml:space="preserve">21° 04.004'E</t>
  </si>
  <si>
    <t xml:space="preserve">52° 13.978'N</t>
  </si>
  <si>
    <t xml:space="preserve">21° 04.559'E</t>
  </si>
  <si>
    <t xml:space="preserve">52° 14.569'N</t>
  </si>
  <si>
    <t xml:space="preserve">AC</t>
  </si>
  <si>
    <t xml:space="preserve">100mT</t>
  </si>
  <si>
    <t xml:space="preserve">DC</t>
  </si>
  <si>
    <t xml:space="preserve">100uT</t>
  </si>
  <si>
    <t xml:space="preserve">Standard volume Vo=</t>
  </si>
  <si>
    <t xml:space="preserve">[cm^3]</t>
  </si>
  <si>
    <t xml:space="preserve">Mx</t>
  </si>
  <si>
    <t xml:space="preserve">My</t>
  </si>
  <si>
    <t xml:space="preserve">Mz</t>
  </si>
  <si>
    <t xml:space="preserve">E(x)</t>
  </si>
  <si>
    <t xml:space="preserve">M-holder</t>
  </si>
  <si>
    <t xml:space="preserve">HOLDER</t>
  </si>
  <si>
    <t xml:space="preserve">82_&lt;0.2</t>
  </si>
  <si>
    <t xml:space="preserve">36_&lt;0.2</t>
  </si>
  <si>
    <t xml:space="preserve">19_0,8</t>
  </si>
  <si>
    <t xml:space="preserve">33_&lt;0.2</t>
  </si>
  <si>
    <t xml:space="preserve">93_0,8</t>
  </si>
  <si>
    <t xml:space="preserve">55_0,8</t>
  </si>
  <si>
    <t xml:space="preserve">88_&lt;0.2</t>
  </si>
  <si>
    <t xml:space="preserve">72_&lt;0.2</t>
  </si>
  <si>
    <t xml:space="preserve">48_0,8</t>
  </si>
  <si>
    <t xml:space="preserve">16_&lt;0.2</t>
  </si>
  <si>
    <t xml:space="preserve">79_&lt;0.2</t>
  </si>
  <si>
    <t xml:space="preserve">26_0,8</t>
  </si>
  <si>
    <t xml:space="preserve">85_&lt;0.2</t>
  </si>
  <si>
    <t xml:space="preserve">34_&lt;0.2</t>
  </si>
  <si>
    <t xml:space="preserve">79_0,8</t>
  </si>
  <si>
    <t xml:space="preserve">26_&lt;0.2</t>
  </si>
  <si>
    <t xml:space="preserve">19_&lt;0.2</t>
  </si>
  <si>
    <t xml:space="preserve">93_&lt;0.2</t>
  </si>
  <si>
    <t xml:space="preserve">50_&lt;0.2</t>
  </si>
  <si>
    <t xml:space="preserve">16_0,8</t>
  </si>
  <si>
    <t xml:space="preserve">95_0,8</t>
  </si>
  <si>
    <t xml:space="preserve">62_0,8</t>
  </si>
  <si>
    <t xml:space="preserve">31_&lt;0.2</t>
  </si>
  <si>
    <t xml:space="preserve">47_0,8</t>
  </si>
  <si>
    <t xml:space="preserve">81_&lt;0.2</t>
  </si>
  <si>
    <t xml:space="preserve">46_0,8</t>
  </si>
  <si>
    <t xml:space="preserve">79_0,8B</t>
  </si>
  <si>
    <t xml:space="preserve">81_0,8</t>
  </si>
  <si>
    <t xml:space="preserve">80_&lt;0.2</t>
  </si>
  <si>
    <t xml:space="preserve">92_&lt;0.2</t>
  </si>
  <si>
    <t xml:space="preserve">81_0,6</t>
  </si>
  <si>
    <t xml:space="preserve">53_0,8</t>
  </si>
  <si>
    <t xml:space="preserve">65_&lt;0.2</t>
  </si>
  <si>
    <t xml:space="preserve">96_0,8</t>
  </si>
  <si>
    <t xml:space="preserve">83_&lt;0.2</t>
  </si>
  <si>
    <t xml:space="preserve">86_0,8</t>
  </si>
  <si>
    <t xml:space="preserve">76_0,8</t>
  </si>
  <si>
    <t xml:space="preserve">63_&lt;0.2</t>
  </si>
  <si>
    <t xml:space="preserve">92_0,8</t>
  </si>
  <si>
    <t xml:space="preserve">59_&lt;0.2</t>
  </si>
  <si>
    <t xml:space="preserve">W9_2</t>
  </si>
  <si>
    <t xml:space="preserve">&lt;107_2</t>
  </si>
  <si>
    <t xml:space="preserve">5_0.8</t>
  </si>
  <si>
    <t xml:space="preserve">9_0.8</t>
  </si>
  <si>
    <t xml:space="preserve">9_0.6</t>
  </si>
  <si>
    <t xml:space="preserve">9_0.4</t>
  </si>
  <si>
    <t xml:space="preserve">9_0.2</t>
  </si>
  <si>
    <t xml:space="preserve">9_&lt;0.2</t>
  </si>
  <si>
    <t xml:space="preserve">17_&lt;0.2</t>
  </si>
  <si>
    <t xml:space="preserve">21_&lt;0.2</t>
  </si>
  <si>
    <t xml:space="preserve">24_&lt;0.2</t>
  </si>
  <si>
    <t xml:space="preserve">25_&lt;0.2</t>
  </si>
  <si>
    <t xml:space="preserve">27_&lt;0.2</t>
  </si>
  <si>
    <t xml:space="preserve">28_0.8</t>
  </si>
  <si>
    <t xml:space="preserve">28_0.8B</t>
  </si>
  <si>
    <t xml:space="preserve">28_&lt;0.2</t>
  </si>
  <si>
    <t xml:space="preserve">29_&lt;0.2</t>
  </si>
  <si>
    <t xml:space="preserve">30_&lt;0.2</t>
  </si>
  <si>
    <t xml:space="preserve">30_0.2</t>
  </si>
  <si>
    <t xml:space="preserve">30_0.6</t>
  </si>
  <si>
    <t xml:space="preserve">31_&lt;0.2B</t>
  </si>
  <si>
    <t xml:space="preserve">31_0.2</t>
  </si>
  <si>
    <t xml:space="preserve">31_0.4</t>
  </si>
  <si>
    <t xml:space="preserve">31_0.6</t>
  </si>
  <si>
    <t xml:space="preserve">31_0.8</t>
  </si>
  <si>
    <t xml:space="preserve">33_0.2</t>
  </si>
  <si>
    <t xml:space="preserve">33_0.4</t>
  </si>
  <si>
    <t xml:space="preserve">33_0.6</t>
  </si>
  <si>
    <t xml:space="preserve">34_0.2</t>
  </si>
  <si>
    <t xml:space="preserve">34_0.6</t>
  </si>
  <si>
    <t xml:space="preserve">37_&lt;0.2</t>
  </si>
  <si>
    <t xml:space="preserve">dubel to data</t>
  </si>
  <si>
    <t xml:space="preserve">37_0.8</t>
  </si>
  <si>
    <t xml:space="preserve">dubel</t>
  </si>
  <si>
    <t xml:space="preserve">36_0.8B</t>
  </si>
  <si>
    <t xml:space="preserve">36_0.8</t>
  </si>
  <si>
    <t xml:space="preserve">39_0.8</t>
  </si>
  <si>
    <t xml:space="preserve">40_0.8</t>
  </si>
  <si>
    <t xml:space="preserve">45_&lt;0.2</t>
  </si>
  <si>
    <t xml:space="preserve">45_0.8</t>
  </si>
  <si>
    <t xml:space="preserve">46_&lt;0.2</t>
  </si>
  <si>
    <t xml:space="preserve">46_0.2</t>
  </si>
  <si>
    <t xml:space="preserve">46_0.4</t>
  </si>
  <si>
    <t xml:space="preserve">46_0.6</t>
  </si>
  <si>
    <t xml:space="preserve">49_0.8</t>
  </si>
  <si>
    <t xml:space="preserve">55_&lt;0.2</t>
  </si>
  <si>
    <t xml:space="preserve">55_0.6</t>
  </si>
  <si>
    <t xml:space="preserve">57_0.8</t>
  </si>
  <si>
    <t xml:space="preserve">58_&lt;0.2</t>
  </si>
  <si>
    <t xml:space="preserve">59_0.2</t>
  </si>
  <si>
    <t xml:space="preserve">59_0.6</t>
  </si>
  <si>
    <t xml:space="preserve">62_&lt;0.2</t>
  </si>
  <si>
    <t xml:space="preserve">62_0.4</t>
  </si>
  <si>
    <t xml:space="preserve">62_0.6</t>
  </si>
  <si>
    <t xml:space="preserve">67A_&lt;0.2</t>
  </si>
  <si>
    <t xml:space="preserve">67B_&lt;0.2</t>
  </si>
  <si>
    <t xml:space="preserve">67_0.8</t>
  </si>
  <si>
    <t xml:space="preserve">71_&lt;0.2</t>
  </si>
  <si>
    <t xml:space="preserve">71_0.2</t>
  </si>
  <si>
    <t xml:space="preserve">71_0.4</t>
  </si>
  <si>
    <t xml:space="preserve">71_0.6</t>
  </si>
  <si>
    <t xml:space="preserve">71_0.8</t>
  </si>
  <si>
    <t xml:space="preserve">70_0.8</t>
  </si>
  <si>
    <t xml:space="preserve">72_0.8</t>
  </si>
  <si>
    <t xml:space="preserve">74_&lt;0.2</t>
  </si>
  <si>
    <t xml:space="preserve">74_0.2</t>
  </si>
  <si>
    <t xml:space="preserve">74_0.6</t>
  </si>
  <si>
    <t xml:space="preserve">75_&lt;0.2</t>
  </si>
  <si>
    <t xml:space="preserve">79_0.2</t>
  </si>
  <si>
    <t xml:space="preserve">79_0.4</t>
  </si>
  <si>
    <t xml:space="preserve">79_0.6</t>
  </si>
  <si>
    <t xml:space="preserve">80_0.2</t>
  </si>
  <si>
    <t xml:space="preserve">81_0.6</t>
  </si>
  <si>
    <t xml:space="preserve">81_0.4</t>
  </si>
  <si>
    <t xml:space="preserve">82_0.6</t>
  </si>
  <si>
    <t xml:space="preserve">82_0.4</t>
  </si>
  <si>
    <t xml:space="preserve">82_0.2</t>
  </si>
  <si>
    <t xml:space="preserve">84_&lt;0.2</t>
  </si>
  <si>
    <t xml:space="preserve">85_0.6</t>
  </si>
  <si>
    <t xml:space="preserve">85_0.2</t>
  </si>
  <si>
    <t xml:space="preserve">86_&lt;0.2</t>
  </si>
  <si>
    <t xml:space="preserve">87_&lt;0.2</t>
  </si>
  <si>
    <t xml:space="preserve">88_0.6</t>
  </si>
  <si>
    <t xml:space="preserve">88_0.4</t>
  </si>
  <si>
    <t xml:space="preserve">88_0.2</t>
  </si>
  <si>
    <t xml:space="preserve">97_&lt;0.2</t>
  </si>
  <si>
    <t xml:space="preserve">93_0.6</t>
  </si>
  <si>
    <t xml:space="preserve">93_0.4</t>
  </si>
  <si>
    <t xml:space="preserve">93_0.2</t>
  </si>
  <si>
    <t xml:space="preserve">94_&lt;0.2</t>
  </si>
  <si>
    <t xml:space="preserve">96_0.8</t>
  </si>
  <si>
    <t xml:space="preserve">96_&lt;0.2</t>
  </si>
  <si>
    <t xml:space="preserve">97_0.2</t>
  </si>
  <si>
    <t xml:space="preserve">97_0.4</t>
  </si>
  <si>
    <t xml:space="preserve">97_0.6</t>
  </si>
  <si>
    <t xml:space="preserve">97_0.8</t>
  </si>
  <si>
    <t xml:space="preserve">100_&lt;0.2</t>
  </si>
  <si>
    <t xml:space="preserve">100_0.2</t>
  </si>
  <si>
    <t xml:space="preserve">100_0.4</t>
  </si>
  <si>
    <t xml:space="preserve">100_0.6</t>
  </si>
  <si>
    <t xml:space="preserve">1_&lt;0.2</t>
  </si>
  <si>
    <t xml:space="preserve">39_0.2</t>
  </si>
  <si>
    <t xml:space="preserve">1_0.4</t>
  </si>
  <si>
    <t xml:space="preserve">5_0.4</t>
  </si>
  <si>
    <t xml:space="preserve">14_0.6</t>
  </si>
  <si>
    <t xml:space="preserve">18_0.8</t>
  </si>
  <si>
    <t xml:space="preserve">1_0.6</t>
  </si>
  <si>
    <t xml:space="preserve">87_0.4</t>
  </si>
  <si>
    <t xml:space="preserve">18_0.2</t>
  </si>
  <si>
    <t xml:space="preserve">18_0.6</t>
  </si>
  <si>
    <t xml:space="preserve">7_0.2</t>
  </si>
  <si>
    <t xml:space="preserve">16_02</t>
  </si>
  <si>
    <t xml:space="preserve">18_04</t>
  </si>
  <si>
    <t xml:space="preserve">26_02</t>
  </si>
  <si>
    <t xml:space="preserve">10_06</t>
  </si>
  <si>
    <t xml:space="preserve">82_0.8</t>
  </si>
  <si>
    <t xml:space="preserve">5_0.6</t>
  </si>
  <si>
    <t xml:space="preserve">12_0.2</t>
  </si>
  <si>
    <t xml:space="preserve">12_0.8</t>
  </si>
  <si>
    <t xml:space="preserve">62_0.2</t>
  </si>
  <si>
    <t xml:space="preserve">10_&lt;0.2</t>
  </si>
  <si>
    <t xml:space="preserve">63_0.2</t>
  </si>
  <si>
    <t xml:space="preserve">12_0.4</t>
  </si>
  <si>
    <t xml:space="preserve">10_0.4</t>
  </si>
  <si>
    <t xml:space="preserve">27_0.2</t>
  </si>
  <si>
    <t xml:space="preserve">67_0.2</t>
  </si>
  <si>
    <t xml:space="preserve">92_0.2</t>
  </si>
  <si>
    <t xml:space="preserve">12_&lt;0.2</t>
  </si>
  <si>
    <t xml:space="preserve">7_0.8</t>
  </si>
  <si>
    <t xml:space="preserve">14_0.2</t>
  </si>
  <si>
    <t xml:space="preserve">45_0.2</t>
  </si>
  <si>
    <t xml:space="preserve">5_&lt;0.2</t>
  </si>
  <si>
    <t xml:space="preserve">18_&lt;0.2</t>
  </si>
  <si>
    <t xml:space="preserve">29_0.2</t>
  </si>
  <si>
    <t xml:space="preserve">14_&lt;0.2</t>
  </si>
  <si>
    <t xml:space="preserve">87_0.2</t>
  </si>
  <si>
    <t xml:space="preserve">7_0.6</t>
  </si>
  <si>
    <t xml:space="preserve">14_0.8</t>
  </si>
  <si>
    <t xml:space="preserve">7_0.4</t>
  </si>
  <si>
    <t xml:space="preserve">88_0.8</t>
  </si>
  <si>
    <t xml:space="preserve">52_0.2</t>
  </si>
  <si>
    <t xml:space="preserve">12_0.6</t>
  </si>
  <si>
    <t xml:space="preserve">19_0.2</t>
  </si>
  <si>
    <t xml:space="preserve">24_0.2</t>
  </si>
  <si>
    <t xml:space="preserve">84_0.2</t>
  </si>
  <si>
    <t xml:space="preserve">65_0.2</t>
  </si>
  <si>
    <t xml:space="preserve">7_&lt;0.2</t>
  </si>
  <si>
    <t xml:space="preserve">96_0.2</t>
  </si>
  <si>
    <t xml:space="preserve">21_0.2</t>
  </si>
  <si>
    <t xml:space="preserve">10_0.2</t>
  </si>
  <si>
    <t xml:space="preserve">58_0.2</t>
  </si>
  <si>
    <t xml:space="preserve">83_0.2</t>
  </si>
  <si>
    <t xml:space="preserve">10_0.8</t>
  </si>
  <si>
    <t xml:space="preserve">36_0.2</t>
  </si>
  <si>
    <t xml:space="preserve">55_0.2</t>
  </si>
  <si>
    <t xml:space="preserve">14_0.4</t>
  </si>
  <si>
    <t xml:space="preserve">1_0.8</t>
  </si>
  <si>
    <t xml:space="preserve">1_0.8B</t>
  </si>
  <si>
    <t xml:space="preserve">5_0.2</t>
  </si>
  <si>
    <t xml:space="preserve">96_0.4</t>
  </si>
  <si>
    <t xml:space="preserve">1_0.2</t>
  </si>
  <si>
    <t xml:space="preserve">72_0.2</t>
  </si>
  <si>
    <t xml:space="preserve">50_0.2</t>
  </si>
  <si>
    <t xml:space="preserve">S_Name</t>
  </si>
  <si>
    <t xml:space="preserve">MASS[mg]</t>
  </si>
  <si>
    <t xml:space="preserve">CALFAC</t>
  </si>
  <si>
    <t xml:space="preserve">Ms[mAm^2/kg]</t>
  </si>
  <si>
    <t xml:space="preserve">Mrs[mAm^2/kg]</t>
  </si>
  <si>
    <t xml:space="preserve">Hc[mT]</t>
  </si>
  <si>
    <t xml:space="preserve">Hcr[mT]</t>
  </si>
  <si>
    <t xml:space="preserve">0,9Ms</t>
  </si>
  <si>
    <t xml:space="preserve">B(0,9Ms)</t>
  </si>
  <si>
    <t xml:space="preserve">PM(B(0,9Ms))</t>
  </si>
  <si>
    <t xml:space="preserve">PM/FM[pc]</t>
  </si>
  <si>
    <t xml:space="preserve">PM_slope</t>
  </si>
  <si>
    <t xml:space="preserve">ATTNFAC</t>
  </si>
  <si>
    <t xml:space="preserve">1_ALL</t>
  </si>
  <si>
    <t xml:space="preserve">11:01:40</t>
  </si>
  <si>
    <t xml:space="preserve">2_ALL</t>
  </si>
  <si>
    <t xml:space="preserve">3_ALL</t>
  </si>
  <si>
    <t xml:space="preserve">11:30:46</t>
  </si>
  <si>
    <t xml:space="preserve">4_ALL</t>
  </si>
  <si>
    <t xml:space="preserve">11:50:22</t>
  </si>
  <si>
    <t xml:space="preserve">5_ALL</t>
  </si>
  <si>
    <t xml:space="preserve">12:04:04</t>
  </si>
  <si>
    <t xml:space="preserve">6_ALL</t>
  </si>
  <si>
    <t xml:space="preserve">12:20:58</t>
  </si>
  <si>
    <t xml:space="preserve">7_ALL</t>
  </si>
  <si>
    <t xml:space="preserve">8_ALL</t>
  </si>
  <si>
    <t xml:space="preserve">9_ALL</t>
  </si>
  <si>
    <t xml:space="preserve">12:57:24</t>
  </si>
  <si>
    <t xml:space="preserve">10_ALL</t>
  </si>
  <si>
    <t xml:space="preserve">13:12:36</t>
  </si>
  <si>
    <t xml:space="preserve">11_ALL</t>
  </si>
  <si>
    <t xml:space="preserve">13:26:00</t>
  </si>
  <si>
    <t xml:space="preserve">12_ALL</t>
  </si>
  <si>
    <t xml:space="preserve">13:37:14</t>
  </si>
  <si>
    <t xml:space="preserve">13_ALL</t>
  </si>
  <si>
    <t xml:space="preserve">13:51:34</t>
  </si>
  <si>
    <t xml:space="preserve">14_ALL</t>
  </si>
  <si>
    <t xml:space="preserve">10:32:22</t>
  </si>
  <si>
    <t xml:space="preserve">15_ALL</t>
  </si>
  <si>
    <t xml:space="preserve">11:09:18</t>
  </si>
  <si>
    <t xml:space="preserve">16_ALL</t>
  </si>
  <si>
    <t xml:space="preserve">11:24:08</t>
  </si>
  <si>
    <t xml:space="preserve">17_ALL</t>
  </si>
  <si>
    <t xml:space="preserve">11:37:36</t>
  </si>
  <si>
    <t xml:space="preserve">18_ALL</t>
  </si>
  <si>
    <t xml:space="preserve">11:49:44</t>
  </si>
  <si>
    <t xml:space="preserve">19_ALL</t>
  </si>
  <si>
    <t xml:space="preserve">12:07:56</t>
  </si>
  <si>
    <t xml:space="preserve">20_ALL</t>
  </si>
  <si>
    <t xml:space="preserve">21_ALL</t>
  </si>
  <si>
    <t xml:space="preserve">12:37:10</t>
  </si>
  <si>
    <t xml:space="preserve">22_ALL</t>
  </si>
  <si>
    <t xml:space="preserve">12:56:10</t>
  </si>
  <si>
    <t xml:space="preserve">23_ALL</t>
  </si>
  <si>
    <t xml:space="preserve">13:07:28</t>
  </si>
  <si>
    <t xml:space="preserve">24_ALL</t>
  </si>
  <si>
    <t xml:space="preserve">13:18:28</t>
  </si>
  <si>
    <t xml:space="preserve">25B_ALL</t>
  </si>
  <si>
    <t xml:space="preserve">09:12:54</t>
  </si>
  <si>
    <t xml:space="preserve">26B_ALL</t>
  </si>
  <si>
    <t xml:space="preserve">09:32:52</t>
  </si>
  <si>
    <t xml:space="preserve">27_ALL</t>
  </si>
  <si>
    <t xml:space="preserve">14:03:08</t>
  </si>
  <si>
    <t xml:space="preserve">28_ALL</t>
  </si>
  <si>
    <t xml:space="preserve">14:14:46</t>
  </si>
  <si>
    <t xml:space="preserve">29_ALL</t>
  </si>
  <si>
    <t xml:space="preserve">14:29:12</t>
  </si>
  <si>
    <t xml:space="preserve">30_ALL</t>
  </si>
  <si>
    <t xml:space="preserve">14:47:46</t>
  </si>
  <si>
    <t xml:space="preserve">31_ALL</t>
  </si>
  <si>
    <t xml:space="preserve">09:40:10</t>
  </si>
  <si>
    <t xml:space="preserve">32_ALL</t>
  </si>
  <si>
    <t xml:space="preserve">09:56:18</t>
  </si>
  <si>
    <t xml:space="preserve">33B_ALL</t>
  </si>
  <si>
    <t xml:space="preserve">09:46:58</t>
  </si>
  <si>
    <t xml:space="preserve">34_ALL</t>
  </si>
  <si>
    <t xml:space="preserve">10:27:22</t>
  </si>
  <si>
    <t xml:space="preserve">35B_ALL</t>
  </si>
  <si>
    <t xml:space="preserve">10:05:32</t>
  </si>
  <si>
    <t xml:space="preserve">36_ALL</t>
  </si>
  <si>
    <t xml:space="preserve">11:19:50</t>
  </si>
  <si>
    <t xml:space="preserve">37_ALL</t>
  </si>
  <si>
    <t xml:space="preserve">11:50:34</t>
  </si>
  <si>
    <t xml:space="preserve">38_ALL</t>
  </si>
  <si>
    <t xml:space="preserve">12:31:30</t>
  </si>
  <si>
    <t xml:space="preserve">39_ALL</t>
  </si>
  <si>
    <t xml:space="preserve">12:44:52</t>
  </si>
  <si>
    <t xml:space="preserve">40_ALL</t>
  </si>
  <si>
    <t xml:space="preserve">41_ALL</t>
  </si>
  <si>
    <t xml:space="preserve">13:35:42</t>
  </si>
  <si>
    <t xml:space="preserve">42_ALL</t>
  </si>
  <si>
    <t xml:space="preserve">14:11:00</t>
  </si>
  <si>
    <t xml:space="preserve">43_ALL</t>
  </si>
  <si>
    <t xml:space="preserve">14:26:20</t>
  </si>
  <si>
    <t xml:space="preserve">44_ALL</t>
  </si>
  <si>
    <t xml:space="preserve">45_ALL</t>
  </si>
  <si>
    <t xml:space="preserve">14:56:10</t>
  </si>
  <si>
    <t xml:space="preserve">46_ALL</t>
  </si>
  <si>
    <t xml:space="preserve">15:11:16</t>
  </si>
  <si>
    <t xml:space="preserve">47_ALL</t>
  </si>
  <si>
    <t xml:space="preserve">15:28:50</t>
  </si>
  <si>
    <t xml:space="preserve">48B_ALL</t>
  </si>
  <si>
    <t xml:space="preserve">16:04:50</t>
  </si>
  <si>
    <t xml:space="preserve">49_ALL</t>
  </si>
  <si>
    <t xml:space="preserve">09:24:42</t>
  </si>
  <si>
    <t xml:space="preserve">50_ALL</t>
  </si>
  <si>
    <t xml:space="preserve">09:35:44</t>
  </si>
  <si>
    <t xml:space="preserve">51_ALL</t>
  </si>
  <si>
    <t xml:space="preserve">10:05:40</t>
  </si>
  <si>
    <t xml:space="preserve">52_ALL</t>
  </si>
  <si>
    <t xml:space="preserve">10:50:50</t>
  </si>
  <si>
    <t xml:space="preserve">53_ALL</t>
  </si>
  <si>
    <t xml:space="preserve">11:08:24</t>
  </si>
  <si>
    <t xml:space="preserve">54_ALL</t>
  </si>
  <si>
    <t xml:space="preserve">11:34:54</t>
  </si>
  <si>
    <t xml:space="preserve">55_ALL</t>
  </si>
  <si>
    <t xml:space="preserve">11:57:30</t>
  </si>
  <si>
    <t xml:space="preserve">56_ALL</t>
  </si>
  <si>
    <t xml:space="preserve">12:13:26</t>
  </si>
  <si>
    <t xml:space="preserve">57_ALL</t>
  </si>
  <si>
    <t xml:space="preserve">12:25:26</t>
  </si>
  <si>
    <t xml:space="preserve">58_ALL</t>
  </si>
  <si>
    <t xml:space="preserve">59_ALL</t>
  </si>
  <si>
    <t xml:space="preserve">12:59:38</t>
  </si>
  <si>
    <t xml:space="preserve">60_ALL</t>
  </si>
  <si>
    <t xml:space="preserve">13:11:26</t>
  </si>
  <si>
    <t xml:space="preserve">61_ALL</t>
  </si>
  <si>
    <t xml:space="preserve">13:24:10</t>
  </si>
  <si>
    <t xml:space="preserve">62_ALL</t>
  </si>
  <si>
    <t xml:space="preserve">13:36:42</t>
  </si>
  <si>
    <t xml:space="preserve">63_ALL</t>
  </si>
  <si>
    <t xml:space="preserve">13:48:38</t>
  </si>
  <si>
    <t xml:space="preserve">64_ALL</t>
  </si>
  <si>
    <t xml:space="preserve">14:04:14</t>
  </si>
  <si>
    <t xml:space="preserve">65_ALL</t>
  </si>
  <si>
    <t xml:space="preserve">14:17:22</t>
  </si>
  <si>
    <t xml:space="preserve">66_ALL</t>
  </si>
  <si>
    <t xml:space="preserve">14:28:30</t>
  </si>
  <si>
    <t xml:space="preserve">67_ALL</t>
  </si>
  <si>
    <t xml:space="preserve">14:43:06</t>
  </si>
  <si>
    <t xml:space="preserve">68_ALL</t>
  </si>
  <si>
    <t xml:space="preserve">14:55:36</t>
  </si>
  <si>
    <t xml:space="preserve">69_ALL</t>
  </si>
  <si>
    <t xml:space="preserve">09:30:30</t>
  </si>
  <si>
    <t xml:space="preserve">70_ALL</t>
  </si>
  <si>
    <t xml:space="preserve">09:50:38</t>
  </si>
  <si>
    <t xml:space="preserve">71_ALL</t>
  </si>
  <si>
    <t xml:space="preserve">10:05:28</t>
  </si>
  <si>
    <t xml:space="preserve">72_ALL</t>
  </si>
  <si>
    <t xml:space="preserve">10:18:42</t>
  </si>
  <si>
    <t xml:space="preserve">73_ALL</t>
  </si>
  <si>
    <t xml:space="preserve">11:08:44</t>
  </si>
  <si>
    <t xml:space="preserve">74_ALL</t>
  </si>
  <si>
    <t xml:space="preserve">11:20:50</t>
  </si>
  <si>
    <t xml:space="preserve">75_ALL</t>
  </si>
  <si>
    <t xml:space="preserve">11:31:56</t>
  </si>
  <si>
    <t xml:space="preserve">76_ALL</t>
  </si>
  <si>
    <t xml:space="preserve">11:42:42</t>
  </si>
  <si>
    <t xml:space="preserve">77_ALL</t>
  </si>
  <si>
    <t xml:space="preserve">11:53:14</t>
  </si>
  <si>
    <t xml:space="preserve">78_ALL</t>
  </si>
  <si>
    <t xml:space="preserve">79_ALL</t>
  </si>
  <si>
    <t xml:space="preserve">80_ALL</t>
  </si>
  <si>
    <t xml:space="preserve">12:27:26</t>
  </si>
  <si>
    <t xml:space="preserve">81_ALL</t>
  </si>
  <si>
    <t xml:space="preserve">12:39:42</t>
  </si>
  <si>
    <t xml:space="preserve">82_ALL</t>
  </si>
  <si>
    <t xml:space="preserve">12:50:42</t>
  </si>
  <si>
    <t xml:space="preserve">83_ALL</t>
  </si>
  <si>
    <t xml:space="preserve">13:04:50</t>
  </si>
  <si>
    <t xml:space="preserve">84_ALL</t>
  </si>
  <si>
    <t xml:space="preserve">13:20:56</t>
  </si>
  <si>
    <t xml:space="preserve">85_ALL</t>
  </si>
  <si>
    <t xml:space="preserve">13:36:30</t>
  </si>
  <si>
    <t xml:space="preserve">86_ALL</t>
  </si>
  <si>
    <t xml:space="preserve">13:47:16</t>
  </si>
  <si>
    <t xml:space="preserve">87_ALL</t>
  </si>
  <si>
    <t xml:space="preserve">13:58:04</t>
  </si>
  <si>
    <t xml:space="preserve">88B_ALL</t>
  </si>
  <si>
    <t xml:space="preserve">10:28:24</t>
  </si>
  <si>
    <t xml:space="preserve">89B_ALL</t>
  </si>
  <si>
    <t xml:space="preserve">10:45:06</t>
  </si>
  <si>
    <t xml:space="preserve">90_ALL</t>
  </si>
  <si>
    <t xml:space="preserve">16:38:04</t>
  </si>
  <si>
    <t xml:space="preserve">91_ALL</t>
  </si>
  <si>
    <t xml:space="preserve">16:54:34</t>
  </si>
  <si>
    <t xml:space="preserve">92_ALL</t>
  </si>
  <si>
    <t xml:space="preserve">09:57:22</t>
  </si>
  <si>
    <t xml:space="preserve">93_ALL</t>
  </si>
  <si>
    <t xml:space="preserve">10:10:32</t>
  </si>
  <si>
    <t xml:space="preserve">94_ALL</t>
  </si>
  <si>
    <t xml:space="preserve">10:22:12</t>
  </si>
  <si>
    <t xml:space="preserve">95_ALL</t>
  </si>
  <si>
    <t xml:space="preserve">10:33:32</t>
  </si>
  <si>
    <t xml:space="preserve">96_ALL</t>
  </si>
  <si>
    <t xml:space="preserve">10:47:08</t>
  </si>
  <si>
    <t xml:space="preserve">97_ALL</t>
  </si>
  <si>
    <t xml:space="preserve">11:04:14</t>
  </si>
  <si>
    <t xml:space="preserve">98_ALL</t>
  </si>
  <si>
    <t xml:space="preserve">11:19:46</t>
  </si>
  <si>
    <t xml:space="preserve">99_ALL</t>
  </si>
  <si>
    <t xml:space="preserve">18:32:29</t>
  </si>
  <si>
    <t xml:space="preserve">100_ALL</t>
  </si>
  <si>
    <t xml:space="preserve">11:52:22</t>
  </si>
  <si>
    <t xml:space="preserve">    1_08</t>
  </si>
  <si>
    <t xml:space="preserve">   15:09:18</t>
  </si>
  <si>
    <t xml:space="preserve">NaN</t>
  </si>
  <si>
    <t xml:space="preserve">    5_08</t>
  </si>
  <si>
    <t xml:space="preserve">    4.2</t>
  </si>
  <si>
    <t xml:space="preserve">   12:19:36</t>
  </si>
  <si>
    <t xml:space="preserve">    7_08</t>
  </si>
  <si>
    <t xml:space="preserve">   11:51:48</t>
  </si>
  <si>
    <t xml:space="preserve">    9_08</t>
  </si>
  <si>
    <t xml:space="preserve">    7.2</t>
  </si>
  <si>
    <t xml:space="preserve">   14:20:26</t>
  </si>
  <si>
    <t xml:space="preserve">   10_08</t>
  </si>
  <si>
    <t xml:space="preserve">   15:29:12</t>
  </si>
  <si>
    <t xml:space="preserve">   12_08</t>
  </si>
  <si>
    <t xml:space="preserve">   09:48:32</t>
  </si>
  <si>
    <t xml:space="preserve">   14_08</t>
  </si>
  <si>
    <t xml:space="preserve">   14:16:40</t>
  </si>
  <si>
    <t xml:space="preserve">16_08</t>
  </si>
  <si>
    <t xml:space="preserve">09:44:26</t>
  </si>
  <si>
    <t xml:space="preserve">   18_08</t>
  </si>
  <si>
    <t xml:space="preserve">   11:22:58</t>
  </si>
  <si>
    <t xml:space="preserve">19_08</t>
  </si>
  <si>
    <t xml:space="preserve">17:37:10</t>
  </si>
  <si>
    <t xml:space="preserve">26_08</t>
  </si>
  <si>
    <t xml:space="preserve">16:11:44</t>
  </si>
  <si>
    <t xml:space="preserve">   28_08</t>
  </si>
  <si>
    <t xml:space="preserve">    6.4</t>
  </si>
  <si>
    <t xml:space="preserve">   10:10:42</t>
  </si>
  <si>
    <t xml:space="preserve">   31_08</t>
  </si>
  <si>
    <t xml:space="preserve">    3.7</t>
  </si>
  <si>
    <t xml:space="preserve">   12:28:14</t>
  </si>
  <si>
    <t xml:space="preserve">   36_08</t>
  </si>
  <si>
    <t xml:space="preserve">    3.5</t>
  </si>
  <si>
    <t xml:space="preserve">   12:16:24</t>
  </si>
  <si>
    <t xml:space="preserve">   37_08</t>
  </si>
  <si>
    <t xml:space="preserve">    5.2</t>
  </si>
  <si>
    <t xml:space="preserve">   12:52:40</t>
  </si>
  <si>
    <t xml:space="preserve">   39_08</t>
  </si>
  <si>
    <t xml:space="preserve">   11.2</t>
  </si>
  <si>
    <t xml:space="preserve">   13:03:36</t>
  </si>
  <si>
    <t xml:space="preserve">   40_08</t>
  </si>
  <si>
    <t xml:space="preserve">    6.6</t>
  </si>
  <si>
    <t xml:space="preserve">   13:17:46</t>
  </si>
  <si>
    <t xml:space="preserve">   45_08</t>
  </si>
  <si>
    <t xml:space="preserve">   13:48:22</t>
  </si>
  <si>
    <t xml:space="preserve">46_08</t>
  </si>
  <si>
    <t xml:space="preserve">47_08</t>
  </si>
  <si>
    <t xml:space="preserve">13:29:38</t>
  </si>
  <si>
    <t xml:space="preserve">48_08</t>
  </si>
  <si>
    <t xml:space="preserve">14:04:50</t>
  </si>
  <si>
    <t xml:space="preserve">49_08</t>
  </si>
  <si>
    <t xml:space="preserve">53_08</t>
  </si>
  <si>
    <t xml:space="preserve">15:21:24</t>
  </si>
  <si>
    <t xml:space="preserve">55_08</t>
  </si>
  <si>
    <t xml:space="preserve">09:30:40</t>
  </si>
  <si>
    <t xml:space="preserve">57_08</t>
  </si>
  <si>
    <t xml:space="preserve"> 57_08_B</t>
  </si>
  <si>
    <t xml:space="preserve">   15:40:22</t>
  </si>
  <si>
    <t xml:space="preserve">62_08</t>
  </si>
  <si>
    <t xml:space="preserve">67_08</t>
  </si>
  <si>
    <t xml:space="preserve">67_08new</t>
  </si>
  <si>
    <t xml:space="preserve">   14:07:08</t>
  </si>
  <si>
    <t xml:space="preserve">70_08</t>
  </si>
  <si>
    <t xml:space="preserve">71_08</t>
  </si>
  <si>
    <t xml:space="preserve">72_08</t>
  </si>
  <si>
    <t xml:space="preserve">76_08</t>
  </si>
  <si>
    <t xml:space="preserve">10:37:16</t>
  </si>
  <si>
    <t xml:space="preserve">79_08</t>
  </si>
  <si>
    <t xml:space="preserve">09:02:38</t>
  </si>
  <si>
    <t xml:space="preserve">81_08</t>
  </si>
  <si>
    <t xml:space="preserve">14:34:10</t>
  </si>
  <si>
    <t xml:space="preserve">   82_08</t>
  </si>
  <si>
    <t xml:space="preserve">   09:04:36</t>
  </si>
  <si>
    <t xml:space="preserve">86_08</t>
  </si>
  <si>
    <t xml:space="preserve">10:21:32</t>
  </si>
  <si>
    <t xml:space="preserve">   88_08</t>
  </si>
  <si>
    <t xml:space="preserve">   14:02:26</t>
  </si>
  <si>
    <t xml:space="preserve">92_08</t>
  </si>
  <si>
    <t xml:space="preserve">11:40:24</t>
  </si>
  <si>
    <t xml:space="preserve">93_08</t>
  </si>
  <si>
    <t xml:space="preserve">09:17:54</t>
  </si>
  <si>
    <t xml:space="preserve">95_08</t>
  </si>
  <si>
    <t xml:space="preserve">11:32:34</t>
  </si>
  <si>
    <t xml:space="preserve">96_08</t>
  </si>
  <si>
    <t xml:space="preserve">09:56:00</t>
  </si>
  <si>
    <t xml:space="preserve">   97_08</t>
  </si>
  <si>
    <t xml:space="preserve">   1_06n</t>
  </si>
  <si>
    <t xml:space="preserve">   12:02:18</t>
  </si>
  <si>
    <t xml:space="preserve">    5_06</t>
  </si>
  <si>
    <t xml:space="preserve">   09:32:40</t>
  </si>
  <si>
    <t xml:space="preserve">    7_06</t>
  </si>
  <si>
    <t xml:space="preserve">   13:52:56</t>
  </si>
  <si>
    <t xml:space="preserve">    9_06</t>
  </si>
  <si>
    <t xml:space="preserve">    5.1</t>
  </si>
  <si>
    <t xml:space="preserve">   14:08:56</t>
  </si>
  <si>
    <t xml:space="preserve">   10_06</t>
  </si>
  <si>
    <t xml:space="preserve">   10:33:22</t>
  </si>
  <si>
    <t xml:space="preserve">   12_06</t>
  </si>
  <si>
    <t xml:space="preserve">   12:13:52</t>
  </si>
  <si>
    <t xml:space="preserve">   14_06</t>
  </si>
  <si>
    <t xml:space="preserve">   11:49:04</t>
  </si>
  <si>
    <t xml:space="preserve">   18_06</t>
  </si>
  <si>
    <t xml:space="preserve">   12:54:48</t>
  </si>
  <si>
    <t xml:space="preserve">   30_06</t>
  </si>
  <si>
    <t xml:space="preserve">   11:32:18</t>
  </si>
  <si>
    <t xml:space="preserve">   31_06</t>
  </si>
  <si>
    <t xml:space="preserve">    6.7</t>
  </si>
  <si>
    <t xml:space="preserve">   09:54:50</t>
  </si>
  <si>
    <t xml:space="preserve">   33_06</t>
  </si>
  <si>
    <t xml:space="preserve">    8.05</t>
  </si>
  <si>
    <t xml:space="preserve">   13:09:38</t>
  </si>
  <si>
    <t xml:space="preserve">   34_06</t>
  </si>
  <si>
    <t xml:space="preserve">    3.8</t>
  </si>
  <si>
    <t xml:space="preserve">   13:49:32</t>
  </si>
  <si>
    <t xml:space="preserve">46_06</t>
  </si>
  <si>
    <t xml:space="preserve">55_06</t>
  </si>
  <si>
    <t xml:space="preserve">59_06</t>
  </si>
  <si>
    <t xml:space="preserve">62_06</t>
  </si>
  <si>
    <t xml:space="preserve">71_06</t>
  </si>
  <si>
    <t xml:space="preserve">74_06</t>
  </si>
  <si>
    <t xml:space="preserve">79_06</t>
  </si>
  <si>
    <t xml:space="preserve">81_06</t>
  </si>
  <si>
    <t xml:space="preserve">15:08:18</t>
  </si>
  <si>
    <t xml:space="preserve">   82_06</t>
  </si>
  <si>
    <t xml:space="preserve">   85_06</t>
  </si>
  <si>
    <t xml:space="preserve">   88_06</t>
  </si>
  <si>
    <t xml:space="preserve">   93_06</t>
  </si>
  <si>
    <t xml:space="preserve">   97_06</t>
  </si>
  <si>
    <t xml:space="preserve">  100_06</t>
  </si>
  <si>
    <t xml:space="preserve">    1_04</t>
  </si>
  <si>
    <t xml:space="preserve">   14:34:10</t>
  </si>
  <si>
    <t xml:space="preserve">    5_04</t>
  </si>
  <si>
    <t xml:space="preserve">   11:10:44</t>
  </si>
  <si>
    <t xml:space="preserve">    7_04</t>
  </si>
  <si>
    <t xml:space="preserve">   13:33:00</t>
  </si>
  <si>
    <t xml:space="preserve">    9_04</t>
  </si>
  <si>
    <t xml:space="preserve">   13:58:02</t>
  </si>
  <si>
    <t xml:space="preserve">   10_04</t>
  </si>
  <si>
    <t xml:space="preserve">   11:09:14</t>
  </si>
  <si>
    <t xml:space="preserve">   12_04</t>
  </si>
  <si>
    <t xml:space="preserve">   11:25:42</t>
  </si>
  <si>
    <t xml:space="preserve">   14_04</t>
  </si>
  <si>
    <t xml:space="preserve">   12:28:20</t>
  </si>
  <si>
    <t xml:space="preserve">   18_04</t>
  </si>
  <si>
    <t xml:space="preserve">   12:39:26</t>
  </si>
  <si>
    <t xml:space="preserve">   31_04</t>
  </si>
  <si>
    <t xml:space="preserve">    7.02</t>
  </si>
  <si>
    <t xml:space="preserve">   10.5</t>
  </si>
  <si>
    <t xml:space="preserve">   12:14:50</t>
  </si>
  <si>
    <t xml:space="preserve">   33_04</t>
  </si>
  <si>
    <t xml:space="preserve">    3.9</t>
  </si>
  <si>
    <t xml:space="preserve">   12:54:40</t>
  </si>
  <si>
    <t xml:space="preserve">46_04</t>
  </si>
  <si>
    <t xml:space="preserve">62_04</t>
  </si>
  <si>
    <t xml:space="preserve">71_04</t>
  </si>
  <si>
    <t xml:space="preserve">79_04</t>
  </si>
  <si>
    <t xml:space="preserve">   81_04</t>
  </si>
  <si>
    <t xml:space="preserve">   82_04</t>
  </si>
  <si>
    <t xml:space="preserve">   87_04</t>
  </si>
  <si>
    <t xml:space="preserve">   10:02:30</t>
  </si>
  <si>
    <t xml:space="preserve">   88_04</t>
  </si>
  <si>
    <t xml:space="preserve">   93_04</t>
  </si>
  <si>
    <t xml:space="preserve">   96_04</t>
  </si>
  <si>
    <t xml:space="preserve">   12:55:42</t>
  </si>
  <si>
    <t xml:space="preserve">   97_04</t>
  </si>
  <si>
    <t xml:space="preserve">  100_04</t>
  </si>
  <si>
    <t xml:space="preserve">    1_02</t>
  </si>
  <si>
    <t xml:space="preserve">   14:56:26</t>
  </si>
  <si>
    <t xml:space="preserve">    5_02</t>
  </si>
  <si>
    <t xml:space="preserve">   11:44:50</t>
  </si>
  <si>
    <t xml:space="preserve">    7_02</t>
  </si>
  <si>
    <t xml:space="preserve">   10:22:36</t>
  </si>
  <si>
    <t xml:space="preserve">    9_02</t>
  </si>
  <si>
    <t xml:space="preserve">    5.9</t>
  </si>
  <si>
    <t xml:space="preserve">   13:47:10</t>
  </si>
  <si>
    <t xml:space="preserve">   10_02</t>
  </si>
  <si>
    <t xml:space="preserve">   12:48:26</t>
  </si>
  <si>
    <t xml:space="preserve">   12_02</t>
  </si>
  <si>
    <t xml:space="preserve">   09:19:32</t>
  </si>
  <si>
    <t xml:space="preserve">   14_02</t>
  </si>
  <si>
    <t xml:space="preserve">   12:03:48</t>
  </si>
  <si>
    <t xml:space="preserve">   16_02</t>
  </si>
  <si>
    <t xml:space="preserve">   13:09:18</t>
  </si>
  <si>
    <t xml:space="preserve">   18_02</t>
  </si>
  <si>
    <t xml:space="preserve">   12:22:56</t>
  </si>
  <si>
    <t xml:space="preserve">   19_02</t>
  </si>
  <si>
    <t xml:space="preserve">   14:49:00</t>
  </si>
  <si>
    <t xml:space="preserve">   21_02</t>
  </si>
  <si>
    <t xml:space="preserve">   12:59:26</t>
  </si>
  <si>
    <t xml:space="preserve">   24_02</t>
  </si>
  <si>
    <t xml:space="preserve">   13:43:00</t>
  </si>
  <si>
    <t xml:space="preserve">   26_02</t>
  </si>
  <si>
    <t xml:space="preserve">   13:20:36</t>
  </si>
  <si>
    <t xml:space="preserve">   27_02</t>
  </si>
  <si>
    <t xml:space="preserve">   12:16:50</t>
  </si>
  <si>
    <t xml:space="preserve">   29_02</t>
  </si>
  <si>
    <t xml:space="preserve">   12:39:18</t>
  </si>
  <si>
    <t xml:space="preserve">   30_02</t>
  </si>
  <si>
    <t xml:space="preserve">   11:20:20</t>
  </si>
  <si>
    <t xml:space="preserve">   31_02</t>
  </si>
  <si>
    <t xml:space="preserve">   12:01:24</t>
  </si>
  <si>
    <t xml:space="preserve">   33_02</t>
  </si>
  <si>
    <t xml:space="preserve">    5.5</t>
  </si>
  <si>
    <t xml:space="preserve">   12:43:54</t>
  </si>
  <si>
    <t xml:space="preserve">   34_02</t>
  </si>
  <si>
    <t xml:space="preserve">    5.8</t>
  </si>
  <si>
    <t xml:space="preserve">   13:22:22</t>
  </si>
  <si>
    <t xml:space="preserve">   36_02</t>
  </si>
  <si>
    <t xml:space="preserve">   14:19:34</t>
  </si>
  <si>
    <t xml:space="preserve">   39_02</t>
  </si>
  <si>
    <t xml:space="preserve">   10:56:20</t>
  </si>
  <si>
    <t xml:space="preserve">   45_02</t>
  </si>
  <si>
    <t xml:space="preserve">   11:38:08</t>
  </si>
  <si>
    <t xml:space="preserve">46_02</t>
  </si>
  <si>
    <t xml:space="preserve">50_02B</t>
  </si>
  <si>
    <t xml:space="preserve">13:11:14</t>
  </si>
  <si>
    <t xml:space="preserve">50_02</t>
  </si>
  <si>
    <t xml:space="preserve">12:53:40</t>
  </si>
  <si>
    <t xml:space="preserve">   52_02</t>
  </si>
  <si>
    <t xml:space="preserve">   13:32:10</t>
  </si>
  <si>
    <t xml:space="preserve">   55_02</t>
  </si>
  <si>
    <t xml:space="preserve">   12:39:40</t>
  </si>
  <si>
    <t xml:space="preserve">   58_02</t>
  </si>
  <si>
    <t xml:space="preserve">   13:21:08</t>
  </si>
  <si>
    <t xml:space="preserve">59_02</t>
  </si>
  <si>
    <t xml:space="preserve">   62_02</t>
  </si>
  <si>
    <t xml:space="preserve">   10:44:18</t>
  </si>
  <si>
    <t xml:space="preserve">   63_02</t>
  </si>
  <si>
    <t xml:space="preserve">   11:36:36</t>
  </si>
  <si>
    <t xml:space="preserve">   65_02</t>
  </si>
  <si>
    <t xml:space="preserve">   13:06:30</t>
  </si>
  <si>
    <t xml:space="preserve">   67_02</t>
  </si>
  <si>
    <t xml:space="preserve">   12:19:18</t>
  </si>
  <si>
    <t xml:space="preserve">  67_02n</t>
  </si>
  <si>
    <t xml:space="preserve">   12:27:46</t>
  </si>
  <si>
    <t xml:space="preserve">71_02</t>
  </si>
  <si>
    <t xml:space="preserve">   72_02</t>
  </si>
  <si>
    <t xml:space="preserve">   14:37:42</t>
  </si>
  <si>
    <t xml:space="preserve">74_02</t>
  </si>
  <si>
    <t xml:space="preserve">79_02</t>
  </si>
  <si>
    <t xml:space="preserve">80_02</t>
  </si>
  <si>
    <t xml:space="preserve">   82_02</t>
  </si>
  <si>
    <t xml:space="preserve">   83_02</t>
  </si>
  <si>
    <t xml:space="preserve">   12:02:20</t>
  </si>
  <si>
    <t xml:space="preserve">   84_02</t>
  </si>
  <si>
    <t xml:space="preserve">   11:25:40</t>
  </si>
  <si>
    <t xml:space="preserve">   85_02</t>
  </si>
  <si>
    <t xml:space="preserve">   87_02</t>
  </si>
  <si>
    <t xml:space="preserve">   13:31:00</t>
  </si>
  <si>
    <t xml:space="preserve">   88_02</t>
  </si>
  <si>
    <t xml:space="preserve">   92_02</t>
  </si>
  <si>
    <t xml:space="preserve">   10:59:20</t>
  </si>
  <si>
    <t xml:space="preserve">   93_02</t>
  </si>
  <si>
    <t xml:space="preserve">   96_02</t>
  </si>
  <si>
    <t xml:space="preserve">   12:17:14</t>
  </si>
  <si>
    <t xml:space="preserve">   97_02</t>
  </si>
  <si>
    <t xml:space="preserve">  100_02</t>
  </si>
  <si>
    <t xml:space="preserve">&lt;M0,2</t>
  </si>
  <si>
    <t xml:space="preserve">     1_M</t>
  </si>
  <si>
    <t xml:space="preserve">   14:20:32</t>
  </si>
  <si>
    <t xml:space="preserve">     5_M</t>
  </si>
  <si>
    <t xml:space="preserve">   10:43:26</t>
  </si>
  <si>
    <t xml:space="preserve">     7_M</t>
  </si>
  <si>
    <t xml:space="preserve">   13:10:14</t>
  </si>
  <si>
    <t xml:space="preserve">   9_M02</t>
  </si>
  <si>
    <t xml:space="preserve">   13:00:00</t>
  </si>
  <si>
    <t xml:space="preserve">    10_M</t>
  </si>
  <si>
    <t xml:space="preserve">   11:49:14</t>
  </si>
  <si>
    <t xml:space="preserve">    12_M</t>
  </si>
  <si>
    <t xml:space="preserve">   11:18:54</t>
  </si>
  <si>
    <t xml:space="preserve">    14_M</t>
  </si>
  <si>
    <t xml:space="preserve">   13:11:04</t>
  </si>
  <si>
    <t xml:space="preserve">16_M02</t>
  </si>
  <si>
    <t xml:space="preserve">15:09:26</t>
  </si>
  <si>
    <t xml:space="preserve">   17_M02</t>
  </si>
  <si>
    <t xml:space="preserve">    8.10</t>
  </si>
  <si>
    <t xml:space="preserve">   14:33:56</t>
  </si>
  <si>
    <t xml:space="preserve">    18_M</t>
  </si>
  <si>
    <t xml:space="preserve">   12:52:06</t>
  </si>
  <si>
    <t xml:space="preserve">19_M02</t>
  </si>
  <si>
    <t xml:space="preserve">09:27:50</t>
  </si>
  <si>
    <t xml:space="preserve">  21_M02</t>
  </si>
  <si>
    <t xml:space="preserve">    4.6</t>
  </si>
  <si>
    <t xml:space="preserve">   14:46:52</t>
  </si>
  <si>
    <t xml:space="preserve">  24_M02</t>
  </si>
  <si>
    <t xml:space="preserve">    5.6</t>
  </si>
  <si>
    <t xml:space="preserve">   14:59:58</t>
  </si>
  <si>
    <t xml:space="preserve">25_M02_3</t>
  </si>
  <si>
    <t xml:space="preserve">26_M02</t>
  </si>
  <si>
    <t xml:space="preserve">09:13:44</t>
  </si>
  <si>
    <t xml:space="preserve">  27_M02</t>
  </si>
  <si>
    <t xml:space="preserve">    5.3</t>
  </si>
  <si>
    <t xml:space="preserve">   15:24:34</t>
  </si>
  <si>
    <t xml:space="preserve">  28_M02</t>
  </si>
  <si>
    <t xml:space="preserve">    6.2</t>
  </si>
  <si>
    <t xml:space="preserve">   09:40:38</t>
  </si>
  <si>
    <t xml:space="preserve">  29_M02</t>
  </si>
  <si>
    <t xml:space="preserve">    9.06</t>
  </si>
  <si>
    <t xml:space="preserve">    5.7</t>
  </si>
  <si>
    <t xml:space="preserve">   10:49:22</t>
  </si>
  <si>
    <t xml:space="preserve">  30_M02</t>
  </si>
  <si>
    <t xml:space="preserve">   11:05:30</t>
  </si>
  <si>
    <t xml:space="preserve">31_M02</t>
  </si>
  <si>
    <t xml:space="preserve">12:45:34</t>
  </si>
  <si>
    <t xml:space="preserve">33_M02</t>
  </si>
  <si>
    <t xml:space="preserve">09:02:46</t>
  </si>
  <si>
    <t xml:space="preserve">34_M02</t>
  </si>
  <si>
    <t xml:space="preserve">16:44:54</t>
  </si>
  <si>
    <t xml:space="preserve">36_M02</t>
  </si>
  <si>
    <t xml:space="preserve">16:54:28</t>
  </si>
  <si>
    <t xml:space="preserve">  37_M02</t>
  </si>
  <si>
    <t xml:space="preserve">   12:39:24</t>
  </si>
  <si>
    <t xml:space="preserve">  45_M02</t>
  </si>
  <si>
    <t xml:space="preserve">   13:31:10</t>
  </si>
  <si>
    <t xml:space="preserve">46_M02</t>
  </si>
  <si>
    <t xml:space="preserve">    50_M</t>
  </si>
  <si>
    <t xml:space="preserve">   11:37:12</t>
  </si>
  <si>
    <t xml:space="preserve">55_M02</t>
  </si>
  <si>
    <t xml:space="preserve">58_M02</t>
  </si>
  <si>
    <t xml:space="preserve">59_M02</t>
  </si>
  <si>
    <t xml:space="preserve">11:56:00</t>
  </si>
  <si>
    <t xml:space="preserve">62_M02</t>
  </si>
  <si>
    <t xml:space="preserve">63_M02</t>
  </si>
  <si>
    <t xml:space="preserve">11:23:54</t>
  </si>
  <si>
    <t xml:space="preserve">65_M02</t>
  </si>
  <si>
    <t xml:space="preserve">09:31:40</t>
  </si>
  <si>
    <t xml:space="preserve">67A_M02</t>
  </si>
  <si>
    <t xml:space="preserve">71_M02</t>
  </si>
  <si>
    <t xml:space="preserve">72_M02</t>
  </si>
  <si>
    <t xml:space="preserve">13:25:20</t>
  </si>
  <si>
    <t xml:space="preserve">74_M02</t>
  </si>
  <si>
    <t xml:space="preserve">75_M02</t>
  </si>
  <si>
    <t xml:space="preserve">79_M02</t>
  </si>
  <si>
    <t xml:space="preserve">15:50:44</t>
  </si>
  <si>
    <t xml:space="preserve">80_M02</t>
  </si>
  <si>
    <t xml:space="preserve">14:45:20</t>
  </si>
  <si>
    <t xml:space="preserve">81_M02</t>
  </si>
  <si>
    <t xml:space="preserve">13:52:32</t>
  </si>
  <si>
    <t xml:space="preserve">82_M02</t>
  </si>
  <si>
    <t xml:space="preserve">16:04:52</t>
  </si>
  <si>
    <t xml:space="preserve">83_M02</t>
  </si>
  <si>
    <t xml:space="preserve">10:09:42</t>
  </si>
  <si>
    <t xml:space="preserve">  84_M02</t>
  </si>
  <si>
    <t xml:space="preserve">85_M02B</t>
  </si>
  <si>
    <t xml:space="preserve">10:52:34</t>
  </si>
  <si>
    <t xml:space="preserve">  86_M02</t>
  </si>
  <si>
    <t xml:space="preserve">  87_M02</t>
  </si>
  <si>
    <t xml:space="preserve">88_M02</t>
  </si>
  <si>
    <t xml:space="preserve">10:03:50</t>
  </si>
  <si>
    <t xml:space="preserve">92_M02</t>
  </si>
  <si>
    <t xml:space="preserve">14:56:20</t>
  </si>
  <si>
    <t xml:space="preserve">93_M02</t>
  </si>
  <si>
    <t xml:space="preserve">09:45:34</t>
  </si>
  <si>
    <t xml:space="preserve">  94_M02</t>
  </si>
  <si>
    <t xml:space="preserve">  96_m02</t>
  </si>
  <si>
    <t xml:space="preserve">  97_M02</t>
  </si>
  <si>
    <t xml:space="preserve"> 100_M02</t>
  </si>
</sst>
</file>

<file path=xl/styles.xml><?xml version="1.0" encoding="utf-8"?>
<styleSheet xmlns="http://schemas.openxmlformats.org/spreadsheetml/2006/main">
  <numFmts count="13">
    <numFmt numFmtId="164" formatCode="General"/>
    <numFmt numFmtId="165" formatCode="yyyy\-mm\-dd"/>
    <numFmt numFmtId="166" formatCode="0.00"/>
    <numFmt numFmtId="167" formatCode="0"/>
    <numFmt numFmtId="168" formatCode="0.0"/>
    <numFmt numFmtId="169" formatCode="0.00E+00"/>
    <numFmt numFmtId="170" formatCode="0.000E+00"/>
    <numFmt numFmtId="171" formatCode="#,##0.00"/>
    <numFmt numFmtId="172" formatCode="@"/>
    <numFmt numFmtId="173" formatCode="0.0000"/>
    <numFmt numFmtId="174" formatCode="0.000"/>
    <numFmt numFmtId="175" formatCode="d\-m\-yyyy"/>
    <numFmt numFmtId="176" formatCode="hh:mm:ss"/>
  </numFmts>
  <fonts count="49">
    <font>
      <sz val="10"/>
      <color rgb="FF000000"/>
      <name val="Arial"/>
      <family val="0"/>
      <charset val="238"/>
    </font>
    <font>
      <sz val="10"/>
      <name val="Arial"/>
      <family val="0"/>
      <charset val="238"/>
    </font>
    <font>
      <sz val="10"/>
      <name val="Arial"/>
      <family val="0"/>
      <charset val="238"/>
    </font>
    <font>
      <sz val="10"/>
      <name val="Arial"/>
      <family val="0"/>
      <charset val="238"/>
    </font>
    <font>
      <sz val="12"/>
      <color rgb="FF0000FF"/>
      <name val="Arial"/>
      <family val="0"/>
      <charset val="238"/>
    </font>
    <font>
      <sz val="9"/>
      <color rgb="FF7E3794"/>
      <name val="Arial"/>
      <family val="0"/>
      <charset val="238"/>
    </font>
    <font>
      <sz val="12"/>
      <color rgb="FF0000FF"/>
      <name val="Noto Sans Symbols"/>
      <family val="0"/>
      <charset val="238"/>
    </font>
    <font>
      <sz val="12"/>
      <color rgb="FF0000FF"/>
      <name val="Symbol"/>
      <family val="0"/>
      <charset val="238"/>
    </font>
    <font>
      <b val="true"/>
      <sz val="10"/>
      <color rgb="FFFF0000"/>
      <name val="Arial"/>
      <family val="0"/>
      <charset val="238"/>
    </font>
    <font>
      <sz val="12"/>
      <color rgb="FF0000FF"/>
      <name val="Arial"/>
      <family val="0"/>
      <charset val="1"/>
    </font>
    <font>
      <sz val="11"/>
      <color rgb="FF000000"/>
      <name val="Arial"/>
      <family val="0"/>
      <charset val="238"/>
    </font>
    <font>
      <sz val="8"/>
      <color rgb="FF0000FF"/>
      <name val="Arial"/>
      <family val="0"/>
      <charset val="238"/>
    </font>
    <font>
      <b val="true"/>
      <sz val="10"/>
      <color rgb="FF000000"/>
      <name val="Arial"/>
      <family val="0"/>
      <charset val="238"/>
    </font>
    <font>
      <sz val="12"/>
      <color rgb="FF003300"/>
      <name val="Arial"/>
      <family val="0"/>
      <charset val="238"/>
    </font>
    <font>
      <vertAlign val="superscript"/>
      <sz val="12"/>
      <color rgb="FF003300"/>
      <name val="Arial"/>
      <family val="0"/>
      <charset val="238"/>
    </font>
    <font>
      <sz val="12"/>
      <color rgb="FFFF0000"/>
      <name val="Arial"/>
      <family val="0"/>
      <charset val="238"/>
    </font>
    <font>
      <sz val="8"/>
      <color rgb="FF000000"/>
      <name val="Arial"/>
      <family val="0"/>
      <charset val="238"/>
    </font>
    <font>
      <sz val="12"/>
      <color rgb="FF000000"/>
      <name val="Arial"/>
      <family val="0"/>
      <charset val="238"/>
    </font>
    <font>
      <sz val="12"/>
      <color rgb="FF800080"/>
      <name val="Arial"/>
      <family val="0"/>
      <charset val="238"/>
    </font>
    <font>
      <b val="true"/>
      <sz val="12"/>
      <color rgb="FF003300"/>
      <name val="Arial"/>
      <family val="0"/>
      <charset val="238"/>
    </font>
    <font>
      <b val="true"/>
      <sz val="12"/>
      <color rgb="FF003300"/>
      <name val="Symbol"/>
      <family val="0"/>
      <charset val="1"/>
    </font>
    <font>
      <b val="true"/>
      <sz val="12"/>
      <color rgb="FF003300"/>
      <name val="Arial"/>
      <family val="0"/>
      <charset val="1"/>
    </font>
    <font>
      <b val="true"/>
      <sz val="12"/>
      <color rgb="FF003300"/>
      <name val="Symbol"/>
      <family val="0"/>
      <charset val="238"/>
    </font>
    <font>
      <b val="true"/>
      <sz val="12"/>
      <color rgb="FFFF0000"/>
      <name val="Arial"/>
      <family val="0"/>
      <charset val="238"/>
    </font>
    <font>
      <b val="true"/>
      <sz val="11"/>
      <color rgb="FF003300"/>
      <name val="Arial"/>
      <family val="0"/>
      <charset val="238"/>
    </font>
    <font>
      <b val="true"/>
      <vertAlign val="superscript"/>
      <sz val="11"/>
      <color rgb="FF003300"/>
      <name val="Arial"/>
      <family val="0"/>
      <charset val="238"/>
    </font>
    <font>
      <b val="true"/>
      <vertAlign val="superscript"/>
      <sz val="12"/>
      <color rgb="FF003300"/>
      <name val="Arial"/>
      <family val="0"/>
      <charset val="238"/>
    </font>
    <font>
      <b val="true"/>
      <sz val="12"/>
      <color rgb="FF000000"/>
      <name val="Arial"/>
      <family val="0"/>
      <charset val="238"/>
    </font>
    <font>
      <b val="true"/>
      <vertAlign val="superscript"/>
      <sz val="12"/>
      <color rgb="FF003300"/>
      <name val="Arial"/>
      <family val="0"/>
      <charset val="1"/>
    </font>
    <font>
      <b val="true"/>
      <sz val="12"/>
      <color rgb="FFFF0000"/>
      <name val="Symbol"/>
      <family val="0"/>
      <charset val="238"/>
    </font>
    <font>
      <sz val="10"/>
      <name val="Arial"/>
      <family val="2"/>
      <charset val="238"/>
    </font>
    <font>
      <b val="true"/>
      <sz val="11"/>
      <color rgb="FF000000"/>
      <name val="Arial"/>
      <family val="0"/>
      <charset val="238"/>
    </font>
    <font>
      <sz val="12"/>
      <color rgb="FF000000"/>
      <name val="Arial"/>
      <family val="0"/>
      <charset val="1"/>
    </font>
    <font>
      <sz val="11"/>
      <color rgb="FF000000"/>
      <name val="Arial"/>
      <family val="0"/>
      <charset val="1"/>
    </font>
    <font>
      <sz val="12"/>
      <color rgb="FF000000"/>
      <name val="Times New Roman"/>
      <family val="0"/>
      <charset val="1"/>
    </font>
    <font>
      <sz val="12"/>
      <color rgb="FF000000"/>
      <name val="Arial"/>
      <family val="2"/>
      <charset val="1"/>
    </font>
    <font>
      <sz val="12"/>
      <color rgb="FF003300"/>
      <name val="Symbol"/>
      <family val="0"/>
      <charset val="1"/>
    </font>
    <font>
      <sz val="12"/>
      <color rgb="FF003300"/>
      <name val="Arial"/>
      <family val="0"/>
      <charset val="1"/>
    </font>
    <font>
      <sz val="12"/>
      <color rgb="FF000000"/>
      <name val="Symbol"/>
      <family val="0"/>
      <charset val="1"/>
    </font>
    <font>
      <sz val="12"/>
      <color rgb="FF000000"/>
      <name val="Noto Sans Symbols"/>
      <family val="0"/>
      <charset val="1"/>
    </font>
    <font>
      <vertAlign val="superscript"/>
      <sz val="11"/>
      <color rgb="FF000000"/>
      <name val="Arial"/>
      <family val="0"/>
      <charset val="238"/>
    </font>
    <font>
      <vertAlign val="superscript"/>
      <sz val="12"/>
      <color rgb="FF000000"/>
      <name val="Arial"/>
      <family val="0"/>
      <charset val="238"/>
    </font>
    <font>
      <vertAlign val="superscript"/>
      <sz val="12"/>
      <color rgb="FF003300"/>
      <name val="Arial"/>
      <family val="0"/>
      <charset val="1"/>
    </font>
    <font>
      <b val="true"/>
      <sz val="15"/>
      <color rgb="FF000000"/>
      <name val="Arial"/>
      <family val="0"/>
      <charset val="238"/>
    </font>
    <font>
      <sz val="12"/>
      <color rgb="FF000000"/>
      <name val="Times New Roman"/>
      <family val="0"/>
      <charset val="238"/>
    </font>
    <font>
      <sz val="13"/>
      <color rgb="FF000000"/>
      <name val="Times New Roman"/>
      <family val="0"/>
      <charset val="238"/>
    </font>
    <font>
      <sz val="11"/>
      <color rgb="FF000000"/>
      <name val="Times New Roman"/>
      <family val="0"/>
      <charset val="238"/>
    </font>
    <font>
      <b val="true"/>
      <sz val="13"/>
      <color rgb="FF000000"/>
      <name val="Times New Roman"/>
      <family val="0"/>
      <charset val="238"/>
    </font>
    <font>
      <sz val="13"/>
      <color rgb="FF1F1F1F"/>
      <name val="Times New Roman"/>
      <family val="0"/>
      <charset val="238"/>
    </font>
  </fonts>
  <fills count="23">
    <fill>
      <patternFill patternType="none"/>
    </fill>
    <fill>
      <patternFill patternType="gray125"/>
    </fill>
    <fill>
      <patternFill patternType="solid">
        <fgColor rgb="FFFFFFFF"/>
        <bgColor rgb="FFCCFFFF"/>
      </patternFill>
    </fill>
    <fill>
      <patternFill patternType="solid">
        <fgColor rgb="FF92D050"/>
        <bgColor rgb="FF89C765"/>
      </patternFill>
    </fill>
    <fill>
      <patternFill patternType="solid">
        <fgColor rgb="FFCCFFCC"/>
        <bgColor rgb="FFCCFFFF"/>
      </patternFill>
    </fill>
    <fill>
      <patternFill patternType="solid">
        <fgColor rgb="FFFFD74C"/>
        <bgColor rgb="FFFFE599"/>
      </patternFill>
    </fill>
    <fill>
      <patternFill patternType="solid">
        <fgColor rgb="FFCCFFFF"/>
        <bgColor rgb="FFCCFFCC"/>
      </patternFill>
    </fill>
    <fill>
      <patternFill patternType="solid">
        <fgColor rgb="FFFF0000"/>
        <bgColor rgb="FFCC0000"/>
      </patternFill>
    </fill>
    <fill>
      <patternFill patternType="solid">
        <fgColor rgb="FFCC0000"/>
        <bgColor rgb="FFC9211E"/>
      </patternFill>
    </fill>
    <fill>
      <patternFill patternType="solid">
        <fgColor rgb="FFAADCF7"/>
        <bgColor rgb="FFB7E1CD"/>
      </patternFill>
    </fill>
    <fill>
      <patternFill patternType="solid">
        <fgColor rgb="FFC254D2"/>
        <bgColor rgb="FF7E3794"/>
      </patternFill>
    </fill>
    <fill>
      <patternFill patternType="solid">
        <fgColor rgb="FF2CEE0E"/>
        <bgColor rgb="FF00B050"/>
      </patternFill>
    </fill>
    <fill>
      <patternFill patternType="solid">
        <fgColor rgb="FF7030A0"/>
        <bgColor rgb="FF7E3794"/>
      </patternFill>
    </fill>
    <fill>
      <patternFill patternType="solid">
        <fgColor rgb="FF00B0F0"/>
        <bgColor rgb="FF33CCCC"/>
      </patternFill>
    </fill>
    <fill>
      <patternFill patternType="solid">
        <fgColor rgb="FF00B050"/>
        <bgColor rgb="FF008080"/>
      </patternFill>
    </fill>
    <fill>
      <patternFill patternType="solid">
        <fgColor rgb="FFFFFF00"/>
        <bgColor rgb="FFFFFF00"/>
      </patternFill>
    </fill>
    <fill>
      <patternFill patternType="solid">
        <fgColor rgb="FFCCCCCC"/>
        <bgColor rgb="FFD9D9D9"/>
      </patternFill>
    </fill>
    <fill>
      <patternFill patternType="solid">
        <fgColor rgb="FFD9D9D9"/>
        <bgColor rgb="FFCCCCCC"/>
      </patternFill>
    </fill>
    <fill>
      <patternFill patternType="solid">
        <fgColor rgb="FFFFE599"/>
        <bgColor rgb="FFFFFF99"/>
      </patternFill>
    </fill>
    <fill>
      <patternFill patternType="solid">
        <fgColor rgb="FFB7B7B7"/>
        <bgColor rgb="FFB2B2B2"/>
      </patternFill>
    </fill>
    <fill>
      <patternFill patternType="solid">
        <fgColor rgb="FFC9211E"/>
        <bgColor rgb="FFCC0000"/>
      </patternFill>
    </fill>
    <fill>
      <patternFill patternType="solid">
        <fgColor rgb="FF89C765"/>
        <bgColor rgb="FF92D050"/>
      </patternFill>
    </fill>
    <fill>
      <patternFill patternType="solid">
        <fgColor rgb="FF0000FF"/>
        <bgColor rgb="FF0000FF"/>
      </patternFill>
    </fill>
  </fills>
  <borders count="15">
    <border diagonalUp="false" diagonalDown="false">
      <left/>
      <right/>
      <top/>
      <bottom/>
      <diagonal/>
    </border>
    <border diagonalUp="false" diagonalDown="false">
      <left style="hair">
        <color rgb="FFB2B2B2"/>
      </left>
      <right style="hair">
        <color rgb="FFB2B2B2"/>
      </right>
      <top style="hair">
        <color rgb="FFB2B2B2"/>
      </top>
      <bottom style="hair">
        <color rgb="FFB2B2B2"/>
      </bottom>
      <diagonal/>
    </border>
    <border diagonalUp="false" diagonalDown="false">
      <left style="thin">
        <color rgb="FFB2B2B2"/>
      </left>
      <right style="thin">
        <color rgb="FFB2B2B2"/>
      </right>
      <top style="thin">
        <color rgb="FFB2B2B2"/>
      </top>
      <bottom style="thin">
        <color rgb="FFB2B2B2"/>
      </bottom>
      <diagonal/>
    </border>
    <border diagonalUp="false" diagonalDown="false">
      <left style="thin"/>
      <right/>
      <top style="thin"/>
      <bottom/>
      <diagonal/>
    </border>
    <border diagonalUp="false" diagonalDown="false">
      <left/>
      <right style="thin"/>
      <top style="thin"/>
      <bottom/>
      <diagonal/>
    </border>
    <border diagonalUp="false" diagonalDown="false">
      <left style="medium"/>
      <right style="medium"/>
      <top style="medium"/>
      <bottom style="medium"/>
      <diagonal/>
    </border>
    <border diagonalUp="false" diagonalDown="false">
      <left style="thin"/>
      <right/>
      <top/>
      <bottom style="thin"/>
      <diagonal/>
    </border>
    <border diagonalUp="false" diagonalDown="false">
      <left/>
      <right style="thin"/>
      <top/>
      <bottom style="thin"/>
      <diagonal/>
    </border>
    <border diagonalUp="false" diagonalDown="false">
      <left style="thin"/>
      <right style="thin"/>
      <top style="thin"/>
      <bottom style="thin"/>
      <diagonal/>
    </border>
    <border diagonalUp="false" diagonalDown="false">
      <left/>
      <right style="thin"/>
      <top style="thin"/>
      <bottom style="thin"/>
      <diagonal/>
    </border>
    <border diagonalUp="false" diagonalDown="false">
      <left style="hair"/>
      <right style="hair"/>
      <top style="hair"/>
      <bottom style="hair"/>
      <diagonal/>
    </border>
    <border diagonalUp="false" diagonalDown="false">
      <left/>
      <right/>
      <top/>
      <bottom style="thin"/>
      <diagonal/>
    </border>
    <border diagonalUp="false" diagonalDown="false">
      <left style="thin"/>
      <right style="thin"/>
      <top/>
      <bottom style="thin"/>
      <diagonal/>
    </border>
    <border diagonalUp="false" diagonalDown="false">
      <left style="thin"/>
      <right style="thin"/>
      <top style="thin"/>
      <bottom/>
      <diagonal/>
    </border>
    <border diagonalUp="false" diagonalDown="false">
      <left/>
      <right style="thin"/>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38">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4" fillId="0" borderId="0" xfId="0" applyFont="true" applyBorder="false" applyAlignment="true" applyProtection="true">
      <alignment horizontal="general" vertical="bottom" textRotation="0" wrapText="false" indent="0" shrinkToFit="false"/>
      <protection locked="true" hidden="false"/>
    </xf>
    <xf numFmtId="164" fontId="4" fillId="0" borderId="0" xfId="0" applyFont="true" applyBorder="false" applyAlignment="true" applyProtection="true">
      <alignment horizontal="center" vertical="bottom" textRotation="0" wrapText="false" indent="0" shrinkToFit="false"/>
      <protection locked="true" hidden="false"/>
    </xf>
    <xf numFmtId="165" fontId="4" fillId="0" borderId="0" xfId="0" applyFont="true" applyBorder="false" applyAlignment="true" applyProtection="true">
      <alignment horizontal="center" vertical="bottom" textRotation="0" wrapText="true" indent="0" shrinkToFit="false"/>
      <protection locked="true" hidden="false"/>
    </xf>
    <xf numFmtId="166" fontId="4" fillId="0" borderId="0" xfId="0" applyFont="true" applyBorder="false" applyAlignment="true" applyProtection="true">
      <alignment horizontal="center" vertical="bottom" textRotation="0" wrapText="true" indent="0" shrinkToFit="false"/>
      <protection locked="true" hidden="false"/>
    </xf>
    <xf numFmtId="166" fontId="5" fillId="0" borderId="0" xfId="0" applyFont="true" applyBorder="false" applyAlignment="true" applyProtection="true">
      <alignment horizontal="general" vertical="bottom" textRotation="0" wrapText="false" indent="0" shrinkToFit="false"/>
      <protection locked="true" hidden="false"/>
    </xf>
    <xf numFmtId="167" fontId="4" fillId="0" borderId="0" xfId="0" applyFont="true" applyBorder="false" applyAlignment="true" applyProtection="true">
      <alignment horizontal="general" vertical="bottom" textRotation="0" wrapText="false" indent="0" shrinkToFit="false"/>
      <protection locked="true" hidden="false"/>
    </xf>
    <xf numFmtId="168" fontId="4" fillId="0" borderId="0" xfId="0" applyFont="true" applyBorder="false" applyAlignment="true" applyProtection="true">
      <alignment horizontal="general" vertical="bottom" textRotation="0" wrapText="false" indent="0" shrinkToFit="false"/>
      <protection locked="true" hidden="false"/>
    </xf>
    <xf numFmtId="169" fontId="4" fillId="2" borderId="1" xfId="0" applyFont="true" applyBorder="true" applyAlignment="true" applyProtection="true">
      <alignment horizontal="center" vertical="bottom" textRotation="0" wrapText="false" indent="0" shrinkToFit="false"/>
      <protection locked="true" hidden="false"/>
    </xf>
    <xf numFmtId="169" fontId="6" fillId="0" borderId="2" xfId="0" applyFont="true" applyBorder="true" applyAlignment="true" applyProtection="true">
      <alignment horizontal="center" vertical="bottom" textRotation="0" wrapText="false" indent="0" shrinkToFit="false"/>
      <protection locked="true" hidden="false"/>
    </xf>
    <xf numFmtId="169" fontId="4" fillId="0" borderId="2" xfId="0" applyFont="true" applyBorder="true" applyAlignment="true" applyProtection="true">
      <alignment horizontal="center" vertical="bottom" textRotation="0" wrapText="false" indent="0" shrinkToFit="false"/>
      <protection locked="true" hidden="false"/>
    </xf>
    <xf numFmtId="169" fontId="7" fillId="0" borderId="2" xfId="0" applyFont="true" applyBorder="true" applyAlignment="true" applyProtection="true">
      <alignment horizontal="center" vertical="bottom" textRotation="0" wrapText="false" indent="0" shrinkToFit="false"/>
      <protection locked="true" hidden="false"/>
    </xf>
    <xf numFmtId="169" fontId="4" fillId="0" borderId="0" xfId="0" applyFont="true" applyBorder="false" applyAlignment="true" applyProtection="true">
      <alignment horizontal="general" vertical="bottom" textRotation="0" wrapText="false" indent="0" shrinkToFit="false"/>
      <protection locked="true" hidden="false"/>
    </xf>
    <xf numFmtId="166" fontId="4" fillId="0" borderId="0" xfId="0" applyFont="true" applyBorder="false" applyAlignment="true" applyProtection="true">
      <alignment horizontal="general" vertical="bottom" textRotation="0" wrapText="false" indent="0" shrinkToFit="false"/>
      <protection locked="true" hidden="false"/>
    </xf>
    <xf numFmtId="164" fontId="8" fillId="3" borderId="0" xfId="0" applyFont="true" applyBorder="false" applyAlignment="true" applyProtection="true">
      <alignment horizontal="general" vertical="bottom" textRotation="0" wrapText="false" indent="0" shrinkToFit="false"/>
      <protection locked="true" hidden="false"/>
    </xf>
    <xf numFmtId="168" fontId="8" fillId="0" borderId="0" xfId="0" applyFont="true" applyBorder="false" applyAlignment="true" applyProtection="true">
      <alignment horizontal="general" vertical="bottom" textRotation="0" wrapText="false" indent="0" shrinkToFit="false"/>
      <protection locked="true" hidden="false"/>
    </xf>
    <xf numFmtId="168" fontId="8" fillId="0" borderId="3" xfId="0" applyFont="true" applyBorder="true" applyAlignment="true" applyProtection="true">
      <alignment horizontal="general" vertical="bottom" textRotation="0" wrapText="true" indent="0" shrinkToFit="false"/>
      <protection locked="true" hidden="false"/>
    </xf>
    <xf numFmtId="168" fontId="8" fillId="0" borderId="4" xfId="0" applyFont="true" applyBorder="true" applyAlignment="true" applyProtection="true">
      <alignment horizontal="general" vertical="bottom" textRotation="0" wrapText="false" indent="0" shrinkToFit="false"/>
      <protection locked="true" hidden="false"/>
    </xf>
    <xf numFmtId="165" fontId="4" fillId="0" borderId="0" xfId="0" applyFont="true" applyBorder="false" applyAlignment="true" applyProtection="true">
      <alignment horizontal="center" vertical="bottom" textRotation="0" wrapText="false" indent="0" shrinkToFit="false"/>
      <protection locked="true" hidden="false"/>
    </xf>
    <xf numFmtId="166" fontId="4" fillId="0" borderId="0" xfId="0" applyFont="true" applyBorder="false" applyAlignment="true" applyProtection="true">
      <alignment horizontal="center" vertical="bottom" textRotation="0" wrapText="false" indent="0" shrinkToFit="false"/>
      <protection locked="true" hidden="false"/>
    </xf>
    <xf numFmtId="169" fontId="9" fillId="0" borderId="2" xfId="0" applyFont="true" applyBorder="true" applyAlignment="true" applyProtection="true">
      <alignment horizontal="left" vertical="bottom" textRotation="0" wrapText="false" indent="0" shrinkToFit="false"/>
      <protection locked="true" hidden="false"/>
    </xf>
    <xf numFmtId="167" fontId="10" fillId="0" borderId="0" xfId="0" applyFont="true" applyBorder="false" applyAlignment="true" applyProtection="true">
      <alignment horizontal="general" vertical="bottom" textRotation="0" wrapText="false" indent="0" shrinkToFit="false"/>
      <protection locked="true" hidden="false"/>
    </xf>
    <xf numFmtId="169" fontId="7" fillId="0" borderId="5" xfId="0" applyFont="true" applyBorder="true" applyAlignment="true" applyProtection="true">
      <alignment horizontal="center" vertical="bottom" textRotation="0" wrapText="false" indent="0" shrinkToFit="false"/>
      <protection locked="true" hidden="false"/>
    </xf>
    <xf numFmtId="169" fontId="11" fillId="0" borderId="2" xfId="0" applyFont="true" applyBorder="true" applyAlignment="true" applyProtection="true">
      <alignment horizontal="center" vertical="bottom" textRotation="0" wrapText="false" indent="0" shrinkToFit="false"/>
      <protection locked="true" hidden="false"/>
    </xf>
    <xf numFmtId="166" fontId="4" fillId="0" borderId="0" xfId="0" applyFont="true" applyBorder="false" applyAlignment="true" applyProtection="true">
      <alignment horizontal="general" vertical="bottom" textRotation="0" wrapText="true" indent="0" shrinkToFit="false"/>
      <protection locked="true" hidden="false"/>
    </xf>
    <xf numFmtId="164" fontId="8" fillId="0" borderId="0" xfId="0" applyFont="true" applyBorder="false" applyAlignment="true" applyProtection="true">
      <alignment horizontal="general" vertical="bottom" textRotation="0" wrapText="false" indent="0" shrinkToFit="false"/>
      <protection locked="true" hidden="false"/>
    </xf>
    <xf numFmtId="170" fontId="8" fillId="0" borderId="0" xfId="0" applyFont="true" applyBorder="false" applyAlignment="true" applyProtection="true">
      <alignment horizontal="general" vertical="bottom" textRotation="0" wrapText="false" indent="0" shrinkToFit="false"/>
      <protection locked="true" hidden="false"/>
    </xf>
    <xf numFmtId="168" fontId="12" fillId="0" borderId="0" xfId="0" applyFont="true" applyBorder="false" applyAlignment="true" applyProtection="true">
      <alignment horizontal="general" vertical="bottom" textRotation="0" wrapText="false" indent="0" shrinkToFit="false"/>
      <protection locked="true" hidden="false"/>
    </xf>
    <xf numFmtId="168" fontId="12" fillId="0" borderId="6" xfId="0" applyFont="true" applyBorder="true" applyAlignment="true" applyProtection="true">
      <alignment horizontal="general" vertical="bottom" textRotation="0" wrapText="false" indent="0" shrinkToFit="false"/>
      <protection locked="true" hidden="false"/>
    </xf>
    <xf numFmtId="169" fontId="13" fillId="0" borderId="7" xfId="0" applyFont="true" applyBorder="true" applyAlignment="true" applyProtection="true">
      <alignment horizontal="center" vertical="bottom" textRotation="0" wrapText="false" indent="0" shrinkToFit="false"/>
      <protection locked="true" hidden="false"/>
    </xf>
    <xf numFmtId="166" fontId="15" fillId="0" borderId="0" xfId="0" applyFont="true" applyBorder="false" applyAlignment="true" applyProtection="true">
      <alignment horizontal="general" vertical="bottom" textRotation="0" wrapText="false" indent="0" shrinkToFit="false"/>
      <protection locked="true" hidden="false"/>
    </xf>
    <xf numFmtId="171" fontId="4" fillId="0" borderId="0" xfId="0" applyFont="true" applyBorder="false" applyAlignment="true" applyProtection="true">
      <alignment horizontal="center" vertical="bottom" textRotation="0" wrapText="false" indent="0" shrinkToFit="false"/>
      <protection locked="true" hidden="false"/>
    </xf>
    <xf numFmtId="169" fontId="9" fillId="0" borderId="2" xfId="0" applyFont="true" applyBorder="true" applyAlignment="true" applyProtection="true">
      <alignment horizontal="center" vertical="bottom" textRotation="0" wrapText="false" indent="0" shrinkToFit="false"/>
      <protection locked="true" hidden="false"/>
    </xf>
    <xf numFmtId="167" fontId="16" fillId="0" borderId="0" xfId="0" applyFont="true" applyBorder="false" applyAlignment="true" applyProtection="true">
      <alignment horizontal="left" vertical="bottom" textRotation="0" wrapText="false" indent="0" shrinkToFit="false"/>
      <protection locked="true" hidden="false"/>
    </xf>
    <xf numFmtId="164" fontId="10" fillId="0" borderId="0" xfId="0" applyFont="true" applyBorder="false" applyAlignment="true" applyProtection="true">
      <alignment horizontal="general" vertical="bottom" textRotation="0" wrapText="false" indent="0" shrinkToFit="false"/>
      <protection locked="true" hidden="false"/>
    </xf>
    <xf numFmtId="164" fontId="17" fillId="0" borderId="0" xfId="0" applyFont="true" applyBorder="false" applyAlignment="true" applyProtection="true">
      <alignment horizontal="general" vertical="bottom" textRotation="0" wrapText="false" indent="0" shrinkToFit="false"/>
      <protection locked="true" hidden="false"/>
    </xf>
    <xf numFmtId="164" fontId="18" fillId="0" borderId="0" xfId="0" applyFont="true" applyBorder="false" applyAlignment="true" applyProtection="true">
      <alignment horizontal="center" vertical="bottom" textRotation="0" wrapText="false" indent="0" shrinkToFit="false"/>
      <protection locked="true" hidden="false"/>
    </xf>
    <xf numFmtId="169" fontId="18" fillId="0" borderId="0" xfId="0" applyFont="true" applyBorder="false" applyAlignment="true" applyProtection="true">
      <alignment horizontal="center" vertical="bottom" textRotation="0" wrapText="true" indent="0" shrinkToFit="false"/>
      <protection locked="true" hidden="false"/>
    </xf>
    <xf numFmtId="164" fontId="17" fillId="0" borderId="0" xfId="0" applyFont="true" applyBorder="false" applyAlignment="true" applyProtection="true">
      <alignment horizontal="general" vertical="bottom" textRotation="0" wrapText="true" indent="0" shrinkToFit="false"/>
      <protection locked="true" hidden="false"/>
    </xf>
    <xf numFmtId="166" fontId="8" fillId="0" borderId="0" xfId="0" applyFont="true" applyBorder="false" applyAlignment="true" applyProtection="true">
      <alignment horizontal="general" vertical="bottom" textRotation="0" wrapText="false" indent="0" shrinkToFit="false"/>
      <protection locked="true" hidden="false"/>
    </xf>
    <xf numFmtId="169" fontId="18" fillId="0" borderId="0" xfId="0" applyFont="true" applyBorder="false" applyAlignment="true" applyProtection="true">
      <alignment horizontal="center" vertical="bottom" textRotation="0" wrapText="false" indent="0" shrinkToFit="false"/>
      <protection locked="true" hidden="false"/>
    </xf>
    <xf numFmtId="169" fontId="15" fillId="0" borderId="0" xfId="0" applyFont="true" applyBorder="false" applyAlignment="true" applyProtection="true">
      <alignment horizontal="center" vertical="bottom" textRotation="0" wrapText="false" indent="0" shrinkToFit="false"/>
      <protection locked="true" hidden="false"/>
    </xf>
    <xf numFmtId="167" fontId="18" fillId="0" borderId="0" xfId="0" applyFont="true" applyBorder="false" applyAlignment="true" applyProtection="true">
      <alignment horizontal="general" vertical="bottom" textRotation="0" wrapText="false" indent="0" shrinkToFit="false"/>
      <protection locked="true" hidden="false"/>
    </xf>
    <xf numFmtId="169" fontId="18" fillId="0" borderId="0" xfId="0" applyFont="true" applyBorder="false" applyAlignment="true" applyProtection="true">
      <alignment horizontal="general" vertical="bottom" textRotation="0" wrapText="false" indent="0" shrinkToFit="false"/>
      <protection locked="true" hidden="false"/>
    </xf>
    <xf numFmtId="164" fontId="19" fillId="4" borderId="8" xfId="0" applyFont="true" applyBorder="true" applyAlignment="true" applyProtection="true">
      <alignment horizontal="center" vertical="bottom" textRotation="0" wrapText="true" indent="0" shrinkToFit="false"/>
      <protection locked="true" hidden="false"/>
    </xf>
    <xf numFmtId="164" fontId="19" fillId="4" borderId="9" xfId="0" applyFont="true" applyBorder="true" applyAlignment="true" applyProtection="true">
      <alignment horizontal="center" vertical="bottom" textRotation="0" wrapText="true" indent="0" shrinkToFit="false"/>
      <protection locked="true" hidden="false"/>
    </xf>
    <xf numFmtId="165" fontId="19" fillId="4" borderId="9" xfId="0" applyFont="true" applyBorder="true" applyAlignment="true" applyProtection="true">
      <alignment horizontal="center" vertical="center" textRotation="0" wrapText="true" indent="0" shrinkToFit="false"/>
      <protection locked="true" hidden="false"/>
    </xf>
    <xf numFmtId="166" fontId="19" fillId="4" borderId="8" xfId="0" applyFont="true" applyBorder="true" applyAlignment="true" applyProtection="true">
      <alignment horizontal="center" vertical="center" textRotation="0" wrapText="true" indent="0" shrinkToFit="false"/>
      <protection locked="true" hidden="false"/>
    </xf>
    <xf numFmtId="167" fontId="19" fillId="4" borderId="8" xfId="0" applyFont="true" applyBorder="true" applyAlignment="true" applyProtection="true">
      <alignment horizontal="center" vertical="center" textRotation="0" wrapText="true" indent="0" shrinkToFit="false"/>
      <protection locked="true" hidden="false"/>
    </xf>
    <xf numFmtId="168" fontId="19" fillId="4" borderId="8" xfId="0" applyFont="true" applyBorder="true" applyAlignment="true" applyProtection="true">
      <alignment horizontal="center" vertical="center" textRotation="0" wrapText="true" indent="0" shrinkToFit="false"/>
      <protection locked="true" hidden="false"/>
    </xf>
    <xf numFmtId="169" fontId="19" fillId="4" borderId="8" xfId="0" applyFont="true" applyBorder="true" applyAlignment="true" applyProtection="true">
      <alignment horizontal="center" vertical="center" textRotation="0" wrapText="true" indent="0" shrinkToFit="false"/>
      <protection locked="true" hidden="false"/>
    </xf>
    <xf numFmtId="172" fontId="20" fillId="4" borderId="8" xfId="0" applyFont="true" applyBorder="true" applyAlignment="true" applyProtection="true">
      <alignment horizontal="center" vertical="center" textRotation="0" wrapText="true" indent="0" shrinkToFit="false"/>
      <protection locked="true" hidden="false"/>
    </xf>
    <xf numFmtId="172" fontId="22" fillId="4" borderId="8" xfId="0" applyFont="true" applyBorder="true" applyAlignment="true" applyProtection="true">
      <alignment horizontal="center" vertical="center" textRotation="0" wrapText="true" indent="0" shrinkToFit="false"/>
      <protection locked="true" hidden="false"/>
    </xf>
    <xf numFmtId="164" fontId="20" fillId="4" borderId="8" xfId="0" applyFont="true" applyBorder="true" applyAlignment="true" applyProtection="true">
      <alignment horizontal="center" vertical="center" textRotation="0" wrapText="true" indent="0" shrinkToFit="false"/>
      <protection locked="true" hidden="false"/>
    </xf>
    <xf numFmtId="164" fontId="22" fillId="4" borderId="8" xfId="0" applyFont="true" applyBorder="true" applyAlignment="true" applyProtection="true">
      <alignment horizontal="center" vertical="center" textRotation="0" wrapText="true" indent="0" shrinkToFit="false"/>
      <protection locked="true" hidden="false"/>
    </xf>
    <xf numFmtId="173" fontId="19" fillId="4" borderId="8" xfId="0" applyFont="true" applyBorder="true" applyAlignment="true" applyProtection="true">
      <alignment horizontal="center" vertical="center" textRotation="0" wrapText="true" indent="0" shrinkToFit="false"/>
      <protection locked="true" hidden="false"/>
    </xf>
    <xf numFmtId="173" fontId="19" fillId="5" borderId="8" xfId="0" applyFont="true" applyBorder="true" applyAlignment="true" applyProtection="true">
      <alignment horizontal="center" vertical="center" textRotation="0" wrapText="true" indent="0" shrinkToFit="false"/>
      <protection locked="true" hidden="false"/>
    </xf>
    <xf numFmtId="164" fontId="19" fillId="4" borderId="8" xfId="0" applyFont="true" applyBorder="true" applyAlignment="true" applyProtection="true">
      <alignment horizontal="center" vertical="center" textRotation="0" wrapText="true" indent="0" shrinkToFit="false"/>
      <protection locked="true" hidden="false"/>
    </xf>
    <xf numFmtId="164" fontId="19" fillId="5" borderId="8" xfId="0" applyFont="true" applyBorder="true" applyAlignment="true" applyProtection="true">
      <alignment horizontal="center" vertical="center" textRotation="0" wrapText="true" indent="0" shrinkToFit="false"/>
      <protection locked="true" hidden="false"/>
    </xf>
    <xf numFmtId="172" fontId="19" fillId="4" borderId="8" xfId="0" applyFont="true" applyBorder="true" applyAlignment="true" applyProtection="true">
      <alignment horizontal="center" vertical="bottom" textRotation="0" wrapText="false" indent="0" shrinkToFit="false"/>
      <protection locked="true" hidden="false"/>
    </xf>
    <xf numFmtId="164" fontId="23" fillId="4" borderId="9" xfId="0" applyFont="true" applyBorder="true" applyAlignment="true" applyProtection="true">
      <alignment horizontal="center" vertical="bottom" textRotation="0" wrapText="false" indent="0" shrinkToFit="false"/>
      <protection locked="true" hidden="false"/>
    </xf>
    <xf numFmtId="165" fontId="23" fillId="4" borderId="9" xfId="0" applyFont="true" applyBorder="true" applyAlignment="true" applyProtection="true">
      <alignment horizontal="center" vertical="bottom" textRotation="0" wrapText="false" indent="0" shrinkToFit="false"/>
      <protection locked="true" hidden="false"/>
    </xf>
    <xf numFmtId="166" fontId="19" fillId="4" borderId="8" xfId="0" applyFont="true" applyBorder="true" applyAlignment="true" applyProtection="true">
      <alignment horizontal="center" vertical="bottom" textRotation="0" wrapText="false" indent="0" shrinkToFit="false"/>
      <protection locked="true" hidden="false"/>
    </xf>
    <xf numFmtId="167" fontId="19" fillId="4" borderId="8" xfId="0" applyFont="true" applyBorder="true" applyAlignment="true" applyProtection="true">
      <alignment horizontal="center" vertical="bottom" textRotation="0" wrapText="false" indent="0" shrinkToFit="false"/>
      <protection locked="true" hidden="false"/>
    </xf>
    <xf numFmtId="168" fontId="19" fillId="4" borderId="8" xfId="0" applyFont="true" applyBorder="true" applyAlignment="true" applyProtection="true">
      <alignment horizontal="center" vertical="bottom" textRotation="0" wrapText="false" indent="0" shrinkToFit="false"/>
      <protection locked="true" hidden="false"/>
    </xf>
    <xf numFmtId="169" fontId="19" fillId="4" borderId="8" xfId="0" applyFont="true" applyBorder="true" applyAlignment="true" applyProtection="true">
      <alignment horizontal="center" vertical="bottom" textRotation="0" wrapText="false" indent="0" shrinkToFit="false"/>
      <protection locked="true" hidden="false"/>
    </xf>
    <xf numFmtId="169" fontId="24" fillId="4" borderId="8" xfId="0" applyFont="true" applyBorder="true" applyAlignment="true" applyProtection="true">
      <alignment horizontal="center" vertical="bottom" textRotation="0" wrapText="false" indent="0" shrinkToFit="false"/>
      <protection locked="true" hidden="false"/>
    </xf>
    <xf numFmtId="169" fontId="27" fillId="4" borderId="8" xfId="0" applyFont="true" applyBorder="true" applyAlignment="true" applyProtection="true">
      <alignment horizontal="center" vertical="bottom" textRotation="0" wrapText="false" indent="0" shrinkToFit="false"/>
      <protection locked="true" hidden="false"/>
    </xf>
    <xf numFmtId="167" fontId="21" fillId="4" borderId="8" xfId="0" applyFont="true" applyBorder="true" applyAlignment="true" applyProtection="true">
      <alignment horizontal="center" vertical="bottom" textRotation="0" wrapText="false" indent="0" shrinkToFit="false"/>
      <protection locked="true" hidden="false"/>
    </xf>
    <xf numFmtId="166" fontId="21" fillId="4" borderId="8" xfId="0" applyFont="true" applyBorder="true" applyAlignment="true" applyProtection="true">
      <alignment horizontal="center" vertical="bottom" textRotation="0" wrapText="false" indent="0" shrinkToFit="false"/>
      <protection locked="true" hidden="false"/>
    </xf>
    <xf numFmtId="166" fontId="19" fillId="5" borderId="8" xfId="0" applyFont="true" applyBorder="true" applyAlignment="true" applyProtection="true">
      <alignment horizontal="center" vertical="bottom" textRotation="0" wrapText="false" indent="0" shrinkToFit="false"/>
      <protection locked="true" hidden="false"/>
    </xf>
    <xf numFmtId="173" fontId="19" fillId="4" borderId="8" xfId="0" applyFont="true" applyBorder="true" applyAlignment="true" applyProtection="true">
      <alignment horizontal="center" vertical="bottom" textRotation="0" wrapText="false" indent="0" shrinkToFit="false"/>
      <protection locked="true" hidden="false"/>
    </xf>
    <xf numFmtId="164" fontId="23" fillId="6" borderId="8" xfId="0" applyFont="true" applyBorder="true" applyAlignment="true" applyProtection="true">
      <alignment horizontal="center" vertical="bottom" textRotation="0" wrapText="false" indent="0" shrinkToFit="false"/>
      <protection locked="true" hidden="false"/>
    </xf>
    <xf numFmtId="165" fontId="23" fillId="6" borderId="9" xfId="0" applyFont="true" applyBorder="true" applyAlignment="true" applyProtection="true">
      <alignment horizontal="center" vertical="bottom" textRotation="0" wrapText="false" indent="0" shrinkToFit="false"/>
      <protection locked="true" hidden="false"/>
    </xf>
    <xf numFmtId="166" fontId="23" fillId="6" borderId="9" xfId="0" applyFont="true" applyBorder="true" applyAlignment="true" applyProtection="true">
      <alignment horizontal="center" vertical="bottom" textRotation="0" wrapText="false" indent="0" shrinkToFit="false"/>
      <protection locked="true" hidden="false"/>
    </xf>
    <xf numFmtId="167" fontId="23" fillId="6" borderId="9" xfId="0" applyFont="true" applyBorder="true" applyAlignment="true" applyProtection="true">
      <alignment horizontal="center" vertical="bottom" textRotation="0" wrapText="false" indent="0" shrinkToFit="false"/>
      <protection locked="true" hidden="false"/>
    </xf>
    <xf numFmtId="168" fontId="23" fillId="6" borderId="9" xfId="0" applyFont="true" applyBorder="true" applyAlignment="true" applyProtection="true">
      <alignment horizontal="center" vertical="bottom" textRotation="0" wrapText="false" indent="0" shrinkToFit="false"/>
      <protection locked="true" hidden="false"/>
    </xf>
    <xf numFmtId="169" fontId="23" fillId="6" borderId="8" xfId="0" applyFont="true" applyBorder="true" applyAlignment="true" applyProtection="true">
      <alignment horizontal="center" vertical="bottom" textRotation="0" wrapText="false" indent="0" shrinkToFit="false"/>
      <protection locked="true" hidden="false"/>
    </xf>
    <xf numFmtId="167" fontId="23" fillId="6" borderId="8" xfId="0" applyFont="true" applyBorder="true" applyAlignment="true" applyProtection="true">
      <alignment horizontal="center" vertical="bottom" textRotation="0" wrapText="false" indent="0" shrinkToFit="false"/>
      <protection locked="true" hidden="false"/>
    </xf>
    <xf numFmtId="166" fontId="23" fillId="6" borderId="8" xfId="0" applyFont="true" applyBorder="true" applyAlignment="true" applyProtection="true">
      <alignment horizontal="center" vertical="bottom" textRotation="0" wrapText="false" indent="0" shrinkToFit="false"/>
      <protection locked="true" hidden="false"/>
    </xf>
    <xf numFmtId="166" fontId="23" fillId="6" borderId="8" xfId="0" applyFont="true" applyBorder="true" applyAlignment="true" applyProtection="true">
      <alignment horizontal="left" vertical="bottom" textRotation="0" wrapText="false" indent="0" shrinkToFit="false"/>
      <protection locked="true" hidden="false"/>
    </xf>
    <xf numFmtId="168" fontId="23" fillId="6" borderId="8" xfId="0" applyFont="true" applyBorder="true" applyAlignment="true" applyProtection="true">
      <alignment horizontal="center" vertical="bottom" textRotation="0" wrapText="false" indent="0" shrinkToFit="false"/>
      <protection locked="true" hidden="false"/>
    </xf>
    <xf numFmtId="164" fontId="19" fillId="6" borderId="8" xfId="0" applyFont="true" applyBorder="true" applyAlignment="true" applyProtection="true">
      <alignment horizontal="center" vertical="bottom" textRotation="0" wrapText="false" indent="0" shrinkToFit="false"/>
      <protection locked="true" hidden="false"/>
    </xf>
    <xf numFmtId="164" fontId="19" fillId="5" borderId="8" xfId="0" applyFont="true" applyBorder="true" applyAlignment="true" applyProtection="true">
      <alignment horizontal="center" vertical="bottom" textRotation="0" wrapText="false" indent="0" shrinkToFit="false"/>
      <protection locked="true" hidden="false"/>
    </xf>
    <xf numFmtId="164" fontId="27" fillId="0" borderId="10" xfId="0" applyFont="true" applyBorder="true" applyAlignment="true" applyProtection="true">
      <alignment horizontal="center" vertical="bottom" textRotation="0" wrapText="false" indent="0" shrinkToFit="false"/>
      <protection locked="true" hidden="false"/>
    </xf>
    <xf numFmtId="169" fontId="27" fillId="0" borderId="10" xfId="0" applyFont="true" applyBorder="true" applyAlignment="true" applyProtection="true">
      <alignment horizontal="center" vertical="bottom" textRotation="0" wrapText="false" indent="0" shrinkToFit="false"/>
      <protection locked="true" hidden="false"/>
    </xf>
    <xf numFmtId="165" fontId="27" fillId="0" borderId="10" xfId="0" applyFont="true" applyBorder="true" applyAlignment="true" applyProtection="true">
      <alignment horizontal="center" vertical="bottom" textRotation="0" wrapText="false" indent="0" shrinkToFit="false"/>
      <protection locked="true" hidden="false"/>
    </xf>
    <xf numFmtId="166" fontId="17" fillId="0" borderId="10" xfId="0" applyFont="true" applyBorder="true" applyAlignment="true" applyProtection="true">
      <alignment horizontal="center" vertical="bottom" textRotation="0" wrapText="false" indent="0" shrinkToFit="false"/>
      <protection locked="true" hidden="false"/>
    </xf>
    <xf numFmtId="167" fontId="17" fillId="2" borderId="10" xfId="0" applyFont="true" applyBorder="true" applyAlignment="true" applyProtection="true">
      <alignment horizontal="center" vertical="bottom" textRotation="0" wrapText="false" indent="0" shrinkToFit="false"/>
      <protection locked="true" hidden="false"/>
    </xf>
    <xf numFmtId="164" fontId="17" fillId="0" borderId="10" xfId="0" applyFont="true" applyBorder="true" applyAlignment="true" applyProtection="true">
      <alignment horizontal="general" vertical="bottom" textRotation="0" wrapText="true" indent="0" shrinkToFit="false"/>
      <protection locked="true" hidden="false"/>
    </xf>
    <xf numFmtId="169" fontId="17" fillId="2" borderId="10" xfId="0" applyFont="true" applyBorder="true" applyAlignment="true" applyProtection="true">
      <alignment horizontal="center" vertical="bottom" textRotation="0" wrapText="false" indent="0" shrinkToFit="false"/>
      <protection locked="true" hidden="false"/>
    </xf>
    <xf numFmtId="169" fontId="17" fillId="0" borderId="10" xfId="0" applyFont="true" applyBorder="true" applyAlignment="true" applyProtection="true">
      <alignment horizontal="center" vertical="bottom" textRotation="0" wrapText="false" indent="0" shrinkToFit="false"/>
      <protection locked="true" hidden="false"/>
    </xf>
    <xf numFmtId="167" fontId="17" fillId="0" borderId="10" xfId="0" applyFont="true" applyBorder="true" applyAlignment="true" applyProtection="true">
      <alignment horizontal="center" vertical="bottom" textRotation="0" wrapText="false" indent="0" shrinkToFit="false"/>
      <protection locked="true" hidden="false"/>
    </xf>
    <xf numFmtId="169" fontId="17" fillId="0" borderId="8" xfId="0" applyFont="true" applyBorder="true" applyAlignment="true" applyProtection="true">
      <alignment horizontal="general" vertical="bottom" textRotation="0" wrapText="false" indent="0" shrinkToFit="false"/>
      <protection locked="true" hidden="false"/>
    </xf>
    <xf numFmtId="168" fontId="17" fillId="0" borderId="10" xfId="0" applyFont="true" applyBorder="true" applyAlignment="true" applyProtection="true">
      <alignment horizontal="center" vertical="bottom" textRotation="0" wrapText="false" indent="0" shrinkToFit="false"/>
      <protection locked="true" hidden="false"/>
    </xf>
    <xf numFmtId="169" fontId="17" fillId="0" borderId="10" xfId="0" applyFont="true" applyBorder="true" applyAlignment="true" applyProtection="true">
      <alignment horizontal="general" vertical="bottom" textRotation="0" wrapText="false" indent="0" shrinkToFit="false"/>
      <protection locked="true" hidden="false"/>
    </xf>
    <xf numFmtId="164" fontId="17" fillId="0" borderId="8" xfId="0" applyFont="true" applyBorder="true" applyAlignment="true" applyProtection="true">
      <alignment horizontal="general" vertical="bottom" textRotation="0" wrapText="false" indent="0" shrinkToFit="false"/>
      <protection locked="true" hidden="false"/>
    </xf>
    <xf numFmtId="174" fontId="17" fillId="5" borderId="8" xfId="0" applyFont="true" applyBorder="true" applyAlignment="true" applyProtection="true">
      <alignment horizontal="general" vertical="bottom" textRotation="0" wrapText="false" indent="0" shrinkToFit="false"/>
      <protection locked="true" hidden="false"/>
    </xf>
    <xf numFmtId="166" fontId="17" fillId="5" borderId="8" xfId="0" applyFont="true" applyBorder="true" applyAlignment="true" applyProtection="true">
      <alignment horizontal="general" vertical="bottom" textRotation="0" wrapText="false" indent="0" shrinkToFit="false"/>
      <protection locked="true" hidden="false"/>
    </xf>
    <xf numFmtId="166" fontId="17" fillId="0" borderId="8" xfId="0" applyFont="true" applyBorder="true" applyAlignment="true" applyProtection="true">
      <alignment horizontal="general" vertical="bottom" textRotation="0" wrapText="false" indent="0" shrinkToFit="false"/>
      <protection locked="true" hidden="false"/>
    </xf>
    <xf numFmtId="164" fontId="17" fillId="0" borderId="10" xfId="0" applyFont="true" applyBorder="true" applyAlignment="true" applyProtection="true">
      <alignment horizontal="general" vertical="bottom" textRotation="0" wrapText="false" indent="0" shrinkToFit="false"/>
      <protection locked="true" hidden="false"/>
    </xf>
    <xf numFmtId="167" fontId="17" fillId="7" borderId="10" xfId="0" applyFont="true" applyBorder="true" applyAlignment="true" applyProtection="true">
      <alignment horizontal="center" vertical="bottom" textRotation="0" wrapText="false" indent="0" shrinkToFit="false"/>
      <protection locked="true" hidden="false"/>
    </xf>
    <xf numFmtId="169" fontId="17" fillId="8" borderId="10" xfId="0" applyFont="true" applyBorder="true" applyAlignment="true" applyProtection="true">
      <alignment horizontal="center" vertical="bottom" textRotation="0" wrapText="false" indent="0" shrinkToFit="false"/>
      <protection locked="true" hidden="false"/>
    </xf>
    <xf numFmtId="167" fontId="17" fillId="8" borderId="10" xfId="0" applyFont="true" applyBorder="true" applyAlignment="true" applyProtection="true">
      <alignment horizontal="center" vertical="bottom" textRotation="0" wrapText="false" indent="0" shrinkToFit="false"/>
      <protection locked="true" hidden="false"/>
    </xf>
    <xf numFmtId="169" fontId="17" fillId="7" borderId="10" xfId="0" applyFont="true" applyBorder="true" applyAlignment="true" applyProtection="true">
      <alignment horizontal="center" vertical="bottom" textRotation="0" wrapText="false" indent="0" shrinkToFit="false"/>
      <protection locked="true" hidden="false"/>
    </xf>
    <xf numFmtId="168" fontId="17" fillId="7" borderId="10" xfId="0" applyFont="true" applyBorder="true" applyAlignment="true" applyProtection="true">
      <alignment horizontal="center" vertical="bottom" textRotation="0" wrapText="false" indent="0" shrinkToFit="false"/>
      <protection locked="true" hidden="false"/>
    </xf>
    <xf numFmtId="169" fontId="17" fillId="0" borderId="0" xfId="0" applyFont="true" applyBorder="false" applyAlignment="true" applyProtection="true">
      <alignment horizontal="general" vertical="bottom" textRotation="0" wrapText="false" indent="0" shrinkToFit="false"/>
      <protection locked="true" hidden="false"/>
    </xf>
    <xf numFmtId="166" fontId="27" fillId="0" borderId="10" xfId="0" applyFont="true" applyBorder="true" applyAlignment="true" applyProtection="true">
      <alignment horizontal="center" vertical="bottom" textRotation="0" wrapText="false" indent="0" shrinkToFit="false"/>
      <protection locked="true" hidden="false"/>
    </xf>
    <xf numFmtId="166" fontId="0" fillId="0" borderId="10" xfId="0" applyFont="false" applyBorder="true" applyAlignment="true" applyProtection="true">
      <alignment horizontal="general" vertical="bottom" textRotation="0" wrapText="true" indent="0" shrinkToFit="false"/>
      <protection locked="true" hidden="false"/>
    </xf>
    <xf numFmtId="164" fontId="0" fillId="9" borderId="0" xfId="0" applyFont="true" applyBorder="false" applyAlignment="true" applyProtection="true">
      <alignment horizontal="general" vertical="bottom" textRotation="0" wrapText="false" indent="0" shrinkToFit="false"/>
      <protection locked="true" hidden="false"/>
    </xf>
    <xf numFmtId="167" fontId="0" fillId="9" borderId="10" xfId="0" applyFont="false" applyBorder="true" applyAlignment="true" applyProtection="true">
      <alignment horizontal="center" vertical="bottom" textRotation="0" wrapText="false" indent="0" shrinkToFit="false"/>
      <protection locked="true" hidden="false"/>
    </xf>
    <xf numFmtId="164" fontId="0" fillId="0" borderId="10" xfId="0" applyFont="false" applyBorder="true" applyAlignment="true" applyProtection="true">
      <alignment horizontal="general" vertical="bottom" textRotation="0" wrapText="true" indent="0" shrinkToFit="false"/>
      <protection locked="true" hidden="false"/>
    </xf>
    <xf numFmtId="164" fontId="0" fillId="9" borderId="10" xfId="0" applyFont="true" applyBorder="true" applyAlignment="true" applyProtection="true">
      <alignment horizontal="general" vertical="bottom" textRotation="0" wrapText="false" indent="0" shrinkToFit="false"/>
      <protection locked="true" hidden="false"/>
    </xf>
    <xf numFmtId="166" fontId="0" fillId="7" borderId="10" xfId="0" applyFont="true" applyBorder="true" applyAlignment="true" applyProtection="true">
      <alignment horizontal="general" vertical="bottom" textRotation="0" wrapText="true" indent="0" shrinkToFit="false"/>
      <protection locked="true" hidden="false"/>
    </xf>
    <xf numFmtId="169" fontId="17" fillId="10" borderId="10" xfId="0" applyFont="true" applyBorder="true" applyAlignment="true" applyProtection="true">
      <alignment horizontal="center" vertical="bottom" textRotation="0" wrapText="false" indent="0" shrinkToFit="false"/>
      <protection locked="true" hidden="false"/>
    </xf>
    <xf numFmtId="169" fontId="0" fillId="10" borderId="10" xfId="0" applyFont="true" applyBorder="true" applyAlignment="true" applyProtection="true">
      <alignment horizontal="left" vertical="bottom" textRotation="0" wrapText="false" indent="0" shrinkToFit="false"/>
      <protection locked="true" hidden="false"/>
    </xf>
    <xf numFmtId="167" fontId="0" fillId="10" borderId="10" xfId="0" applyFont="false" applyBorder="true" applyAlignment="true" applyProtection="true">
      <alignment horizontal="center" vertical="bottom" textRotation="0" wrapText="false" indent="0" shrinkToFit="false"/>
      <protection locked="true" hidden="false"/>
    </xf>
    <xf numFmtId="168" fontId="17" fillId="0" borderId="0" xfId="0" applyFont="true" applyBorder="false" applyAlignment="true" applyProtection="true">
      <alignment horizontal="general" vertical="bottom" textRotation="0" wrapText="false" indent="0" shrinkToFit="false"/>
      <protection locked="true" hidden="false"/>
    </xf>
    <xf numFmtId="169" fontId="17" fillId="11" borderId="10" xfId="0" applyFont="true" applyBorder="true" applyAlignment="true" applyProtection="true">
      <alignment horizontal="center" vertical="bottom" textRotation="0" wrapText="false" indent="0" shrinkToFit="false"/>
      <protection locked="true" hidden="false"/>
    </xf>
    <xf numFmtId="169" fontId="0" fillId="11" borderId="10" xfId="0" applyFont="true" applyBorder="true" applyAlignment="true" applyProtection="true">
      <alignment horizontal="left" vertical="bottom" textRotation="0" wrapText="false" indent="0" shrinkToFit="false"/>
      <protection locked="true" hidden="false"/>
    </xf>
    <xf numFmtId="167" fontId="0" fillId="11" borderId="10" xfId="0" applyFont="false" applyBorder="true" applyAlignment="true" applyProtection="true">
      <alignment horizontal="center"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true" indent="0" shrinkToFit="false"/>
      <protection locked="true" hidden="false"/>
    </xf>
    <xf numFmtId="168" fontId="0" fillId="0" borderId="0" xfId="0" applyFont="false" applyBorder="false" applyAlignment="true" applyProtection="true">
      <alignment horizontal="general" vertical="bottom" textRotation="0" wrapText="true" indent="0" shrinkToFit="false"/>
      <protection locked="true" hidden="false"/>
    </xf>
    <xf numFmtId="164" fontId="0" fillId="0" borderId="0" xfId="0" applyFont="false" applyBorder="false" applyAlignment="true" applyProtection="true">
      <alignment horizontal="center" vertical="bottom" textRotation="0" wrapText="false" indent="0" shrinkToFit="false"/>
      <protection locked="true" hidden="false"/>
    </xf>
    <xf numFmtId="164" fontId="12" fillId="0" borderId="11" xfId="0" applyFont="true" applyBorder="true" applyAlignment="true" applyProtection="true">
      <alignment horizontal="center" vertical="bottom" textRotation="0" wrapText="true" indent="0" shrinkToFit="false"/>
      <protection locked="true" hidden="false"/>
    </xf>
    <xf numFmtId="164" fontId="12" fillId="3" borderId="8" xfId="0" applyFont="true" applyBorder="true" applyAlignment="true" applyProtection="true">
      <alignment horizontal="center" vertical="bottom" textRotation="0" wrapText="true" indent="0" shrinkToFit="false"/>
      <protection locked="true" hidden="false"/>
    </xf>
    <xf numFmtId="164" fontId="12" fillId="0" borderId="0" xfId="0" applyFont="true" applyBorder="false" applyAlignment="true" applyProtection="true">
      <alignment horizontal="general" vertical="bottom" textRotation="0" wrapText="false" indent="0" shrinkToFit="false"/>
      <protection locked="true" hidden="false"/>
    </xf>
    <xf numFmtId="164" fontId="31" fillId="3" borderId="0" xfId="0" applyFont="true" applyBorder="true" applyAlignment="true" applyProtection="true">
      <alignment horizontal="center" vertical="bottom" textRotation="0" wrapText="false" indent="0" shrinkToFit="false"/>
      <protection locked="true" hidden="false"/>
    </xf>
    <xf numFmtId="164" fontId="32" fillId="3" borderId="12" xfId="0" applyFont="true" applyBorder="true" applyAlignment="true" applyProtection="true">
      <alignment horizontal="general" vertical="bottom" textRotation="0" wrapText="true" indent="0" shrinkToFit="false"/>
      <protection locked="true" hidden="false"/>
    </xf>
    <xf numFmtId="164" fontId="17" fillId="0" borderId="12" xfId="0" applyFont="true" applyBorder="true" applyAlignment="true" applyProtection="true">
      <alignment horizontal="general" vertical="bottom" textRotation="0" wrapText="true" indent="0" shrinkToFit="false"/>
      <protection locked="true" hidden="false"/>
    </xf>
    <xf numFmtId="164" fontId="33" fillId="3" borderId="13" xfId="0" applyFont="true" applyBorder="true" applyAlignment="true" applyProtection="true">
      <alignment horizontal="general" vertical="bottom" textRotation="0" wrapText="false" indent="0" shrinkToFit="false"/>
      <protection locked="true" hidden="false"/>
    </xf>
    <xf numFmtId="164" fontId="10" fillId="3" borderId="13" xfId="0" applyFont="true" applyBorder="true" applyAlignment="true" applyProtection="true">
      <alignment horizontal="general" vertical="bottom" textRotation="0" wrapText="true" indent="0" shrinkToFit="false"/>
      <protection locked="true" hidden="false"/>
    </xf>
    <xf numFmtId="164" fontId="17" fillId="3" borderId="13" xfId="0" applyFont="true" applyBorder="true" applyAlignment="true" applyProtection="true">
      <alignment horizontal="general" vertical="bottom" textRotation="0" wrapText="true" indent="0" shrinkToFit="false"/>
      <protection locked="true" hidden="false"/>
    </xf>
    <xf numFmtId="164" fontId="17" fillId="0" borderId="13" xfId="0" applyFont="true" applyBorder="true" applyAlignment="true" applyProtection="true">
      <alignment horizontal="general" vertical="bottom" textRotation="0" wrapText="true" indent="0" shrinkToFit="false"/>
      <protection locked="true" hidden="false"/>
    </xf>
    <xf numFmtId="164" fontId="10" fillId="0" borderId="8" xfId="0" applyFont="true" applyBorder="true" applyAlignment="true" applyProtection="true">
      <alignment horizontal="general" vertical="bottom" textRotation="0" wrapText="false" indent="0" shrinkToFit="false"/>
      <protection locked="true" hidden="false"/>
    </xf>
    <xf numFmtId="164" fontId="10" fillId="0" borderId="8" xfId="0" applyFont="true" applyBorder="true" applyAlignment="true" applyProtection="true">
      <alignment horizontal="general" vertical="bottom" textRotation="0" wrapText="true" indent="0" shrinkToFit="false"/>
      <protection locked="true" hidden="false"/>
    </xf>
    <xf numFmtId="164" fontId="0" fillId="3" borderId="8" xfId="0" applyFont="true" applyBorder="true" applyAlignment="true" applyProtection="true">
      <alignment horizontal="general" vertical="bottom" textRotation="0" wrapText="true" indent="0" shrinkToFit="false"/>
      <protection locked="true" hidden="false"/>
    </xf>
    <xf numFmtId="164" fontId="0" fillId="3" borderId="8" xfId="0" applyFont="true" applyBorder="true" applyAlignment="true" applyProtection="true">
      <alignment horizontal="center" vertical="bottom" textRotation="0" wrapText="false" indent="0" shrinkToFit="false"/>
      <protection locked="true" hidden="false"/>
    </xf>
    <xf numFmtId="164" fontId="0" fillId="3" borderId="8" xfId="0" applyFont="false" applyBorder="true" applyAlignment="true" applyProtection="true">
      <alignment horizontal="general" vertical="bottom" textRotation="0" wrapText="false" indent="0" shrinkToFit="false"/>
      <protection locked="true" hidden="false"/>
    </xf>
    <xf numFmtId="164" fontId="17" fillId="3" borderId="8" xfId="0" applyFont="true" applyBorder="true" applyAlignment="true" applyProtection="true">
      <alignment horizontal="general" vertical="bottom" textRotation="0" wrapText="false" indent="0" shrinkToFit="false"/>
      <protection locked="true" hidden="false"/>
    </xf>
    <xf numFmtId="164" fontId="0" fillId="0" borderId="8" xfId="0" applyFont="true" applyBorder="true" applyAlignment="true" applyProtection="true">
      <alignment horizontal="general" vertical="bottom" textRotation="0" wrapText="true" indent="0" shrinkToFit="false"/>
      <protection locked="true" hidden="false"/>
    </xf>
    <xf numFmtId="164" fontId="17" fillId="0" borderId="8" xfId="0" applyFont="true" applyBorder="true" applyAlignment="true" applyProtection="true">
      <alignment horizontal="center" vertical="bottom" textRotation="0" wrapText="false" indent="0" shrinkToFit="false"/>
      <protection locked="true" hidden="false"/>
    </xf>
    <xf numFmtId="164" fontId="17" fillId="0" borderId="8" xfId="0" applyFont="true" applyBorder="true" applyAlignment="true" applyProtection="true">
      <alignment horizontal="general" vertical="bottom" textRotation="0" wrapText="true" indent="0" shrinkToFit="false"/>
      <protection locked="true" hidden="false"/>
    </xf>
    <xf numFmtId="164" fontId="33" fillId="0" borderId="8" xfId="0" applyFont="true" applyBorder="true" applyAlignment="true" applyProtection="true">
      <alignment horizontal="general" vertical="bottom" textRotation="0" wrapText="true" indent="0" shrinkToFit="false"/>
      <protection locked="true" hidden="false"/>
    </xf>
    <xf numFmtId="164" fontId="0" fillId="0" borderId="8" xfId="0" applyFont="true" applyBorder="true" applyAlignment="true" applyProtection="true">
      <alignment horizontal="center" vertical="bottom" textRotation="0" wrapText="false" indent="0" shrinkToFit="false"/>
      <protection locked="true" hidden="false"/>
    </xf>
    <xf numFmtId="164" fontId="0" fillId="0" borderId="8" xfId="0" applyFont="false" applyBorder="true" applyAlignment="true" applyProtection="true">
      <alignment horizontal="general" vertical="bottom" textRotation="0" wrapText="false" indent="0" shrinkToFit="false"/>
      <protection locked="true" hidden="false"/>
    </xf>
    <xf numFmtId="164" fontId="34" fillId="0" borderId="8" xfId="0" applyFont="true" applyBorder="true" applyAlignment="true" applyProtection="true">
      <alignment horizontal="general" vertical="bottom" textRotation="0" wrapText="true" indent="0" shrinkToFit="false"/>
      <protection locked="true" hidden="false"/>
    </xf>
    <xf numFmtId="164" fontId="0" fillId="0" borderId="13" xfId="0" applyFont="true" applyBorder="true" applyAlignment="true" applyProtection="true">
      <alignment horizontal="general" vertical="bottom" textRotation="0" wrapText="true" indent="0" shrinkToFit="false"/>
      <protection locked="true" hidden="false"/>
    </xf>
    <xf numFmtId="164" fontId="0" fillId="0" borderId="13" xfId="0" applyFont="true" applyBorder="true" applyAlignment="true" applyProtection="true">
      <alignment horizontal="center" vertical="bottom" textRotation="0" wrapText="false" indent="0" shrinkToFit="false"/>
      <protection locked="true" hidden="false"/>
    </xf>
    <xf numFmtId="164" fontId="35" fillId="0" borderId="8" xfId="0" applyFont="true" applyBorder="true" applyAlignment="true" applyProtection="true">
      <alignment horizontal="general" vertical="bottom" textRotation="0" wrapText="true" indent="0" shrinkToFit="false"/>
      <protection locked="true" hidden="false"/>
    </xf>
    <xf numFmtId="172" fontId="36" fillId="0" borderId="8" xfId="0" applyFont="true" applyBorder="true" applyAlignment="true" applyProtection="true">
      <alignment horizontal="center" vertical="center" textRotation="0" wrapText="true" indent="0" shrinkToFit="false"/>
      <protection locked="true" hidden="false"/>
    </xf>
    <xf numFmtId="169" fontId="32" fillId="0" borderId="8" xfId="0" applyFont="true" applyBorder="true" applyAlignment="true" applyProtection="true">
      <alignment horizontal="center" vertical="bottom" textRotation="0" wrapText="true" indent="0" shrinkToFit="false"/>
      <protection locked="true" hidden="false"/>
    </xf>
    <xf numFmtId="169" fontId="10" fillId="0" borderId="8" xfId="0" applyFont="true" applyBorder="true" applyAlignment="true" applyProtection="true">
      <alignment horizontal="center" vertical="bottom" textRotation="0" wrapText="false" indent="0" shrinkToFit="false"/>
      <protection locked="true" hidden="false"/>
    </xf>
    <xf numFmtId="167" fontId="17" fillId="0" borderId="8" xfId="0" applyFont="true" applyBorder="true" applyAlignment="true" applyProtection="true">
      <alignment horizontal="center" vertical="bottom" textRotation="0" wrapText="false" indent="0" shrinkToFit="false"/>
      <protection locked="true" hidden="false"/>
    </xf>
    <xf numFmtId="172" fontId="38" fillId="0" borderId="8" xfId="0" applyFont="true" applyBorder="true" applyAlignment="true" applyProtection="true">
      <alignment horizontal="center" vertical="center" textRotation="0" wrapText="true" indent="0" shrinkToFit="false"/>
      <protection locked="true" hidden="false"/>
    </xf>
    <xf numFmtId="166" fontId="37" fillId="0" borderId="8" xfId="0" applyFont="true" applyBorder="true" applyAlignment="true" applyProtection="true">
      <alignment horizontal="center" vertical="bottom" textRotation="0" wrapText="false" indent="0" shrinkToFit="false"/>
      <protection locked="true" hidden="false"/>
    </xf>
    <xf numFmtId="164" fontId="36" fillId="0" borderId="8" xfId="0" applyFont="true" applyBorder="true" applyAlignment="true" applyProtection="true">
      <alignment horizontal="center" vertical="center" textRotation="0" wrapText="true" indent="0" shrinkToFit="false"/>
      <protection locked="true" hidden="false"/>
    </xf>
    <xf numFmtId="167" fontId="37" fillId="0" borderId="8" xfId="0" applyFont="true" applyBorder="true" applyAlignment="true" applyProtection="true">
      <alignment horizontal="center" vertical="bottom" textRotation="0" wrapText="false" indent="0" shrinkToFit="false"/>
      <protection locked="true" hidden="false"/>
    </xf>
    <xf numFmtId="164" fontId="0" fillId="7" borderId="0" xfId="0" applyFont="false" applyBorder="false" applyAlignment="true" applyProtection="true">
      <alignment horizontal="general" vertical="bottom" textRotation="0" wrapText="false" indent="0" shrinkToFit="false"/>
      <protection locked="true" hidden="false"/>
    </xf>
    <xf numFmtId="164" fontId="0" fillId="3" borderId="0" xfId="0" applyFont="false" applyBorder="false" applyAlignment="true" applyProtection="true">
      <alignment horizontal="general" vertical="bottom" textRotation="0" wrapText="false" indent="0" shrinkToFit="false"/>
      <protection locked="true" hidden="false"/>
    </xf>
    <xf numFmtId="164" fontId="0" fillId="12" borderId="0" xfId="0" applyFont="false" applyBorder="false" applyAlignment="true" applyProtection="true">
      <alignment horizontal="general" vertical="bottom" textRotation="0" wrapText="false" indent="0" shrinkToFit="false"/>
      <protection locked="true" hidden="false"/>
    </xf>
    <xf numFmtId="164" fontId="0" fillId="13" borderId="0" xfId="0" applyFont="false" applyBorder="false" applyAlignment="true" applyProtection="true">
      <alignment horizontal="general" vertical="bottom" textRotation="0" wrapText="false" indent="0" shrinkToFit="false"/>
      <protection locked="true" hidden="false"/>
    </xf>
    <xf numFmtId="164" fontId="0" fillId="14" borderId="0" xfId="0" applyFont="false" applyBorder="false" applyAlignment="true" applyProtection="true">
      <alignment horizontal="general" vertical="bottom" textRotation="0" wrapText="false" indent="0" shrinkToFit="false"/>
      <protection locked="true" hidden="false"/>
    </xf>
    <xf numFmtId="164" fontId="0" fillId="15" borderId="0" xfId="0" applyFont="false" applyBorder="false" applyAlignment="true" applyProtection="true">
      <alignment horizontal="general" vertical="bottom" textRotation="0" wrapText="false" indent="0" shrinkToFit="false"/>
      <protection locked="true" hidden="false"/>
    </xf>
    <xf numFmtId="164" fontId="0" fillId="0" borderId="10" xfId="0" applyFont="true" applyBorder="true" applyAlignment="true" applyProtection="true">
      <alignment horizontal="general" vertical="bottom" textRotation="0" wrapText="false" indent="0" shrinkToFit="false"/>
      <protection locked="true" hidden="false"/>
    </xf>
    <xf numFmtId="164" fontId="43" fillId="7" borderId="10" xfId="0" applyFont="true" applyBorder="true" applyAlignment="true" applyProtection="true">
      <alignment horizontal="center" vertical="bottom" textRotation="0" wrapText="true" indent="0" shrinkToFit="false"/>
      <protection locked="true" hidden="false"/>
    </xf>
    <xf numFmtId="164" fontId="43" fillId="3" borderId="10" xfId="0" applyFont="true" applyBorder="true" applyAlignment="true" applyProtection="true">
      <alignment horizontal="center" vertical="bottom" textRotation="0" wrapText="false" indent="0" shrinkToFit="false"/>
      <protection locked="true" hidden="false"/>
    </xf>
    <xf numFmtId="164" fontId="43" fillId="12" borderId="10" xfId="0" applyFont="true" applyBorder="true" applyAlignment="true" applyProtection="true">
      <alignment horizontal="center" vertical="bottom" textRotation="0" wrapText="true" indent="0" shrinkToFit="false"/>
      <protection locked="true" hidden="false"/>
    </xf>
    <xf numFmtId="164" fontId="43" fillId="13" borderId="10" xfId="0" applyFont="true" applyBorder="true" applyAlignment="true" applyProtection="true">
      <alignment horizontal="center" vertical="bottom" textRotation="0" wrapText="false" indent="0" shrinkToFit="false"/>
      <protection locked="true" hidden="false"/>
    </xf>
    <xf numFmtId="164" fontId="43" fillId="14" borderId="10" xfId="0" applyFont="true" applyBorder="true" applyAlignment="true" applyProtection="true">
      <alignment horizontal="center" vertical="bottom" textRotation="0" wrapText="false" indent="0" shrinkToFit="false"/>
      <protection locked="true" hidden="false"/>
    </xf>
    <xf numFmtId="164" fontId="43" fillId="15" borderId="10" xfId="0" applyFont="true" applyBorder="true" applyAlignment="true" applyProtection="true">
      <alignment horizontal="center" vertical="bottom" textRotation="0" wrapText="false" indent="0" shrinkToFit="false"/>
      <protection locked="true" hidden="false"/>
    </xf>
    <xf numFmtId="164" fontId="0" fillId="7" borderId="10" xfId="0" applyFont="true" applyBorder="true" applyAlignment="true" applyProtection="true">
      <alignment horizontal="general" vertical="bottom" textRotation="0" wrapText="true" indent="0" shrinkToFit="false"/>
      <protection locked="true" hidden="false"/>
    </xf>
    <xf numFmtId="164" fontId="0" fillId="3" borderId="10" xfId="0" applyFont="true" applyBorder="true" applyAlignment="true" applyProtection="true">
      <alignment horizontal="general" vertical="bottom" textRotation="0" wrapText="true" indent="0" shrinkToFit="false"/>
      <protection locked="true" hidden="false"/>
    </xf>
    <xf numFmtId="164" fontId="0" fillId="12" borderId="10" xfId="0" applyFont="true" applyBorder="true" applyAlignment="true" applyProtection="true">
      <alignment horizontal="general" vertical="bottom" textRotation="0" wrapText="true" indent="0" shrinkToFit="false"/>
      <protection locked="true" hidden="false"/>
    </xf>
    <xf numFmtId="164" fontId="0" fillId="13" borderId="10" xfId="0" applyFont="true" applyBorder="true" applyAlignment="true" applyProtection="true">
      <alignment horizontal="general" vertical="bottom" textRotation="0" wrapText="true" indent="0" shrinkToFit="false"/>
      <protection locked="true" hidden="false"/>
    </xf>
    <xf numFmtId="164" fontId="0" fillId="14" borderId="10" xfId="0" applyFont="true" applyBorder="true" applyAlignment="true" applyProtection="true">
      <alignment horizontal="general" vertical="bottom" textRotation="0" wrapText="true" indent="0" shrinkToFit="false"/>
      <protection locked="true" hidden="false"/>
    </xf>
    <xf numFmtId="164" fontId="0" fillId="15" borderId="10" xfId="0" applyFont="true" applyBorder="true" applyAlignment="true" applyProtection="true">
      <alignment horizontal="general" vertical="bottom" textRotation="0" wrapText="true" indent="0" shrinkToFit="false"/>
      <protection locked="true" hidden="false"/>
    </xf>
    <xf numFmtId="164" fontId="0" fillId="7" borderId="10" xfId="0" applyFont="false" applyBorder="true" applyAlignment="true" applyProtection="true">
      <alignment horizontal="general" vertical="bottom" textRotation="0" wrapText="false" indent="0" shrinkToFit="false"/>
      <protection locked="true" hidden="false"/>
    </xf>
    <xf numFmtId="164" fontId="0" fillId="3" borderId="10" xfId="0" applyFont="false" applyBorder="true" applyAlignment="true" applyProtection="true">
      <alignment horizontal="general" vertical="bottom" textRotation="0" wrapText="false" indent="0" shrinkToFit="false"/>
      <protection locked="true" hidden="false"/>
    </xf>
    <xf numFmtId="164" fontId="0" fillId="12" borderId="10" xfId="0" applyFont="false" applyBorder="true" applyAlignment="true" applyProtection="true">
      <alignment horizontal="general" vertical="bottom" textRotation="0" wrapText="false" indent="0" shrinkToFit="false"/>
      <protection locked="true" hidden="false"/>
    </xf>
    <xf numFmtId="164" fontId="0" fillId="13" borderId="10" xfId="0" applyFont="false" applyBorder="true" applyAlignment="true" applyProtection="true">
      <alignment horizontal="general" vertical="bottom" textRotation="0" wrapText="false" indent="0" shrinkToFit="false"/>
      <protection locked="true" hidden="false"/>
    </xf>
    <xf numFmtId="164" fontId="0" fillId="14" borderId="10" xfId="0" applyFont="false" applyBorder="true" applyAlignment="true" applyProtection="true">
      <alignment horizontal="general" vertical="bottom" textRotation="0" wrapText="false" indent="0" shrinkToFit="false"/>
      <protection locked="true" hidden="false"/>
    </xf>
    <xf numFmtId="164" fontId="0" fillId="15" borderId="10" xfId="0" applyFont="false" applyBorder="true" applyAlignment="true" applyProtection="true">
      <alignment horizontal="general" vertical="bottom" textRotation="0" wrapText="false" indent="0" shrinkToFit="false"/>
      <protection locked="true" hidden="false"/>
    </xf>
    <xf numFmtId="169" fontId="0" fillId="0" borderId="0" xfId="0" applyFont="false" applyBorder="false" applyAlignment="true" applyProtection="true">
      <alignment horizontal="general" vertical="bottom" textRotation="0" wrapText="false" indent="0" shrinkToFit="false"/>
      <protection locked="true" hidden="false"/>
    </xf>
    <xf numFmtId="164" fontId="0" fillId="0" borderId="0" xfId="0" applyFont="true" applyBorder="false" applyAlignment="true" applyProtection="true">
      <alignment horizontal="right" vertical="bottom" textRotation="0" wrapText="false" indent="0" shrinkToFit="false"/>
      <protection locked="true" hidden="false"/>
    </xf>
    <xf numFmtId="172" fontId="0" fillId="0" borderId="0" xfId="0" applyFont="true" applyBorder="false" applyAlignment="true" applyProtection="true">
      <alignment horizontal="general" vertical="bottom" textRotation="0" wrapText="false" indent="0" shrinkToFit="false"/>
      <protection locked="true" hidden="false"/>
    </xf>
    <xf numFmtId="172" fontId="0" fillId="0" borderId="0" xfId="0" applyFont="false" applyBorder="false" applyAlignment="true" applyProtection="true">
      <alignment horizontal="right" vertical="bottom" textRotation="0" wrapText="false" indent="0" shrinkToFit="false"/>
      <protection locked="true" hidden="false"/>
    </xf>
    <xf numFmtId="164" fontId="0" fillId="0" borderId="0" xfId="0" applyFont="true" applyBorder="false" applyAlignment="true" applyProtection="true">
      <alignment horizontal="left" vertical="bottom" textRotation="0" wrapText="false" indent="0" shrinkToFit="false"/>
      <protection locked="true" hidden="false"/>
    </xf>
    <xf numFmtId="169" fontId="0" fillId="0" borderId="0" xfId="0" applyFont="true" applyBorder="false" applyAlignment="true" applyProtection="true">
      <alignment horizontal="left" vertical="bottom" textRotation="0" wrapText="false" indent="0" shrinkToFit="false"/>
      <protection locked="true" hidden="false"/>
    </xf>
    <xf numFmtId="169" fontId="0" fillId="0" borderId="0" xfId="0" applyFont="false" applyBorder="false" applyAlignment="true" applyProtection="true">
      <alignment horizontal="right" vertical="bottom" textRotation="0" wrapText="false" indent="0" shrinkToFit="false"/>
      <protection locked="true" hidden="false"/>
    </xf>
    <xf numFmtId="172" fontId="0" fillId="0" borderId="0" xfId="0" applyFont="true" applyBorder="false" applyAlignment="true" applyProtection="true">
      <alignment horizontal="left" vertical="bottom" textRotation="0" wrapText="false" indent="0" shrinkToFit="false"/>
      <protection locked="true" hidden="false"/>
    </xf>
    <xf numFmtId="175" fontId="0" fillId="0" borderId="0" xfId="0" applyFont="false" applyBorder="false" applyAlignment="true" applyProtection="true">
      <alignment horizontal="left" vertical="bottom" textRotation="0" wrapText="false" indent="0" shrinkToFit="false"/>
      <protection locked="true" hidden="false"/>
    </xf>
    <xf numFmtId="164" fontId="0" fillId="2" borderId="0" xfId="0" applyFont="false" applyBorder="false" applyAlignment="true" applyProtection="true">
      <alignment horizontal="general" vertical="bottom" textRotation="0" wrapText="false" indent="0" shrinkToFit="false"/>
      <protection locked="true" hidden="false"/>
    </xf>
    <xf numFmtId="169" fontId="0" fillId="2" borderId="0" xfId="0" applyFont="false" applyBorder="false" applyAlignment="true" applyProtection="true">
      <alignment horizontal="general" vertical="bottom" textRotation="0" wrapText="false" indent="0" shrinkToFit="false"/>
      <protection locked="true" hidden="false"/>
    </xf>
    <xf numFmtId="164" fontId="44" fillId="0" borderId="8" xfId="0" applyFont="true" applyBorder="true" applyAlignment="true" applyProtection="true">
      <alignment horizontal="general" vertical="bottom" textRotation="0" wrapText="true" indent="0" shrinkToFit="false"/>
      <protection locked="true" hidden="false"/>
    </xf>
    <xf numFmtId="164" fontId="45" fillId="16" borderId="8" xfId="0" applyFont="true" applyBorder="true" applyAlignment="true" applyProtection="true">
      <alignment horizontal="right" vertical="bottom" textRotation="0" wrapText="false" indent="0" shrinkToFit="false"/>
      <protection locked="true" hidden="false"/>
    </xf>
    <xf numFmtId="164" fontId="45" fillId="17" borderId="8" xfId="0" applyFont="true" applyBorder="true" applyAlignment="true" applyProtection="true">
      <alignment horizontal="general" vertical="bottom" textRotation="0" wrapText="false" indent="0" shrinkToFit="false"/>
      <protection locked="true" hidden="false"/>
    </xf>
    <xf numFmtId="164" fontId="46" fillId="17" borderId="0" xfId="0" applyFont="true" applyBorder="false" applyAlignment="true" applyProtection="true">
      <alignment horizontal="general" vertical="bottom" textRotation="0" wrapText="false" indent="0" shrinkToFit="false"/>
      <protection locked="true" hidden="false"/>
    </xf>
    <xf numFmtId="164" fontId="10" fillId="17" borderId="0" xfId="0" applyFont="true" applyBorder="false" applyAlignment="true" applyProtection="true">
      <alignment horizontal="general" vertical="bottom" textRotation="0" wrapText="false" indent="0" shrinkToFit="false"/>
      <protection locked="true" hidden="false"/>
    </xf>
    <xf numFmtId="164" fontId="10" fillId="18" borderId="0" xfId="0" applyFont="true" applyBorder="false" applyAlignment="true" applyProtection="true">
      <alignment horizontal="general" vertical="bottom" textRotation="0" wrapText="false" indent="0" shrinkToFit="false"/>
      <protection locked="true" hidden="false"/>
    </xf>
    <xf numFmtId="164" fontId="45" fillId="16" borderId="12" xfId="0" applyFont="true" applyBorder="true" applyAlignment="true" applyProtection="true">
      <alignment horizontal="right" vertical="bottom" textRotation="0" wrapText="false" indent="0" shrinkToFit="false"/>
      <protection locked="true" hidden="false"/>
    </xf>
    <xf numFmtId="164" fontId="45" fillId="0" borderId="12" xfId="0" applyFont="true" applyBorder="true" applyAlignment="true" applyProtection="true">
      <alignment horizontal="right" vertical="bottom" textRotation="0" wrapText="false" indent="0" shrinkToFit="false"/>
      <protection locked="true" hidden="false"/>
    </xf>
    <xf numFmtId="164" fontId="45" fillId="0" borderId="8" xfId="0" applyFont="true" applyBorder="true" applyAlignment="true" applyProtection="true">
      <alignment horizontal="general" vertical="bottom" textRotation="0" wrapText="false" indent="0" shrinkToFit="false"/>
      <protection locked="true" hidden="false"/>
    </xf>
    <xf numFmtId="164" fontId="45" fillId="2" borderId="0" xfId="0" applyFont="true" applyBorder="false" applyAlignment="true" applyProtection="true">
      <alignment horizontal="right" vertical="bottom" textRotation="0" wrapText="false" indent="0" shrinkToFit="false"/>
      <protection locked="true" hidden="false"/>
    </xf>
    <xf numFmtId="164" fontId="45" fillId="0" borderId="8" xfId="0" applyFont="true" applyBorder="true" applyAlignment="true" applyProtection="true">
      <alignment horizontal="right" vertical="bottom" textRotation="0" wrapText="false" indent="0" shrinkToFit="false"/>
      <protection locked="true" hidden="false"/>
    </xf>
    <xf numFmtId="164" fontId="45" fillId="0" borderId="0" xfId="0" applyFont="true" applyBorder="false" applyAlignment="true" applyProtection="true">
      <alignment horizontal="general" vertical="bottom" textRotation="0" wrapText="false" indent="0" shrinkToFit="false"/>
      <protection locked="true" hidden="false"/>
    </xf>
    <xf numFmtId="164" fontId="47" fillId="19" borderId="8" xfId="0" applyFont="true" applyBorder="true" applyAlignment="true" applyProtection="true">
      <alignment horizontal="general" vertical="bottom" textRotation="0" wrapText="false" indent="0" shrinkToFit="false"/>
      <protection locked="true" hidden="false"/>
    </xf>
    <xf numFmtId="165" fontId="47" fillId="19" borderId="9" xfId="0" applyFont="true" applyBorder="true" applyAlignment="true" applyProtection="true">
      <alignment horizontal="general" vertical="bottom" textRotation="0" wrapText="false" indent="0" shrinkToFit="false"/>
      <protection locked="true" hidden="false"/>
    </xf>
    <xf numFmtId="164" fontId="47" fillId="19" borderId="9" xfId="0" applyFont="true" applyBorder="true" applyAlignment="true" applyProtection="true">
      <alignment horizontal="center" vertical="bottom" textRotation="0" wrapText="false" indent="0" shrinkToFit="false"/>
      <protection locked="true" hidden="false"/>
    </xf>
    <xf numFmtId="164" fontId="47" fillId="19" borderId="9" xfId="0" applyFont="true" applyBorder="true" applyAlignment="true" applyProtection="true">
      <alignment horizontal="general" vertical="bottom" textRotation="0" wrapText="false" indent="0" shrinkToFit="false"/>
      <protection locked="true" hidden="false"/>
    </xf>
    <xf numFmtId="164" fontId="10" fillId="0" borderId="12" xfId="0" applyFont="true" applyBorder="true" applyAlignment="true" applyProtection="true">
      <alignment horizontal="general" vertical="bottom" textRotation="0" wrapText="false" indent="0" shrinkToFit="false"/>
      <protection locked="true" hidden="false"/>
    </xf>
    <xf numFmtId="165" fontId="10" fillId="0" borderId="7" xfId="0" applyFont="true" applyBorder="true" applyAlignment="true" applyProtection="true">
      <alignment horizontal="general" vertical="bottom" textRotation="0" wrapText="false" indent="0" shrinkToFit="false"/>
      <protection locked="true" hidden="false"/>
    </xf>
    <xf numFmtId="164" fontId="47" fillId="0" borderId="7" xfId="0" applyFont="true" applyBorder="true" applyAlignment="true" applyProtection="true">
      <alignment horizontal="center" vertical="bottom" textRotation="0" wrapText="true" indent="0" shrinkToFit="false"/>
      <protection locked="true" hidden="false"/>
    </xf>
    <xf numFmtId="164" fontId="10" fillId="0" borderId="7" xfId="0" applyFont="true" applyBorder="true" applyAlignment="true" applyProtection="true">
      <alignment horizontal="general" vertical="bottom" textRotation="0" wrapText="false" indent="0" shrinkToFit="false"/>
      <protection locked="true" hidden="false"/>
    </xf>
    <xf numFmtId="165" fontId="45" fillId="0" borderId="7" xfId="0" applyFont="true" applyBorder="true" applyAlignment="true" applyProtection="true">
      <alignment horizontal="right" vertical="bottom" textRotation="0" wrapText="false" indent="0" shrinkToFit="false"/>
      <protection locked="true" hidden="false"/>
    </xf>
    <xf numFmtId="164" fontId="45" fillId="0" borderId="7" xfId="0" applyFont="true" applyBorder="true" applyAlignment="true" applyProtection="true">
      <alignment horizontal="general" vertical="bottom" textRotation="0" wrapText="true" indent="0" shrinkToFit="false"/>
      <protection locked="true" hidden="false"/>
    </xf>
    <xf numFmtId="164" fontId="48" fillId="2" borderId="7" xfId="0" applyFont="true" applyBorder="true" applyAlignment="true" applyProtection="true">
      <alignment horizontal="general" vertical="bottom" textRotation="0" wrapText="false" indent="0" shrinkToFit="false"/>
      <protection locked="true" hidden="false"/>
    </xf>
    <xf numFmtId="164" fontId="45" fillId="0" borderId="7" xfId="0" applyFont="true" applyBorder="true" applyAlignment="true" applyProtection="true">
      <alignment horizontal="general" vertical="bottom" textRotation="0" wrapText="false" indent="0" shrinkToFit="false"/>
      <protection locked="true" hidden="false"/>
    </xf>
    <xf numFmtId="165" fontId="45" fillId="2" borderId="7" xfId="0" applyFont="true" applyBorder="true" applyAlignment="true" applyProtection="true">
      <alignment horizontal="right" vertical="bottom" textRotation="0" wrapText="false" indent="0" shrinkToFit="false"/>
      <protection locked="true" hidden="false"/>
    </xf>
    <xf numFmtId="164" fontId="45" fillId="2" borderId="7" xfId="0" applyFont="true" applyBorder="true" applyAlignment="true" applyProtection="true">
      <alignment horizontal="general" vertical="bottom" textRotation="0" wrapText="false" indent="0" shrinkToFit="false"/>
      <protection locked="true" hidden="false"/>
    </xf>
    <xf numFmtId="165" fontId="45" fillId="2" borderId="14" xfId="0" applyFont="true" applyBorder="true" applyAlignment="true" applyProtection="true">
      <alignment horizontal="right" vertical="bottom" textRotation="0" wrapText="false" indent="0" shrinkToFit="false"/>
      <protection locked="true" hidden="false"/>
    </xf>
    <xf numFmtId="169" fontId="0" fillId="0" borderId="0" xfId="0" applyFont="true" applyBorder="false" applyAlignment="true" applyProtection="true">
      <alignment horizontal="general" vertical="bottom" textRotation="0" wrapText="true" indent="0" shrinkToFit="false"/>
      <protection locked="true" hidden="false"/>
    </xf>
    <xf numFmtId="164" fontId="0" fillId="20" borderId="0" xfId="0" applyFont="true" applyBorder="false" applyAlignment="true" applyProtection="true">
      <alignment horizontal="general" vertical="bottom" textRotation="0" wrapText="false" indent="0" shrinkToFit="false"/>
      <protection locked="true" hidden="false"/>
    </xf>
    <xf numFmtId="169" fontId="0" fillId="20" borderId="0" xfId="0" applyFont="false" applyBorder="false" applyAlignment="true" applyProtection="true">
      <alignment horizontal="general" vertical="bottom" textRotation="0" wrapText="false" indent="0" shrinkToFit="false"/>
      <protection locked="true" hidden="false"/>
    </xf>
    <xf numFmtId="164" fontId="0" fillId="21" borderId="0" xfId="0" applyFont="false" applyBorder="false" applyAlignment="true" applyProtection="true">
      <alignment horizontal="general" vertical="bottom" textRotation="0" wrapText="false" indent="0" shrinkToFit="false"/>
      <protection locked="true" hidden="false"/>
    </xf>
    <xf numFmtId="169" fontId="0" fillId="21" borderId="0" xfId="0" applyFont="false" applyBorder="false" applyAlignment="true" applyProtection="true">
      <alignment horizontal="general" vertical="bottom" textRotation="0" wrapText="false" indent="0" shrinkToFit="false"/>
      <protection locked="true" hidden="false"/>
    </xf>
    <xf numFmtId="164" fontId="0" fillId="20" borderId="0" xfId="0" applyFont="true" applyBorder="false" applyAlignment="true" applyProtection="true">
      <alignment horizontal="left" vertical="bottom" textRotation="0" wrapText="false" indent="0" shrinkToFit="false"/>
      <protection locked="true" hidden="false"/>
    </xf>
    <xf numFmtId="166" fontId="0" fillId="15" borderId="0" xfId="0" applyFont="false" applyBorder="false" applyAlignment="true" applyProtection="true">
      <alignment horizontal="general" vertical="bottom" textRotation="0" wrapText="false" indent="0" shrinkToFit="false"/>
      <protection locked="true" hidden="false"/>
    </xf>
    <xf numFmtId="169" fontId="0" fillId="15" borderId="0" xfId="0" applyFont="false" applyBorder="false" applyAlignment="true" applyProtection="true">
      <alignment horizontal="general" vertical="bottom" textRotation="0" wrapText="false" indent="0" shrinkToFit="false"/>
      <protection locked="true" hidden="false"/>
    </xf>
    <xf numFmtId="166" fontId="0" fillId="0" borderId="0" xfId="0" applyFont="false" applyBorder="false" applyAlignment="true" applyProtection="true">
      <alignment horizontal="general" vertical="bottom" textRotation="0" wrapText="false" indent="0" shrinkToFit="false"/>
      <protection locked="true" hidden="false"/>
    </xf>
    <xf numFmtId="166" fontId="0" fillId="20" borderId="0" xfId="0" applyFont="false" applyBorder="false" applyAlignment="true" applyProtection="true">
      <alignment horizontal="general" vertical="bottom" textRotation="0" wrapText="false" indent="0" shrinkToFit="false"/>
      <protection locked="true" hidden="false"/>
    </xf>
    <xf numFmtId="169" fontId="0" fillId="20" borderId="0" xfId="0" applyFont="true" applyBorder="false" applyAlignment="true" applyProtection="true">
      <alignment horizontal="general" vertical="bottom" textRotation="0" wrapText="false" indent="0" shrinkToFit="false"/>
      <protection locked="true" hidden="false"/>
    </xf>
    <xf numFmtId="164" fontId="0" fillId="22" borderId="0" xfId="0" applyFont="false" applyBorder="false" applyAlignment="true" applyProtection="true">
      <alignment horizontal="general" vertical="bottom" textRotation="0" wrapText="false" indent="0" shrinkToFit="false"/>
      <protection locked="true" hidden="false"/>
    </xf>
    <xf numFmtId="172" fontId="0" fillId="22" borderId="0" xfId="0" applyFont="false" applyBorder="false" applyAlignment="true" applyProtection="true">
      <alignment horizontal="general" vertical="bottom" textRotation="0" wrapText="false" indent="0" shrinkToFit="false"/>
      <protection locked="true" hidden="false"/>
    </xf>
    <xf numFmtId="164" fontId="0" fillId="0" borderId="0" xfId="0" applyFont="true" applyBorder="false" applyAlignment="true" applyProtection="true">
      <alignment horizontal="general" vertical="bottom" textRotation="0" wrapText="false" indent="0" shrinkToFit="false"/>
      <protection locked="true" hidden="false"/>
    </xf>
    <xf numFmtId="172" fontId="30" fillId="0" borderId="0" xfId="0" applyFont="true" applyBorder="false" applyAlignment="true" applyProtection="true">
      <alignment horizontal="general" vertical="bottom" textRotation="0" wrapText="false" indent="0" shrinkToFit="false"/>
      <protection locked="true" hidden="false"/>
    </xf>
    <xf numFmtId="176" fontId="0" fillId="0" borderId="0" xfId="0" applyFont="false" applyBorder="false" applyAlignment="true" applyProtection="tru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1">
    <dxf>
      <font>
        <name val="Arial"/>
        <charset val="238"/>
        <family val="0"/>
        <color rgb="FF000000"/>
      </font>
      <fill>
        <patternFill>
          <bgColor rgb="FFB7E1CD"/>
        </patternFill>
      </fill>
    </dxf>
  </dxfs>
  <colors>
    <indexedColors>
      <rgbColor rgb="FF000000"/>
      <rgbColor rgb="FFFFFFFF"/>
      <rgbColor rgb="FFFF0000"/>
      <rgbColor rgb="FF2CEE0E"/>
      <rgbColor rgb="FF0000FF"/>
      <rgbColor rgb="FFFFFF00"/>
      <rgbColor rgb="FFFF00FF"/>
      <rgbColor rgb="FF00FFFF"/>
      <rgbColor rgb="FFCC0000"/>
      <rgbColor rgb="FF008000"/>
      <rgbColor rgb="FF000080"/>
      <rgbColor rgb="FF808000"/>
      <rgbColor rgb="FF800080"/>
      <rgbColor rgb="FF008080"/>
      <rgbColor rgb="FFB7B7B7"/>
      <rgbColor rgb="FF89C765"/>
      <rgbColor rgb="FF9999FF"/>
      <rgbColor rgb="FF7E3794"/>
      <rgbColor rgb="FFD9D9D9"/>
      <rgbColor rgb="FFCCFFFF"/>
      <rgbColor rgb="FF660066"/>
      <rgbColor rgb="FFC254D2"/>
      <rgbColor rgb="FF0066CC"/>
      <rgbColor rgb="FFCCCCCC"/>
      <rgbColor rgb="FF000080"/>
      <rgbColor rgb="FFFF00FF"/>
      <rgbColor rgb="FFFFFF00"/>
      <rgbColor rgb="FF00FFFF"/>
      <rgbColor rgb="FF800080"/>
      <rgbColor rgb="FF800000"/>
      <rgbColor rgb="FF008080"/>
      <rgbColor rgb="FF0000FF"/>
      <rgbColor rgb="FF00B0F0"/>
      <rgbColor rgb="FFB7E1CD"/>
      <rgbColor rgb="FFCCFFCC"/>
      <rgbColor rgb="FFFFFF99"/>
      <rgbColor rgb="FFAADCF7"/>
      <rgbColor rgb="FFFF99CC"/>
      <rgbColor rgb="FFCC99FF"/>
      <rgbColor rgb="FFFFE599"/>
      <rgbColor rgb="FF3366FF"/>
      <rgbColor rgb="FF33CCCC"/>
      <rgbColor rgb="FF92D050"/>
      <rgbColor rgb="FFFFD74C"/>
      <rgbColor rgb="FFFF9900"/>
      <rgbColor rgb="FFFF6600"/>
      <rgbColor rgb="FF666699"/>
      <rgbColor rgb="FFB2B2B2"/>
      <rgbColor rgb="FF003366"/>
      <rgbColor rgb="FF00B050"/>
      <rgbColor rgb="FF003300"/>
      <rgbColor rgb="FF333300"/>
      <rgbColor rgb="FFC9211E"/>
      <rgbColor rgb="FF7030A0"/>
      <rgbColor rgb="FF333399"/>
      <rgbColor rgb="FF1F1F1F"/>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I335"/>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pane xSplit="1" ySplit="8" topLeftCell="AP9" activePane="bottomRight" state="frozen"/>
      <selection pane="topLeft" activeCell="A1" activeCellId="0" sqref="A1"/>
      <selection pane="topRight" activeCell="AP1" activeCellId="0" sqref="AP1"/>
      <selection pane="bottomLeft" activeCell="A9" activeCellId="0" sqref="A9"/>
      <selection pane="bottomRight" activeCell="AX4" activeCellId="0" sqref="AX4"/>
    </sheetView>
  </sheetViews>
  <sheetFormatPr defaultColWidth="12.7421875" defaultRowHeight="12.75" customHeight="true" zeroHeight="false" outlineLevelRow="0" outlineLevelCol="0"/>
  <cols>
    <col collapsed="false" customWidth="true" hidden="false" outlineLevel="0" max="2" min="2" style="1" width="18.85"/>
    <col collapsed="false" customWidth="true" hidden="false" outlineLevel="0" max="3" min="3" style="1" width="16.43"/>
    <col collapsed="false" customWidth="true" hidden="false" outlineLevel="0" max="4" min="4" style="1" width="13.57"/>
    <col collapsed="false" customWidth="true" hidden="false" outlineLevel="0" max="11" min="11" style="1" width="10.58"/>
    <col collapsed="false" customWidth="true" hidden="false" outlineLevel="0" max="16" min="12" style="1" width="10.85"/>
    <col collapsed="false" customWidth="true" hidden="false" outlineLevel="0" max="17" min="17" style="1" width="18.13"/>
    <col collapsed="false" customWidth="true" hidden="false" outlineLevel="0" max="18" min="18" style="1" width="18.42"/>
    <col collapsed="false" customWidth="true" hidden="false" outlineLevel="0" max="19" min="19" style="1" width="18.29"/>
    <col collapsed="false" customWidth="true" hidden="false" outlineLevel="0" max="20" min="20" style="1" width="19.57"/>
    <col collapsed="false" customWidth="true" hidden="false" outlineLevel="0" max="21" min="21" style="1" width="17.59"/>
    <col collapsed="false" customWidth="true" hidden="false" outlineLevel="0" max="22" min="22" style="1" width="18"/>
    <col collapsed="false" customWidth="true" hidden="false" outlineLevel="0" max="25" min="24" style="1" width="12.42"/>
    <col collapsed="false" customWidth="true" hidden="false" outlineLevel="0" max="26" min="26" style="1" width="13.86"/>
    <col collapsed="false" customWidth="true" hidden="false" outlineLevel="0" max="27" min="27" style="1" width="13.29"/>
    <col collapsed="false" customWidth="true" hidden="false" outlineLevel="0" max="28" min="28" style="1" width="14.43"/>
    <col collapsed="false" customWidth="true" hidden="false" outlineLevel="0" max="29" min="29" style="1" width="13.02"/>
    <col collapsed="false" customWidth="true" hidden="false" outlineLevel="0" max="40" min="35" style="1" width="12.42"/>
    <col collapsed="false" customWidth="true" hidden="false" outlineLevel="0" max="41" min="41" style="1" width="13.57"/>
    <col collapsed="false" customWidth="true" hidden="false" outlineLevel="0" max="42" min="42" style="1" width="15.87"/>
    <col collapsed="false" customWidth="true" hidden="false" outlineLevel="0" max="43" min="43" style="1" width="16.57"/>
    <col collapsed="false" customWidth="true" hidden="false" outlineLevel="0" max="44" min="44" style="1" width="17.86"/>
    <col collapsed="false" customWidth="true" hidden="false" outlineLevel="0" max="69" min="69" style="1" width="15.15"/>
    <col collapsed="false" customWidth="true" hidden="false" outlineLevel="0" max="70" min="70" style="1" width="16.71"/>
    <col collapsed="false" customWidth="true" hidden="false" outlineLevel="0" max="75" min="75" style="1" width="15"/>
    <col collapsed="false" customWidth="true" hidden="false" outlineLevel="0" max="76" min="76" style="1" width="15.71"/>
    <col collapsed="false" customWidth="true" hidden="false" outlineLevel="0" max="81" min="81" style="1" width="14.86"/>
    <col collapsed="false" customWidth="true" hidden="false" outlineLevel="0" max="82" min="82" style="1" width="15.87"/>
    <col collapsed="false" customWidth="true" hidden="false" outlineLevel="0" max="93" min="93" style="1" width="14.43"/>
    <col collapsed="false" customWidth="true" hidden="false" outlineLevel="0" max="99" min="99" style="1" width="15.87"/>
    <col collapsed="false" customWidth="true" hidden="false" outlineLevel="0" max="100" min="100" style="1" width="16"/>
    <col collapsed="false" customWidth="true" hidden="false" outlineLevel="0" max="165" min="105" style="1" width="10.58"/>
  </cols>
  <sheetData>
    <row r="1" customFormat="false" ht="36" hidden="false" customHeight="true" outlineLevel="0" collapsed="false">
      <c r="A1" s="2"/>
      <c r="B1" s="3"/>
      <c r="C1" s="3"/>
      <c r="D1" s="4"/>
      <c r="E1" s="5"/>
      <c r="F1" s="6"/>
      <c r="G1" s="6"/>
      <c r="H1" s="6"/>
      <c r="I1" s="6"/>
      <c r="J1" s="6"/>
      <c r="K1" s="7"/>
      <c r="L1" s="7"/>
      <c r="M1" s="7"/>
      <c r="N1" s="7"/>
      <c r="O1" s="7"/>
      <c r="P1" s="7"/>
      <c r="Q1" s="8"/>
      <c r="R1" s="8"/>
      <c r="S1" s="8"/>
      <c r="T1" s="8"/>
      <c r="U1" s="8"/>
      <c r="V1" s="8"/>
      <c r="W1" s="9"/>
      <c r="X1" s="9"/>
      <c r="Y1" s="9"/>
      <c r="Z1" s="10"/>
      <c r="AA1" s="11"/>
      <c r="AB1" s="12"/>
      <c r="AO1" s="11"/>
      <c r="AP1" s="11"/>
      <c r="AQ1" s="13"/>
      <c r="AR1" s="14"/>
      <c r="AS1" s="15" t="s">
        <v>0</v>
      </c>
      <c r="AT1" s="15"/>
      <c r="AU1" s="15"/>
      <c r="AV1" s="16"/>
      <c r="AW1" s="17" t="s">
        <v>1</v>
      </c>
      <c r="AX1" s="18"/>
      <c r="AY1" s="16"/>
      <c r="AZ1" s="16"/>
      <c r="BA1" s="16"/>
      <c r="BB1" s="16"/>
      <c r="BC1" s="16"/>
      <c r="BD1" s="16"/>
      <c r="BE1" s="16"/>
      <c r="BF1" s="16"/>
      <c r="BG1" s="16"/>
      <c r="BH1" s="16"/>
      <c r="BI1" s="16"/>
      <c r="BJ1" s="16"/>
      <c r="BK1" s="16"/>
      <c r="BL1" s="16"/>
      <c r="BM1" s="16"/>
      <c r="BN1" s="16"/>
      <c r="BO1" s="16"/>
      <c r="BP1" s="16"/>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row>
    <row r="2" customFormat="false" ht="33" hidden="false" customHeight="true" outlineLevel="0" collapsed="false">
      <c r="A2" s="2"/>
      <c r="B2" s="3"/>
      <c r="C2" s="3"/>
      <c r="D2" s="19"/>
      <c r="E2" s="20"/>
      <c r="F2" s="14"/>
      <c r="G2" s="14"/>
      <c r="H2" s="14"/>
      <c r="I2" s="14"/>
      <c r="J2" s="14"/>
      <c r="K2" s="7"/>
      <c r="L2" s="7"/>
      <c r="M2" s="7"/>
      <c r="N2" s="7"/>
      <c r="O2" s="7"/>
      <c r="P2" s="7"/>
      <c r="Q2" s="8"/>
      <c r="R2" s="8"/>
      <c r="S2" s="8"/>
      <c r="T2" s="8"/>
      <c r="U2" s="8"/>
      <c r="V2" s="8"/>
      <c r="W2" s="9"/>
      <c r="X2" s="9"/>
      <c r="Y2" s="9"/>
      <c r="Z2" s="12"/>
      <c r="AA2" s="21"/>
      <c r="AB2" s="22"/>
      <c r="AC2" s="23"/>
      <c r="AO2" s="22"/>
      <c r="AP2" s="22"/>
      <c r="AQ2" s="24"/>
      <c r="AR2" s="25" t="s">
        <v>2</v>
      </c>
      <c r="AS2" s="26" t="s">
        <v>3</v>
      </c>
      <c r="AT2" s="27" t="n">
        <v>1.256E-006</v>
      </c>
      <c r="AU2" s="16" t="s">
        <v>4</v>
      </c>
      <c r="AV2" s="28"/>
      <c r="AW2" s="29" t="n">
        <f aca="false">ARM!G1</f>
        <v>10</v>
      </c>
      <c r="AX2" s="30" t="s">
        <v>5</v>
      </c>
      <c r="AY2" s="28"/>
      <c r="AZ2" s="28"/>
      <c r="BA2" s="28"/>
      <c r="BB2" s="28"/>
      <c r="BC2" s="28"/>
      <c r="BD2" s="28"/>
      <c r="BE2" s="28"/>
      <c r="BF2" s="28"/>
      <c r="BG2" s="28"/>
      <c r="BH2" s="28"/>
      <c r="BI2" s="28"/>
      <c r="BJ2" s="28"/>
      <c r="BK2" s="28"/>
      <c r="BL2" s="28"/>
      <c r="BM2" s="28"/>
      <c r="BN2" s="28"/>
      <c r="BO2" s="28"/>
      <c r="BP2" s="28"/>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row>
    <row r="3" customFormat="false" ht="29.85" hidden="false" customHeight="true" outlineLevel="0" collapsed="false">
      <c r="A3" s="31"/>
      <c r="B3" s="32"/>
      <c r="C3" s="32"/>
      <c r="D3" s="19"/>
      <c r="E3" s="20"/>
      <c r="F3" s="14"/>
      <c r="G3" s="14"/>
      <c r="H3" s="14"/>
      <c r="I3" s="14"/>
      <c r="J3" s="14"/>
      <c r="K3" s="7"/>
      <c r="L3" s="7"/>
      <c r="M3" s="7"/>
      <c r="N3" s="7"/>
      <c r="O3" s="7"/>
      <c r="P3" s="7"/>
      <c r="Q3" s="8"/>
      <c r="R3" s="8"/>
      <c r="S3" s="8"/>
      <c r="T3" s="8"/>
      <c r="U3" s="8"/>
      <c r="V3" s="8"/>
      <c r="W3" s="9"/>
      <c r="X3" s="9"/>
      <c r="Y3" s="9"/>
      <c r="Z3" s="33"/>
      <c r="AA3" s="24"/>
      <c r="AB3" s="34"/>
      <c r="AO3" s="34"/>
      <c r="AP3" s="34"/>
      <c r="AQ3" s="13"/>
      <c r="AR3" s="25" t="s">
        <v>6</v>
      </c>
      <c r="AS3" s="26" t="s">
        <v>7</v>
      </c>
      <c r="AT3" s="27" t="n">
        <v>0.0001</v>
      </c>
      <c r="AU3" s="16" t="s">
        <v>8</v>
      </c>
      <c r="BO3" s="35"/>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row>
    <row r="4" customFormat="false" ht="30.75" hidden="false" customHeight="true" outlineLevel="0" collapsed="false">
      <c r="A4" s="36"/>
      <c r="B4" s="36"/>
      <c r="C4" s="36"/>
      <c r="D4" s="36"/>
      <c r="E4" s="36"/>
      <c r="F4" s="36"/>
      <c r="G4" s="36"/>
      <c r="H4" s="36"/>
      <c r="I4" s="36"/>
      <c r="J4" s="36"/>
      <c r="K4" s="36"/>
      <c r="L4" s="36"/>
      <c r="M4" s="36"/>
      <c r="N4" s="36"/>
      <c r="O4" s="36"/>
      <c r="P4" s="36"/>
      <c r="Q4" s="36"/>
      <c r="R4" s="36"/>
      <c r="S4" s="36"/>
      <c r="T4" s="36"/>
      <c r="U4" s="37"/>
      <c r="V4" s="37"/>
      <c r="W4" s="38"/>
      <c r="X4" s="37"/>
      <c r="Y4" s="37"/>
      <c r="Z4" s="37"/>
      <c r="AA4" s="37"/>
      <c r="AB4" s="37"/>
      <c r="AC4" s="37"/>
      <c r="AD4" s="37"/>
      <c r="AE4" s="37"/>
      <c r="AF4" s="37"/>
      <c r="AG4" s="37"/>
      <c r="AH4" s="37"/>
      <c r="AI4" s="37"/>
      <c r="AJ4" s="37"/>
      <c r="AK4" s="37"/>
      <c r="AL4" s="37"/>
      <c r="AM4" s="37"/>
      <c r="AN4" s="37"/>
      <c r="AO4" s="37"/>
      <c r="AP4" s="37"/>
      <c r="AQ4" s="36"/>
      <c r="AR4" s="39" t="s">
        <v>9</v>
      </c>
      <c r="AS4" s="26" t="s">
        <v>10</v>
      </c>
      <c r="AT4" s="40" t="n">
        <f aca="false">AT3/AT2</f>
        <v>79.6178343949045</v>
      </c>
      <c r="AU4" s="16" t="s">
        <v>11</v>
      </c>
      <c r="AV4" s="36"/>
      <c r="AW4" s="36"/>
      <c r="AX4" s="36"/>
      <c r="AY4" s="36"/>
      <c r="AZ4" s="36"/>
      <c r="BA4" s="36"/>
      <c r="BB4" s="36"/>
      <c r="BC4" s="36"/>
      <c r="BD4" s="36"/>
      <c r="BE4" s="36"/>
      <c r="BF4" s="36"/>
      <c r="BG4" s="36"/>
      <c r="BH4" s="36"/>
      <c r="BI4" s="36"/>
      <c r="BJ4" s="36"/>
      <c r="BK4" s="36"/>
      <c r="BL4" s="36"/>
      <c r="BM4" s="36"/>
      <c r="BN4" s="36"/>
      <c r="BO4" s="36"/>
      <c r="BP4" s="36"/>
      <c r="BQ4" s="36"/>
      <c r="BR4" s="36"/>
      <c r="BS4" s="36"/>
      <c r="BT4" s="36"/>
      <c r="BU4" s="36"/>
      <c r="BV4" s="36"/>
      <c r="BW4" s="36"/>
      <c r="BX4" s="36"/>
      <c r="BY4" s="36"/>
      <c r="BZ4" s="36"/>
      <c r="CA4" s="36"/>
      <c r="CB4" s="36"/>
      <c r="CC4" s="36"/>
      <c r="CD4" s="36"/>
      <c r="CE4" s="36"/>
      <c r="CF4" s="36"/>
      <c r="CG4" s="36"/>
      <c r="CH4" s="36"/>
      <c r="CI4" s="36"/>
      <c r="CJ4" s="36"/>
      <c r="CK4" s="36"/>
      <c r="CL4" s="36"/>
      <c r="CM4" s="36"/>
      <c r="CN4" s="36"/>
      <c r="CO4" s="36"/>
      <c r="CP4" s="36"/>
      <c r="CQ4" s="36"/>
      <c r="CR4" s="36"/>
      <c r="CS4" s="36"/>
      <c r="CT4" s="36"/>
      <c r="CU4" s="36"/>
      <c r="CV4" s="36"/>
      <c r="CW4" s="36"/>
      <c r="CX4" s="36"/>
      <c r="CY4" s="36"/>
      <c r="CZ4" s="36"/>
    </row>
    <row r="5" customFormat="false" ht="16.5" hidden="false" customHeight="true" outlineLevel="0" collapsed="false">
      <c r="A5" s="31"/>
      <c r="B5" s="32"/>
      <c r="C5" s="32"/>
      <c r="D5" s="19"/>
      <c r="E5" s="20"/>
      <c r="F5" s="14"/>
      <c r="G5" s="14"/>
      <c r="H5" s="14"/>
      <c r="I5" s="14"/>
      <c r="J5" s="14"/>
      <c r="K5" s="7"/>
      <c r="L5" s="7"/>
      <c r="M5" s="7"/>
      <c r="N5" s="7"/>
      <c r="O5" s="7"/>
      <c r="P5" s="7"/>
      <c r="Q5" s="8"/>
      <c r="R5" s="8"/>
      <c r="S5" s="8"/>
      <c r="T5" s="8"/>
      <c r="U5" s="41"/>
      <c r="V5" s="41"/>
      <c r="W5" s="41"/>
      <c r="X5" s="41"/>
      <c r="Y5" s="41"/>
      <c r="Z5" s="41"/>
      <c r="AA5" s="41"/>
      <c r="AB5" s="41"/>
      <c r="AC5" s="42"/>
      <c r="AD5" s="42"/>
      <c r="AE5" s="42"/>
      <c r="AF5" s="42"/>
      <c r="AG5" s="42"/>
      <c r="AH5" s="42"/>
      <c r="AI5" s="43"/>
      <c r="AJ5" s="43"/>
      <c r="AK5" s="43"/>
      <c r="AL5" s="43"/>
      <c r="AM5" s="43"/>
      <c r="AN5" s="43"/>
      <c r="AO5" s="43"/>
      <c r="AP5" s="43"/>
      <c r="AQ5" s="44"/>
      <c r="AR5" s="14"/>
      <c r="AS5" s="13" t="s">
        <v>12</v>
      </c>
      <c r="AT5" s="13" t="n">
        <v>0.00045</v>
      </c>
      <c r="AU5" s="8" t="s">
        <v>13</v>
      </c>
      <c r="AV5" s="8"/>
      <c r="AW5" s="8"/>
      <c r="AX5" s="8"/>
      <c r="AY5" s="8"/>
      <c r="AZ5" s="8"/>
      <c r="BA5" s="8"/>
      <c r="BB5" s="8"/>
      <c r="BC5" s="8"/>
      <c r="BD5" s="8"/>
      <c r="BE5" s="8"/>
      <c r="BF5" s="8"/>
      <c r="BG5" s="8"/>
      <c r="BH5" s="8"/>
      <c r="BI5" s="8"/>
      <c r="BJ5" s="8"/>
      <c r="BK5" s="8"/>
      <c r="BL5" s="8"/>
      <c r="BM5" s="8"/>
      <c r="BN5" s="8"/>
      <c r="BO5" s="8"/>
      <c r="BP5" s="8"/>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row>
    <row r="6" customFormat="false" ht="88.5" hidden="false" customHeight="true" outlineLevel="0" collapsed="false">
      <c r="A6" s="45" t="s">
        <v>14</v>
      </c>
      <c r="B6" s="46" t="s">
        <v>15</v>
      </c>
      <c r="C6" s="46" t="s">
        <v>16</v>
      </c>
      <c r="D6" s="47" t="s">
        <v>17</v>
      </c>
      <c r="E6" s="48" t="s">
        <v>18</v>
      </c>
      <c r="F6" s="48" t="s">
        <v>19</v>
      </c>
      <c r="G6" s="48" t="s">
        <v>20</v>
      </c>
      <c r="H6" s="48" t="s">
        <v>21</v>
      </c>
      <c r="I6" s="48" t="s">
        <v>22</v>
      </c>
      <c r="J6" s="48" t="s">
        <v>23</v>
      </c>
      <c r="K6" s="49" t="s">
        <v>24</v>
      </c>
      <c r="L6" s="49" t="s">
        <v>25</v>
      </c>
      <c r="M6" s="49" t="s">
        <v>26</v>
      </c>
      <c r="N6" s="49" t="s">
        <v>27</v>
      </c>
      <c r="O6" s="49" t="s">
        <v>28</v>
      </c>
      <c r="P6" s="49" t="s">
        <v>29</v>
      </c>
      <c r="Q6" s="50" t="s">
        <v>30</v>
      </c>
      <c r="R6" s="50" t="s">
        <v>31</v>
      </c>
      <c r="S6" s="50" t="s">
        <v>32</v>
      </c>
      <c r="T6" s="50" t="s">
        <v>33</v>
      </c>
      <c r="U6" s="50" t="s">
        <v>34</v>
      </c>
      <c r="V6" s="50" t="s">
        <v>35</v>
      </c>
      <c r="W6" s="51" t="s">
        <v>36</v>
      </c>
      <c r="X6" s="51" t="s">
        <v>37</v>
      </c>
      <c r="Y6" s="51" t="s">
        <v>38</v>
      </c>
      <c r="Z6" s="51" t="s">
        <v>39</v>
      </c>
      <c r="AA6" s="51" t="s">
        <v>40</v>
      </c>
      <c r="AB6" s="51" t="s">
        <v>41</v>
      </c>
      <c r="AC6" s="52" t="s">
        <v>42</v>
      </c>
      <c r="AD6" s="53" t="s">
        <v>43</v>
      </c>
      <c r="AE6" s="53" t="s">
        <v>44</v>
      </c>
      <c r="AF6" s="53" t="s">
        <v>45</v>
      </c>
      <c r="AG6" s="53" t="s">
        <v>46</v>
      </c>
      <c r="AH6" s="53" t="s">
        <v>47</v>
      </c>
      <c r="AI6" s="54" t="s">
        <v>48</v>
      </c>
      <c r="AJ6" s="53" t="s">
        <v>49</v>
      </c>
      <c r="AK6" s="53" t="s">
        <v>50</v>
      </c>
      <c r="AL6" s="53" t="s">
        <v>51</v>
      </c>
      <c r="AM6" s="53" t="s">
        <v>52</v>
      </c>
      <c r="AN6" s="53" t="s">
        <v>53</v>
      </c>
      <c r="AO6" s="51" t="s">
        <v>54</v>
      </c>
      <c r="AP6" s="53" t="s">
        <v>55</v>
      </c>
      <c r="AQ6" s="53" t="s">
        <v>56</v>
      </c>
      <c r="AR6" s="52" t="s">
        <v>57</v>
      </c>
      <c r="AS6" s="51" t="s">
        <v>58</v>
      </c>
      <c r="AT6" s="51" t="s">
        <v>59</v>
      </c>
      <c r="AU6" s="54" t="s">
        <v>60</v>
      </c>
      <c r="AV6" s="55" t="s">
        <v>61</v>
      </c>
      <c r="AW6" s="51" t="s">
        <v>62</v>
      </c>
      <c r="AX6" s="51" t="s">
        <v>63</v>
      </c>
      <c r="AY6" s="55" t="s">
        <v>64</v>
      </c>
      <c r="AZ6" s="55" t="s">
        <v>65</v>
      </c>
      <c r="BA6" s="51" t="s">
        <v>66</v>
      </c>
      <c r="BB6" s="51" t="s">
        <v>67</v>
      </c>
      <c r="BC6" s="55" t="s">
        <v>68</v>
      </c>
      <c r="BD6" s="55" t="s">
        <v>69</v>
      </c>
      <c r="BE6" s="51" t="s">
        <v>70</v>
      </c>
      <c r="BF6" s="51" t="s">
        <v>71</v>
      </c>
      <c r="BG6" s="55" t="s">
        <v>72</v>
      </c>
      <c r="BH6" s="55" t="s">
        <v>73</v>
      </c>
      <c r="BI6" s="51" t="s">
        <v>74</v>
      </c>
      <c r="BJ6" s="51" t="s">
        <v>75</v>
      </c>
      <c r="BK6" s="55" t="s">
        <v>76</v>
      </c>
      <c r="BL6" s="55" t="s">
        <v>77</v>
      </c>
      <c r="BM6" s="51" t="s">
        <v>78</v>
      </c>
      <c r="BN6" s="51" t="s">
        <v>79</v>
      </c>
      <c r="BO6" s="55" t="s">
        <v>80</v>
      </c>
      <c r="BP6" s="55" t="s">
        <v>81</v>
      </c>
      <c r="BQ6" s="56" t="s">
        <v>82</v>
      </c>
      <c r="BR6" s="56" t="s">
        <v>83</v>
      </c>
      <c r="BS6" s="57" t="s">
        <v>84</v>
      </c>
      <c r="BT6" s="58" t="s">
        <v>85</v>
      </c>
      <c r="BU6" s="58" t="s">
        <v>86</v>
      </c>
      <c r="BV6" s="59" t="s">
        <v>87</v>
      </c>
      <c r="BW6" s="56" t="s">
        <v>88</v>
      </c>
      <c r="BX6" s="56" t="s">
        <v>89</v>
      </c>
      <c r="BY6" s="57" t="s">
        <v>90</v>
      </c>
      <c r="BZ6" s="58" t="s">
        <v>91</v>
      </c>
      <c r="CA6" s="58" t="s">
        <v>92</v>
      </c>
      <c r="CB6" s="59" t="s">
        <v>93</v>
      </c>
      <c r="CC6" s="56" t="s">
        <v>94</v>
      </c>
      <c r="CD6" s="56" t="s">
        <v>95</v>
      </c>
      <c r="CE6" s="57" t="s">
        <v>96</v>
      </c>
      <c r="CF6" s="58" t="s">
        <v>97</v>
      </c>
      <c r="CG6" s="58" t="s">
        <v>98</v>
      </c>
      <c r="CH6" s="59" t="s">
        <v>99</v>
      </c>
      <c r="CI6" s="56" t="s">
        <v>100</v>
      </c>
      <c r="CJ6" s="56" t="s">
        <v>101</v>
      </c>
      <c r="CK6" s="57" t="s">
        <v>102</v>
      </c>
      <c r="CL6" s="58" t="s">
        <v>103</v>
      </c>
      <c r="CM6" s="58" t="s">
        <v>104</v>
      </c>
      <c r="CN6" s="59" t="s">
        <v>105</v>
      </c>
      <c r="CO6" s="56" t="s">
        <v>106</v>
      </c>
      <c r="CP6" s="56" t="s">
        <v>107</v>
      </c>
      <c r="CQ6" s="57" t="s">
        <v>108</v>
      </c>
      <c r="CR6" s="58" t="s">
        <v>109</v>
      </c>
      <c r="CS6" s="58" t="s">
        <v>110</v>
      </c>
      <c r="CT6" s="59" t="s">
        <v>111</v>
      </c>
      <c r="CU6" s="56" t="s">
        <v>112</v>
      </c>
      <c r="CV6" s="56" t="s">
        <v>113</v>
      </c>
      <c r="CW6" s="57" t="s">
        <v>114</v>
      </c>
      <c r="CX6" s="58" t="s">
        <v>115</v>
      </c>
      <c r="CY6" s="58" t="s">
        <v>116</v>
      </c>
      <c r="CZ6" s="59" t="s">
        <v>117</v>
      </c>
    </row>
    <row r="7" customFormat="false" ht="17.25" hidden="false" customHeight="true" outlineLevel="0" collapsed="false">
      <c r="A7" s="60"/>
      <c r="B7" s="61" t="s">
        <v>118</v>
      </c>
      <c r="C7" s="61" t="s">
        <v>119</v>
      </c>
      <c r="D7" s="62" t="s">
        <v>120</v>
      </c>
      <c r="E7" s="63" t="s">
        <v>121</v>
      </c>
      <c r="F7" s="63" t="s">
        <v>121</v>
      </c>
      <c r="G7" s="63" t="s">
        <v>121</v>
      </c>
      <c r="H7" s="63" t="s">
        <v>121</v>
      </c>
      <c r="I7" s="63" t="s">
        <v>121</v>
      </c>
      <c r="J7" s="63" t="s">
        <v>121</v>
      </c>
      <c r="K7" s="64" t="s">
        <v>122</v>
      </c>
      <c r="L7" s="64" t="s">
        <v>122</v>
      </c>
      <c r="M7" s="64" t="s">
        <v>122</v>
      </c>
      <c r="N7" s="64" t="s">
        <v>122</v>
      </c>
      <c r="O7" s="64" t="s">
        <v>122</v>
      </c>
      <c r="P7" s="64" t="s">
        <v>122</v>
      </c>
      <c r="Q7" s="65" t="s">
        <v>121</v>
      </c>
      <c r="R7" s="65" t="s">
        <v>121</v>
      </c>
      <c r="S7" s="65" t="s">
        <v>121</v>
      </c>
      <c r="T7" s="65" t="s">
        <v>121</v>
      </c>
      <c r="U7" s="65" t="s">
        <v>121</v>
      </c>
      <c r="V7" s="65" t="s">
        <v>121</v>
      </c>
      <c r="W7" s="66" t="s">
        <v>123</v>
      </c>
      <c r="X7" s="66" t="s">
        <v>123</v>
      </c>
      <c r="Y7" s="66" t="s">
        <v>123</v>
      </c>
      <c r="Z7" s="66" t="s">
        <v>123</v>
      </c>
      <c r="AA7" s="66" t="s">
        <v>123</v>
      </c>
      <c r="AB7" s="66" t="s">
        <v>123</v>
      </c>
      <c r="AC7" s="67" t="s">
        <v>124</v>
      </c>
      <c r="AD7" s="67" t="s">
        <v>124</v>
      </c>
      <c r="AE7" s="67" t="s">
        <v>124</v>
      </c>
      <c r="AF7" s="67" t="s">
        <v>124</v>
      </c>
      <c r="AG7" s="67" t="s">
        <v>124</v>
      </c>
      <c r="AH7" s="67" t="s">
        <v>124</v>
      </c>
      <c r="AI7" s="64" t="s">
        <v>125</v>
      </c>
      <c r="AJ7" s="64" t="s">
        <v>125</v>
      </c>
      <c r="AK7" s="64" t="s">
        <v>125</v>
      </c>
      <c r="AL7" s="64" t="s">
        <v>125</v>
      </c>
      <c r="AM7" s="64" t="s">
        <v>125</v>
      </c>
      <c r="AN7" s="64" t="s">
        <v>125</v>
      </c>
      <c r="AO7" s="68" t="s">
        <v>123</v>
      </c>
      <c r="AP7" s="69" t="s">
        <v>126</v>
      </c>
      <c r="AQ7" s="64" t="s">
        <v>125</v>
      </c>
      <c r="AR7" s="63" t="s">
        <v>122</v>
      </c>
      <c r="AS7" s="66" t="s">
        <v>11</v>
      </c>
      <c r="AT7" s="66" t="s">
        <v>127</v>
      </c>
      <c r="AU7" s="63" t="s">
        <v>128</v>
      </c>
      <c r="AV7" s="64" t="s">
        <v>125</v>
      </c>
      <c r="AW7" s="66" t="s">
        <v>11</v>
      </c>
      <c r="AX7" s="66" t="s">
        <v>127</v>
      </c>
      <c r="AY7" s="63" t="s">
        <v>128</v>
      </c>
      <c r="AZ7" s="64" t="s">
        <v>125</v>
      </c>
      <c r="BA7" s="66" t="s">
        <v>11</v>
      </c>
      <c r="BB7" s="66" t="s">
        <v>127</v>
      </c>
      <c r="BC7" s="70" t="s">
        <v>126</v>
      </c>
      <c r="BD7" s="64" t="s">
        <v>125</v>
      </c>
      <c r="BE7" s="66" t="s">
        <v>11</v>
      </c>
      <c r="BF7" s="66" t="s">
        <v>127</v>
      </c>
      <c r="BG7" s="63" t="s">
        <v>128</v>
      </c>
      <c r="BH7" s="64" t="s">
        <v>125</v>
      </c>
      <c r="BI7" s="66" t="s">
        <v>11</v>
      </c>
      <c r="BJ7" s="66" t="s">
        <v>127</v>
      </c>
      <c r="BK7" s="63" t="s">
        <v>128</v>
      </c>
      <c r="BL7" s="64" t="s">
        <v>125</v>
      </c>
      <c r="BM7" s="66" t="s">
        <v>11</v>
      </c>
      <c r="BN7" s="66" t="s">
        <v>127</v>
      </c>
      <c r="BO7" s="63" t="s">
        <v>128</v>
      </c>
      <c r="BP7" s="69" t="s">
        <v>129</v>
      </c>
      <c r="BQ7" s="69" t="s">
        <v>130</v>
      </c>
      <c r="BR7" s="69" t="s">
        <v>130</v>
      </c>
      <c r="BS7" s="71" t="s">
        <v>131</v>
      </c>
      <c r="BT7" s="72" t="s">
        <v>132</v>
      </c>
      <c r="BU7" s="72" t="s">
        <v>132</v>
      </c>
      <c r="BV7" s="71" t="s">
        <v>131</v>
      </c>
      <c r="BW7" s="69" t="s">
        <v>130</v>
      </c>
      <c r="BX7" s="69" t="s">
        <v>130</v>
      </c>
      <c r="BY7" s="71" t="s">
        <v>131</v>
      </c>
      <c r="BZ7" s="72" t="s">
        <v>132</v>
      </c>
      <c r="CA7" s="72" t="s">
        <v>132</v>
      </c>
      <c r="CB7" s="71" t="s">
        <v>131</v>
      </c>
      <c r="CC7" s="69" t="s">
        <v>130</v>
      </c>
      <c r="CD7" s="69" t="s">
        <v>130</v>
      </c>
      <c r="CE7" s="71" t="s">
        <v>131</v>
      </c>
      <c r="CF7" s="72" t="s">
        <v>132</v>
      </c>
      <c r="CG7" s="72" t="s">
        <v>132</v>
      </c>
      <c r="CH7" s="71" t="s">
        <v>131</v>
      </c>
      <c r="CI7" s="69" t="s">
        <v>130</v>
      </c>
      <c r="CJ7" s="69" t="s">
        <v>130</v>
      </c>
      <c r="CK7" s="71" t="s">
        <v>131</v>
      </c>
      <c r="CL7" s="72" t="s">
        <v>132</v>
      </c>
      <c r="CM7" s="72" t="s">
        <v>132</v>
      </c>
      <c r="CN7" s="71" t="s">
        <v>131</v>
      </c>
      <c r="CO7" s="69" t="s">
        <v>130</v>
      </c>
      <c r="CP7" s="69" t="s">
        <v>130</v>
      </c>
      <c r="CQ7" s="71" t="s">
        <v>131</v>
      </c>
      <c r="CR7" s="72" t="s">
        <v>132</v>
      </c>
      <c r="CS7" s="72" t="s">
        <v>132</v>
      </c>
      <c r="CT7" s="71" t="s">
        <v>131</v>
      </c>
      <c r="CU7" s="69" t="s">
        <v>130</v>
      </c>
      <c r="CV7" s="69" t="s">
        <v>130</v>
      </c>
      <c r="CW7" s="71" t="s">
        <v>131</v>
      </c>
      <c r="CX7" s="72" t="s">
        <v>132</v>
      </c>
      <c r="CY7" s="72" t="s">
        <v>132</v>
      </c>
      <c r="CZ7" s="71" t="s">
        <v>131</v>
      </c>
    </row>
    <row r="8" customFormat="false" ht="16.5" hidden="false" customHeight="true" outlineLevel="0" collapsed="false">
      <c r="A8" s="73"/>
      <c r="B8" s="73"/>
      <c r="C8" s="73"/>
      <c r="D8" s="74"/>
      <c r="E8" s="75"/>
      <c r="F8" s="75"/>
      <c r="G8" s="75"/>
      <c r="H8" s="75"/>
      <c r="I8" s="75"/>
      <c r="J8" s="75"/>
      <c r="K8" s="76"/>
      <c r="L8" s="76"/>
      <c r="M8" s="76"/>
      <c r="N8" s="76"/>
      <c r="O8" s="76"/>
      <c r="P8" s="76"/>
      <c r="Q8" s="77"/>
      <c r="R8" s="77"/>
      <c r="S8" s="77"/>
      <c r="T8" s="77"/>
      <c r="U8" s="77"/>
      <c r="V8" s="77"/>
      <c r="W8" s="78" t="s">
        <v>133</v>
      </c>
      <c r="X8" s="78" t="s">
        <v>133</v>
      </c>
      <c r="Y8" s="78" t="s">
        <v>133</v>
      </c>
      <c r="Z8" s="78" t="s">
        <v>133</v>
      </c>
      <c r="AA8" s="78" t="s">
        <v>133</v>
      </c>
      <c r="AB8" s="78" t="s">
        <v>133</v>
      </c>
      <c r="AC8" s="78" t="s">
        <v>133</v>
      </c>
      <c r="AD8" s="78" t="s">
        <v>133</v>
      </c>
      <c r="AE8" s="78" t="s">
        <v>133</v>
      </c>
      <c r="AF8" s="78" t="s">
        <v>133</v>
      </c>
      <c r="AG8" s="78" t="s">
        <v>133</v>
      </c>
      <c r="AH8" s="78" t="s">
        <v>133</v>
      </c>
      <c r="AI8" s="79" t="s">
        <v>133</v>
      </c>
      <c r="AJ8" s="79" t="s">
        <v>133</v>
      </c>
      <c r="AK8" s="79" t="s">
        <v>133</v>
      </c>
      <c r="AL8" s="79" t="s">
        <v>133</v>
      </c>
      <c r="AM8" s="79" t="s">
        <v>133</v>
      </c>
      <c r="AN8" s="79" t="s">
        <v>133</v>
      </c>
      <c r="AO8" s="80" t="s">
        <v>134</v>
      </c>
      <c r="AP8" s="80" t="s">
        <v>134</v>
      </c>
      <c r="AQ8" s="80" t="s">
        <v>134</v>
      </c>
      <c r="AR8" s="81"/>
      <c r="AS8" s="78"/>
      <c r="AT8" s="78"/>
      <c r="AU8" s="80" t="s">
        <v>135</v>
      </c>
      <c r="AV8" s="82"/>
      <c r="AW8" s="82"/>
      <c r="AX8" s="82"/>
      <c r="AY8" s="82"/>
      <c r="AZ8" s="82"/>
      <c r="BA8" s="82"/>
      <c r="BB8" s="82"/>
      <c r="BC8" s="82"/>
      <c r="BD8" s="82"/>
      <c r="BE8" s="82"/>
      <c r="BF8" s="82"/>
      <c r="BG8" s="82"/>
      <c r="BH8" s="82"/>
      <c r="BI8" s="82"/>
      <c r="BJ8" s="82"/>
      <c r="BK8" s="82"/>
      <c r="BL8" s="82"/>
      <c r="BM8" s="82"/>
      <c r="BN8" s="82"/>
      <c r="BO8" s="82"/>
      <c r="BP8" s="82"/>
      <c r="BQ8" s="83"/>
      <c r="BR8" s="83"/>
      <c r="BS8" s="84"/>
      <c r="BT8" s="83"/>
      <c r="BU8" s="83"/>
      <c r="BV8" s="84"/>
      <c r="BW8" s="83"/>
      <c r="BX8" s="83"/>
      <c r="BY8" s="84"/>
      <c r="BZ8" s="83"/>
      <c r="CA8" s="83"/>
      <c r="CB8" s="84"/>
      <c r="CC8" s="83"/>
      <c r="CD8" s="83"/>
      <c r="CE8" s="83"/>
      <c r="CF8" s="83"/>
      <c r="CG8" s="83"/>
      <c r="CH8" s="83"/>
      <c r="CI8" s="83"/>
      <c r="CJ8" s="83"/>
      <c r="CK8" s="83"/>
      <c r="CL8" s="83"/>
      <c r="CM8" s="83"/>
      <c r="CN8" s="83"/>
      <c r="CO8" s="83"/>
      <c r="CP8" s="83"/>
      <c r="CQ8" s="83"/>
      <c r="CR8" s="83"/>
      <c r="CS8" s="83"/>
      <c r="CT8" s="83"/>
      <c r="CU8" s="83"/>
      <c r="CV8" s="83"/>
      <c r="CW8" s="83"/>
      <c r="CX8" s="83"/>
      <c r="CY8" s="83"/>
      <c r="CZ8" s="83"/>
    </row>
    <row r="9" customFormat="false" ht="16.5" hidden="false" customHeight="true" outlineLevel="0" collapsed="false">
      <c r="A9" s="85" t="n">
        <v>1</v>
      </c>
      <c r="B9" s="86" t="str">
        <f aca="false">Lokalizacje!D3</f>
        <v>52° 14' 46.30"N</v>
      </c>
      <c r="C9" s="86" t="str">
        <f aca="false">Lokalizacje!C3</f>
        <v>20° 56' 22.17"E</v>
      </c>
      <c r="D9" s="87" t="n">
        <f aca="false">Lokalizacje!B3</f>
        <v>45170</v>
      </c>
      <c r="E9" s="88" t="n">
        <f aca="false">'Analiza sitowa'!B2-'Analiza sitowa'!H2</f>
        <v>994.87</v>
      </c>
      <c r="F9" s="88" t="n">
        <f aca="false">'Analiza sitowa'!C2-'Analiza sitowa'!J2</f>
        <v>37.21</v>
      </c>
      <c r="G9" s="88" t="n">
        <f aca="false">'Analiza sitowa'!D2-'Analiza sitowa'!K2</f>
        <v>77.86</v>
      </c>
      <c r="H9" s="88" t="n">
        <f aca="false">'Analiza sitowa'!E2-'Analiza sitowa'!L2</f>
        <v>207.38</v>
      </c>
      <c r="I9" s="88" t="n">
        <f aca="false">'Analiza sitowa'!F2-'Analiza sitowa'!M2</f>
        <v>443.46</v>
      </c>
      <c r="J9" s="88" t="n">
        <f aca="false">'Analiza sitowa'!G2-'Analiza sitowa'!N2</f>
        <v>225.67</v>
      </c>
      <c r="K9" s="89" t="n">
        <f aca="false">E9/$E9*100</f>
        <v>100</v>
      </c>
      <c r="L9" s="89" t="n">
        <f aca="false">F9/$E9*100</f>
        <v>3.74018716013147</v>
      </c>
      <c r="M9" s="89" t="n">
        <f aca="false">G9/$E9*100</f>
        <v>7.82614813995798</v>
      </c>
      <c r="N9" s="89" t="n">
        <f aca="false">H9/$E9*100</f>
        <v>20.8449345140571</v>
      </c>
      <c r="O9" s="89" t="n">
        <f aca="false">I9/$E9*100</f>
        <v>44.5746680470815</v>
      </c>
      <c r="P9" s="89" t="n">
        <f aca="false">J9/$E9*100</f>
        <v>22.6833656658659</v>
      </c>
      <c r="Q9" s="90" t="n">
        <f aca="false">'Masa Warszawa'!D3</f>
        <v>7.84</v>
      </c>
      <c r="R9" s="90" t="n">
        <f aca="false">'Masa Warszawa'!G3</f>
        <v>8.09</v>
      </c>
      <c r="S9" s="90" t="n">
        <f aca="false">'Masa Warszawa'!J3</f>
        <v>8.74</v>
      </c>
      <c r="T9" s="90" t="n">
        <f aca="false">'Masa Warszawa'!M3</f>
        <v>9.63</v>
      </c>
      <c r="U9" s="90" t="n">
        <f aca="false">'Masa Warszawa'!P3</f>
        <v>9.28</v>
      </c>
      <c r="V9" s="90" t="n">
        <f aca="false">'Masa Warszawa'!S3</f>
        <v>7.98</v>
      </c>
      <c r="W9" s="91" t="n">
        <f aca="true">INDIRECT("'F1 Warszawa'!AK"&amp;2+ROW(B1)*6-6)</f>
        <v>0.0016692</v>
      </c>
      <c r="X9" s="91" t="n">
        <f aca="true">INDIRECT("'F1 Warszawa'!AK"&amp;3+ROW(C1)*6-6)</f>
        <v>0.00204846666666667</v>
      </c>
      <c r="Y9" s="91" t="n">
        <f aca="true">INDIRECT("'F1 Warszawa'!AK"&amp;4+ROW(D1)*6-6)</f>
        <v>0.00116406666666667</v>
      </c>
      <c r="Z9" s="91" t="n">
        <f aca="true">INDIRECT("'F1 Warszawa'!AK"&amp;5+ROW(E1)*6-6)</f>
        <v>0.00109073333333333</v>
      </c>
      <c r="AA9" s="91" t="n">
        <f aca="true">INDIRECT("'F1 Warszawa'!AK"&amp;6+ROW(F1)*6-6)</f>
        <v>0.0014</v>
      </c>
      <c r="AB9" s="91" t="n">
        <f aca="true">INDIRECT("'F1 Warszawa'!AK"&amp;7+ROW(G1)*6-6)</f>
        <v>0.00244046666666667</v>
      </c>
      <c r="AC9" s="92" t="n">
        <f aca="false">W9/100</f>
        <v>1.6692E-005</v>
      </c>
      <c r="AD9" s="92" t="n">
        <f aca="false">X9/100</f>
        <v>2.04846666666667E-005</v>
      </c>
      <c r="AE9" s="92" t="n">
        <f aca="false">Y9/100</f>
        <v>1.16406666666667E-005</v>
      </c>
      <c r="AF9" s="92" t="n">
        <f aca="false">Z9/100</f>
        <v>1.09073333333333E-005</v>
      </c>
      <c r="AG9" s="92" t="n">
        <f aca="false">AA9/100</f>
        <v>1.4E-005</v>
      </c>
      <c r="AH9" s="92" t="n">
        <f aca="false">AB9/100</f>
        <v>2.44046666666667E-005</v>
      </c>
      <c r="AI9" s="93" t="n">
        <f aca="false">AC9/Q9*100000000</f>
        <v>212.908163265306</v>
      </c>
      <c r="AJ9" s="93" t="n">
        <f aca="false">AD9/R9*100000000</f>
        <v>253.209723939019</v>
      </c>
      <c r="AK9" s="93" t="n">
        <f aca="false">AE9/S9*100000000</f>
        <v>133.188405797101</v>
      </c>
      <c r="AL9" s="93" t="n">
        <f aca="false">AF9/T9*100000000</f>
        <v>113.264105226722</v>
      </c>
      <c r="AM9" s="93" t="n">
        <f aca="false">AG9/U9*100000000</f>
        <v>150.862068965517</v>
      </c>
      <c r="AN9" s="93" t="n">
        <f aca="false">AH9/V9*100000000</f>
        <v>305.822890559733</v>
      </c>
      <c r="AO9" s="92" t="n">
        <f aca="false">'F3 Warszawa'!AK2</f>
        <v>0.00161</v>
      </c>
      <c r="AP9" s="92" t="n">
        <f aca="false">AO9/100</f>
        <v>1.61E-005</v>
      </c>
      <c r="AQ9" s="93" t="n">
        <f aca="false">AP9/Q9*100000000</f>
        <v>205.357142857143</v>
      </c>
      <c r="AR9" s="93" t="n">
        <f aca="false">(AI9-AQ9)/AI9*100</f>
        <v>3.54660915408577</v>
      </c>
      <c r="AS9" s="92" t="n">
        <f aca="false">ARM!G5</f>
        <v>0.0120457025776493</v>
      </c>
      <c r="AT9" s="92" t="n">
        <f aca="false">AS9/1000000*$AW$2</f>
        <v>1.20457025776493E-007</v>
      </c>
      <c r="AU9" s="94" t="n">
        <f aca="false">AT9/$AT$5/$AT$4</f>
        <v>3.36208943056167E-006</v>
      </c>
      <c r="AV9" s="95" t="n">
        <f aca="false">AU9*100000000</f>
        <v>336.208943056167</v>
      </c>
      <c r="AW9" s="96" t="n">
        <f aca="false">ARM!G325</f>
        <v>0.04441675019563</v>
      </c>
      <c r="AX9" s="92" t="n">
        <f aca="false">AW9/1000000*$AW$2</f>
        <v>4.441675019563E-007</v>
      </c>
      <c r="AY9" s="96" t="n">
        <f aca="false">AX9/$AT$5/$AT$4</f>
        <v>1.23972084990469E-005</v>
      </c>
      <c r="AZ9" s="95" t="n">
        <f aca="false">AY9*100000000</f>
        <v>1239.72084990469</v>
      </c>
      <c r="BA9" s="96" t="n">
        <f aca="false">ARM!G270</f>
        <v>0.0306004369002356</v>
      </c>
      <c r="BB9" s="92" t="n">
        <f aca="false">BA9/1000000*$AW$2</f>
        <v>3.06004369002356E-007</v>
      </c>
      <c r="BC9" s="96" t="n">
        <f aca="false">BB9/$AT$5/$AT$4</f>
        <v>8.5409219437102E-006</v>
      </c>
      <c r="BD9" s="95" t="n">
        <f aca="false">BC9*100000000</f>
        <v>854.09219437102</v>
      </c>
      <c r="BE9" s="96" t="n">
        <f aca="false">ARM!G264</f>
        <v>0.0114751828438389</v>
      </c>
      <c r="BF9" s="96" t="n">
        <f aca="false">BE9/1000000*$AW$2</f>
        <v>1.14751828438389E-007</v>
      </c>
      <c r="BG9" s="96" t="n">
        <f aca="false">BF9/$AT$5/$AT$4</f>
        <v>3.20285103374703E-006</v>
      </c>
      <c r="BH9" s="95" t="n">
        <f aca="false">BG9*100000000</f>
        <v>320.285103374703</v>
      </c>
      <c r="BI9" s="96" t="n">
        <f aca="false">ARM!G329</f>
        <v>0.0129514693892293</v>
      </c>
      <c r="BJ9" s="96" t="n">
        <f aca="false">BI9/1000000*$AW$2</f>
        <v>1.29514693892293E-007</v>
      </c>
      <c r="BK9" s="96" t="n">
        <f aca="false">BJ9/$AT$5/$AT$4</f>
        <v>3.61489901174933E-006</v>
      </c>
      <c r="BL9" s="95" t="n">
        <f aca="false">BK9*100000000</f>
        <v>361.489901174933</v>
      </c>
      <c r="BM9" s="96" t="n">
        <f aca="false">ARM!G261</f>
        <v>0.0221623848193068</v>
      </c>
      <c r="BN9" s="92" t="n">
        <f aca="false">BM9/1000000*$AW$2</f>
        <v>2.21623848193068E-007</v>
      </c>
      <c r="BO9" s="96" t="n">
        <f aca="false">BN9/$AT$5/$AT$4</f>
        <v>6.18576785178874E-006</v>
      </c>
      <c r="BP9" s="95" t="n">
        <f aca="false">BO9*100000000</f>
        <v>618.576785178874</v>
      </c>
      <c r="BQ9" s="97" t="n">
        <f aca="false">VSM!D2</f>
        <v>179.946</v>
      </c>
      <c r="BR9" s="97" t="n">
        <f aca="false">VSM!E2</f>
        <v>16.152</v>
      </c>
      <c r="BS9" s="98" t="n">
        <f aca="false">BR9/BQ9</f>
        <v>0.0897602614117569</v>
      </c>
      <c r="BT9" s="97" t="n">
        <f aca="false">VSM!F2</f>
        <v>8.54</v>
      </c>
      <c r="BU9" s="97" t="n">
        <f aca="false">ABS(VSM!G2)</f>
        <v>27.35</v>
      </c>
      <c r="BV9" s="99" t="n">
        <f aca="false">BU9/BT9</f>
        <v>3.20257611241218</v>
      </c>
      <c r="BW9" s="97" t="n">
        <f aca="false">VSM!D104</f>
        <v>264.869</v>
      </c>
      <c r="BX9" s="97" t="n">
        <f aca="false">VSM!E104</f>
        <v>42.512</v>
      </c>
      <c r="BY9" s="98" t="n">
        <f aca="false">BX9/BW9</f>
        <v>0.160501983999638</v>
      </c>
      <c r="BZ9" s="97" t="n">
        <f aca="false">VSM!F104</f>
        <v>10.94</v>
      </c>
      <c r="CA9" s="97" t="n">
        <f aca="false">ABS(VSM!G104)</f>
        <v>25.58</v>
      </c>
      <c r="CB9" s="99" t="n">
        <f aca="false">CA9/BZ9</f>
        <v>2.3382084095064</v>
      </c>
      <c r="CC9" s="100" t="n">
        <f aca="false">VSM!D206</f>
        <v>133.937</v>
      </c>
      <c r="CD9" s="100" t="n">
        <f aca="false">VSM!E206</f>
        <v>16.835</v>
      </c>
      <c r="CE9" s="98" t="n">
        <f aca="false">CD9/CC9</f>
        <v>0.125693423027244</v>
      </c>
      <c r="CF9" s="97" t="n">
        <f aca="false">VSM!F206</f>
        <v>9.05</v>
      </c>
      <c r="CG9" s="97" t="n">
        <f aca="false">ABS(VSM!G206)</f>
        <v>22.7</v>
      </c>
      <c r="CH9" s="99" t="n">
        <f aca="false">CG9/CF9</f>
        <v>2.50828729281768</v>
      </c>
      <c r="CI9" s="100" t="n">
        <f aca="false">VSM!D308</f>
        <v>194.351</v>
      </c>
      <c r="CJ9" s="97" t="n">
        <f aca="false">VSM!E308</f>
        <v>15.471</v>
      </c>
      <c r="CK9" s="98" t="n">
        <f aca="false">CJ9/CI9</f>
        <v>0.0796033979758272</v>
      </c>
      <c r="CL9" s="97" t="n">
        <f aca="false">VSM!F308</f>
        <v>7.21</v>
      </c>
      <c r="CM9" s="97" t="n">
        <f aca="false">ABS(VSM!F308)</f>
        <v>7.21</v>
      </c>
      <c r="CN9" s="99" t="n">
        <f aca="false">CM9/CL9</f>
        <v>1</v>
      </c>
      <c r="CO9" s="97" t="n">
        <f aca="false">VSM!D410</f>
        <v>113.036</v>
      </c>
      <c r="CP9" s="97" t="n">
        <f aca="false">VSM!E410</f>
        <v>10.75</v>
      </c>
      <c r="CQ9" s="98" t="n">
        <f aca="false">CP9/CO9</f>
        <v>0.095102445238685</v>
      </c>
      <c r="CR9" s="97" t="n">
        <f aca="false">VSM!F410</f>
        <v>7.75</v>
      </c>
      <c r="CS9" s="97" t="n">
        <f aca="false">ABS(VSM!G410)</f>
        <v>23.06</v>
      </c>
      <c r="CT9" s="99" t="n">
        <f aca="false">CS9/CR9</f>
        <v>2.97548387096774</v>
      </c>
      <c r="CU9" s="97" t="n">
        <f aca="false">VSM!D512</f>
        <v>194.566</v>
      </c>
      <c r="CV9" s="97" t="n">
        <f aca="false">VSM!E512</f>
        <v>15.204</v>
      </c>
      <c r="CW9" s="98" t="n">
        <f aca="false">CV9/CU9</f>
        <v>0.0781431493683377</v>
      </c>
      <c r="CX9" s="97" t="n">
        <f aca="false">VSM!F512</f>
        <v>6.96</v>
      </c>
      <c r="CY9" s="97" t="n">
        <f aca="false">ABS(VSM!G512)</f>
        <v>23.85</v>
      </c>
      <c r="CZ9" s="99" t="n">
        <f aca="false">CY9/CX9</f>
        <v>3.42672413793103</v>
      </c>
    </row>
    <row r="10" customFormat="false" ht="16.5" hidden="false" customHeight="true" outlineLevel="0" collapsed="false">
      <c r="A10" s="85" t="n">
        <v>2</v>
      </c>
      <c r="B10" s="86" t="str">
        <f aca="false">Lokalizacje!D4</f>
        <v>52° 08' 43.54"N</v>
      </c>
      <c r="C10" s="86" t="str">
        <f aca="false">Lokalizacje!C4</f>
        <v>21° 03' 48.63"E</v>
      </c>
      <c r="D10" s="87" t="n">
        <f aca="false">Lokalizacje!B4</f>
        <v>45173</v>
      </c>
      <c r="E10" s="88" t="n">
        <f aca="false">'Analiza sitowa'!B3-'Analiza sitowa'!H3</f>
        <v>998.04</v>
      </c>
      <c r="F10" s="88" t="n">
        <f aca="false">'Analiza sitowa'!C3-'Analiza sitowa'!J3</f>
        <v>40.88</v>
      </c>
      <c r="G10" s="88" t="n">
        <f aca="false">'Analiza sitowa'!D3-'Analiza sitowa'!K3</f>
        <v>101.75</v>
      </c>
      <c r="H10" s="88" t="n">
        <f aca="false">'Analiza sitowa'!E3-'Analiza sitowa'!L3</f>
        <v>321.88</v>
      </c>
      <c r="I10" s="88" t="n">
        <f aca="false">'Analiza sitowa'!F3-'Analiza sitowa'!M3</f>
        <v>371.76</v>
      </c>
      <c r="J10" s="88" t="n">
        <f aca="false">'Analiza sitowa'!G3-'Analiza sitowa'!N3</f>
        <v>159.86</v>
      </c>
      <c r="K10" s="89" t="n">
        <f aca="false">E10/$E10*100</f>
        <v>100</v>
      </c>
      <c r="L10" s="89" t="n">
        <f aca="false">F10/$E10*100</f>
        <v>4.09602821530199</v>
      </c>
      <c r="M10" s="89" t="n">
        <f aca="false">G10/$E10*100</f>
        <v>10.1949821650435</v>
      </c>
      <c r="N10" s="89" t="n">
        <f aca="false">H10/$E10*100</f>
        <v>32.2512123762575</v>
      </c>
      <c r="O10" s="89" t="n">
        <f aca="false">I10/$E10*100</f>
        <v>37.2490080557893</v>
      </c>
      <c r="P10" s="89" t="n">
        <f aca="false">J10/$E10*100</f>
        <v>16.0173940924211</v>
      </c>
      <c r="Q10" s="90" t="n">
        <f aca="false">'Masa Warszawa'!D4</f>
        <v>8.05</v>
      </c>
      <c r="R10" s="90" t="n">
        <f aca="false">'Masa Warszawa'!G4</f>
        <v>9.14</v>
      </c>
      <c r="S10" s="90" t="n">
        <f aca="false">'Masa Warszawa'!J4</f>
        <v>9.94</v>
      </c>
      <c r="T10" s="90" t="n">
        <f aca="false">'Masa Warszawa'!M4</f>
        <v>10.31</v>
      </c>
      <c r="U10" s="90" t="n">
        <f aca="false">'Masa Warszawa'!P4</f>
        <v>9.44</v>
      </c>
      <c r="V10" s="90" t="n">
        <f aca="false">'Masa Warszawa'!S4</f>
        <v>9.37</v>
      </c>
      <c r="W10" s="91" t="n">
        <f aca="true">INDIRECT("'F1 Warszawa'!AK"&amp;2+ROW(B2)*6-6)</f>
        <v>0.00120843333333333</v>
      </c>
      <c r="X10" s="91" t="n">
        <f aca="true">INDIRECT("'F1 Warszawa'!AK"&amp;3+ROW(C2)*6-6)</f>
        <v>0.00194116666666667</v>
      </c>
      <c r="Y10" s="91" t="n">
        <f aca="true">INDIRECT("'F1 Warszawa'!AK"&amp;4+ROW(D2)*6-6)</f>
        <v>0.00150956666666667</v>
      </c>
      <c r="Z10" s="91" t="n">
        <f aca="true">INDIRECT("'F1 Warszawa'!AK"&amp;5+ROW(E2)*6-6)</f>
        <v>0.000968933333333333</v>
      </c>
      <c r="AA10" s="91" t="n">
        <f aca="true">INDIRECT("'F1 Warszawa'!AK"&amp;6+ROW(F2)*6-6)</f>
        <v>0.00115376666666667</v>
      </c>
      <c r="AB10" s="91" t="n">
        <f aca="true">INDIRECT("'F1 Warszawa'!AK"&amp;7+ROW(G2)*6-6)</f>
        <v>0.00271383333333333</v>
      </c>
      <c r="AC10" s="92" t="n">
        <f aca="false">W10/100</f>
        <v>1.20843333333333E-005</v>
      </c>
      <c r="AD10" s="92" t="n">
        <f aca="false">X10/100</f>
        <v>1.94116666666667E-005</v>
      </c>
      <c r="AE10" s="92" t="n">
        <f aca="false">Y10/100</f>
        <v>1.50956666666667E-005</v>
      </c>
      <c r="AF10" s="92" t="n">
        <f aca="false">Z10/100</f>
        <v>9.68933333333333E-006</v>
      </c>
      <c r="AG10" s="92" t="n">
        <f aca="false">AA10/100</f>
        <v>1.15376666666667E-005</v>
      </c>
      <c r="AH10" s="92" t="n">
        <f aca="false">AB10/100</f>
        <v>2.71383333333333E-005</v>
      </c>
      <c r="AI10" s="93" t="n">
        <f aca="false">AC10/Q10*100000000</f>
        <v>150.115942028985</v>
      </c>
      <c r="AJ10" s="93" t="n">
        <f aca="false">AD10/R10*100000000</f>
        <v>212.381473377097</v>
      </c>
      <c r="AK10" s="93" t="n">
        <f aca="false">AE10/S10*100000000</f>
        <v>151.867873910127</v>
      </c>
      <c r="AL10" s="93" t="n">
        <f aca="false">AF10/T10*100000000</f>
        <v>93.9799547365018</v>
      </c>
      <c r="AM10" s="93" t="n">
        <f aca="false">AG10/U10*100000000</f>
        <v>122.22104519774</v>
      </c>
      <c r="AN10" s="93" t="n">
        <f aca="false">AH10/V10*100000000</f>
        <v>289.63002490217</v>
      </c>
      <c r="AO10" s="92" t="n">
        <f aca="false">'F3 Warszawa'!AK3</f>
        <v>0.00115</v>
      </c>
      <c r="AP10" s="92" t="n">
        <f aca="false">AO10/100</f>
        <v>1.15E-005</v>
      </c>
      <c r="AQ10" s="93" t="n">
        <f aca="false">AP10/Q10*100000000</f>
        <v>142.857142857143</v>
      </c>
      <c r="AR10" s="93" t="n">
        <f aca="false">(AI10-AQ10)/AI10*100</f>
        <v>4.83546189280887</v>
      </c>
      <c r="AS10" s="92" t="n">
        <f aca="false">ARM!G6</f>
        <v>0.0054268365583726</v>
      </c>
      <c r="AT10" s="92" t="n">
        <f aca="false">AS10/1000000*$AW$2</f>
        <v>5.4268365583726E-008</v>
      </c>
      <c r="AU10" s="94" t="n">
        <f aca="false">AT10/$AT$5/$AT$4</f>
        <v>1.51469038162577E-006</v>
      </c>
      <c r="AV10" s="95" t="n">
        <f aca="false">AU10*100000000</f>
        <v>151.469038162577</v>
      </c>
      <c r="AW10" s="101" t="s">
        <v>136</v>
      </c>
      <c r="AX10" s="92" t="e">
        <f aca="false">AW10/1000000*$AW$2</f>
        <v>#VALUE!</v>
      </c>
      <c r="AY10" s="96" t="e">
        <f aca="false">AX10/$AT$5/$AT$4</f>
        <v>#VALUE!</v>
      </c>
      <c r="AZ10" s="95" t="e">
        <f aca="false">AY10*100000000</f>
        <v>#VALUE!</v>
      </c>
      <c r="BA10" s="101" t="s">
        <v>136</v>
      </c>
      <c r="BB10" s="92" t="e">
        <f aca="false">BA10/1000000*$AW$2</f>
        <v>#VALUE!</v>
      </c>
      <c r="BC10" s="96" t="e">
        <f aca="false">BB10/$AT$5/$AT$4</f>
        <v>#VALUE!</v>
      </c>
      <c r="BD10" s="95" t="e">
        <f aca="false">BC10*100000000</f>
        <v>#VALUE!</v>
      </c>
      <c r="BE10" s="101" t="s">
        <v>136</v>
      </c>
      <c r="BF10" s="96" t="e">
        <f aca="false">BE10/1000000*$AW$2</f>
        <v>#VALUE!</v>
      </c>
      <c r="BG10" s="96" t="e">
        <f aca="false">BF10/$AT$5/$AT$4</f>
        <v>#VALUE!</v>
      </c>
      <c r="BH10" s="95" t="e">
        <f aca="false">BG10*100000000</f>
        <v>#VALUE!</v>
      </c>
      <c r="BI10" s="101" t="s">
        <v>136</v>
      </c>
      <c r="BJ10" s="96" t="e">
        <f aca="false">BI10/1000000*$AW$2</f>
        <v>#VALUE!</v>
      </c>
      <c r="BK10" s="96" t="e">
        <f aca="false">BJ10/$AT$5/$AT$4</f>
        <v>#VALUE!</v>
      </c>
      <c r="BL10" s="95" t="e">
        <f aca="false">BK10*100000000</f>
        <v>#VALUE!</v>
      </c>
      <c r="BM10" s="101" t="s">
        <v>136</v>
      </c>
      <c r="BN10" s="92" t="e">
        <f aca="false">BM10/1000000*$AW$2</f>
        <v>#VALUE!</v>
      </c>
      <c r="BO10" s="96" t="e">
        <f aca="false">BN10/$AT$5/$AT$4</f>
        <v>#VALUE!</v>
      </c>
      <c r="BP10" s="95" t="e">
        <f aca="false">BO10*100000000</f>
        <v>#VALUE!</v>
      </c>
      <c r="BQ10" s="97" t="n">
        <f aca="false">VSM!D3</f>
        <v>78.274</v>
      </c>
      <c r="BR10" s="97" t="n">
        <f aca="false">VSM!E3</f>
        <v>7.702</v>
      </c>
      <c r="BS10" s="98" t="n">
        <f aca="false">BR10/BQ10</f>
        <v>0.0983979354574955</v>
      </c>
      <c r="BT10" s="97" t="n">
        <f aca="false">VSM!F3</f>
        <v>8.52</v>
      </c>
      <c r="BU10" s="97" t="n">
        <f aca="false">ABS(VSM!G3)</f>
        <v>24.83</v>
      </c>
      <c r="BV10" s="99" t="n">
        <f aca="false">BU10/BT10</f>
        <v>2.91431924882629</v>
      </c>
      <c r="BW10" s="97" t="str">
        <f aca="false">VSM!D105</f>
        <v>NaN</v>
      </c>
      <c r="BX10" s="97" t="str">
        <f aca="false">VSM!E105</f>
        <v>NaN</v>
      </c>
      <c r="BY10" s="98" t="e">
        <f aca="false">BX10/BW10</f>
        <v>#VALUE!</v>
      </c>
      <c r="BZ10" s="97" t="str">
        <f aca="false">VSM!F105</f>
        <v>NaN</v>
      </c>
      <c r="CA10" s="97" t="e">
        <f aca="false">ABS(VSM!G105)</f>
        <v>#VALUE!</v>
      </c>
      <c r="CB10" s="99" t="e">
        <f aca="false">CA10/BZ10</f>
        <v>#VALUE!</v>
      </c>
      <c r="CC10" s="100" t="str">
        <f aca="false">VSM!D207</f>
        <v>NaN</v>
      </c>
      <c r="CD10" s="100" t="str">
        <f aca="false">VSM!E207</f>
        <v>NaN</v>
      </c>
      <c r="CE10" s="98" t="e">
        <f aca="false">CD10/CC10</f>
        <v>#VALUE!</v>
      </c>
      <c r="CF10" s="97" t="str">
        <f aca="false">VSM!F207</f>
        <v>NaN</v>
      </c>
      <c r="CG10" s="97" t="e">
        <f aca="false">ABS(VSM!G207)</f>
        <v>#VALUE!</v>
      </c>
      <c r="CH10" s="99" t="e">
        <f aca="false">CG10/CF10</f>
        <v>#VALUE!</v>
      </c>
      <c r="CI10" s="100" t="str">
        <f aca="false">VSM!D309</f>
        <v>NaN</v>
      </c>
      <c r="CJ10" s="97" t="str">
        <f aca="false">VSM!E309</f>
        <v>NaN</v>
      </c>
      <c r="CK10" s="98" t="e">
        <f aca="false">CJ10/CI10</f>
        <v>#VALUE!</v>
      </c>
      <c r="CL10" s="97" t="str">
        <f aca="false">VSM!F309</f>
        <v>NaN</v>
      </c>
      <c r="CM10" s="97" t="e">
        <f aca="false">ABS(VSM!F309)</f>
        <v>#VALUE!</v>
      </c>
      <c r="CN10" s="99" t="e">
        <f aca="false">CM10/CL10</f>
        <v>#VALUE!</v>
      </c>
      <c r="CO10" s="97" t="str">
        <f aca="false">VSM!D411</f>
        <v>NaN</v>
      </c>
      <c r="CP10" s="97" t="str">
        <f aca="false">VSM!E411</f>
        <v>NaN</v>
      </c>
      <c r="CQ10" s="98" t="e">
        <f aca="false">CP10/CO10</f>
        <v>#VALUE!</v>
      </c>
      <c r="CR10" s="97" t="str">
        <f aca="false">VSM!F411</f>
        <v>NaN</v>
      </c>
      <c r="CS10" s="97" t="e">
        <f aca="false">ABS(VSM!G411)</f>
        <v>#VALUE!</v>
      </c>
      <c r="CT10" s="99" t="e">
        <f aca="false">CS10/CR10</f>
        <v>#VALUE!</v>
      </c>
      <c r="CU10" s="97" t="str">
        <f aca="false">VSM!D513</f>
        <v>NaN</v>
      </c>
      <c r="CV10" s="97" t="str">
        <f aca="false">VSM!E513</f>
        <v>NaN</v>
      </c>
      <c r="CW10" s="98" t="e">
        <f aca="false">CV10/CU10</f>
        <v>#VALUE!</v>
      </c>
      <c r="CX10" s="97" t="str">
        <f aca="false">VSM!F513</f>
        <v>NaN</v>
      </c>
      <c r="CY10" s="97" t="e">
        <f aca="false">ABS(VSM!G513)</f>
        <v>#VALUE!</v>
      </c>
      <c r="CZ10" s="99" t="e">
        <f aca="false">CY10/CX10</f>
        <v>#VALUE!</v>
      </c>
    </row>
    <row r="11" customFormat="false" ht="16.5" hidden="false" customHeight="true" outlineLevel="0" collapsed="false">
      <c r="A11" s="85" t="n">
        <v>3</v>
      </c>
      <c r="B11" s="86" t="str">
        <f aca="false">Lokalizacje!D5</f>
        <v>52° 08' 57.33"N</v>
      </c>
      <c r="C11" s="86" t="str">
        <f aca="false">Lokalizacje!C5</f>
        <v>21° 02' 44.77"E</v>
      </c>
      <c r="D11" s="87" t="n">
        <f aca="false">Lokalizacje!B5</f>
        <v>45173</v>
      </c>
      <c r="E11" s="88" t="n">
        <f aca="false">'Analiza sitowa'!B4-'Analiza sitowa'!H4</f>
        <v>638.89</v>
      </c>
      <c r="F11" s="88" t="n">
        <f aca="false">'Analiza sitowa'!C4-'Analiza sitowa'!J4</f>
        <v>34.52</v>
      </c>
      <c r="G11" s="88" t="n">
        <f aca="false">'Analiza sitowa'!D4-'Analiza sitowa'!K4</f>
        <v>66.28</v>
      </c>
      <c r="H11" s="88" t="n">
        <f aca="false">'Analiza sitowa'!E4-'Analiza sitowa'!L4</f>
        <v>198.42</v>
      </c>
      <c r="I11" s="88" t="n">
        <f aca="false">'Analiza sitowa'!F4-'Analiza sitowa'!M4</f>
        <v>267.65</v>
      </c>
      <c r="J11" s="88" t="n">
        <f aca="false">'Analiza sitowa'!G4-'Analiza sitowa'!N4</f>
        <v>69.26</v>
      </c>
      <c r="K11" s="89" t="n">
        <f aca="false">E11/$E11*100</f>
        <v>100</v>
      </c>
      <c r="L11" s="89" t="n">
        <f aca="false">F11/$E11*100</f>
        <v>5.40312103805037</v>
      </c>
      <c r="M11" s="89" t="n">
        <f aca="false">G11/$E11*100</f>
        <v>10.3742428274038</v>
      </c>
      <c r="N11" s="89" t="n">
        <f aca="false">H11/$E11*100</f>
        <v>31.0569894661053</v>
      </c>
      <c r="O11" s="89" t="n">
        <f aca="false">I11/$E11*100</f>
        <v>41.8929706209207</v>
      </c>
      <c r="P11" s="89" t="n">
        <f aca="false">J11/$E11*100</f>
        <v>10.840676798823</v>
      </c>
      <c r="Q11" s="90" t="n">
        <f aca="false">'Masa Warszawa'!D5</f>
        <v>7.6</v>
      </c>
      <c r="R11" s="90" t="n">
        <f aca="false">'Masa Warszawa'!G5</f>
        <v>8.47</v>
      </c>
      <c r="S11" s="90" t="n">
        <f aca="false">'Masa Warszawa'!J5</f>
        <v>8.27</v>
      </c>
      <c r="T11" s="90" t="n">
        <f aca="false">'Masa Warszawa'!M5</f>
        <v>9.12</v>
      </c>
      <c r="U11" s="90" t="n">
        <f aca="false">'Masa Warszawa'!P5</f>
        <v>9.58</v>
      </c>
      <c r="V11" s="90" t="n">
        <f aca="false">'Masa Warszawa'!S5</f>
        <v>8.09</v>
      </c>
      <c r="W11" s="91" t="n">
        <f aca="true">INDIRECT("'F1 Warszawa'!AK"&amp;2+ROW(B3)*6-6)</f>
        <v>0.00129516666666667</v>
      </c>
      <c r="X11" s="91" t="n">
        <f aca="true">INDIRECT("'F1 Warszawa'!AK"&amp;3+ROW(C3)*6-6)</f>
        <v>0.00180523333333333</v>
      </c>
      <c r="Y11" s="91" t="n">
        <f aca="true">INDIRECT("'F1 Warszawa'!AK"&amp;4+ROW(D3)*6-6)</f>
        <v>0.0012006</v>
      </c>
      <c r="Z11" s="91" t="n">
        <f aca="true">INDIRECT("'F1 Warszawa'!AK"&amp;5+ROW(E3)*6-6)</f>
        <v>0.000957203333333333</v>
      </c>
      <c r="AA11" s="91" t="n">
        <f aca="true">INDIRECT("'F1 Warszawa'!AK"&amp;6+ROW(F3)*6-6)</f>
        <v>0.00131433333333333</v>
      </c>
      <c r="AB11" s="91" t="n">
        <f aca="true">INDIRECT("'F1 Warszawa'!AK"&amp;7+ROW(G3)*6-6)</f>
        <v>0.00189396666666667</v>
      </c>
      <c r="AC11" s="92" t="n">
        <f aca="false">W11/100</f>
        <v>1.29516666666667E-005</v>
      </c>
      <c r="AD11" s="92" t="n">
        <f aca="false">X11/100</f>
        <v>1.80523333333333E-005</v>
      </c>
      <c r="AE11" s="92" t="n">
        <f aca="false">Y11/100</f>
        <v>1.2006E-005</v>
      </c>
      <c r="AF11" s="92" t="n">
        <f aca="false">Z11/100</f>
        <v>9.57203333333333E-006</v>
      </c>
      <c r="AG11" s="92" t="n">
        <f aca="false">AA11/100</f>
        <v>1.31433333333333E-005</v>
      </c>
      <c r="AH11" s="92" t="n">
        <f aca="false">AB11/100</f>
        <v>1.89396666666667E-005</v>
      </c>
      <c r="AI11" s="93" t="n">
        <f aca="false">AC11/Q11*100000000</f>
        <v>170.416666666667</v>
      </c>
      <c r="AJ11" s="93" t="n">
        <f aca="false">AD11/R11*100000000</f>
        <v>213.132624950807</v>
      </c>
      <c r="AK11" s="93" t="n">
        <f aca="false">AE11/S11*100000000</f>
        <v>145.175332527207</v>
      </c>
      <c r="AL11" s="93" t="n">
        <f aca="false">AF11/T11*100000000</f>
        <v>104.956505847953</v>
      </c>
      <c r="AM11" s="93" t="n">
        <f aca="false">AG11/U11*100000000</f>
        <v>137.195546276966</v>
      </c>
      <c r="AN11" s="93" t="n">
        <f aca="false">AH11/V11*100000000</f>
        <v>234.112072517511</v>
      </c>
      <c r="AO11" s="92" t="n">
        <f aca="false">'F3 Warszawa'!AK4</f>
        <v>0.00127</v>
      </c>
      <c r="AP11" s="92" t="n">
        <f aca="false">AO11/100</f>
        <v>1.27E-005</v>
      </c>
      <c r="AQ11" s="93" t="n">
        <f aca="false">AP11/Q11*100000000</f>
        <v>167.105263157895</v>
      </c>
      <c r="AR11" s="93" t="n">
        <f aca="false">(AI11-AQ11)/AI11*100</f>
        <v>1.94312186333806</v>
      </c>
      <c r="AS11" s="92" t="n">
        <f aca="false">ARM!G7</f>
        <v>0.0107186168193886</v>
      </c>
      <c r="AT11" s="92" t="n">
        <f aca="false">AS11/1000000*$AW$2</f>
        <v>1.07186168193886E-007</v>
      </c>
      <c r="AU11" s="94" t="n">
        <f aca="false">AT11/$AT$5/$AT$4</f>
        <v>2.99168505003379E-006</v>
      </c>
      <c r="AV11" s="95" t="n">
        <f aca="false">AU11*100000000</f>
        <v>299.168505003379</v>
      </c>
      <c r="AW11" s="101" t="s">
        <v>136</v>
      </c>
      <c r="AX11" s="92" t="e">
        <f aca="false">AW11/1000000*$AW$2</f>
        <v>#VALUE!</v>
      </c>
      <c r="AY11" s="96" t="e">
        <f aca="false">AX11/$AT$5/$AT$4</f>
        <v>#VALUE!</v>
      </c>
      <c r="AZ11" s="95" t="e">
        <f aca="false">AY11*100000000</f>
        <v>#VALUE!</v>
      </c>
      <c r="BA11" s="101" t="s">
        <v>136</v>
      </c>
      <c r="BB11" s="92" t="e">
        <f aca="false">BA11/1000000*$AW$2</f>
        <v>#VALUE!</v>
      </c>
      <c r="BC11" s="96" t="e">
        <f aca="false">BB11/$AT$5/$AT$4</f>
        <v>#VALUE!</v>
      </c>
      <c r="BD11" s="95" t="e">
        <f aca="false">BC11*100000000</f>
        <v>#VALUE!</v>
      </c>
      <c r="BE11" s="101" t="s">
        <v>136</v>
      </c>
      <c r="BF11" s="96" t="e">
        <f aca="false">BE11/1000000*$AW$2</f>
        <v>#VALUE!</v>
      </c>
      <c r="BG11" s="96" t="e">
        <f aca="false">BF11/$AT$5/$AT$4</f>
        <v>#VALUE!</v>
      </c>
      <c r="BH11" s="95" t="e">
        <f aca="false">BG11*100000000</f>
        <v>#VALUE!</v>
      </c>
      <c r="BI11" s="101" t="s">
        <v>136</v>
      </c>
      <c r="BJ11" s="96" t="e">
        <f aca="false">BI11/1000000*$AW$2</f>
        <v>#VALUE!</v>
      </c>
      <c r="BK11" s="96" t="e">
        <f aca="false">BJ11/$AT$5/$AT$4</f>
        <v>#VALUE!</v>
      </c>
      <c r="BL11" s="95" t="e">
        <f aca="false">BK11*100000000</f>
        <v>#VALUE!</v>
      </c>
      <c r="BM11" s="101" t="s">
        <v>136</v>
      </c>
      <c r="BN11" s="92" t="e">
        <f aca="false">BM11/1000000*$AW$2</f>
        <v>#VALUE!</v>
      </c>
      <c r="BO11" s="96" t="e">
        <f aca="false">BN11/$AT$5/$AT$4</f>
        <v>#VALUE!</v>
      </c>
      <c r="BP11" s="95" t="e">
        <f aca="false">BO11*100000000</f>
        <v>#VALUE!</v>
      </c>
      <c r="BQ11" s="97" t="n">
        <f aca="false">VSM!D4</f>
        <v>153.233</v>
      </c>
      <c r="BR11" s="97" t="n">
        <f aca="false">VSM!E4</f>
        <v>14.55</v>
      </c>
      <c r="BS11" s="98" t="n">
        <f aca="false">BR11/BQ11</f>
        <v>0.0949534369228561</v>
      </c>
      <c r="BT11" s="97" t="n">
        <f aca="false">VSM!F4</f>
        <v>7.78</v>
      </c>
      <c r="BU11" s="97" t="n">
        <f aca="false">ABS(VSM!G4)</f>
        <v>25.22</v>
      </c>
      <c r="BV11" s="99" t="n">
        <f aca="false">BU11/BT11</f>
        <v>3.24164524421594</v>
      </c>
      <c r="BW11" s="97" t="str">
        <f aca="false">VSM!D106</f>
        <v>NaN</v>
      </c>
      <c r="BX11" s="97" t="str">
        <f aca="false">VSM!E106</f>
        <v>NaN</v>
      </c>
      <c r="BY11" s="98" t="e">
        <f aca="false">BX11/BW11</f>
        <v>#VALUE!</v>
      </c>
      <c r="BZ11" s="97" t="str">
        <f aca="false">VSM!F106</f>
        <v>NaN</v>
      </c>
      <c r="CA11" s="97" t="e">
        <f aca="false">ABS(VSM!G106)</f>
        <v>#VALUE!</v>
      </c>
      <c r="CB11" s="99" t="e">
        <f aca="false">CA11/BZ11</f>
        <v>#VALUE!</v>
      </c>
      <c r="CC11" s="100" t="str">
        <f aca="false">VSM!D208</f>
        <v>NaN</v>
      </c>
      <c r="CD11" s="100" t="str">
        <f aca="false">VSM!E208</f>
        <v>NaN</v>
      </c>
      <c r="CE11" s="98" t="e">
        <f aca="false">CD11/CC11</f>
        <v>#VALUE!</v>
      </c>
      <c r="CF11" s="97" t="str">
        <f aca="false">VSM!F208</f>
        <v>NaN</v>
      </c>
      <c r="CG11" s="97" t="e">
        <f aca="false">ABS(VSM!G208)</f>
        <v>#VALUE!</v>
      </c>
      <c r="CH11" s="99" t="e">
        <f aca="false">CG11/CF11</f>
        <v>#VALUE!</v>
      </c>
      <c r="CI11" s="100" t="str">
        <f aca="false">VSM!D310</f>
        <v>NaN</v>
      </c>
      <c r="CJ11" s="97" t="str">
        <f aca="false">VSM!E310</f>
        <v>NaN</v>
      </c>
      <c r="CK11" s="98" t="e">
        <f aca="false">CJ11/CI11</f>
        <v>#VALUE!</v>
      </c>
      <c r="CL11" s="97" t="str">
        <f aca="false">VSM!F310</f>
        <v>NaN</v>
      </c>
      <c r="CM11" s="97" t="e">
        <f aca="false">ABS(VSM!F310)</f>
        <v>#VALUE!</v>
      </c>
      <c r="CN11" s="99" t="e">
        <f aca="false">CM11/CL11</f>
        <v>#VALUE!</v>
      </c>
      <c r="CO11" s="97" t="str">
        <f aca="false">VSM!D412</f>
        <v>NaN</v>
      </c>
      <c r="CP11" s="97" t="str">
        <f aca="false">VSM!E412</f>
        <v>NaN</v>
      </c>
      <c r="CQ11" s="98" t="e">
        <f aca="false">CP11/CO11</f>
        <v>#VALUE!</v>
      </c>
      <c r="CR11" s="97" t="str">
        <f aca="false">VSM!F412</f>
        <v>NaN</v>
      </c>
      <c r="CS11" s="97" t="e">
        <f aca="false">ABS(VSM!G412)</f>
        <v>#VALUE!</v>
      </c>
      <c r="CT11" s="99" t="e">
        <f aca="false">CS11/CR11</f>
        <v>#VALUE!</v>
      </c>
      <c r="CU11" s="97" t="str">
        <f aca="false">VSM!D514</f>
        <v>NaN</v>
      </c>
      <c r="CV11" s="97" t="str">
        <f aca="false">VSM!E514</f>
        <v>NaN</v>
      </c>
      <c r="CW11" s="98" t="e">
        <f aca="false">CV11/CU11</f>
        <v>#VALUE!</v>
      </c>
      <c r="CX11" s="97" t="str">
        <f aca="false">VSM!F514</f>
        <v>NaN</v>
      </c>
      <c r="CY11" s="97" t="e">
        <f aca="false">ABS(VSM!G514)</f>
        <v>#VALUE!</v>
      </c>
      <c r="CZ11" s="99" t="e">
        <f aca="false">CY11/CX11</f>
        <v>#VALUE!</v>
      </c>
    </row>
    <row r="12" customFormat="false" ht="16.5" hidden="false" customHeight="true" outlineLevel="0" collapsed="false">
      <c r="A12" s="85" t="n">
        <v>4</v>
      </c>
      <c r="B12" s="86" t="str">
        <f aca="false">Lokalizacje!D6</f>
        <v>52° 08' 36.23"N</v>
      </c>
      <c r="C12" s="86" t="str">
        <f aca="false">Lokalizacje!C6</f>
        <v>21° 01' 53.56"E</v>
      </c>
      <c r="D12" s="87" t="n">
        <f aca="false">Lokalizacje!B6</f>
        <v>45173</v>
      </c>
      <c r="E12" s="88" t="n">
        <f aca="false">'Analiza sitowa'!B5-'Analiza sitowa'!H5</f>
        <v>1026.5</v>
      </c>
      <c r="F12" s="88" t="n">
        <f aca="false">'Analiza sitowa'!C5-'Analiza sitowa'!J5</f>
        <v>48.14</v>
      </c>
      <c r="G12" s="88" t="n">
        <f aca="false">'Analiza sitowa'!D5-'Analiza sitowa'!K5</f>
        <v>81.05</v>
      </c>
      <c r="H12" s="88" t="n">
        <f aca="false">'Analiza sitowa'!E5-'Analiza sitowa'!L5</f>
        <v>318.11</v>
      </c>
      <c r="I12" s="88" t="n">
        <f aca="false">'Analiza sitowa'!F5-'Analiza sitowa'!M5</f>
        <v>451.63</v>
      </c>
      <c r="J12" s="88" t="n">
        <f aca="false">'Analiza sitowa'!G5-'Analiza sitowa'!N5</f>
        <v>126.59</v>
      </c>
      <c r="K12" s="89" t="n">
        <f aca="false">E12/$E12*100</f>
        <v>100</v>
      </c>
      <c r="L12" s="89" t="n">
        <f aca="false">F12/$E12*100</f>
        <v>4.68972235752557</v>
      </c>
      <c r="M12" s="89" t="n">
        <f aca="false">G12/$E12*100</f>
        <v>7.89576229907453</v>
      </c>
      <c r="N12" s="89" t="n">
        <f aca="false">H12/$E12*100</f>
        <v>30.9897710667316</v>
      </c>
      <c r="O12" s="89" t="n">
        <f aca="false">I12/$E12*100</f>
        <v>43.9970774476376</v>
      </c>
      <c r="P12" s="89" t="n">
        <f aca="false">J12/$E12*100</f>
        <v>12.3321967851924</v>
      </c>
      <c r="Q12" s="90" t="n">
        <f aca="false">'Masa Warszawa'!D6</f>
        <v>7.58</v>
      </c>
      <c r="R12" s="90" t="n">
        <f aca="false">'Masa Warszawa'!G6</f>
        <v>8.82</v>
      </c>
      <c r="S12" s="90" t="n">
        <f aca="false">'Masa Warszawa'!J6</f>
        <v>9.6</v>
      </c>
      <c r="T12" s="90" t="n">
        <f aca="false">'Masa Warszawa'!M6</f>
        <v>10.06</v>
      </c>
      <c r="U12" s="90" t="n">
        <f aca="false">'Masa Warszawa'!P6</f>
        <v>9.93</v>
      </c>
      <c r="V12" s="90" t="n">
        <f aca="false">'Masa Warszawa'!S6</f>
        <v>8.02</v>
      </c>
      <c r="W12" s="91" t="n">
        <f aca="true">INDIRECT("'F1 Warszawa'!AK"&amp;2+ROW(B4)*6-6)</f>
        <v>0.000522193333333333</v>
      </c>
      <c r="X12" s="91" t="n">
        <f aca="true">INDIRECT("'F1 Warszawa'!AK"&amp;3+ROW(C4)*6-6)</f>
        <v>0.0012453</v>
      </c>
      <c r="Y12" s="91" t="n">
        <f aca="true">INDIRECT("'F1 Warszawa'!AK"&amp;4+ROW(D4)*6-6)</f>
        <v>0.000694916666666667</v>
      </c>
      <c r="Z12" s="91" t="n">
        <f aca="true">INDIRECT("'F1 Warszawa'!AK"&amp;5+ROW(E4)*6-6)</f>
        <v>0.00047583</v>
      </c>
      <c r="AA12" s="91" t="n">
        <f aca="true">INDIRECT("'F1 Warszawa'!AK"&amp;6+ROW(F4)*6-6)</f>
        <v>0.000496753333333333</v>
      </c>
      <c r="AB12" s="91" t="n">
        <f aca="true">INDIRECT("'F1 Warszawa'!AK"&amp;7+ROW(G4)*6-6)</f>
        <v>0.00128006666666667</v>
      </c>
      <c r="AC12" s="92" t="n">
        <f aca="false">W12/100</f>
        <v>5.22193333333333E-006</v>
      </c>
      <c r="AD12" s="92" t="n">
        <f aca="false">X12/100</f>
        <v>1.2453E-005</v>
      </c>
      <c r="AE12" s="92" t="n">
        <f aca="false">Y12/100</f>
        <v>6.94916666666667E-006</v>
      </c>
      <c r="AF12" s="92" t="n">
        <f aca="false">Z12/100</f>
        <v>4.7583E-006</v>
      </c>
      <c r="AG12" s="92" t="n">
        <f aca="false">AA12/100</f>
        <v>4.96753333333333E-006</v>
      </c>
      <c r="AH12" s="92" t="n">
        <f aca="false">AB12/100</f>
        <v>1.28006666666667E-005</v>
      </c>
      <c r="AI12" s="93" t="n">
        <f aca="false">AC12/Q12*100000000</f>
        <v>68.8909410729991</v>
      </c>
      <c r="AJ12" s="93" t="n">
        <f aca="false">AD12/R12*100000000</f>
        <v>141.190476190476</v>
      </c>
      <c r="AK12" s="93" t="n">
        <f aca="false">AE12/S12*100000000</f>
        <v>72.3871527777778</v>
      </c>
      <c r="AL12" s="93" t="n">
        <f aca="false">AF12/T12*100000000</f>
        <v>47.2992047713718</v>
      </c>
      <c r="AM12" s="93" t="n">
        <f aca="false">AG12/U12*100000000</f>
        <v>50.0255119167506</v>
      </c>
      <c r="AN12" s="93" t="n">
        <f aca="false">AH12/V12*100000000</f>
        <v>159.609310058188</v>
      </c>
      <c r="AO12" s="92" t="n">
        <f aca="false">'F3 Warszawa'!AK5</f>
        <v>0.000517053333333333</v>
      </c>
      <c r="AP12" s="92" t="n">
        <f aca="false">AO12/100</f>
        <v>5.17053333333333E-006</v>
      </c>
      <c r="AQ12" s="93" t="n">
        <f aca="false">AP12/Q12*100000000</f>
        <v>68.2128408091469</v>
      </c>
      <c r="AR12" s="93" t="n">
        <f aca="false">(AI12-AQ12)/AI12*100</f>
        <v>0.984309770327722</v>
      </c>
      <c r="AS12" s="92" t="n">
        <f aca="false">ARM!G8</f>
        <v>0.00549683066164763</v>
      </c>
      <c r="AT12" s="92" t="n">
        <f aca="false">AS12/1000000*$AW$2</f>
        <v>5.49683066164763E-008</v>
      </c>
      <c r="AU12" s="94" t="n">
        <f aca="false">AT12/$AT$5/$AT$4</f>
        <v>1.53422651356209E-006</v>
      </c>
      <c r="AV12" s="95" t="n">
        <f aca="false">AU12*100000000</f>
        <v>153.422651356209</v>
      </c>
      <c r="AW12" s="101" t="s">
        <v>136</v>
      </c>
      <c r="AX12" s="92" t="e">
        <f aca="false">AW12/1000000*$AW$2</f>
        <v>#VALUE!</v>
      </c>
      <c r="AY12" s="96" t="e">
        <f aca="false">AX12/$AT$5/$AT$4</f>
        <v>#VALUE!</v>
      </c>
      <c r="AZ12" s="95" t="e">
        <f aca="false">AY12*100000000</f>
        <v>#VALUE!</v>
      </c>
      <c r="BA12" s="101" t="s">
        <v>136</v>
      </c>
      <c r="BB12" s="92" t="e">
        <f aca="false">BA12/1000000*$AW$2</f>
        <v>#VALUE!</v>
      </c>
      <c r="BC12" s="96" t="e">
        <f aca="false">BB12/$AT$5/$AT$4</f>
        <v>#VALUE!</v>
      </c>
      <c r="BD12" s="95" t="e">
        <f aca="false">BC12*100000000</f>
        <v>#VALUE!</v>
      </c>
      <c r="BE12" s="101" t="s">
        <v>136</v>
      </c>
      <c r="BF12" s="96" t="e">
        <f aca="false">BE12/1000000*$AW$2</f>
        <v>#VALUE!</v>
      </c>
      <c r="BG12" s="96" t="e">
        <f aca="false">BF12/$AT$5/$AT$4</f>
        <v>#VALUE!</v>
      </c>
      <c r="BH12" s="95" t="e">
        <f aca="false">BG12*100000000</f>
        <v>#VALUE!</v>
      </c>
      <c r="BI12" s="101" t="s">
        <v>136</v>
      </c>
      <c r="BJ12" s="96" t="e">
        <f aca="false">BI12/1000000*$AW$2</f>
        <v>#VALUE!</v>
      </c>
      <c r="BK12" s="96" t="e">
        <f aca="false">BJ12/$AT$5/$AT$4</f>
        <v>#VALUE!</v>
      </c>
      <c r="BL12" s="95" t="e">
        <f aca="false">BK12*100000000</f>
        <v>#VALUE!</v>
      </c>
      <c r="BM12" s="101" t="s">
        <v>136</v>
      </c>
      <c r="BN12" s="92" t="e">
        <f aca="false">BM12/1000000*$AW$2</f>
        <v>#VALUE!</v>
      </c>
      <c r="BO12" s="96" t="e">
        <f aca="false">BN12/$AT$5/$AT$4</f>
        <v>#VALUE!</v>
      </c>
      <c r="BP12" s="95" t="e">
        <f aca="false">BO12*100000000</f>
        <v>#VALUE!</v>
      </c>
      <c r="BQ12" s="97" t="n">
        <f aca="false">VSM!D5</f>
        <v>63.847</v>
      </c>
      <c r="BR12" s="97" t="n">
        <f aca="false">VSM!E5</f>
        <v>7.759</v>
      </c>
      <c r="BS12" s="98" t="n">
        <f aca="false">BR12/BQ12</f>
        <v>0.121524895453193</v>
      </c>
      <c r="BT12" s="97" t="n">
        <f aca="false">VSM!F5</f>
        <v>10.27</v>
      </c>
      <c r="BU12" s="97" t="n">
        <f aca="false">ABS(VSM!G5)</f>
        <v>28.52</v>
      </c>
      <c r="BV12" s="99" t="n">
        <f aca="false">BU12/BT12</f>
        <v>2.77702044790652</v>
      </c>
      <c r="BW12" s="97" t="str">
        <f aca="false">VSM!D107</f>
        <v>NaN</v>
      </c>
      <c r="BX12" s="97" t="str">
        <f aca="false">VSM!E107</f>
        <v>NaN</v>
      </c>
      <c r="BY12" s="98" t="e">
        <f aca="false">BX12/BW12</f>
        <v>#VALUE!</v>
      </c>
      <c r="BZ12" s="97" t="str">
        <f aca="false">VSM!F107</f>
        <v>NaN</v>
      </c>
      <c r="CA12" s="97" t="e">
        <f aca="false">ABS(VSM!G107)</f>
        <v>#VALUE!</v>
      </c>
      <c r="CB12" s="99" t="e">
        <f aca="false">CA12/BZ12</f>
        <v>#VALUE!</v>
      </c>
      <c r="CC12" s="100" t="str">
        <f aca="false">VSM!D209</f>
        <v>NaN</v>
      </c>
      <c r="CD12" s="100" t="str">
        <f aca="false">VSM!E209</f>
        <v>NaN</v>
      </c>
      <c r="CE12" s="98" t="e">
        <f aca="false">CD12/CC12</f>
        <v>#VALUE!</v>
      </c>
      <c r="CF12" s="97" t="str">
        <f aca="false">VSM!F209</f>
        <v>NaN</v>
      </c>
      <c r="CG12" s="97" t="e">
        <f aca="false">ABS(VSM!G209)</f>
        <v>#VALUE!</v>
      </c>
      <c r="CH12" s="99" t="e">
        <f aca="false">CG12/CF12</f>
        <v>#VALUE!</v>
      </c>
      <c r="CI12" s="100" t="str">
        <f aca="false">VSM!D311</f>
        <v>NaN</v>
      </c>
      <c r="CJ12" s="97" t="str">
        <f aca="false">VSM!E311</f>
        <v>NaN</v>
      </c>
      <c r="CK12" s="98" t="e">
        <f aca="false">CJ12/CI12</f>
        <v>#VALUE!</v>
      </c>
      <c r="CL12" s="97" t="str">
        <f aca="false">VSM!F311</f>
        <v>NaN</v>
      </c>
      <c r="CM12" s="97" t="e">
        <f aca="false">ABS(VSM!F311)</f>
        <v>#VALUE!</v>
      </c>
      <c r="CN12" s="99" t="e">
        <f aca="false">CM12/CL12</f>
        <v>#VALUE!</v>
      </c>
      <c r="CO12" s="97" t="str">
        <f aca="false">VSM!D413</f>
        <v>NaN</v>
      </c>
      <c r="CP12" s="97" t="str">
        <f aca="false">VSM!E413</f>
        <v>NaN</v>
      </c>
      <c r="CQ12" s="98" t="e">
        <f aca="false">CP12/CO12</f>
        <v>#VALUE!</v>
      </c>
      <c r="CR12" s="97" t="str">
        <f aca="false">VSM!F413</f>
        <v>NaN</v>
      </c>
      <c r="CS12" s="97" t="e">
        <f aca="false">ABS(VSM!G413)</f>
        <v>#VALUE!</v>
      </c>
      <c r="CT12" s="99" t="e">
        <f aca="false">CS12/CR12</f>
        <v>#VALUE!</v>
      </c>
      <c r="CU12" s="97" t="str">
        <f aca="false">VSM!D515</f>
        <v>NaN</v>
      </c>
      <c r="CV12" s="97" t="str">
        <f aca="false">VSM!E515</f>
        <v>NaN</v>
      </c>
      <c r="CW12" s="98" t="e">
        <f aca="false">CV12/CU12</f>
        <v>#VALUE!</v>
      </c>
      <c r="CX12" s="97" t="str">
        <f aca="false">VSM!F515</f>
        <v>NaN</v>
      </c>
      <c r="CY12" s="97" t="e">
        <f aca="false">ABS(VSM!G515)</f>
        <v>#VALUE!</v>
      </c>
      <c r="CZ12" s="99" t="e">
        <f aca="false">CY12/CX12</f>
        <v>#VALUE!</v>
      </c>
    </row>
    <row r="13" customFormat="false" ht="16.5" hidden="false" customHeight="true" outlineLevel="0" collapsed="false">
      <c r="A13" s="85" t="n">
        <v>5</v>
      </c>
      <c r="B13" s="86" t="str">
        <f aca="false">Lokalizacje!D7</f>
        <v>52° 09' 6.57"N</v>
      </c>
      <c r="C13" s="86" t="str">
        <f aca="false">Lokalizacje!C7</f>
        <v>21° 01' 2.43"E</v>
      </c>
      <c r="D13" s="87" t="n">
        <f aca="false">Lokalizacje!B7</f>
        <v>45173</v>
      </c>
      <c r="E13" s="88" t="n">
        <f aca="false">'Analiza sitowa'!B6-'Analiza sitowa'!H6</f>
        <v>628.05</v>
      </c>
      <c r="F13" s="88" t="n">
        <f aca="false">'Analiza sitowa'!C6-'Analiza sitowa'!J6</f>
        <v>23.14</v>
      </c>
      <c r="G13" s="88" t="n">
        <f aca="false">'Analiza sitowa'!D6-'Analiza sitowa'!K6</f>
        <v>43.97</v>
      </c>
      <c r="H13" s="88" t="n">
        <f aca="false">'Analiza sitowa'!E6-'Analiza sitowa'!L6</f>
        <v>191.14</v>
      </c>
      <c r="I13" s="88" t="n">
        <f aca="false">'Analiza sitowa'!F6-'Analiza sitowa'!M6</f>
        <v>297.65</v>
      </c>
      <c r="J13" s="88" t="n">
        <f aca="false">'Analiza sitowa'!G6-'Analiza sitowa'!N6</f>
        <v>69.21</v>
      </c>
      <c r="K13" s="89" t="n">
        <f aca="false">E13/$E13*100</f>
        <v>100</v>
      </c>
      <c r="L13" s="89" t="n">
        <f aca="false">F13/$E13*100</f>
        <v>3.68442003025237</v>
      </c>
      <c r="M13" s="89" t="n">
        <f aca="false">G13/$E13*100</f>
        <v>7.0010349494467</v>
      </c>
      <c r="N13" s="89" t="n">
        <f aca="false">H13/$E13*100</f>
        <v>30.433882652655</v>
      </c>
      <c r="O13" s="89" t="n">
        <f aca="false">I13/$E13*100</f>
        <v>47.3927235092747</v>
      </c>
      <c r="P13" s="89" t="n">
        <f aca="false">J13/$E13*100</f>
        <v>11.0198232624791</v>
      </c>
      <c r="Q13" s="90" t="n">
        <f aca="false">'Masa Warszawa'!D7</f>
        <v>7.75</v>
      </c>
      <c r="R13" s="90" t="n">
        <f aca="false">'Masa Warszawa'!G7</f>
        <v>8.33</v>
      </c>
      <c r="S13" s="90" t="n">
        <f aca="false">'Masa Warszawa'!J7</f>
        <v>9.6</v>
      </c>
      <c r="T13" s="90" t="n">
        <f aca="false">'Masa Warszawa'!M7</f>
        <v>9.99</v>
      </c>
      <c r="U13" s="90" t="n">
        <f aca="false">'Masa Warszawa'!P7</f>
        <v>10.5</v>
      </c>
      <c r="V13" s="90" t="n">
        <f aca="false">'Masa Warszawa'!S7</f>
        <v>8.72</v>
      </c>
      <c r="W13" s="91" t="n">
        <f aca="true">INDIRECT("'F1 Warszawa'!AK"&amp;2+ROW(B5)*6-6)</f>
        <v>0.00186283333333333</v>
      </c>
      <c r="X13" s="91" t="n">
        <f aca="true">INDIRECT("'F1 Warszawa'!AK"&amp;3+ROW(C5)*6-6)</f>
        <v>0.00325366666666667</v>
      </c>
      <c r="Y13" s="91" t="n">
        <f aca="true">INDIRECT("'F1 Warszawa'!AK"&amp;4+ROW(D5)*6-6)</f>
        <v>0.00262836666666667</v>
      </c>
      <c r="Z13" s="91" t="n">
        <f aca="true">INDIRECT("'F1 Warszawa'!AK"&amp;5+ROW(E5)*6-6)</f>
        <v>0.00187953333333333</v>
      </c>
      <c r="AA13" s="91" t="n">
        <f aca="true">INDIRECT("'F1 Warszawa'!AK"&amp;6+ROW(F5)*6-6)</f>
        <v>0.0024259</v>
      </c>
      <c r="AB13" s="91" t="n">
        <f aca="true">INDIRECT("'F1 Warszawa'!AK"&amp;7+ROW(G5)*6-6)</f>
        <v>0.002775</v>
      </c>
      <c r="AC13" s="92" t="n">
        <f aca="false">W13/100</f>
        <v>1.86283333333333E-005</v>
      </c>
      <c r="AD13" s="92" t="n">
        <f aca="false">X13/100</f>
        <v>3.25366666666667E-005</v>
      </c>
      <c r="AE13" s="92" t="n">
        <f aca="false">Y13/100</f>
        <v>2.62836666666667E-005</v>
      </c>
      <c r="AF13" s="92" t="n">
        <f aca="false">Z13/100</f>
        <v>1.87953333333333E-005</v>
      </c>
      <c r="AG13" s="92" t="n">
        <f aca="false">AA13/100</f>
        <v>2.4259E-005</v>
      </c>
      <c r="AH13" s="92" t="n">
        <f aca="false">AB13/100</f>
        <v>2.775E-005</v>
      </c>
      <c r="AI13" s="93" t="n">
        <f aca="false">AC13/Q13*100000000</f>
        <v>240.365591397849</v>
      </c>
      <c r="AJ13" s="93" t="n">
        <f aca="false">AD13/R13*100000000</f>
        <v>390.596238495398</v>
      </c>
      <c r="AK13" s="93" t="n">
        <f aca="false">AE13/S13*100000000</f>
        <v>273.788194444444</v>
      </c>
      <c r="AL13" s="93" t="n">
        <f aca="false">AF13/T13*100000000</f>
        <v>188.141474808141</v>
      </c>
      <c r="AM13" s="93" t="n">
        <f aca="false">AG13/U13*100000000</f>
        <v>231.038095238095</v>
      </c>
      <c r="AN13" s="93" t="n">
        <f aca="false">AH13/V13*100000000</f>
        <v>318.233944954128</v>
      </c>
      <c r="AO13" s="92" t="n">
        <f aca="false">'F3 Warszawa'!AK6</f>
        <v>0.00178</v>
      </c>
      <c r="AP13" s="92" t="n">
        <f aca="false">AO13/100</f>
        <v>1.78E-005</v>
      </c>
      <c r="AQ13" s="93" t="n">
        <f aca="false">AP13/Q13*100000000</f>
        <v>229.677419354839</v>
      </c>
      <c r="AR13" s="93" t="n">
        <f aca="false">(AI13-AQ13)/AI13*100</f>
        <v>4.44663147535119</v>
      </c>
      <c r="AS13" s="92" t="n">
        <f aca="false">ARM!G9</f>
        <v>0.0103467814402601</v>
      </c>
      <c r="AT13" s="92" t="n">
        <f aca="false">AS13/1000000*$AW$2</f>
        <v>1.03467814402601E-007</v>
      </c>
      <c r="AU13" s="94" t="n">
        <f aca="false">AT13/$AT$5/$AT$4</f>
        <v>2.88790166421482E-006</v>
      </c>
      <c r="AV13" s="95" t="n">
        <f aca="false">AU13*100000000</f>
        <v>288.790166421482</v>
      </c>
      <c r="AW13" s="96" t="n">
        <f aca="false">ARM!G152</f>
        <v>0.0322197668298334</v>
      </c>
      <c r="AX13" s="92" t="n">
        <f aca="false">AW13/1000000*$AW$2</f>
        <v>3.22197668298334E-007</v>
      </c>
      <c r="AY13" s="96" t="n">
        <f aca="false">AX13/$AT$5/$AT$4</f>
        <v>8.99289491961572E-006</v>
      </c>
      <c r="AZ13" s="95" t="n">
        <f aca="false">AY13*100000000</f>
        <v>899.289491961572</v>
      </c>
      <c r="BA13" s="96" t="n">
        <f aca="false">ARM!G281</f>
        <v>0.0196273819799933</v>
      </c>
      <c r="BB13" s="92" t="n">
        <f aca="false">BA13/1000000*$AW$2</f>
        <v>1.96273819799933E-007</v>
      </c>
      <c r="BC13" s="96" t="n">
        <f aca="false">BB13/$AT$5/$AT$4</f>
        <v>5.47822039263813E-006</v>
      </c>
      <c r="BD13" s="95" t="n">
        <f aca="false">BC13*100000000</f>
        <v>547.822039263813</v>
      </c>
      <c r="BE13" s="96" t="n">
        <f aca="false">ARM!G265</f>
        <v>0.0114772979182087</v>
      </c>
      <c r="BF13" s="96" t="n">
        <f aca="false">BE13/1000000*$AW$2</f>
        <v>1.14772979182087E-007</v>
      </c>
      <c r="BG13" s="96" t="n">
        <f aca="false">BF13/$AT$5/$AT$4</f>
        <v>3.20344137450447E-006</v>
      </c>
      <c r="BH13" s="95" t="n">
        <f aca="false">BG13*100000000</f>
        <v>320.344137450447</v>
      </c>
      <c r="BI13" s="96" t="n">
        <f aca="false">ARM!G327</f>
        <v>0.0128460918207297</v>
      </c>
      <c r="BJ13" s="96" t="n">
        <f aca="false">BI13/1000000*$AW$2</f>
        <v>1.28460918207297E-007</v>
      </c>
      <c r="BK13" s="96" t="n">
        <f aca="false">BJ13/$AT$5/$AT$4</f>
        <v>3.58548696151922E-006</v>
      </c>
      <c r="BL13" s="95" t="n">
        <f aca="false">BK13*100000000</f>
        <v>358.548696151922</v>
      </c>
      <c r="BM13" s="96" t="n">
        <f aca="false">ARM!G297</f>
        <v>0.016906186470923</v>
      </c>
      <c r="BN13" s="92" t="n">
        <f aca="false">BM13/1000000*$AW$2</f>
        <v>1.6906186470923E-007</v>
      </c>
      <c r="BO13" s="96" t="n">
        <f aca="false">BN13/$AT$5/$AT$4</f>
        <v>4.71870449055095E-006</v>
      </c>
      <c r="BP13" s="95" t="n">
        <f aca="false">BO13*100000000</f>
        <v>471.870449055095</v>
      </c>
      <c r="BQ13" s="97" t="n">
        <f aca="false">VSM!D6</f>
        <v>152.348</v>
      </c>
      <c r="BR13" s="97" t="n">
        <f aca="false">VSM!E6</f>
        <v>14.612</v>
      </c>
      <c r="BS13" s="98" t="n">
        <f aca="false">BR13/BQ13</f>
        <v>0.0959119909680468</v>
      </c>
      <c r="BT13" s="97" t="n">
        <f aca="false">VSM!F6</f>
        <v>8.49</v>
      </c>
      <c r="BU13" s="97" t="n">
        <f aca="false">ABS(VSM!G6)</f>
        <v>27.02</v>
      </c>
      <c r="BV13" s="99" t="n">
        <f aca="false">BU13/BT13</f>
        <v>3.18256772673734</v>
      </c>
      <c r="BW13" s="97" t="n">
        <f aca="false">VSM!D108</f>
        <v>314.938</v>
      </c>
      <c r="BX13" s="97" t="n">
        <f aca="false">VSM!E108</f>
        <v>40.388</v>
      </c>
      <c r="BY13" s="98" t="n">
        <f aca="false">BX13/BW13</f>
        <v>0.12824111412405</v>
      </c>
      <c r="BZ13" s="97" t="n">
        <f aca="false">VSM!F108</f>
        <v>9.44</v>
      </c>
      <c r="CA13" s="97" t="n">
        <f aca="false">ABS(VSM!G108)</f>
        <v>25.03</v>
      </c>
      <c r="CB13" s="99" t="n">
        <f aca="false">CA13/BZ13</f>
        <v>2.65148305084746</v>
      </c>
      <c r="CC13" s="100" t="n">
        <f aca="false">VSM!D210</f>
        <v>234.118</v>
      </c>
      <c r="CD13" s="100" t="n">
        <f aca="false">VSM!E210</f>
        <v>31.956</v>
      </c>
      <c r="CE13" s="98" t="n">
        <f aca="false">CD13/CC13</f>
        <v>0.136495271615168</v>
      </c>
      <c r="CF13" s="97" t="n">
        <f aca="false">VSM!F210</f>
        <v>9.2</v>
      </c>
      <c r="CG13" s="97" t="n">
        <f aca="false">ABS(VSM!G210)</f>
        <v>22.02</v>
      </c>
      <c r="CH13" s="99" t="n">
        <f aca="false">CG13/CF13</f>
        <v>2.39347826086957</v>
      </c>
      <c r="CI13" s="100" t="n">
        <f aca="false">VSM!D312</f>
        <v>141.793</v>
      </c>
      <c r="CJ13" s="97" t="n">
        <f aca="false">VSM!E312</f>
        <v>15.609</v>
      </c>
      <c r="CK13" s="98" t="n">
        <f aca="false">CJ13/CI13</f>
        <v>0.110083008329043</v>
      </c>
      <c r="CL13" s="97" t="n">
        <f aca="false">VSM!F312</f>
        <v>8.38</v>
      </c>
      <c r="CM13" s="97" t="n">
        <f aca="false">ABS(VSM!F312)</f>
        <v>8.38</v>
      </c>
      <c r="CN13" s="99" t="n">
        <f aca="false">CM13/CL13</f>
        <v>1</v>
      </c>
      <c r="CO13" s="97" t="n">
        <f aca="false">VSM!D414</f>
        <v>207.333</v>
      </c>
      <c r="CP13" s="97" t="n">
        <f aca="false">VSM!E414</f>
        <v>18.847</v>
      </c>
      <c r="CQ13" s="98" t="n">
        <f aca="false">CP13/CO13</f>
        <v>0.0909020754052659</v>
      </c>
      <c r="CR13" s="97" t="n">
        <f aca="false">VSM!F414</f>
        <v>8.32</v>
      </c>
      <c r="CS13" s="97" t="n">
        <f aca="false">ABS(VSM!G414)</f>
        <v>28.06</v>
      </c>
      <c r="CT13" s="99" t="n">
        <f aca="false">CS13/CR13</f>
        <v>3.37259615384615</v>
      </c>
      <c r="CU13" s="97" t="n">
        <f aca="false">VSM!D516</f>
        <v>315.381</v>
      </c>
      <c r="CV13" s="97" t="n">
        <f aca="false">VSM!E516</f>
        <v>28.16</v>
      </c>
      <c r="CW13" s="98" t="n">
        <f aca="false">CV13/CU13</f>
        <v>0.0892888284329113</v>
      </c>
      <c r="CX13" s="97" t="n">
        <f aca="false">VSM!F516</f>
        <v>7.92</v>
      </c>
      <c r="CY13" s="97" t="n">
        <f aca="false">ABS(VSM!G516)</f>
        <v>26.82</v>
      </c>
      <c r="CZ13" s="99" t="n">
        <f aca="false">CY13/CX13</f>
        <v>3.38636363636364</v>
      </c>
    </row>
    <row r="14" customFormat="false" ht="16.5" hidden="false" customHeight="true" outlineLevel="0" collapsed="false">
      <c r="A14" s="85" t="n">
        <v>6</v>
      </c>
      <c r="B14" s="86" t="str">
        <f aca="false">Lokalizacje!D8</f>
        <v>52° 08' 31.79"N</v>
      </c>
      <c r="C14" s="86" t="str">
        <f aca="false">Lokalizacje!C8</f>
        <v>21° 00' 2.70"E</v>
      </c>
      <c r="D14" s="87" t="n">
        <f aca="false">Lokalizacje!B8</f>
        <v>45173</v>
      </c>
      <c r="E14" s="88" t="n">
        <f aca="false">'Analiza sitowa'!B7-'Analiza sitowa'!H7</f>
        <v>712.15</v>
      </c>
      <c r="F14" s="88" t="n">
        <f aca="false">'Analiza sitowa'!C7-'Analiza sitowa'!J7</f>
        <v>23.22</v>
      </c>
      <c r="G14" s="88" t="n">
        <f aca="false">'Analiza sitowa'!D7-'Analiza sitowa'!K7</f>
        <v>35.19</v>
      </c>
      <c r="H14" s="88" t="n">
        <f aca="false">'Analiza sitowa'!E7-'Analiza sitowa'!L7</f>
        <v>87.75</v>
      </c>
      <c r="I14" s="88" t="n">
        <f aca="false">'Analiza sitowa'!F7-'Analiza sitowa'!M7</f>
        <v>309.44</v>
      </c>
      <c r="J14" s="88" t="n">
        <f aca="false">'Analiza sitowa'!G7-'Analiza sitowa'!N7</f>
        <v>253.93</v>
      </c>
      <c r="K14" s="89" t="n">
        <f aca="false">E14/$E14*100</f>
        <v>100</v>
      </c>
      <c r="L14" s="89" t="n">
        <f aca="false">F14/$E14*100</f>
        <v>3.26054904163449</v>
      </c>
      <c r="M14" s="89" t="n">
        <f aca="false">G14/$E14*100</f>
        <v>4.94137471038405</v>
      </c>
      <c r="N14" s="89" t="n">
        <f aca="false">H14/$E14*100</f>
        <v>12.3218423085024</v>
      </c>
      <c r="O14" s="89" t="n">
        <f aca="false">I14/$E14*100</f>
        <v>43.4515200449344</v>
      </c>
      <c r="P14" s="89" t="n">
        <f aca="false">J14/$E14*100</f>
        <v>35.6568138734817</v>
      </c>
      <c r="Q14" s="90" t="n">
        <f aca="false">'Masa Warszawa'!D8</f>
        <v>9.23</v>
      </c>
      <c r="R14" s="90" t="n">
        <f aca="false">'Masa Warszawa'!G8</f>
        <v>9.31</v>
      </c>
      <c r="S14" s="90" t="n">
        <f aca="false">'Masa Warszawa'!J8</f>
        <v>9.63</v>
      </c>
      <c r="T14" s="90" t="n">
        <f aca="false">'Masa Warszawa'!M8</f>
        <v>9.34</v>
      </c>
      <c r="U14" s="90" t="n">
        <f aca="false">'Masa Warszawa'!P8</f>
        <v>9.98</v>
      </c>
      <c r="V14" s="90" t="n">
        <f aca="false">'Masa Warszawa'!S8</f>
        <v>8.42</v>
      </c>
      <c r="W14" s="91" t="n">
        <f aca="true">INDIRECT("'F1 Warszawa'!AK"&amp;2+ROW(B6)*6-6)</f>
        <v>0.0011247</v>
      </c>
      <c r="X14" s="91" t="n">
        <f aca="true">INDIRECT("'F1 Warszawa'!AK"&amp;3+ROW(C6)*6-6)</f>
        <v>0.00302553333333333</v>
      </c>
      <c r="Y14" s="91" t="n">
        <f aca="true">INDIRECT("'F1 Warszawa'!AK"&amp;4+ROW(D6)*6-6)</f>
        <v>0.0017292</v>
      </c>
      <c r="Z14" s="91" t="n">
        <f aca="true">INDIRECT("'F1 Warszawa'!AK"&amp;5+ROW(E6)*6-6)</f>
        <v>0.000992183333333333</v>
      </c>
      <c r="AA14" s="91" t="n">
        <f aca="true">INDIRECT("'F1 Warszawa'!AK"&amp;6+ROW(F6)*6-6)</f>
        <v>0.000825666666666667</v>
      </c>
      <c r="AB14" s="91" t="n">
        <f aca="true">INDIRECT("'F1 Warszawa'!AK"&amp;7+ROW(G6)*6-6)</f>
        <v>0.0011949</v>
      </c>
      <c r="AC14" s="92" t="n">
        <f aca="false">W14/100</f>
        <v>1.1247E-005</v>
      </c>
      <c r="AD14" s="92" t="n">
        <f aca="false">X14/100</f>
        <v>3.02553333333333E-005</v>
      </c>
      <c r="AE14" s="92" t="n">
        <f aca="false">Y14/100</f>
        <v>1.7292E-005</v>
      </c>
      <c r="AF14" s="92" t="n">
        <f aca="false">Z14/100</f>
        <v>9.92183333333333E-006</v>
      </c>
      <c r="AG14" s="92" t="n">
        <f aca="false">AA14/100</f>
        <v>8.25666666666667E-006</v>
      </c>
      <c r="AH14" s="92" t="n">
        <f aca="false">AB14/100</f>
        <v>1.1949E-005</v>
      </c>
      <c r="AI14" s="93" t="n">
        <f aca="false">AC14/Q14*100000000</f>
        <v>121.852654387866</v>
      </c>
      <c r="AJ14" s="93" t="n">
        <f aca="false">AD14/R14*100000000</f>
        <v>324.976727533119</v>
      </c>
      <c r="AK14" s="93" t="n">
        <f aca="false">AE14/S14*100000000</f>
        <v>179.563862928349</v>
      </c>
      <c r="AL14" s="93" t="n">
        <f aca="false">AF14/T14*100000000</f>
        <v>106.229478943612</v>
      </c>
      <c r="AM14" s="93" t="n">
        <f aca="false">AG14/U14*100000000</f>
        <v>82.7321309285237</v>
      </c>
      <c r="AN14" s="93" t="n">
        <f aca="false">AH14/V14*100000000</f>
        <v>141.912114014252</v>
      </c>
      <c r="AO14" s="92" t="n">
        <f aca="false">'F3 Warszawa'!AK7</f>
        <v>0.00107</v>
      </c>
      <c r="AP14" s="92" t="n">
        <f aca="false">AO14/100</f>
        <v>1.07E-005</v>
      </c>
      <c r="AQ14" s="93" t="n">
        <f aca="false">AP14/Q14*100000000</f>
        <v>115.926327193933</v>
      </c>
      <c r="AR14" s="93" t="n">
        <f aca="false">(AI14-AQ14)/AI14*100</f>
        <v>4.86351916066507</v>
      </c>
      <c r="AS14" s="92" t="n">
        <f aca="false">ARM!G10</f>
        <v>0.009368378494335</v>
      </c>
      <c r="AT14" s="92" t="n">
        <f aca="false">AS14/1000000*$AW$2</f>
        <v>9.368378494335E-008</v>
      </c>
      <c r="AU14" s="94" t="n">
        <f aca="false">AT14/$AT$5/$AT$4</f>
        <v>2.61481853086328E-006</v>
      </c>
      <c r="AV14" s="95" t="n">
        <f aca="false">AU14*100000000</f>
        <v>261.481853086328</v>
      </c>
      <c r="AW14" s="101" t="s">
        <v>136</v>
      </c>
      <c r="AX14" s="92" t="e">
        <f aca="false">AW14/1000000*$AW$2</f>
        <v>#VALUE!</v>
      </c>
      <c r="AY14" s="96" t="e">
        <f aca="false">AX14/$AT$5/$AT$4</f>
        <v>#VALUE!</v>
      </c>
      <c r="AZ14" s="95" t="e">
        <f aca="false">AY14*100000000</f>
        <v>#VALUE!</v>
      </c>
      <c r="BA14" s="101" t="s">
        <v>136</v>
      </c>
      <c r="BB14" s="92" t="e">
        <f aca="false">BA14/1000000*$AW$2</f>
        <v>#VALUE!</v>
      </c>
      <c r="BC14" s="96" t="e">
        <f aca="false">BB14/$AT$5/$AT$4</f>
        <v>#VALUE!</v>
      </c>
      <c r="BD14" s="95" t="e">
        <f aca="false">BC14*100000000</f>
        <v>#VALUE!</v>
      </c>
      <c r="BE14" s="101" t="s">
        <v>136</v>
      </c>
      <c r="BF14" s="96" t="e">
        <f aca="false">BE14/1000000*$AW$2</f>
        <v>#VALUE!</v>
      </c>
      <c r="BG14" s="96" t="e">
        <f aca="false">BF14/$AT$5/$AT$4</f>
        <v>#VALUE!</v>
      </c>
      <c r="BH14" s="95" t="e">
        <f aca="false">BG14*100000000</f>
        <v>#VALUE!</v>
      </c>
      <c r="BI14" s="101" t="s">
        <v>136</v>
      </c>
      <c r="BJ14" s="96" t="e">
        <f aca="false">BI14/1000000*$AW$2</f>
        <v>#VALUE!</v>
      </c>
      <c r="BK14" s="96" t="e">
        <f aca="false">BJ14/$AT$5/$AT$4</f>
        <v>#VALUE!</v>
      </c>
      <c r="BL14" s="95" t="e">
        <f aca="false">BK14*100000000</f>
        <v>#VALUE!</v>
      </c>
      <c r="BM14" s="101" t="s">
        <v>136</v>
      </c>
      <c r="BN14" s="92" t="e">
        <f aca="false">BM14/1000000*$AW$2</f>
        <v>#VALUE!</v>
      </c>
      <c r="BO14" s="96" t="e">
        <f aca="false">BN14/$AT$5/$AT$4</f>
        <v>#VALUE!</v>
      </c>
      <c r="BP14" s="95" t="e">
        <f aca="false">BO14*100000000</f>
        <v>#VALUE!</v>
      </c>
      <c r="BQ14" s="97" t="n">
        <f aca="false">VSM!D7</f>
        <v>116.117</v>
      </c>
      <c r="BR14" s="97" t="n">
        <f aca="false">VSM!E7</f>
        <v>11.257</v>
      </c>
      <c r="BS14" s="98" t="n">
        <f aca="false">BR14/BQ14</f>
        <v>0.0969453223903477</v>
      </c>
      <c r="BT14" s="97" t="n">
        <f aca="false">VSM!F7</f>
        <v>8.08</v>
      </c>
      <c r="BU14" s="97" t="n">
        <f aca="false">ABS(VSM!G7)</f>
        <v>21.81</v>
      </c>
      <c r="BV14" s="99" t="n">
        <f aca="false">BU14/BT14</f>
        <v>2.69925742574257</v>
      </c>
      <c r="BW14" s="97" t="str">
        <f aca="false">VSM!D109</f>
        <v>NaN</v>
      </c>
      <c r="BX14" s="97" t="str">
        <f aca="false">VSM!E109</f>
        <v>NaN</v>
      </c>
      <c r="BY14" s="98" t="e">
        <f aca="false">BX14/BW14</f>
        <v>#VALUE!</v>
      </c>
      <c r="BZ14" s="97" t="str">
        <f aca="false">VSM!F109</f>
        <v>NaN</v>
      </c>
      <c r="CA14" s="97" t="e">
        <f aca="false">ABS(VSM!G109)</f>
        <v>#VALUE!</v>
      </c>
      <c r="CB14" s="99" t="e">
        <f aca="false">CA14/BZ14</f>
        <v>#VALUE!</v>
      </c>
      <c r="CC14" s="100" t="str">
        <f aca="false">VSM!D211</f>
        <v>NaN</v>
      </c>
      <c r="CD14" s="100" t="str">
        <f aca="false">VSM!E211</f>
        <v>NaN</v>
      </c>
      <c r="CE14" s="98" t="e">
        <f aca="false">CD14/CC14</f>
        <v>#VALUE!</v>
      </c>
      <c r="CF14" s="97" t="str">
        <f aca="false">VSM!F211</f>
        <v>NaN</v>
      </c>
      <c r="CG14" s="97" t="e">
        <f aca="false">ABS(VSM!G211)</f>
        <v>#VALUE!</v>
      </c>
      <c r="CH14" s="99" t="e">
        <f aca="false">CG14/CF14</f>
        <v>#VALUE!</v>
      </c>
      <c r="CI14" s="100" t="str">
        <f aca="false">VSM!D313</f>
        <v>NaN</v>
      </c>
      <c r="CJ14" s="97" t="str">
        <f aca="false">VSM!E313</f>
        <v>NaN</v>
      </c>
      <c r="CK14" s="98" t="e">
        <f aca="false">CJ14/CI14</f>
        <v>#VALUE!</v>
      </c>
      <c r="CL14" s="97" t="str">
        <f aca="false">VSM!F313</f>
        <v>NaN</v>
      </c>
      <c r="CM14" s="97" t="e">
        <f aca="false">ABS(VSM!F313)</f>
        <v>#VALUE!</v>
      </c>
      <c r="CN14" s="99" t="e">
        <f aca="false">CM14/CL14</f>
        <v>#VALUE!</v>
      </c>
      <c r="CO14" s="97" t="str">
        <f aca="false">VSM!D415</f>
        <v>NaN</v>
      </c>
      <c r="CP14" s="97" t="str">
        <f aca="false">VSM!E415</f>
        <v>NaN</v>
      </c>
      <c r="CQ14" s="98" t="e">
        <f aca="false">CP14/CO14</f>
        <v>#VALUE!</v>
      </c>
      <c r="CR14" s="97" t="str">
        <f aca="false">VSM!F415</f>
        <v>NaN</v>
      </c>
      <c r="CS14" s="97" t="e">
        <f aca="false">ABS(VSM!G415)</f>
        <v>#VALUE!</v>
      </c>
      <c r="CT14" s="99" t="e">
        <f aca="false">CS14/CR14</f>
        <v>#VALUE!</v>
      </c>
      <c r="CU14" s="97" t="str">
        <f aca="false">VSM!D517</f>
        <v>NaN</v>
      </c>
      <c r="CV14" s="97" t="str">
        <f aca="false">VSM!E517</f>
        <v>NaN</v>
      </c>
      <c r="CW14" s="98" t="e">
        <f aca="false">CV14/CU14</f>
        <v>#VALUE!</v>
      </c>
      <c r="CX14" s="97" t="str">
        <f aca="false">VSM!F517</f>
        <v>NaN</v>
      </c>
      <c r="CY14" s="97" t="e">
        <f aca="false">ABS(VSM!G517)</f>
        <v>#VALUE!</v>
      </c>
      <c r="CZ14" s="99" t="e">
        <f aca="false">CY14/CX14</f>
        <v>#VALUE!</v>
      </c>
    </row>
    <row r="15" customFormat="false" ht="16.5" hidden="false" customHeight="true" outlineLevel="0" collapsed="false">
      <c r="A15" s="85" t="n">
        <v>7</v>
      </c>
      <c r="B15" s="86" t="str">
        <f aca="false">Lokalizacje!D9</f>
        <v>52° 09' 34.25"N</v>
      </c>
      <c r="C15" s="86" t="str">
        <f aca="false">Lokalizacje!C9</f>
        <v>20° 59' 33.46"E</v>
      </c>
      <c r="D15" s="87" t="n">
        <f aca="false">Lokalizacje!B9</f>
        <v>45173</v>
      </c>
      <c r="E15" s="88" t="n">
        <f aca="false">'Analiza sitowa'!B8-'Analiza sitowa'!H8</f>
        <v>1087.49</v>
      </c>
      <c r="F15" s="88" t="n">
        <f aca="false">'Analiza sitowa'!C8-'Analiza sitowa'!J8</f>
        <v>22.93</v>
      </c>
      <c r="G15" s="88" t="n">
        <f aca="false">'Analiza sitowa'!D8-'Analiza sitowa'!K8</f>
        <v>79.91</v>
      </c>
      <c r="H15" s="88" t="n">
        <f aca="false">'Analiza sitowa'!E8-'Analiza sitowa'!L8</f>
        <v>319.74</v>
      </c>
      <c r="I15" s="88" t="n">
        <f aca="false">'Analiza sitowa'!F8-'Analiza sitowa'!M8</f>
        <v>515.44</v>
      </c>
      <c r="J15" s="88" t="n">
        <f aca="false">'Analiza sitowa'!G8-'Analiza sitowa'!N8</f>
        <v>147.61</v>
      </c>
      <c r="K15" s="89" t="n">
        <f aca="false">E15/$E15*100</f>
        <v>100</v>
      </c>
      <c r="L15" s="89" t="n">
        <f aca="false">F15/$E15*100</f>
        <v>2.10852513586332</v>
      </c>
      <c r="M15" s="89" t="n">
        <f aca="false">G15/$E15*100</f>
        <v>7.34811354587169</v>
      </c>
      <c r="N15" s="89" t="n">
        <f aca="false">H15/$E15*100</f>
        <v>29.4016496703418</v>
      </c>
      <c r="O15" s="89" t="n">
        <f aca="false">I15/$E15*100</f>
        <v>47.3972174456777</v>
      </c>
      <c r="P15" s="89" t="n">
        <f aca="false">J15/$E15*100</f>
        <v>13.5734581467416</v>
      </c>
      <c r="Q15" s="90" t="n">
        <f aca="false">'Masa Warszawa'!D9</f>
        <v>8.38</v>
      </c>
      <c r="R15" s="90" t="n">
        <f aca="false">'Masa Warszawa'!G9</f>
        <v>8.08</v>
      </c>
      <c r="S15" s="90" t="n">
        <f aca="false">'Masa Warszawa'!J9</f>
        <v>9.04</v>
      </c>
      <c r="T15" s="90" t="n">
        <f aca="false">'Masa Warszawa'!M9</f>
        <v>9.88</v>
      </c>
      <c r="U15" s="90" t="n">
        <f aca="false">'Masa Warszawa'!P9</f>
        <v>9.95</v>
      </c>
      <c r="V15" s="90" t="n">
        <f aca="false">'Masa Warszawa'!S9</f>
        <v>8.23</v>
      </c>
      <c r="W15" s="91" t="n">
        <f aca="true">INDIRECT("'F1 Warszawa'!AK"&amp;2+ROW(B7)*6-6)</f>
        <v>0.00069693</v>
      </c>
      <c r="X15" s="91" t="n">
        <f aca="true">INDIRECT("'F1 Warszawa'!AK"&amp;3+ROW(C7)*6-6)</f>
        <v>0.0011258</v>
      </c>
      <c r="Y15" s="91" t="n">
        <f aca="true">INDIRECT("'F1 Warszawa'!AK"&amp;4+ROW(D7)*6-6)</f>
        <v>0.0010197</v>
      </c>
      <c r="Z15" s="91" t="n">
        <f aca="true">INDIRECT("'F1 Warszawa'!AK"&amp;5+ROW(E7)*6-6)</f>
        <v>0.000692993333333333</v>
      </c>
      <c r="AA15" s="91" t="n">
        <f aca="true">INDIRECT("'F1 Warszawa'!AK"&amp;6+ROW(F7)*6-6)</f>
        <v>0.00078971</v>
      </c>
      <c r="AB15" s="91" t="n">
        <f aca="true">INDIRECT("'F1 Warszawa'!AK"&amp;7+ROW(G7)*6-6)</f>
        <v>0.00129403333333333</v>
      </c>
      <c r="AC15" s="92" t="n">
        <f aca="false">W15/100</f>
        <v>6.9693E-006</v>
      </c>
      <c r="AD15" s="92" t="n">
        <f aca="false">X15/100</f>
        <v>1.1258E-005</v>
      </c>
      <c r="AE15" s="92" t="n">
        <f aca="false">Y15/100</f>
        <v>1.0197E-005</v>
      </c>
      <c r="AF15" s="92" t="n">
        <f aca="false">Z15/100</f>
        <v>6.92993333333333E-006</v>
      </c>
      <c r="AG15" s="92" t="n">
        <f aca="false">AA15/100</f>
        <v>7.8971E-006</v>
      </c>
      <c r="AH15" s="92" t="n">
        <f aca="false">AB15/100</f>
        <v>1.29403333333333E-005</v>
      </c>
      <c r="AI15" s="93" t="n">
        <f aca="false">AC15/Q15*100000000</f>
        <v>83.1658711217184</v>
      </c>
      <c r="AJ15" s="93" t="n">
        <f aca="false">AD15/R15*100000000</f>
        <v>139.331683168317</v>
      </c>
      <c r="AK15" s="93" t="n">
        <f aca="false">AE15/S15*100000000</f>
        <v>112.798672566372</v>
      </c>
      <c r="AL15" s="93" t="n">
        <f aca="false">AF15/T15*100000000</f>
        <v>70.1410256410256</v>
      </c>
      <c r="AM15" s="93" t="n">
        <f aca="false">AG15/U15*100000000</f>
        <v>79.3678391959799</v>
      </c>
      <c r="AN15" s="93" t="n">
        <f aca="false">AH15/V15*100000000</f>
        <v>157.233697853382</v>
      </c>
      <c r="AO15" s="92" t="n">
        <f aca="false">'F3 Warszawa'!AK8</f>
        <v>0.000677953333333333</v>
      </c>
      <c r="AP15" s="92" t="n">
        <f aca="false">AO15/100</f>
        <v>6.77953333333333E-006</v>
      </c>
      <c r="AQ15" s="93" t="n">
        <f aca="false">AP15/Q15*100000000</f>
        <v>80.9013524264121</v>
      </c>
      <c r="AR15" s="93" t="n">
        <f aca="false">(AI15-AQ15)/AI15*100</f>
        <v>2.72289421701844</v>
      </c>
      <c r="AS15" s="92" t="n">
        <f aca="false">ARM!G11</f>
        <v>0.00434165550198629</v>
      </c>
      <c r="AT15" s="92" t="n">
        <f aca="false">AS15/1000000*$AW$2</f>
        <v>4.34165550198629E-008</v>
      </c>
      <c r="AU15" s="94" t="n">
        <f aca="false">AT15/$AT$5/$AT$4</f>
        <v>1.21180429122106E-006</v>
      </c>
      <c r="AV15" s="95" t="n">
        <f aca="false">AU15*100000000</f>
        <v>121.180429122106</v>
      </c>
      <c r="AW15" s="96" t="n">
        <f aca="false">ARM!G294</f>
        <v>0.0132271380145687</v>
      </c>
      <c r="AX15" s="92" t="n">
        <f aca="false">AW15/1000000*$AW$2</f>
        <v>1.32271380145687E-007</v>
      </c>
      <c r="AY15" s="96" t="n">
        <f aca="false">AX15/$AT$5/$AT$4</f>
        <v>3.69184118806628E-006</v>
      </c>
      <c r="AZ15" s="95" t="n">
        <f aca="false">AY15*100000000</f>
        <v>369.184118806628</v>
      </c>
      <c r="BA15" s="96" t="n">
        <f aca="false">ARM!G303</f>
        <v>0.00933977807690166</v>
      </c>
      <c r="BB15" s="92" t="n">
        <f aca="false">BA15/1000000*$AW$2</f>
        <v>9.33977807690166E-008</v>
      </c>
      <c r="BC15" s="96" t="n">
        <f aca="false">BB15/$AT$5/$AT$4</f>
        <v>2.60683583657522E-006</v>
      </c>
      <c r="BD15" s="95" t="n">
        <f aca="false">BC15*100000000</f>
        <v>260.683583657522</v>
      </c>
      <c r="BE15" s="96" t="n">
        <f aca="false">ARM!G305</f>
        <v>0.00295244352459651</v>
      </c>
      <c r="BF15" s="96" t="n">
        <f aca="false">BE15/1000000*$AW$2</f>
        <v>2.95244352459651E-008</v>
      </c>
      <c r="BG15" s="96" t="n">
        <f aca="false">BF15/$AT$5/$AT$4</f>
        <v>8.24059792642937E-007</v>
      </c>
      <c r="BH15" s="95" t="n">
        <f aca="false">BG15*100000000</f>
        <v>82.4059792642937</v>
      </c>
      <c r="BI15" s="96" t="n">
        <f aca="false">ARM!G274</f>
        <v>0.0122959467747845</v>
      </c>
      <c r="BJ15" s="96" t="n">
        <f aca="false">BI15/1000000*$AW$2</f>
        <v>1.22959467747845E-007</v>
      </c>
      <c r="BK15" s="96" t="n">
        <f aca="false">BJ15/$AT$5/$AT$4</f>
        <v>3.43193536647318E-006</v>
      </c>
      <c r="BL15" s="95" t="n">
        <f aca="false">BK15*100000000</f>
        <v>343.193536647318</v>
      </c>
      <c r="BM15" s="96" t="n">
        <f aca="false">ARM!G314</f>
        <v>0.00977316693414899</v>
      </c>
      <c r="BN15" s="92" t="n">
        <f aca="false">BM15/1000000*$AW$2</f>
        <v>9.77316693414899E-008</v>
      </c>
      <c r="BO15" s="96" t="n">
        <f aca="false">BN15/$AT$5/$AT$4</f>
        <v>2.72779948206469E-006</v>
      </c>
      <c r="BP15" s="95" t="n">
        <f aca="false">BO15*100000000</f>
        <v>272.779948206469</v>
      </c>
      <c r="BQ15" s="97" t="n">
        <f aca="false">VSM!D8</f>
        <v>66.874</v>
      </c>
      <c r="BR15" s="97" t="n">
        <f aca="false">VSM!E8</f>
        <v>6.303</v>
      </c>
      <c r="BS15" s="98" t="n">
        <f aca="false">BR15/BQ15</f>
        <v>0.0942518766635763</v>
      </c>
      <c r="BT15" s="97" t="n">
        <f aca="false">VSM!F8</f>
        <v>8.04</v>
      </c>
      <c r="BU15" s="97" t="n">
        <f aca="false">ABS(VSM!G8)</f>
        <v>25.08</v>
      </c>
      <c r="BV15" s="99" t="n">
        <f aca="false">BU15/BT15</f>
        <v>3.11940298507463</v>
      </c>
      <c r="BW15" s="97" t="n">
        <f aca="false">VSM!D110</f>
        <v>179.113</v>
      </c>
      <c r="BX15" s="97" t="n">
        <f aca="false">VSM!E110</f>
        <v>26.275</v>
      </c>
      <c r="BY15" s="98" t="n">
        <f aca="false">BX15/BW15</f>
        <v>0.146695103091345</v>
      </c>
      <c r="BZ15" s="97" t="n">
        <f aca="false">VSM!F110</f>
        <v>8.91</v>
      </c>
      <c r="CA15" s="97" t="n">
        <f aca="false">ABS(VSM!G110)</f>
        <v>20.69</v>
      </c>
      <c r="CB15" s="99" t="n">
        <f aca="false">CA15/BZ15</f>
        <v>2.32210998877666</v>
      </c>
      <c r="CC15" s="100" t="n">
        <f aca="false">VSM!D212</f>
        <v>63.919</v>
      </c>
      <c r="CD15" s="100" t="n">
        <f aca="false">VSM!E212</f>
        <v>8.265</v>
      </c>
      <c r="CE15" s="98" t="n">
        <f aca="false">CD15/CC15</f>
        <v>0.129304275723963</v>
      </c>
      <c r="CF15" s="97" t="n">
        <f aca="false">VSM!F212</f>
        <v>9.11</v>
      </c>
      <c r="CG15" s="97" t="n">
        <f aca="false">ABS(VSM!G212)</f>
        <v>22.58</v>
      </c>
      <c r="CH15" s="99" t="n">
        <f aca="false">CG15/CF15</f>
        <v>2.47859495060373</v>
      </c>
      <c r="CI15" s="100" t="n">
        <f aca="false">VSM!D314</f>
        <v>53.005</v>
      </c>
      <c r="CJ15" s="97" t="n">
        <f aca="false">VSM!E314</f>
        <v>5.531</v>
      </c>
      <c r="CK15" s="98" t="n">
        <f aca="false">CJ15/CI15</f>
        <v>0.104348646354118</v>
      </c>
      <c r="CL15" s="97" t="n">
        <f aca="false">VSM!F314</f>
        <v>7.68</v>
      </c>
      <c r="CM15" s="97" t="n">
        <f aca="false">ABS(VSM!F314)</f>
        <v>7.68</v>
      </c>
      <c r="CN15" s="99" t="n">
        <f aca="false">CM15/CL15</f>
        <v>1</v>
      </c>
      <c r="CO15" s="97" t="n">
        <f aca="false">VSM!D416</f>
        <v>76.741</v>
      </c>
      <c r="CP15" s="97" t="n">
        <f aca="false">VSM!E416</f>
        <v>8.251</v>
      </c>
      <c r="CQ15" s="98" t="n">
        <f aca="false">CP15/CO15</f>
        <v>0.10751749390808</v>
      </c>
      <c r="CR15" s="97" t="n">
        <f aca="false">VSM!F416</f>
        <v>8.67</v>
      </c>
      <c r="CS15" s="97" t="n">
        <f aca="false">ABS(VSM!G416)</f>
        <v>23.62</v>
      </c>
      <c r="CT15" s="99" t="n">
        <f aca="false">CS15/CR15</f>
        <v>2.72433679354095</v>
      </c>
      <c r="CU15" s="97" t="n">
        <f aca="false">VSM!D518</f>
        <v>179.383</v>
      </c>
      <c r="CV15" s="97" t="n">
        <f aca="false">VSM!E518</f>
        <v>16.631</v>
      </c>
      <c r="CW15" s="98" t="n">
        <f aca="false">CV15/CU15</f>
        <v>0.0927122414052614</v>
      </c>
      <c r="CX15" s="97" t="n">
        <f aca="false">VSM!F518</f>
        <v>8.65</v>
      </c>
      <c r="CY15" s="97" t="n">
        <f aca="false">ABS(VSM!G518)</f>
        <v>25.74</v>
      </c>
      <c r="CZ15" s="99" t="n">
        <f aca="false">CY15/CX15</f>
        <v>2.9757225433526</v>
      </c>
    </row>
    <row r="16" customFormat="false" ht="16.5" hidden="false" customHeight="true" outlineLevel="0" collapsed="false">
      <c r="A16" s="85" t="n">
        <v>8</v>
      </c>
      <c r="B16" s="86" t="str">
        <f aca="false">Lokalizacje!D10</f>
        <v>52° 09' 28.71"N</v>
      </c>
      <c r="C16" s="86" t="str">
        <f aca="false">Lokalizacje!C10</f>
        <v>21° 01' 16.18"E</v>
      </c>
      <c r="D16" s="87" t="n">
        <f aca="false">Lokalizacje!B10</f>
        <v>45173</v>
      </c>
      <c r="E16" s="88" t="n">
        <f aca="false">'Analiza sitowa'!B9-'Analiza sitowa'!H9</f>
        <v>1426.14</v>
      </c>
      <c r="F16" s="88" t="n">
        <f aca="false">'Analiza sitowa'!C9-'Analiza sitowa'!J9</f>
        <v>59.48</v>
      </c>
      <c r="G16" s="88" t="n">
        <f aca="false">'Analiza sitowa'!D9-'Analiza sitowa'!K9</f>
        <v>138.72</v>
      </c>
      <c r="H16" s="88" t="n">
        <f aca="false">'Analiza sitowa'!E9-'Analiza sitowa'!L9</f>
        <v>445.25</v>
      </c>
      <c r="I16" s="88" t="n">
        <f aca="false">'Analiza sitowa'!F9-'Analiza sitowa'!M9</f>
        <v>621.78</v>
      </c>
      <c r="J16" s="88" t="n">
        <f aca="false">'Analiza sitowa'!G9-'Analiza sitowa'!N9</f>
        <v>157.13</v>
      </c>
      <c r="K16" s="89" t="n">
        <f aca="false">E16/$E16*100</f>
        <v>100</v>
      </c>
      <c r="L16" s="89" t="n">
        <f aca="false">F16/$E16*100</f>
        <v>4.17069852889618</v>
      </c>
      <c r="M16" s="89" t="n">
        <f aca="false">G16/$E16*100</f>
        <v>9.72695527788296</v>
      </c>
      <c r="N16" s="89" t="n">
        <f aca="false">H16/$E16*100</f>
        <v>31.2206375250677</v>
      </c>
      <c r="O16" s="89" t="n">
        <f aca="false">I16/$E16*100</f>
        <v>43.5988051663932</v>
      </c>
      <c r="P16" s="89" t="n">
        <f aca="false">J16/$E16*100</f>
        <v>11.0178523847589</v>
      </c>
      <c r="Q16" s="90" t="n">
        <f aca="false">'Masa Warszawa'!D10</f>
        <v>8.41</v>
      </c>
      <c r="R16" s="90" t="n">
        <f aca="false">'Masa Warszawa'!G10</f>
        <v>9.12</v>
      </c>
      <c r="S16" s="90" t="n">
        <f aca="false">'Masa Warszawa'!J10</f>
        <v>8.96</v>
      </c>
      <c r="T16" s="90" t="n">
        <f aca="false">'Masa Warszawa'!M10</f>
        <v>10.34</v>
      </c>
      <c r="U16" s="90" t="n">
        <f aca="false">'Masa Warszawa'!P10</f>
        <v>10.2</v>
      </c>
      <c r="V16" s="90" t="n">
        <f aca="false">'Masa Warszawa'!S10</f>
        <v>9.04</v>
      </c>
      <c r="W16" s="91" t="n">
        <f aca="true">INDIRECT("'F1 Warszawa'!AK"&amp;2+ROW(B8)*6-6)</f>
        <v>0.00129166666666667</v>
      </c>
      <c r="X16" s="91" t="n">
        <f aca="true">INDIRECT("'F1 Warszawa'!AK"&amp;3+ROW(C8)*6-6)</f>
        <v>0.00239046666666667</v>
      </c>
      <c r="Y16" s="91" t="n">
        <f aca="true">INDIRECT("'F1 Warszawa'!AK"&amp;4+ROW(D8)*6-6)</f>
        <v>0.00146926666666667</v>
      </c>
      <c r="Z16" s="91" t="n">
        <f aca="true">INDIRECT("'F1 Warszawa'!AK"&amp;5+ROW(E8)*6-6)</f>
        <v>0.00100276666666667</v>
      </c>
      <c r="AA16" s="91" t="n">
        <f aca="true">INDIRECT("'F1 Warszawa'!AK"&amp;6+ROW(F8)*6-6)</f>
        <v>0.00111153333333333</v>
      </c>
      <c r="AB16" s="91" t="n">
        <f aca="true">INDIRECT("'F1 Warszawa'!AK"&amp;7+ROW(G8)*6-6)</f>
        <v>0.00280293333333333</v>
      </c>
      <c r="AC16" s="92" t="n">
        <f aca="false">W16/100</f>
        <v>1.29166666666667E-005</v>
      </c>
      <c r="AD16" s="92" t="n">
        <f aca="false">X16/100</f>
        <v>2.39046666666667E-005</v>
      </c>
      <c r="AE16" s="92" t="n">
        <f aca="false">Y16/100</f>
        <v>1.46926666666667E-005</v>
      </c>
      <c r="AF16" s="92" t="n">
        <f aca="false">Z16/100</f>
        <v>1.00276666666667E-005</v>
      </c>
      <c r="AG16" s="92" t="n">
        <f aca="false">AA16/100</f>
        <v>1.11153333333333E-005</v>
      </c>
      <c r="AH16" s="92" t="n">
        <f aca="false">AB16/100</f>
        <v>2.80293333333333E-005</v>
      </c>
      <c r="AI16" s="93" t="n">
        <f aca="false">AC16/Q16*100000000</f>
        <v>153.586999603646</v>
      </c>
      <c r="AJ16" s="93" t="n">
        <f aca="false">AD16/R16*100000000</f>
        <v>262.112573099415</v>
      </c>
      <c r="AK16" s="93" t="n">
        <f aca="false">AE16/S16*100000000</f>
        <v>163.980654761905</v>
      </c>
      <c r="AL16" s="93" t="n">
        <f aca="false">AF16/T16*100000000</f>
        <v>96.9793681495809</v>
      </c>
      <c r="AM16" s="93" t="n">
        <f aca="false">AG16/U16*100000000</f>
        <v>108.97385620915</v>
      </c>
      <c r="AN16" s="93" t="n">
        <f aca="false">AH16/V16*100000000</f>
        <v>310.058997050148</v>
      </c>
      <c r="AO16" s="92" t="n">
        <f aca="false">'F3 Warszawa'!AK9</f>
        <v>0.00124</v>
      </c>
      <c r="AP16" s="92" t="n">
        <f aca="false">AO16/100</f>
        <v>1.24E-005</v>
      </c>
      <c r="AQ16" s="93" t="n">
        <f aca="false">AP16/Q16*100000000</f>
        <v>147.443519619501</v>
      </c>
      <c r="AR16" s="93" t="n">
        <f aca="false">(AI16-AQ16)/AI16*100</f>
        <v>3.99999999999999</v>
      </c>
      <c r="AS16" s="92" t="n">
        <f aca="false">ARM!G12</f>
        <v>0.00944170406479782</v>
      </c>
      <c r="AT16" s="92" t="n">
        <f aca="false">AS16/1000000*$AW$2</f>
        <v>9.44170406479782E-008</v>
      </c>
      <c r="AU16" s="94" t="n">
        <f aca="false">AT16/$AT$5/$AT$4</f>
        <v>2.63528451230801E-006</v>
      </c>
      <c r="AV16" s="95" t="n">
        <f aca="false">AU16*100000000</f>
        <v>263.528451230801</v>
      </c>
      <c r="AW16" s="101" t="s">
        <v>136</v>
      </c>
      <c r="AX16" s="92" t="e">
        <f aca="false">AW16/1000000*$AW$2</f>
        <v>#VALUE!</v>
      </c>
      <c r="AY16" s="96" t="e">
        <f aca="false">AX16/$AT$5/$AT$4</f>
        <v>#VALUE!</v>
      </c>
      <c r="AZ16" s="95" t="e">
        <f aca="false">AY16*100000000</f>
        <v>#VALUE!</v>
      </c>
      <c r="BA16" s="101" t="s">
        <v>136</v>
      </c>
      <c r="BB16" s="92" t="e">
        <f aca="false">BA16/1000000*$AW$2</f>
        <v>#VALUE!</v>
      </c>
      <c r="BC16" s="96" t="e">
        <f aca="false">BB16/$AT$5/$AT$4</f>
        <v>#VALUE!</v>
      </c>
      <c r="BD16" s="95" t="e">
        <f aca="false">BC16*100000000</f>
        <v>#VALUE!</v>
      </c>
      <c r="BE16" s="101" t="s">
        <v>136</v>
      </c>
      <c r="BF16" s="96" t="e">
        <f aca="false">BE16/1000000*$AW$2</f>
        <v>#VALUE!</v>
      </c>
      <c r="BG16" s="96" t="e">
        <f aca="false">BF16/$AT$5/$AT$4</f>
        <v>#VALUE!</v>
      </c>
      <c r="BH16" s="95" t="e">
        <f aca="false">BG16*100000000</f>
        <v>#VALUE!</v>
      </c>
      <c r="BI16" s="101" t="s">
        <v>136</v>
      </c>
      <c r="BJ16" s="96" t="e">
        <f aca="false">BI16/1000000*$AW$2</f>
        <v>#VALUE!</v>
      </c>
      <c r="BK16" s="96" t="e">
        <f aca="false">BJ16/$AT$5/$AT$4</f>
        <v>#VALUE!</v>
      </c>
      <c r="BL16" s="95" t="e">
        <f aca="false">BK16*100000000</f>
        <v>#VALUE!</v>
      </c>
      <c r="BM16" s="101" t="s">
        <v>136</v>
      </c>
      <c r="BN16" s="92" t="e">
        <f aca="false">BM16/1000000*$AW$2</f>
        <v>#VALUE!</v>
      </c>
      <c r="BO16" s="96" t="e">
        <f aca="false">BN16/$AT$5/$AT$4</f>
        <v>#VALUE!</v>
      </c>
      <c r="BP16" s="95" t="e">
        <f aca="false">BO16*100000000</f>
        <v>#VALUE!</v>
      </c>
      <c r="BQ16" s="97" t="n">
        <f aca="false">VSM!D9</f>
        <v>146.269</v>
      </c>
      <c r="BR16" s="97" t="n">
        <f aca="false">VSM!E9</f>
        <v>17.33</v>
      </c>
      <c r="BS16" s="98" t="n">
        <f aca="false">BR16/BQ16</f>
        <v>0.118480334178808</v>
      </c>
      <c r="BT16" s="97" t="n">
        <f aca="false">VSM!F9</f>
        <v>9.14</v>
      </c>
      <c r="BU16" s="97" t="n">
        <f aca="false">ABS(VSM!G9)</f>
        <v>23.43</v>
      </c>
      <c r="BV16" s="99" t="n">
        <f aca="false">BU16/BT16</f>
        <v>2.56345733041575</v>
      </c>
      <c r="BW16" s="97" t="str">
        <f aca="false">VSM!D111</f>
        <v>NaN</v>
      </c>
      <c r="BX16" s="97" t="str">
        <f aca="false">VSM!E111</f>
        <v>NaN</v>
      </c>
      <c r="BY16" s="98" t="e">
        <f aca="false">BX16/BW16</f>
        <v>#VALUE!</v>
      </c>
      <c r="BZ16" s="97" t="str">
        <f aca="false">VSM!F111</f>
        <v>NaN</v>
      </c>
      <c r="CA16" s="97" t="e">
        <f aca="false">ABS(VSM!G111)</f>
        <v>#VALUE!</v>
      </c>
      <c r="CB16" s="99" t="e">
        <f aca="false">CA16/BZ16</f>
        <v>#VALUE!</v>
      </c>
      <c r="CC16" s="100" t="str">
        <f aca="false">VSM!D213</f>
        <v>NaN</v>
      </c>
      <c r="CD16" s="100" t="str">
        <f aca="false">VSM!E213</f>
        <v>NaN</v>
      </c>
      <c r="CE16" s="98" t="e">
        <f aca="false">CD16/CC16</f>
        <v>#VALUE!</v>
      </c>
      <c r="CF16" s="97" t="str">
        <f aca="false">VSM!F213</f>
        <v>NaN</v>
      </c>
      <c r="CG16" s="97" t="e">
        <f aca="false">ABS(VSM!G213)</f>
        <v>#VALUE!</v>
      </c>
      <c r="CH16" s="99" t="e">
        <f aca="false">CG16/CF16</f>
        <v>#VALUE!</v>
      </c>
      <c r="CI16" s="100" t="str">
        <f aca="false">VSM!D315</f>
        <v>NaN</v>
      </c>
      <c r="CJ16" s="97" t="str">
        <f aca="false">VSM!E315</f>
        <v>NaN</v>
      </c>
      <c r="CK16" s="98" t="e">
        <f aca="false">CJ16/CI16</f>
        <v>#VALUE!</v>
      </c>
      <c r="CL16" s="97" t="str">
        <f aca="false">VSM!F315</f>
        <v>NaN</v>
      </c>
      <c r="CM16" s="97" t="e">
        <f aca="false">ABS(VSM!F315)</f>
        <v>#VALUE!</v>
      </c>
      <c r="CN16" s="99" t="e">
        <f aca="false">CM16/CL16</f>
        <v>#VALUE!</v>
      </c>
      <c r="CO16" s="97" t="str">
        <f aca="false">VSM!D417</f>
        <v>NaN</v>
      </c>
      <c r="CP16" s="97" t="str">
        <f aca="false">VSM!E417</f>
        <v>NaN</v>
      </c>
      <c r="CQ16" s="98" t="e">
        <f aca="false">CP16/CO16</f>
        <v>#VALUE!</v>
      </c>
      <c r="CR16" s="97" t="str">
        <f aca="false">VSM!F417</f>
        <v>NaN</v>
      </c>
      <c r="CS16" s="97" t="e">
        <f aca="false">ABS(VSM!G417)</f>
        <v>#VALUE!</v>
      </c>
      <c r="CT16" s="99" t="e">
        <f aca="false">CS16/CR16</f>
        <v>#VALUE!</v>
      </c>
      <c r="CU16" s="97" t="str">
        <f aca="false">VSM!D519</f>
        <v>NaN</v>
      </c>
      <c r="CV16" s="97" t="str">
        <f aca="false">VSM!E519</f>
        <v>NaN</v>
      </c>
      <c r="CW16" s="98" t="e">
        <f aca="false">CV16/CU16</f>
        <v>#VALUE!</v>
      </c>
      <c r="CX16" s="97" t="str">
        <f aca="false">VSM!F519</f>
        <v>NaN</v>
      </c>
      <c r="CY16" s="97" t="e">
        <f aca="false">ABS(VSM!G519)</f>
        <v>#VALUE!</v>
      </c>
      <c r="CZ16" s="99" t="e">
        <f aca="false">CY16/CX16</f>
        <v>#VALUE!</v>
      </c>
    </row>
    <row r="17" customFormat="false" ht="16.5" hidden="false" customHeight="true" outlineLevel="0" collapsed="false">
      <c r="A17" s="85" t="n">
        <v>9</v>
      </c>
      <c r="B17" s="86" t="str">
        <f aca="false">Lokalizacje!D11</f>
        <v>52° 09' 30.11"N</v>
      </c>
      <c r="C17" s="86" t="str">
        <f aca="false">Lokalizacje!C11</f>
        <v>21° 01' 53.72"E</v>
      </c>
      <c r="D17" s="87" t="n">
        <f aca="false">Lokalizacje!B11</f>
        <v>45173</v>
      </c>
      <c r="E17" s="88" t="n">
        <f aca="false">'Analiza sitowa'!B10-'Analiza sitowa'!H10</f>
        <v>1208.85</v>
      </c>
      <c r="F17" s="88" t="n">
        <f aca="false">'Analiza sitowa'!C10-'Analiza sitowa'!J10</f>
        <v>49.31</v>
      </c>
      <c r="G17" s="88" t="n">
        <f aca="false">'Analiza sitowa'!D10-'Analiza sitowa'!K10</f>
        <v>125.63</v>
      </c>
      <c r="H17" s="88" t="n">
        <f aca="false">'Analiza sitowa'!E10-'Analiza sitowa'!L10</f>
        <v>404.42</v>
      </c>
      <c r="I17" s="88" t="n">
        <f aca="false">'Analiza sitowa'!F10-'Analiza sitowa'!M10</f>
        <v>409.7</v>
      </c>
      <c r="J17" s="88" t="n">
        <f aca="false">'Analiza sitowa'!G10-'Analiza sitowa'!N10</f>
        <v>218.14</v>
      </c>
      <c r="K17" s="89" t="n">
        <f aca="false">E17/$E17*100</f>
        <v>100</v>
      </c>
      <c r="L17" s="89" t="n">
        <f aca="false">F17/$E17*100</f>
        <v>4.07908342639699</v>
      </c>
      <c r="M17" s="89" t="n">
        <f aca="false">G17/$E17*100</f>
        <v>10.392521818257</v>
      </c>
      <c r="N17" s="89" t="n">
        <f aca="false">H17/$E17*100</f>
        <v>33.4549365099061</v>
      </c>
      <c r="O17" s="89" t="n">
        <f aca="false">I17/$E17*100</f>
        <v>33.8917152665757</v>
      </c>
      <c r="P17" s="89" t="n">
        <f aca="false">J17/$E17*100</f>
        <v>18.045249617405</v>
      </c>
      <c r="Q17" s="90" t="n">
        <f aca="false">'Masa Warszawa'!D11</f>
        <v>8.42</v>
      </c>
      <c r="R17" s="90" t="n">
        <f aca="false">'Masa Warszawa'!G11</f>
        <v>8.03</v>
      </c>
      <c r="S17" s="90" t="n">
        <f aca="false">'Masa Warszawa'!J11</f>
        <v>9.15</v>
      </c>
      <c r="T17" s="90" t="n">
        <f aca="false">'Masa Warszawa'!M11</f>
        <v>10.27</v>
      </c>
      <c r="U17" s="90" t="n">
        <f aca="false">'Masa Warszawa'!P11</f>
        <v>9.56</v>
      </c>
      <c r="V17" s="90" t="n">
        <f aca="false">'Masa Warszawa'!S11</f>
        <v>7.78</v>
      </c>
      <c r="W17" s="91" t="n">
        <f aca="true">INDIRECT("'F1 Warszawa'!AK"&amp;2+ROW(B9)*6-6)</f>
        <v>0.00150983333333333</v>
      </c>
      <c r="X17" s="91" t="n">
        <f aca="true">INDIRECT("'F1 Warszawa'!AK"&amp;3+ROW(C9)*6-6)</f>
        <v>0.001273</v>
      </c>
      <c r="Y17" s="91" t="n">
        <f aca="true">INDIRECT("'F1 Warszawa'!AK"&amp;4+ROW(D9)*6-6)</f>
        <v>0.00081607</v>
      </c>
      <c r="Z17" s="91" t="n">
        <f aca="true">INDIRECT("'F1 Warszawa'!AK"&amp;5+ROW(E9)*6-6)</f>
        <v>0.00101226666666667</v>
      </c>
      <c r="AA17" s="91" t="n">
        <f aca="true">INDIRECT("'F1 Warszawa'!AK"&amp;6+ROW(F9)*6-6)</f>
        <v>0.00121363333333333</v>
      </c>
      <c r="AB17" s="91" t="n">
        <f aca="true">INDIRECT("'F1 Warszawa'!AK"&amp;7+ROW(G9)*6-6)</f>
        <v>0.00274336666666667</v>
      </c>
      <c r="AC17" s="92" t="n">
        <f aca="false">W17/100</f>
        <v>1.50983333333333E-005</v>
      </c>
      <c r="AD17" s="92" t="n">
        <f aca="false">X17/100</f>
        <v>1.273E-005</v>
      </c>
      <c r="AE17" s="92" t="n">
        <f aca="false">Y17/100</f>
        <v>8.1607E-006</v>
      </c>
      <c r="AF17" s="92" t="n">
        <f aca="false">Z17/100</f>
        <v>1.01226666666667E-005</v>
      </c>
      <c r="AG17" s="92" t="n">
        <f aca="false">AA17/100</f>
        <v>1.21363333333333E-005</v>
      </c>
      <c r="AH17" s="92" t="n">
        <f aca="false">AB17/100</f>
        <v>2.74336666666667E-005</v>
      </c>
      <c r="AI17" s="93" t="n">
        <f aca="false">AC17/Q17*100000000</f>
        <v>179.315122723674</v>
      </c>
      <c r="AJ17" s="93" t="n">
        <f aca="false">AD17/R17*100000000</f>
        <v>158.530510585305</v>
      </c>
      <c r="AK17" s="93" t="n">
        <f aca="false">AE17/S17*100000000</f>
        <v>89.1879781420765</v>
      </c>
      <c r="AL17" s="93" t="n">
        <f aca="false">AF17/T17*100000000</f>
        <v>98.5654008438819</v>
      </c>
      <c r="AM17" s="93" t="n">
        <f aca="false">AG17/U17*100000000</f>
        <v>126.949093444909</v>
      </c>
      <c r="AN17" s="93" t="n">
        <f aca="false">AH17/V17*100000000</f>
        <v>352.617823479006</v>
      </c>
      <c r="AO17" s="92" t="n">
        <f aca="false">'F3 Warszawa'!AK10</f>
        <v>0.00154</v>
      </c>
      <c r="AP17" s="92" t="n">
        <f aca="false">AO17/100</f>
        <v>1.54E-005</v>
      </c>
      <c r="AQ17" s="93" t="n">
        <f aca="false">AP17/Q17*100000000</f>
        <v>182.897862232779</v>
      </c>
      <c r="AR17" s="102" t="n">
        <f aca="false">(AI17-AQ17)/AI17*100</f>
        <v>-1.99801302572027</v>
      </c>
      <c r="AS17" s="92" t="n">
        <f aca="false">ARM!G13</f>
        <v>0.0207555784452513</v>
      </c>
      <c r="AT17" s="92" t="n">
        <f aca="false">AS17/1000000*$AW$2</f>
        <v>2.07555784452513E-007</v>
      </c>
      <c r="AU17" s="94" t="n">
        <f aca="false">AT17/$AT$5/$AT$4</f>
        <v>5.79311256160792E-006</v>
      </c>
      <c r="AV17" s="95" t="n">
        <f aca="false">AU17*100000000</f>
        <v>579.311256160792</v>
      </c>
      <c r="AW17" s="96" t="n">
        <f aca="false">ARM!G153</f>
        <v>0.00976334469664692</v>
      </c>
      <c r="AX17" s="92" t="n">
        <f aca="false">AW17/1000000*$AW$2</f>
        <v>9.76334469664692E-008</v>
      </c>
      <c r="AY17" s="96" t="n">
        <f aca="false">AX17/$AT$5/$AT$4</f>
        <v>2.72505798644189E-006</v>
      </c>
      <c r="AZ17" s="95" t="n">
        <f aca="false">AY17*100000000</f>
        <v>272.505798644189</v>
      </c>
      <c r="BA17" s="96" t="n">
        <f aca="false">ARM!G154</f>
        <v>0.0193952601548037</v>
      </c>
      <c r="BB17" s="92" t="n">
        <f aca="false">BA17/1000000*$AW$2</f>
        <v>1.93952601548037E-007</v>
      </c>
      <c r="BC17" s="96" t="n">
        <f aca="false">BB17/$AT$5/$AT$4</f>
        <v>5.41343261209632E-006</v>
      </c>
      <c r="BD17" s="95" t="n">
        <f aca="false">BC17*100000000</f>
        <v>541.343261209632</v>
      </c>
      <c r="BE17" s="96" t="n">
        <f aca="false">ARM!G155</f>
        <v>0.00665367953559529</v>
      </c>
      <c r="BF17" s="96" t="n">
        <f aca="false">BE17/1000000*$AW$2</f>
        <v>6.65367953559529E-008</v>
      </c>
      <c r="BG17" s="96" t="n">
        <f aca="false">BF17/$AT$5/$AT$4</f>
        <v>1.85711588815726E-006</v>
      </c>
      <c r="BH17" s="95" t="n">
        <f aca="false">BG17*100000000</f>
        <v>185.711588815726</v>
      </c>
      <c r="BI17" s="96" t="n">
        <f aca="false">ARM!G156</f>
        <v>0.00769880194523831</v>
      </c>
      <c r="BJ17" s="96" t="n">
        <f aca="false">BI17/1000000*$AW$2</f>
        <v>7.69880194523831E-008</v>
      </c>
      <c r="BK17" s="96" t="n">
        <f aca="false">BJ17/$AT$5/$AT$4</f>
        <v>2.14882116515985E-006</v>
      </c>
      <c r="BL17" s="95" t="n">
        <f aca="false">BK17*100000000</f>
        <v>214.882116515985</v>
      </c>
      <c r="BM17" s="96" t="n">
        <f aca="false">ARM!G157</f>
        <v>0.0170083352008631</v>
      </c>
      <c r="BN17" s="92" t="n">
        <f aca="false">BM17/1000000*$AW$2</f>
        <v>1.70083352008631E-007</v>
      </c>
      <c r="BO17" s="96" t="n">
        <f aca="false">BN17/$AT$5/$AT$4</f>
        <v>4.74721533606312E-006</v>
      </c>
      <c r="BP17" s="95" t="n">
        <f aca="false">BO17*100000000</f>
        <v>474.721533606312</v>
      </c>
      <c r="BQ17" s="97" t="n">
        <f aca="false">VSM!D10</f>
        <v>152.505</v>
      </c>
      <c r="BR17" s="97" t="n">
        <f aca="false">VSM!E10</f>
        <v>14.584</v>
      </c>
      <c r="BS17" s="98" t="n">
        <f aca="false">BR17/BQ17</f>
        <v>0.0956296514868365</v>
      </c>
      <c r="BT17" s="97" t="n">
        <f aca="false">VSM!F10</f>
        <v>7.82</v>
      </c>
      <c r="BU17" s="97" t="n">
        <f aca="false">ABS(VSM!G10)</f>
        <v>23.43</v>
      </c>
      <c r="BV17" s="99" t="n">
        <f aca="false">BU17/BT17</f>
        <v>2.99616368286445</v>
      </c>
      <c r="BW17" s="97" t="n">
        <f aca="false">VSM!D112</f>
        <v>95.005</v>
      </c>
      <c r="BX17" s="97" t="n">
        <f aca="false">VSM!E112</f>
        <v>11.458</v>
      </c>
      <c r="BY17" s="98" t="n">
        <f aca="false">BX17/BW17</f>
        <v>0.120604178727435</v>
      </c>
      <c r="BZ17" s="97" t="n">
        <f aca="false">VSM!F112</f>
        <v>7.86</v>
      </c>
      <c r="CA17" s="97" t="n">
        <f aca="false">ABS(VSM!G112)</f>
        <v>20.91</v>
      </c>
      <c r="CB17" s="99" t="n">
        <f aca="false">CA17/BZ17</f>
        <v>2.66030534351145</v>
      </c>
      <c r="CC17" s="100" t="n">
        <f aca="false">VSM!D214</f>
        <v>122.58</v>
      </c>
      <c r="CD17" s="100" t="n">
        <f aca="false">VSM!E214</f>
        <v>19.241</v>
      </c>
      <c r="CE17" s="98" t="n">
        <f aca="false">CD17/CC17</f>
        <v>0.156966878773046</v>
      </c>
      <c r="CF17" s="97" t="n">
        <f aca="false">VSM!F214</f>
        <v>11.92</v>
      </c>
      <c r="CG17" s="97" t="n">
        <f aca="false">ABS(VSM!G214)</f>
        <v>27.54</v>
      </c>
      <c r="CH17" s="99" t="n">
        <f aca="false">CG17/CF17</f>
        <v>2.31040268456376</v>
      </c>
      <c r="CI17" s="100" t="n">
        <f aca="false">VSM!D316</f>
        <v>84.753</v>
      </c>
      <c r="CJ17" s="97" t="n">
        <f aca="false">VSM!E316</f>
        <v>8.898</v>
      </c>
      <c r="CK17" s="98" t="n">
        <f aca="false">CJ17/CI17</f>
        <v>0.10498743407313</v>
      </c>
      <c r="CL17" s="97" t="n">
        <f aca="false">VSM!F316</f>
        <v>8.8</v>
      </c>
      <c r="CM17" s="97" t="n">
        <f aca="false">ABS(VSM!F316)</f>
        <v>8.8</v>
      </c>
      <c r="CN17" s="99" t="n">
        <f aca="false">CM17/CL17</f>
        <v>1</v>
      </c>
      <c r="CO17" s="97" t="n">
        <f aca="false">VSM!D418</f>
        <v>102.405</v>
      </c>
      <c r="CP17" s="97" t="n">
        <f aca="false">VSM!E418</f>
        <v>10.61</v>
      </c>
      <c r="CQ17" s="98" t="n">
        <f aca="false">CP17/CO17</f>
        <v>0.103608222254773</v>
      </c>
      <c r="CR17" s="97" t="n">
        <f aca="false">VSM!F418</f>
        <v>8.59</v>
      </c>
      <c r="CS17" s="97" t="n">
        <f aca="false">ABS(VSM!G418)</f>
        <v>26.73</v>
      </c>
      <c r="CT17" s="99" t="n">
        <f aca="false">CS17/CR17</f>
        <v>3.11175785797439</v>
      </c>
      <c r="CU17" s="97" t="n">
        <f aca="false">VSM!D520</f>
        <v>188.584</v>
      </c>
      <c r="CV17" s="97" t="n">
        <f aca="false">VSM!E520</f>
        <v>14.877</v>
      </c>
      <c r="CW17" s="98" t="n">
        <f aca="false">CV17/CU17</f>
        <v>0.0788879226233403</v>
      </c>
      <c r="CX17" s="97" t="n">
        <f aca="false">VSM!F520</f>
        <v>6.96</v>
      </c>
      <c r="CY17" s="97" t="n">
        <f aca="false">ABS(VSM!G520)</f>
        <v>28.43</v>
      </c>
      <c r="CZ17" s="99" t="n">
        <f aca="false">CY17/CX17</f>
        <v>4.08477011494253</v>
      </c>
    </row>
    <row r="18" customFormat="false" ht="16.5" hidden="false" customHeight="true" outlineLevel="0" collapsed="false">
      <c r="A18" s="85" t="n">
        <v>10</v>
      </c>
      <c r="B18" s="86" t="str">
        <f aca="false">Lokalizacje!D12</f>
        <v>52° 09' 26.97"N</v>
      </c>
      <c r="C18" s="86" t="str">
        <f aca="false">Lokalizacje!C12</f>
        <v>21° 02' 47.71"E</v>
      </c>
      <c r="D18" s="87" t="n">
        <f aca="false">Lokalizacje!B12</f>
        <v>45173</v>
      </c>
      <c r="E18" s="88" t="n">
        <f aca="false">'Analiza sitowa'!B11-'Analiza sitowa'!H11</f>
        <v>1205.08</v>
      </c>
      <c r="F18" s="88" t="n">
        <f aca="false">'Analiza sitowa'!C11-'Analiza sitowa'!J11</f>
        <v>62.66</v>
      </c>
      <c r="G18" s="88" t="n">
        <f aca="false">'Analiza sitowa'!D11-'Analiza sitowa'!K11</f>
        <v>186.58</v>
      </c>
      <c r="H18" s="88" t="n">
        <f aca="false">'Analiza sitowa'!E11-'Analiza sitowa'!L11</f>
        <v>414.57</v>
      </c>
      <c r="I18" s="88" t="n">
        <f aca="false">'Analiza sitowa'!F11-'Analiza sitowa'!M11</f>
        <v>355.82</v>
      </c>
      <c r="J18" s="88" t="n">
        <f aca="false">'Analiza sitowa'!G11-'Analiza sitowa'!N11</f>
        <v>183.44</v>
      </c>
      <c r="K18" s="89" t="n">
        <f aca="false">E18/$E18*100</f>
        <v>100</v>
      </c>
      <c r="L18" s="89" t="n">
        <f aca="false">F18/$E18*100</f>
        <v>5.19965479470243</v>
      </c>
      <c r="M18" s="89" t="n">
        <f aca="false">G18/$E18*100</f>
        <v>15.4827895243469</v>
      </c>
      <c r="N18" s="89" t="n">
        <f aca="false">H18/$E18*100</f>
        <v>34.4018654363196</v>
      </c>
      <c r="O18" s="89" t="n">
        <f aca="false">I18/$E18*100</f>
        <v>29.5266704285193</v>
      </c>
      <c r="P18" s="89" t="n">
        <f aca="false">J18/$E18*100</f>
        <v>15.222225910313</v>
      </c>
      <c r="Q18" s="90" t="n">
        <f aca="false">'Masa Warszawa'!D12</f>
        <v>7.84</v>
      </c>
      <c r="R18" s="90" t="n">
        <f aca="false">'Masa Warszawa'!G12</f>
        <v>6.76</v>
      </c>
      <c r="S18" s="90" t="n">
        <f aca="false">'Masa Warszawa'!J12</f>
        <v>10.02</v>
      </c>
      <c r="T18" s="90" t="n">
        <f aca="false">'Masa Warszawa'!M12</f>
        <v>10.2</v>
      </c>
      <c r="U18" s="90" t="n">
        <f aca="false">'Masa Warszawa'!P12</f>
        <v>9.21</v>
      </c>
      <c r="V18" s="90" t="n">
        <f aca="false">'Masa Warszawa'!S12</f>
        <v>7.2</v>
      </c>
      <c r="W18" s="91" t="n">
        <f aca="true">INDIRECT("'F1 Warszawa'!AK"&amp;2+ROW(B10)*6-6)</f>
        <v>0.000695443333333333</v>
      </c>
      <c r="X18" s="91" t="n">
        <f aca="true">INDIRECT("'F1 Warszawa'!AK"&amp;3+ROW(C10)*6-6)</f>
        <v>0.000841643333333333</v>
      </c>
      <c r="Y18" s="91" t="n">
        <f aca="true">INDIRECT("'F1 Warszawa'!AK"&amp;4+ROW(D10)*6-6)</f>
        <v>0.000669576666666667</v>
      </c>
      <c r="Z18" s="91" t="n">
        <f aca="true">INDIRECT("'F1 Warszawa'!AK"&amp;5+ROW(E10)*6-6)</f>
        <v>0.00061559</v>
      </c>
      <c r="AA18" s="91" t="n">
        <f aca="true">INDIRECT("'F1 Warszawa'!AK"&amp;6+ROW(F10)*6-6)</f>
        <v>0.00075183</v>
      </c>
      <c r="AB18" s="91" t="n">
        <f aca="true">INDIRECT("'F1 Warszawa'!AK"&amp;7+ROW(G10)*6-6)</f>
        <v>0.00118816666666667</v>
      </c>
      <c r="AC18" s="92" t="n">
        <f aca="false">W18/100</f>
        <v>6.95443333333333E-006</v>
      </c>
      <c r="AD18" s="92" t="n">
        <f aca="false">X18/100</f>
        <v>8.41643333333333E-006</v>
      </c>
      <c r="AE18" s="92" t="n">
        <f aca="false">Y18/100</f>
        <v>6.69576666666667E-006</v>
      </c>
      <c r="AF18" s="92" t="n">
        <f aca="false">Z18/100</f>
        <v>6.1559E-006</v>
      </c>
      <c r="AG18" s="92" t="n">
        <f aca="false">AA18/100</f>
        <v>7.5183E-006</v>
      </c>
      <c r="AH18" s="92" t="n">
        <f aca="false">AB18/100</f>
        <v>1.18816666666667E-005</v>
      </c>
      <c r="AI18" s="93" t="n">
        <f aca="false">AC18/Q18*100000000</f>
        <v>88.7045068027211</v>
      </c>
      <c r="AJ18" s="93" t="n">
        <f aca="false">AD18/R18*100000000</f>
        <v>124.503451676529</v>
      </c>
      <c r="AK18" s="93" t="n">
        <f aca="false">AE18/S18*100000000</f>
        <v>66.8240186294079</v>
      </c>
      <c r="AL18" s="93" t="n">
        <f aca="false">AF18/T18*100000000</f>
        <v>60.3519607843137</v>
      </c>
      <c r="AM18" s="93" t="n">
        <f aca="false">AG18/U18*100000000</f>
        <v>81.6319218241042</v>
      </c>
      <c r="AN18" s="93" t="n">
        <f aca="false">AH18/V18*100000000</f>
        <v>165.023148148148</v>
      </c>
      <c r="AO18" s="92" t="n">
        <f aca="false">'F3 Warszawa'!AK11</f>
        <v>0.000677613333333333</v>
      </c>
      <c r="AP18" s="92" t="n">
        <f aca="false">AO18/100</f>
        <v>6.77613333333333E-006</v>
      </c>
      <c r="AQ18" s="93" t="n">
        <f aca="false">AP18/Q18*100000000</f>
        <v>86.4302721088435</v>
      </c>
      <c r="AR18" s="93" t="n">
        <f aca="false">(AI18-AQ18)/AI18*100</f>
        <v>2.56383218378682</v>
      </c>
      <c r="AS18" s="92" t="n">
        <f aca="false">ARM!G14</f>
        <v>0.00522008941943091</v>
      </c>
      <c r="AT18" s="92" t="n">
        <f aca="false">AS18/1000000*$AW$2</f>
        <v>5.22008941943091E-008</v>
      </c>
      <c r="AU18" s="94" t="n">
        <f aca="false">AT18/$AT$5/$AT$4</f>
        <v>1.45698495795672E-006</v>
      </c>
      <c r="AV18" s="95" t="n">
        <f aca="false">AU18*100000000</f>
        <v>145.698495795672</v>
      </c>
      <c r="AW18" s="96" t="n">
        <f aca="false">ARM!G320</f>
        <v>0.00555089916221702</v>
      </c>
      <c r="AX18" s="92" t="n">
        <f aca="false">AW18/1000000*$AW$2</f>
        <v>5.55089916221702E-008</v>
      </c>
      <c r="AY18" s="96" t="n">
        <f aca="false">AX18/$AT$5/$AT$4</f>
        <v>1.54931763283213E-006</v>
      </c>
      <c r="AZ18" s="95" t="n">
        <f aca="false">AY18*100000000</f>
        <v>154.931763283213</v>
      </c>
      <c r="BA18" s="96" t="n">
        <f aca="false">ARM!G279</f>
        <v>0.00432494218223461</v>
      </c>
      <c r="BB18" s="92" t="n">
        <f aca="false">BA18/1000000*$AW$2</f>
        <v>4.32494218223461E-008</v>
      </c>
      <c r="BC18" s="96" t="n">
        <f aca="false">BB18/$AT$5/$AT$4</f>
        <v>1.20713941797482E-006</v>
      </c>
      <c r="BD18" s="95" t="n">
        <f aca="false">BC18*100000000</f>
        <v>120.713941797482</v>
      </c>
      <c r="BE18" s="96" t="n">
        <f aca="false">ARM!G289</f>
        <v>0.00354512129286519</v>
      </c>
      <c r="BF18" s="96" t="n">
        <f aca="false">BE18/1000000*$AW$2</f>
        <v>3.54512129286519E-008</v>
      </c>
      <c r="BG18" s="96" t="n">
        <f aca="false">BF18/$AT$5/$AT$4</f>
        <v>9.89482743075261E-007</v>
      </c>
      <c r="BH18" s="95" t="n">
        <f aca="false">BG18*100000000</f>
        <v>98.9482743075261</v>
      </c>
      <c r="BI18" s="96" t="n">
        <f aca="false">ARM!G317</f>
        <v>0.0050467826303905</v>
      </c>
      <c r="BJ18" s="96" t="n">
        <f aca="false">BI18/1000000*$AW$2</f>
        <v>5.0467826303905E-008</v>
      </c>
      <c r="BK18" s="96" t="n">
        <f aca="false">BJ18/$AT$5/$AT$4</f>
        <v>1.40861310750455E-006</v>
      </c>
      <c r="BL18" s="95" t="n">
        <f aca="false">BK18*100000000</f>
        <v>140.861310750455</v>
      </c>
      <c r="BM18" s="96" t="n">
        <f aca="false">ARM!G286</f>
        <v>0.010133976868349</v>
      </c>
      <c r="BN18" s="92" t="n">
        <f aca="false">BM18/1000000*$AW$2</f>
        <v>1.0133976868349E-007</v>
      </c>
      <c r="BO18" s="96" t="n">
        <f aca="false">BN18/$AT$5/$AT$4</f>
        <v>2.82850554369919E-006</v>
      </c>
      <c r="BP18" s="95" t="n">
        <f aca="false">BO18*100000000</f>
        <v>282.850554369919</v>
      </c>
      <c r="BQ18" s="97" t="n">
        <f aca="false">VSM!D11</f>
        <v>75.133</v>
      </c>
      <c r="BR18" s="97" t="n">
        <f aca="false">VSM!E11</f>
        <v>5.627</v>
      </c>
      <c r="BS18" s="98" t="n">
        <f aca="false">BR18/BQ18</f>
        <v>0.0748938548973154</v>
      </c>
      <c r="BT18" s="97" t="n">
        <f aca="false">VSM!F11</f>
        <v>6.74</v>
      </c>
      <c r="BU18" s="97" t="n">
        <f aca="false">ABS(VSM!G11)</f>
        <v>23.07</v>
      </c>
      <c r="BV18" s="99" t="n">
        <f aca="false">BU18/BT18</f>
        <v>3.42284866468843</v>
      </c>
      <c r="BW18" s="97" t="n">
        <f aca="false">VSM!D113</f>
        <v>45.481</v>
      </c>
      <c r="BX18" s="97" t="n">
        <f aca="false">VSM!E113</f>
        <v>5.541</v>
      </c>
      <c r="BY18" s="98" t="n">
        <f aca="false">BX18/BW18</f>
        <v>0.121831094303116</v>
      </c>
      <c r="BZ18" s="97" t="n">
        <f aca="false">VSM!F113</f>
        <v>10.66</v>
      </c>
      <c r="CA18" s="97" t="n">
        <f aca="false">ABS(VSM!G113)</f>
        <v>26.62</v>
      </c>
      <c r="CB18" s="99" t="n">
        <f aca="false">CA18/BZ18</f>
        <v>2.49718574108818</v>
      </c>
      <c r="CC18" s="100" t="n">
        <f aca="false">VSM!D215</f>
        <v>53.398</v>
      </c>
      <c r="CD18" s="100" t="n">
        <f aca="false">VSM!E215</f>
        <v>4.058</v>
      </c>
      <c r="CE18" s="98" t="n">
        <f aca="false">CD18/CC18</f>
        <v>0.075995355631297</v>
      </c>
      <c r="CF18" s="97" t="n">
        <f aca="false">VSM!F215</f>
        <v>6.31</v>
      </c>
      <c r="CG18" s="97" t="n">
        <f aca="false">ABS(VSM!G215)</f>
        <v>21.73</v>
      </c>
      <c r="CH18" s="99" t="n">
        <f aca="false">CG18/CF18</f>
        <v>3.44374009508716</v>
      </c>
      <c r="CI18" s="100" t="n">
        <f aca="false">VSM!D317</f>
        <v>37.102</v>
      </c>
      <c r="CJ18" s="97" t="n">
        <f aca="false">VSM!E317</f>
        <v>4.115</v>
      </c>
      <c r="CK18" s="98" t="n">
        <f aca="false">CJ18/CI18</f>
        <v>0.110910463047814</v>
      </c>
      <c r="CL18" s="97" t="n">
        <f aca="false">VSM!F317</f>
        <v>9.07</v>
      </c>
      <c r="CM18" s="97" t="n">
        <f aca="false">ABS(VSM!F317)</f>
        <v>9.07</v>
      </c>
      <c r="CN18" s="99" t="n">
        <f aca="false">CM18/CL18</f>
        <v>1</v>
      </c>
      <c r="CO18" s="97" t="n">
        <f aca="false">VSM!D419</f>
        <v>82.335</v>
      </c>
      <c r="CP18" s="97" t="n">
        <f aca="false">VSM!E419</f>
        <v>7.53</v>
      </c>
      <c r="CQ18" s="98" t="n">
        <f aca="false">CP18/CO18</f>
        <v>0.0914556385498269</v>
      </c>
      <c r="CR18" s="97" t="n">
        <f aca="false">VSM!F419</f>
        <v>7.92</v>
      </c>
      <c r="CS18" s="97" t="n">
        <f aca="false">ABS(VSM!G419)</f>
        <v>20.91</v>
      </c>
      <c r="CT18" s="99" t="n">
        <f aca="false">CS18/CR18</f>
        <v>2.64015151515152</v>
      </c>
      <c r="CU18" s="97" t="n">
        <f aca="false">VSM!D521</f>
        <v>150.192</v>
      </c>
      <c r="CV18" s="97" t="n">
        <f aca="false">VSM!E521</f>
        <v>13.269</v>
      </c>
      <c r="CW18" s="98" t="n">
        <f aca="false">CV18/CU18</f>
        <v>0.0883469159475871</v>
      </c>
      <c r="CX18" s="97" t="n">
        <f aca="false">VSM!F521</f>
        <v>7.92</v>
      </c>
      <c r="CY18" s="97" t="n">
        <f aca="false">ABS(VSM!G521)</f>
        <v>26.18</v>
      </c>
      <c r="CZ18" s="99" t="n">
        <f aca="false">CY18/CX18</f>
        <v>3.30555555555556</v>
      </c>
    </row>
    <row r="19" customFormat="false" ht="16.5" hidden="false" customHeight="true" outlineLevel="0" collapsed="false">
      <c r="A19" s="85" t="n">
        <v>11</v>
      </c>
      <c r="B19" s="86" t="str">
        <f aca="false">Lokalizacje!D13</f>
        <v>52° 09' 38.28"N</v>
      </c>
      <c r="C19" s="86" t="str">
        <f aca="false">Lokalizacje!C13</f>
        <v>21° 04' 20.17"E</v>
      </c>
      <c r="D19" s="87" t="n">
        <f aca="false">Lokalizacje!B13</f>
        <v>45173</v>
      </c>
      <c r="E19" s="88" t="n">
        <f aca="false">'Analiza sitowa'!B12-'Analiza sitowa'!H12</f>
        <v>1189.46</v>
      </c>
      <c r="F19" s="88" t="n">
        <f aca="false">'Analiza sitowa'!C12-'Analiza sitowa'!J12</f>
        <v>58.24</v>
      </c>
      <c r="G19" s="88" t="n">
        <f aca="false">'Analiza sitowa'!D12-'Analiza sitowa'!K12</f>
        <v>120.42</v>
      </c>
      <c r="H19" s="88" t="n">
        <f aca="false">'Analiza sitowa'!E12-'Analiza sitowa'!L12</f>
        <v>258.34</v>
      </c>
      <c r="I19" s="88" t="n">
        <f aca="false">'Analiza sitowa'!F12-'Analiza sitowa'!M12</f>
        <v>530.04</v>
      </c>
      <c r="J19" s="88" t="n">
        <f aca="false">'Analiza sitowa'!G12-'Analiza sitowa'!N12</f>
        <v>219.65</v>
      </c>
      <c r="K19" s="89" t="n">
        <f aca="false">E19/$E19*100</f>
        <v>100</v>
      </c>
      <c r="L19" s="89" t="n">
        <f aca="false">F19/$E19*100</f>
        <v>4.89633951541035</v>
      </c>
      <c r="M19" s="89" t="n">
        <f aca="false">G19/$E19*100</f>
        <v>10.1239217796311</v>
      </c>
      <c r="N19" s="89" t="n">
        <f aca="false">H19/$E19*100</f>
        <v>21.7190994232677</v>
      </c>
      <c r="O19" s="89" t="n">
        <f aca="false">I19/$E19*100</f>
        <v>44.5613976089991</v>
      </c>
      <c r="P19" s="89" t="n">
        <f aca="false">J19/$E19*100</f>
        <v>18.4663628873607</v>
      </c>
      <c r="Q19" s="90" t="n">
        <f aca="false">'Masa Warszawa'!D13</f>
        <v>8.11</v>
      </c>
      <c r="R19" s="90" t="n">
        <f aca="false">'Masa Warszawa'!G13</f>
        <v>9.31</v>
      </c>
      <c r="S19" s="90" t="n">
        <f aca="false">'Masa Warszawa'!J13</f>
        <v>9.37</v>
      </c>
      <c r="T19" s="90" t="n">
        <f aca="false">'Masa Warszawa'!M13</f>
        <v>9.14</v>
      </c>
      <c r="U19" s="90" t="n">
        <f aca="false">'Masa Warszawa'!P13</f>
        <v>8.93</v>
      </c>
      <c r="V19" s="90" t="n">
        <f aca="false">'Masa Warszawa'!S13</f>
        <v>8.82</v>
      </c>
      <c r="W19" s="91" t="n">
        <f aca="true">INDIRECT("'F1 Warszawa'!AK"&amp;2+ROW(B11)*6-6)</f>
        <v>0.00059365</v>
      </c>
      <c r="X19" s="91" t="n">
        <f aca="true">INDIRECT("'F1 Warszawa'!AK"&amp;3+ROW(C11)*6-6)</f>
        <v>0.00090233</v>
      </c>
      <c r="Y19" s="91" t="n">
        <f aca="true">INDIRECT("'F1 Warszawa'!AK"&amp;4+ROW(D11)*6-6)</f>
        <v>0.000541846666666667</v>
      </c>
      <c r="Z19" s="91" t="n">
        <f aca="true">INDIRECT("'F1 Warszawa'!AK"&amp;5+ROW(E11)*6-6)</f>
        <v>0.0002596</v>
      </c>
      <c r="AA19" s="91" t="n">
        <f aca="true">INDIRECT("'F1 Warszawa'!AK"&amp;6+ROW(F11)*6-6)</f>
        <v>0.00041417</v>
      </c>
      <c r="AB19" s="91" t="n">
        <f aca="true">INDIRECT("'F1 Warszawa'!AK"&amp;7+ROW(G11)*6-6)</f>
        <v>0.0011289</v>
      </c>
      <c r="AC19" s="92" t="n">
        <f aca="false">W19/100</f>
        <v>5.9365E-006</v>
      </c>
      <c r="AD19" s="92" t="n">
        <f aca="false">X19/100</f>
        <v>9.0233E-006</v>
      </c>
      <c r="AE19" s="92" t="n">
        <f aca="false">Y19/100</f>
        <v>5.41846666666667E-006</v>
      </c>
      <c r="AF19" s="92" t="n">
        <f aca="false">Z19/100</f>
        <v>2.596E-006</v>
      </c>
      <c r="AG19" s="92" t="n">
        <f aca="false">AA19/100</f>
        <v>4.1417E-006</v>
      </c>
      <c r="AH19" s="92" t="n">
        <f aca="false">AB19/100</f>
        <v>1.1289E-005</v>
      </c>
      <c r="AI19" s="93" t="n">
        <f aca="false">AC19/Q19*100000000</f>
        <v>73.1997533908755</v>
      </c>
      <c r="AJ19" s="93" t="n">
        <f aca="false">AD19/R19*100000000</f>
        <v>96.9205155746509</v>
      </c>
      <c r="AK19" s="93" t="n">
        <f aca="false">AE19/S19*100000000</f>
        <v>57.8278192813945</v>
      </c>
      <c r="AL19" s="93" t="n">
        <f aca="false">AF19/T19*100000000</f>
        <v>28.4026258205689</v>
      </c>
      <c r="AM19" s="93" t="n">
        <f aca="false">AG19/U19*100000000</f>
        <v>46.3796192609183</v>
      </c>
      <c r="AN19" s="93" t="n">
        <f aca="false">AH19/V19*100000000</f>
        <v>127.993197278912</v>
      </c>
      <c r="AO19" s="92" t="n">
        <f aca="false">'F3 Warszawa'!AK12</f>
        <v>0.00059212</v>
      </c>
      <c r="AP19" s="92" t="n">
        <f aca="false">AO19/100</f>
        <v>5.9212E-006</v>
      </c>
      <c r="AQ19" s="93" t="n">
        <f aca="false">AP19/Q19*100000000</f>
        <v>73.0110974106042</v>
      </c>
      <c r="AR19" s="93" t="n">
        <f aca="false">(AI19-AQ19)/AI19*100</f>
        <v>0.257727617282903</v>
      </c>
      <c r="AS19" s="92" t="n">
        <f aca="false">ARM!G15</f>
        <v>0.00319868546876949</v>
      </c>
      <c r="AT19" s="92" t="n">
        <f aca="false">AS19/1000000*$AW$2</f>
        <v>3.19868546876949E-008</v>
      </c>
      <c r="AU19" s="94" t="n">
        <f aca="false">AT19/$AT$5/$AT$4</f>
        <v>8.92788655283217E-007</v>
      </c>
      <c r="AV19" s="95" t="n">
        <f aca="false">AU19*100000000</f>
        <v>89.2788655283217</v>
      </c>
      <c r="AW19" s="101" t="s">
        <v>136</v>
      </c>
      <c r="AX19" s="92" t="e">
        <f aca="false">AW19/1000000*$AW$2</f>
        <v>#VALUE!</v>
      </c>
      <c r="AY19" s="96" t="e">
        <f aca="false">AX19/$AT$5/$AT$4</f>
        <v>#VALUE!</v>
      </c>
      <c r="AZ19" s="95" t="e">
        <f aca="false">AY19*100000000</f>
        <v>#VALUE!</v>
      </c>
      <c r="BA19" s="101" t="s">
        <v>136</v>
      </c>
      <c r="BB19" s="92" t="e">
        <f aca="false">BA19/1000000*$AW$2</f>
        <v>#VALUE!</v>
      </c>
      <c r="BC19" s="96" t="e">
        <f aca="false">BB19/$AT$5/$AT$4</f>
        <v>#VALUE!</v>
      </c>
      <c r="BD19" s="95" t="e">
        <f aca="false">BC19*100000000</f>
        <v>#VALUE!</v>
      </c>
      <c r="BE19" s="101" t="s">
        <v>136</v>
      </c>
      <c r="BF19" s="96" t="e">
        <f aca="false">BE19/1000000*$AW$2</f>
        <v>#VALUE!</v>
      </c>
      <c r="BG19" s="96" t="e">
        <f aca="false">BF19/$AT$5/$AT$4</f>
        <v>#VALUE!</v>
      </c>
      <c r="BH19" s="95" t="e">
        <f aca="false">BG19*100000000</f>
        <v>#VALUE!</v>
      </c>
      <c r="BI19" s="101" t="s">
        <v>136</v>
      </c>
      <c r="BJ19" s="96" t="e">
        <f aca="false">BI19/1000000*$AW$2</f>
        <v>#VALUE!</v>
      </c>
      <c r="BK19" s="96" t="e">
        <f aca="false">BJ19/$AT$5/$AT$4</f>
        <v>#VALUE!</v>
      </c>
      <c r="BL19" s="95" t="e">
        <f aca="false">BK19*100000000</f>
        <v>#VALUE!</v>
      </c>
      <c r="BM19" s="101" t="s">
        <v>136</v>
      </c>
      <c r="BN19" s="92" t="e">
        <f aca="false">BM19/1000000*$AW$2</f>
        <v>#VALUE!</v>
      </c>
      <c r="BO19" s="96" t="e">
        <f aca="false">BN19/$AT$5/$AT$4</f>
        <v>#VALUE!</v>
      </c>
      <c r="BP19" s="95" t="e">
        <f aca="false">BO19*100000000</f>
        <v>#VALUE!</v>
      </c>
      <c r="BQ19" s="97" t="n">
        <f aca="false">VSM!D12</f>
        <v>42.3</v>
      </c>
      <c r="BR19" s="97" t="n">
        <f aca="false">VSM!E12</f>
        <v>3.963</v>
      </c>
      <c r="BS19" s="98" t="n">
        <f aca="false">BR19/BQ19</f>
        <v>0.0936879432624114</v>
      </c>
      <c r="BT19" s="97" t="n">
        <f aca="false">VSM!F12</f>
        <v>8.18</v>
      </c>
      <c r="BU19" s="97" t="n">
        <f aca="false">ABS(VSM!G12)</f>
        <v>24.79</v>
      </c>
      <c r="BV19" s="99" t="n">
        <f aca="false">BU19/BT19</f>
        <v>3.03056234718826</v>
      </c>
      <c r="BW19" s="97" t="str">
        <f aca="false">VSM!D114</f>
        <v>NaN</v>
      </c>
      <c r="BX19" s="97" t="str">
        <f aca="false">VSM!E114</f>
        <v>NaN</v>
      </c>
      <c r="BY19" s="98" t="e">
        <f aca="false">BX19/BW19</f>
        <v>#VALUE!</v>
      </c>
      <c r="BZ19" s="97" t="str">
        <f aca="false">VSM!F114</f>
        <v>NaN</v>
      </c>
      <c r="CA19" s="97" t="e">
        <f aca="false">ABS(VSM!G114)</f>
        <v>#VALUE!</v>
      </c>
      <c r="CB19" s="99" t="e">
        <f aca="false">CA19/BZ19</f>
        <v>#VALUE!</v>
      </c>
      <c r="CC19" s="100" t="str">
        <f aca="false">VSM!D216</f>
        <v>NaN</v>
      </c>
      <c r="CD19" s="100" t="str">
        <f aca="false">VSM!E216</f>
        <v>NaN</v>
      </c>
      <c r="CE19" s="98" t="e">
        <f aca="false">CD19/CC19</f>
        <v>#VALUE!</v>
      </c>
      <c r="CF19" s="97" t="str">
        <f aca="false">VSM!F216</f>
        <v>NaN</v>
      </c>
      <c r="CG19" s="97" t="e">
        <f aca="false">ABS(VSM!G216)</f>
        <v>#VALUE!</v>
      </c>
      <c r="CH19" s="99" t="e">
        <f aca="false">CG19/CF19</f>
        <v>#VALUE!</v>
      </c>
      <c r="CI19" s="100" t="str">
        <f aca="false">VSM!D318</f>
        <v>NaN</v>
      </c>
      <c r="CJ19" s="97" t="str">
        <f aca="false">VSM!E318</f>
        <v>NaN</v>
      </c>
      <c r="CK19" s="98" t="e">
        <f aca="false">CJ19/CI19</f>
        <v>#VALUE!</v>
      </c>
      <c r="CL19" s="97" t="str">
        <f aca="false">VSM!F318</f>
        <v>NaN</v>
      </c>
      <c r="CM19" s="97" t="e">
        <f aca="false">ABS(VSM!F318)</f>
        <v>#VALUE!</v>
      </c>
      <c r="CN19" s="99" t="e">
        <f aca="false">CM19/CL19</f>
        <v>#VALUE!</v>
      </c>
      <c r="CO19" s="97" t="str">
        <f aca="false">VSM!D420</f>
        <v>NaN</v>
      </c>
      <c r="CP19" s="97" t="str">
        <f aca="false">VSM!E420</f>
        <v>NaN</v>
      </c>
      <c r="CQ19" s="98" t="e">
        <f aca="false">CP19/CO19</f>
        <v>#VALUE!</v>
      </c>
      <c r="CR19" s="97" t="str">
        <f aca="false">VSM!F420</f>
        <v>NaN</v>
      </c>
      <c r="CS19" s="97" t="e">
        <f aca="false">ABS(VSM!G420)</f>
        <v>#VALUE!</v>
      </c>
      <c r="CT19" s="99" t="e">
        <f aca="false">CS19/CR19</f>
        <v>#VALUE!</v>
      </c>
      <c r="CU19" s="97" t="str">
        <f aca="false">VSM!D522</f>
        <v>NaN</v>
      </c>
      <c r="CV19" s="97" t="str">
        <f aca="false">VSM!E522</f>
        <v>NaN</v>
      </c>
      <c r="CW19" s="98" t="e">
        <f aca="false">CV19/CU19</f>
        <v>#VALUE!</v>
      </c>
      <c r="CX19" s="97" t="str">
        <f aca="false">VSM!F522</f>
        <v>NaN</v>
      </c>
      <c r="CY19" s="97" t="e">
        <f aca="false">ABS(VSM!G522)</f>
        <v>#VALUE!</v>
      </c>
      <c r="CZ19" s="99" t="e">
        <f aca="false">CY19/CX19</f>
        <v>#VALUE!</v>
      </c>
    </row>
    <row r="20" customFormat="false" ht="16.5" hidden="false" customHeight="true" outlineLevel="0" collapsed="false">
      <c r="A20" s="85" t="n">
        <v>12</v>
      </c>
      <c r="B20" s="86" t="str">
        <f aca="false">Lokalizacje!D14</f>
        <v>52° 10' 27.57"N</v>
      </c>
      <c r="C20" s="86" t="str">
        <f aca="false">Lokalizacje!C14</f>
        <v>21° 04' 42.33"E</v>
      </c>
      <c r="D20" s="87" t="n">
        <f aca="false">Lokalizacje!B14</f>
        <v>45173</v>
      </c>
      <c r="E20" s="88" t="n">
        <f aca="false">'Analiza sitowa'!B13-'Analiza sitowa'!H13</f>
        <v>1289.73</v>
      </c>
      <c r="F20" s="88" t="n">
        <f aca="false">'Analiza sitowa'!C13-'Analiza sitowa'!J13</f>
        <v>50.54</v>
      </c>
      <c r="G20" s="88" t="n">
        <f aca="false">'Analiza sitowa'!D13-'Analiza sitowa'!K13</f>
        <v>170.75</v>
      </c>
      <c r="H20" s="88" t="n">
        <f aca="false">'Analiza sitowa'!E13-'Analiza sitowa'!L13</f>
        <v>523.51</v>
      </c>
      <c r="I20" s="88" t="n">
        <f aca="false">'Analiza sitowa'!F13-'Analiza sitowa'!M13</f>
        <v>394.73</v>
      </c>
      <c r="J20" s="88" t="n">
        <f aca="false">'Analiza sitowa'!G13-'Analiza sitowa'!N13</f>
        <v>148.35</v>
      </c>
      <c r="K20" s="89" t="n">
        <f aca="false">E20/$E20*100</f>
        <v>100</v>
      </c>
      <c r="L20" s="89" t="n">
        <f aca="false">F20/$E20*100</f>
        <v>3.9186496398471</v>
      </c>
      <c r="M20" s="89" t="n">
        <f aca="false">G20/$E20*100</f>
        <v>13.2392051049444</v>
      </c>
      <c r="N20" s="89" t="n">
        <f aca="false">H20/$E20*100</f>
        <v>40.5906662634815</v>
      </c>
      <c r="O20" s="89" t="n">
        <f aca="false">I20/$E20*100</f>
        <v>30.6056306358695</v>
      </c>
      <c r="P20" s="89" t="n">
        <f aca="false">J20/$E20*100</f>
        <v>11.5024074806355</v>
      </c>
      <c r="Q20" s="90" t="n">
        <f aca="false">'Masa Warszawa'!D14</f>
        <v>8.46</v>
      </c>
      <c r="R20" s="90" t="n">
        <f aca="false">'Masa Warszawa'!G14</f>
        <v>8.5</v>
      </c>
      <c r="S20" s="90" t="n">
        <f aca="false">'Masa Warszawa'!J14</f>
        <v>9.76</v>
      </c>
      <c r="T20" s="90" t="n">
        <f aca="false">'Masa Warszawa'!M14</f>
        <v>8.52</v>
      </c>
      <c r="U20" s="90" t="n">
        <f aca="false">'Masa Warszawa'!P14</f>
        <v>7.77</v>
      </c>
      <c r="V20" s="90" t="n">
        <f aca="false">'Masa Warszawa'!S14</f>
        <v>7.73</v>
      </c>
      <c r="W20" s="91" t="n">
        <f aca="true">INDIRECT("'F1 Warszawa'!AK"&amp;2+ROW(B12)*6-6)</f>
        <v>0.00118046666666667</v>
      </c>
      <c r="X20" s="91" t="n">
        <f aca="true">INDIRECT("'F1 Warszawa'!AK"&amp;3+ROW(C12)*6-6)</f>
        <v>0.00175886666666667</v>
      </c>
      <c r="Y20" s="91" t="n">
        <f aca="true">INDIRECT("'F1 Warszawa'!AK"&amp;4+ROW(D12)*6-6)</f>
        <v>0.00117703333333333</v>
      </c>
      <c r="Z20" s="91" t="n">
        <f aca="true">INDIRECT("'F1 Warszawa'!AK"&amp;5+ROW(E12)*6-6)</f>
        <v>0.0008189</v>
      </c>
      <c r="AA20" s="91" t="n">
        <f aca="true">INDIRECT("'F1 Warszawa'!AK"&amp;6+ROW(F12)*6-6)</f>
        <v>0.000925736666666667</v>
      </c>
      <c r="AB20" s="91" t="n">
        <f aca="true">INDIRECT("'F1 Warszawa'!AK"&amp;7+ROW(G12)*6-6)</f>
        <v>0.0024124</v>
      </c>
      <c r="AC20" s="92" t="n">
        <f aca="false">W20/100</f>
        <v>1.18046666666667E-005</v>
      </c>
      <c r="AD20" s="92" t="n">
        <f aca="false">X20/100</f>
        <v>1.75886666666667E-005</v>
      </c>
      <c r="AE20" s="92" t="n">
        <f aca="false">Y20/100</f>
        <v>1.17703333333333E-005</v>
      </c>
      <c r="AF20" s="92" t="n">
        <f aca="false">Z20/100</f>
        <v>8.189E-006</v>
      </c>
      <c r="AG20" s="92" t="n">
        <f aca="false">AA20/100</f>
        <v>9.25736666666667E-006</v>
      </c>
      <c r="AH20" s="92" t="n">
        <f aca="false">AB20/100</f>
        <v>2.4124E-005</v>
      </c>
      <c r="AI20" s="93" t="n">
        <f aca="false">AC20/Q20*100000000</f>
        <v>139.535066981875</v>
      </c>
      <c r="AJ20" s="93" t="n">
        <f aca="false">AD20/R20*100000000</f>
        <v>206.925490196078</v>
      </c>
      <c r="AK20" s="93" t="n">
        <f aca="false">AE20/S20*100000000</f>
        <v>120.597677595628</v>
      </c>
      <c r="AL20" s="93" t="n">
        <f aca="false">AF20/T20*100000000</f>
        <v>96.1150234741784</v>
      </c>
      <c r="AM20" s="93" t="n">
        <f aca="false">AG20/U20*100000000</f>
        <v>119.142428142428</v>
      </c>
      <c r="AN20" s="93" t="n">
        <f aca="false">AH20/V20*100000000</f>
        <v>312.082794307891</v>
      </c>
      <c r="AO20" s="92" t="n">
        <f aca="false">'F3 Warszawa'!AK13</f>
        <v>0.00114</v>
      </c>
      <c r="AP20" s="92" t="n">
        <f aca="false">AO20/100</f>
        <v>1.14E-005</v>
      </c>
      <c r="AQ20" s="93" t="n">
        <f aca="false">AP20/Q20*100000000</f>
        <v>134.751773049645</v>
      </c>
      <c r="AR20" s="93" t="n">
        <f aca="false">(AI20-AQ20)/AI20*100</f>
        <v>3.42802281583556</v>
      </c>
      <c r="AS20" s="92" t="n">
        <f aca="false">ARM!G16</f>
        <v>0.00520529528222627</v>
      </c>
      <c r="AT20" s="92" t="n">
        <f aca="false">AS20/1000000*$AW$2</f>
        <v>5.20529528222627E-008</v>
      </c>
      <c r="AU20" s="94" t="n">
        <f aca="false">AT20/$AT$5/$AT$4</f>
        <v>1.4528557498836E-006</v>
      </c>
      <c r="AV20" s="95" t="n">
        <f aca="false">AU20*100000000</f>
        <v>145.28557498836</v>
      </c>
      <c r="AW20" s="96" t="n">
        <f aca="false">ARM!G283</f>
        <v>0.0151398055652832</v>
      </c>
      <c r="AX20" s="92" t="n">
        <f aca="false">AW20/1000000*$AW$2</f>
        <v>1.51398055652832E-007</v>
      </c>
      <c r="AY20" s="96" t="n">
        <f aca="false">AX20/$AT$5/$AT$4</f>
        <v>4.22568795333238E-006</v>
      </c>
      <c r="AZ20" s="95" t="n">
        <f aca="false">AY20*100000000</f>
        <v>422.568795333237</v>
      </c>
      <c r="BA20" s="96" t="n">
        <f aca="false">ARM!G308</f>
        <v>0.00641091302061312</v>
      </c>
      <c r="BB20" s="92" t="n">
        <f aca="false">BA20/1000000*$AW$2</f>
        <v>6.41091302061312E-008</v>
      </c>
      <c r="BC20" s="96" t="n">
        <f aca="false">BB20/$AT$5/$AT$4</f>
        <v>1.78935705642002E-006</v>
      </c>
      <c r="BD20" s="95" t="n">
        <f aca="false">BC20*100000000</f>
        <v>178.935705642002</v>
      </c>
      <c r="BE20" s="96" t="n">
        <f aca="false">ARM!G288</f>
        <v>0.00539283930158537</v>
      </c>
      <c r="BF20" s="96" t="n">
        <f aca="false">BE20/1000000*$AW$2</f>
        <v>5.39283930158537E-008</v>
      </c>
      <c r="BG20" s="96" t="n">
        <f aca="false">BF20/$AT$5/$AT$4</f>
        <v>1.50520136950916E-006</v>
      </c>
      <c r="BH20" s="95" t="n">
        <f aca="false">BG20*100000000</f>
        <v>150.520136950916</v>
      </c>
      <c r="BI20" s="96" t="n">
        <f aca="false">ARM!G282</f>
        <v>0.00826267744881502</v>
      </c>
      <c r="BJ20" s="96" t="n">
        <f aca="false">BI20/1000000*$AW$2</f>
        <v>8.26267744881502E-008</v>
      </c>
      <c r="BK20" s="96" t="n">
        <f aca="false">BJ20/$AT$5/$AT$4</f>
        <v>2.30620508349148E-006</v>
      </c>
      <c r="BL20" s="95" t="n">
        <f aca="false">BK20*100000000</f>
        <v>230.620508349148</v>
      </c>
      <c r="BM20" s="96" t="n">
        <f aca="false">ARM!G293</f>
        <v>0.0161361996881607</v>
      </c>
      <c r="BN20" s="92" t="n">
        <f aca="false">BM20/1000000*$AW$2</f>
        <v>1.61361996881607E-007</v>
      </c>
      <c r="BO20" s="96" t="n">
        <f aca="false">BN20/$AT$5/$AT$4</f>
        <v>4.50379262407329E-006</v>
      </c>
      <c r="BP20" s="95" t="n">
        <f aca="false">BO20*100000000</f>
        <v>450.379262407329</v>
      </c>
      <c r="BQ20" s="97" t="n">
        <f aca="false">VSM!D13</f>
        <v>105.676</v>
      </c>
      <c r="BR20" s="97" t="n">
        <f aca="false">VSM!E13</f>
        <v>8.574</v>
      </c>
      <c r="BS20" s="98" t="n">
        <f aca="false">BR20/BQ20</f>
        <v>0.0811347893561452</v>
      </c>
      <c r="BT20" s="97" t="n">
        <f aca="false">VSM!F13</f>
        <v>5.88</v>
      </c>
      <c r="BU20" s="97" t="n">
        <f aca="false">ABS(VSM!G13)</f>
        <v>17.75</v>
      </c>
      <c r="BV20" s="99" t="n">
        <f aca="false">BU20/BT20</f>
        <v>3.0187074829932</v>
      </c>
      <c r="BW20" s="97" t="n">
        <f aca="false">VSM!D115</f>
        <v>131.84</v>
      </c>
      <c r="BX20" s="97" t="n">
        <f aca="false">VSM!E115</f>
        <v>18.741</v>
      </c>
      <c r="BY20" s="98" t="n">
        <f aca="false">BX20/BW20</f>
        <v>0.142149575242718</v>
      </c>
      <c r="BZ20" s="97" t="n">
        <f aca="false">VSM!F115</f>
        <v>8.07</v>
      </c>
      <c r="CA20" s="97" t="n">
        <f aca="false">ABS(VSM!G115)</f>
        <v>18.39</v>
      </c>
      <c r="CB20" s="99" t="n">
        <f aca="false">CA20/BZ20</f>
        <v>2.27881040892193</v>
      </c>
      <c r="CC20" s="100" t="n">
        <f aca="false">VSM!D217</f>
        <v>63.812</v>
      </c>
      <c r="CD20" s="100" t="n">
        <f aca="false">VSM!E217</f>
        <v>8.873</v>
      </c>
      <c r="CE20" s="98" t="n">
        <f aca="false">CD20/CC20</f>
        <v>0.139049081677427</v>
      </c>
      <c r="CF20" s="97" t="n">
        <f aca="false">VSM!F217</f>
        <v>9.13</v>
      </c>
      <c r="CG20" s="97" t="n">
        <f aca="false">ABS(VSM!G217)</f>
        <v>19.95</v>
      </c>
      <c r="CH20" s="99" t="n">
        <f aca="false">CG20/CF20</f>
        <v>2.18510405257393</v>
      </c>
      <c r="CI20" s="100" t="n">
        <f aca="false">VSM!D319</f>
        <v>80.917</v>
      </c>
      <c r="CJ20" s="97" t="n">
        <f aca="false">VSM!E319</f>
        <v>8.068</v>
      </c>
      <c r="CK20" s="98" t="n">
        <f aca="false">CJ20/CI20</f>
        <v>0.0997071072827712</v>
      </c>
      <c r="CL20" s="97" t="n">
        <f aca="false">VSM!F319</f>
        <v>9.19</v>
      </c>
      <c r="CM20" s="97" t="n">
        <f aca="false">ABS(VSM!F319)</f>
        <v>9.19</v>
      </c>
      <c r="CN20" s="99" t="n">
        <f aca="false">CM20/CL20</f>
        <v>1</v>
      </c>
      <c r="CO20" s="97" t="n">
        <f aca="false">VSM!D421</f>
        <v>131.854</v>
      </c>
      <c r="CP20" s="97" t="n">
        <f aca="false">VSM!E421</f>
        <v>11.231</v>
      </c>
      <c r="CQ20" s="98" t="n">
        <f aca="false">CP20/CO20</f>
        <v>0.0851775448602242</v>
      </c>
      <c r="CR20" s="97" t="n">
        <f aca="false">VSM!F421</f>
        <v>7.58</v>
      </c>
      <c r="CS20" s="97" t="n">
        <f aca="false">ABS(VSM!G421)</f>
        <v>25.35</v>
      </c>
      <c r="CT20" s="99" t="n">
        <f aca="false">CS20/CR20</f>
        <v>3.344327176781</v>
      </c>
      <c r="CU20" s="97" t="n">
        <f aca="false">VSM!D523</f>
        <v>300.887</v>
      </c>
      <c r="CV20" s="97" t="n">
        <f aca="false">VSM!E523</f>
        <v>21.606</v>
      </c>
      <c r="CW20" s="98" t="n">
        <f aca="false">CV20/CU20</f>
        <v>0.0718076886007039</v>
      </c>
      <c r="CX20" s="97" t="n">
        <f aca="false">VSM!F523</f>
        <v>6.83</v>
      </c>
      <c r="CY20" s="97" t="n">
        <f aca="false">ABS(VSM!G523)</f>
        <v>23.65</v>
      </c>
      <c r="CZ20" s="99" t="n">
        <f aca="false">CY20/CX20</f>
        <v>3.46266471449488</v>
      </c>
    </row>
    <row r="21" customFormat="false" ht="16.5" hidden="false" customHeight="true" outlineLevel="0" collapsed="false">
      <c r="A21" s="85" t="n">
        <v>13</v>
      </c>
      <c r="B21" s="86" t="str">
        <f aca="false">Lokalizacje!D15</f>
        <v>52° 12' 14.31"N</v>
      </c>
      <c r="C21" s="86" t="str">
        <f aca="false">Lokalizacje!C15</f>
        <v>21° 04' 29.00"E</v>
      </c>
      <c r="D21" s="87" t="n">
        <f aca="false">Lokalizacje!B15</f>
        <v>45173</v>
      </c>
      <c r="E21" s="88" t="n">
        <f aca="false">'Analiza sitowa'!B14-'Analiza sitowa'!H14</f>
        <v>1079.87</v>
      </c>
      <c r="F21" s="88" t="n">
        <f aca="false">'Analiza sitowa'!C14-'Analiza sitowa'!J14</f>
        <v>61.64</v>
      </c>
      <c r="G21" s="88" t="n">
        <f aca="false">'Analiza sitowa'!D14-'Analiza sitowa'!K14</f>
        <v>106.85</v>
      </c>
      <c r="H21" s="88" t="n">
        <f aca="false">'Analiza sitowa'!E14-'Analiza sitowa'!L14</f>
        <v>186.51</v>
      </c>
      <c r="I21" s="88" t="n">
        <f aca="false">'Analiza sitowa'!F14-'Analiza sitowa'!M14</f>
        <v>269.94</v>
      </c>
      <c r="J21" s="88" t="n">
        <f aca="false">'Analiza sitowa'!G14-'Analiza sitowa'!N14</f>
        <v>454.06</v>
      </c>
      <c r="K21" s="89" t="n">
        <f aca="false">E21/$E21*100</f>
        <v>100</v>
      </c>
      <c r="L21" s="89" t="n">
        <f aca="false">F21/$E21*100</f>
        <v>5.70809449285562</v>
      </c>
      <c r="M21" s="89" t="n">
        <f aca="false">G21/$E21*100</f>
        <v>9.89470954837156</v>
      </c>
      <c r="N21" s="89" t="n">
        <f aca="false">H21/$E21*100</f>
        <v>17.2715234241159</v>
      </c>
      <c r="O21" s="89" t="n">
        <f aca="false">I21/$E21*100</f>
        <v>24.9974533971682</v>
      </c>
      <c r="P21" s="89" t="n">
        <f aca="false">J21/$E21*100</f>
        <v>42.0476538842638</v>
      </c>
      <c r="Q21" s="90" t="n">
        <f aca="false">'Masa Warszawa'!D15</f>
        <v>7.94</v>
      </c>
      <c r="R21" s="90" t="n">
        <f aca="false">'Masa Warszawa'!G15</f>
        <v>8.77</v>
      </c>
      <c r="S21" s="90" t="n">
        <f aca="false">'Masa Warszawa'!J15</f>
        <v>8.97</v>
      </c>
      <c r="T21" s="90" t="n">
        <f aca="false">'Masa Warszawa'!M15</f>
        <v>8.89</v>
      </c>
      <c r="U21" s="90" t="n">
        <f aca="false">'Masa Warszawa'!P15</f>
        <v>9.16</v>
      </c>
      <c r="V21" s="90" t="n">
        <f aca="false">'Masa Warszawa'!S15</f>
        <v>7.42</v>
      </c>
      <c r="W21" s="91" t="n">
        <f aca="true">INDIRECT("'F1 Warszawa'!AK"&amp;2+ROW(B13)*6-6)</f>
        <v>0.000802056666666667</v>
      </c>
      <c r="X21" s="91" t="n">
        <f aca="true">INDIRECT("'F1 Warszawa'!AK"&amp;3+ROW(C13)*6-6)</f>
        <v>0.00200026666666667</v>
      </c>
      <c r="Y21" s="91" t="n">
        <f aca="true">INDIRECT("'F1 Warszawa'!AK"&amp;4+ROW(D13)*6-6)</f>
        <v>0.00116023333333333</v>
      </c>
      <c r="Z21" s="91" t="n">
        <f aca="true">INDIRECT("'F1 Warszawa'!AK"&amp;5+ROW(E13)*6-6)</f>
        <v>0.000720086666666667</v>
      </c>
      <c r="AA21" s="91" t="n">
        <f aca="true">INDIRECT("'F1 Warszawa'!AK"&amp;6+ROW(F13)*6-6)</f>
        <v>0.00084943</v>
      </c>
      <c r="AB21" s="91" t="n">
        <f aca="true">INDIRECT("'F1 Warszawa'!AK"&amp;7+ROW(G13)*6-6)</f>
        <v>0.00084542</v>
      </c>
      <c r="AC21" s="92" t="n">
        <f aca="false">W21/100</f>
        <v>8.02056666666667E-006</v>
      </c>
      <c r="AD21" s="92" t="n">
        <f aca="false">X21/100</f>
        <v>2.00026666666667E-005</v>
      </c>
      <c r="AE21" s="92" t="n">
        <f aca="false">Y21/100</f>
        <v>1.16023333333333E-005</v>
      </c>
      <c r="AF21" s="92" t="n">
        <f aca="false">Z21/100</f>
        <v>7.20086666666667E-006</v>
      </c>
      <c r="AG21" s="92" t="n">
        <f aca="false">AA21/100</f>
        <v>8.4943E-006</v>
      </c>
      <c r="AH21" s="92" t="n">
        <f aca="false">AB21/100</f>
        <v>8.4542E-006</v>
      </c>
      <c r="AI21" s="93" t="n">
        <f aca="false">AC21/Q21*100000000</f>
        <v>101.014693534845</v>
      </c>
      <c r="AJ21" s="93" t="n">
        <f aca="false">AD21/R21*100000000</f>
        <v>228.0805777271</v>
      </c>
      <c r="AK21" s="93" t="n">
        <f aca="false">AE21/S21*100000000</f>
        <v>129.34596804162</v>
      </c>
      <c r="AL21" s="93" t="n">
        <f aca="false">AF21/T21*100000000</f>
        <v>80.9996250468691</v>
      </c>
      <c r="AM21" s="93" t="n">
        <f aca="false">AG21/U21*100000000</f>
        <v>92.7325327510917</v>
      </c>
      <c r="AN21" s="93" t="n">
        <f aca="false">AH21/V21*100000000</f>
        <v>113.938005390836</v>
      </c>
      <c r="AO21" s="92" t="n">
        <f aca="false">'F3 Warszawa'!AK14</f>
        <v>0.000763736666666667</v>
      </c>
      <c r="AP21" s="92" t="n">
        <f aca="false">AO21/100</f>
        <v>7.63736666666667E-006</v>
      </c>
      <c r="AQ21" s="93" t="n">
        <f aca="false">AP21/Q21*100000000</f>
        <v>96.188497061293</v>
      </c>
      <c r="AR21" s="93" t="n">
        <f aca="false">(AI21-AQ21)/AI21*100</f>
        <v>4.77771728514607</v>
      </c>
      <c r="AS21" s="92" t="n">
        <f aca="false">ARM!G17</f>
        <v>0.0103394144657899</v>
      </c>
      <c r="AT21" s="92" t="n">
        <f aca="false">AS21/1000000*$AW$2</f>
        <v>1.03394144657899E-007</v>
      </c>
      <c r="AU21" s="94" t="n">
        <f aca="false">AT21/$AT$5/$AT$4</f>
        <v>2.88584545978491E-006</v>
      </c>
      <c r="AV21" s="95" t="n">
        <f aca="false">AU21*100000000</f>
        <v>288.584545978491</v>
      </c>
      <c r="AW21" s="101" t="s">
        <v>136</v>
      </c>
      <c r="AX21" s="92" t="e">
        <f aca="false">AW21/1000000*$AW$2</f>
        <v>#VALUE!</v>
      </c>
      <c r="AY21" s="96" t="e">
        <f aca="false">AX21/$AT$5/$AT$4</f>
        <v>#VALUE!</v>
      </c>
      <c r="AZ21" s="95" t="e">
        <f aca="false">AY21*100000000</f>
        <v>#VALUE!</v>
      </c>
      <c r="BA21" s="101" t="s">
        <v>136</v>
      </c>
      <c r="BB21" s="92" t="e">
        <f aca="false">BA21/1000000*$AW$2</f>
        <v>#VALUE!</v>
      </c>
      <c r="BC21" s="96" t="e">
        <f aca="false">BB21/$AT$5/$AT$4</f>
        <v>#VALUE!</v>
      </c>
      <c r="BD21" s="95" t="e">
        <f aca="false">BC21*100000000</f>
        <v>#VALUE!</v>
      </c>
      <c r="BE21" s="101" t="s">
        <v>136</v>
      </c>
      <c r="BF21" s="96" t="e">
        <f aca="false">BE21/1000000*$AW$2</f>
        <v>#VALUE!</v>
      </c>
      <c r="BG21" s="96" t="e">
        <f aca="false">BF21/$AT$5/$AT$4</f>
        <v>#VALUE!</v>
      </c>
      <c r="BH21" s="95" t="e">
        <f aca="false">BG21*100000000</f>
        <v>#VALUE!</v>
      </c>
      <c r="BI21" s="101" t="s">
        <v>136</v>
      </c>
      <c r="BJ21" s="96" t="e">
        <f aca="false">BI21/1000000*$AW$2</f>
        <v>#VALUE!</v>
      </c>
      <c r="BK21" s="96" t="e">
        <f aca="false">BJ21/$AT$5/$AT$4</f>
        <v>#VALUE!</v>
      </c>
      <c r="BL21" s="95" t="e">
        <f aca="false">BK21*100000000</f>
        <v>#VALUE!</v>
      </c>
      <c r="BM21" s="101" t="s">
        <v>136</v>
      </c>
      <c r="BN21" s="92" t="e">
        <f aca="false">BM21/1000000*$AW$2</f>
        <v>#VALUE!</v>
      </c>
      <c r="BO21" s="96" t="e">
        <f aca="false">BN21/$AT$5/$AT$4</f>
        <v>#VALUE!</v>
      </c>
      <c r="BP21" s="95" t="e">
        <f aca="false">BO21*100000000</f>
        <v>#VALUE!</v>
      </c>
      <c r="BQ21" s="97" t="n">
        <f aca="false">VSM!D14</f>
        <v>137.892</v>
      </c>
      <c r="BR21" s="97" t="n">
        <f aca="false">VSM!E14</f>
        <v>10.429</v>
      </c>
      <c r="BS21" s="98" t="n">
        <f aca="false">BR21/BQ21</f>
        <v>0.0756316537580135</v>
      </c>
      <c r="BT21" s="97" t="n">
        <f aca="false">VSM!F14</f>
        <v>6.49</v>
      </c>
      <c r="BU21" s="97" t="n">
        <f aca="false">ABS(VSM!G14)</f>
        <v>18.48</v>
      </c>
      <c r="BV21" s="99" t="n">
        <f aca="false">BU21/BT21</f>
        <v>2.84745762711864</v>
      </c>
      <c r="BW21" s="97" t="str">
        <f aca="false">VSM!D116</f>
        <v>NaN</v>
      </c>
      <c r="BX21" s="97" t="str">
        <f aca="false">VSM!E116</f>
        <v>NaN</v>
      </c>
      <c r="BY21" s="98" t="e">
        <f aca="false">BX21/BW21</f>
        <v>#VALUE!</v>
      </c>
      <c r="BZ21" s="97" t="str">
        <f aca="false">VSM!F116</f>
        <v>NaN</v>
      </c>
      <c r="CA21" s="97" t="e">
        <f aca="false">ABS(VSM!G116)</f>
        <v>#VALUE!</v>
      </c>
      <c r="CB21" s="99" t="e">
        <f aca="false">CA21/BZ21</f>
        <v>#VALUE!</v>
      </c>
      <c r="CC21" s="100" t="str">
        <f aca="false">VSM!D218</f>
        <v>NaN</v>
      </c>
      <c r="CD21" s="100" t="str">
        <f aca="false">VSM!E218</f>
        <v>NaN</v>
      </c>
      <c r="CE21" s="98" t="e">
        <f aca="false">CD21/CC21</f>
        <v>#VALUE!</v>
      </c>
      <c r="CF21" s="97" t="str">
        <f aca="false">VSM!F218</f>
        <v>NaN</v>
      </c>
      <c r="CG21" s="97" t="e">
        <f aca="false">ABS(VSM!G218)</f>
        <v>#VALUE!</v>
      </c>
      <c r="CH21" s="99" t="e">
        <f aca="false">CG21/CF21</f>
        <v>#VALUE!</v>
      </c>
      <c r="CI21" s="100" t="str">
        <f aca="false">VSM!D320</f>
        <v>NaN</v>
      </c>
      <c r="CJ21" s="97" t="str">
        <f aca="false">VSM!E320</f>
        <v>NaN</v>
      </c>
      <c r="CK21" s="98" t="e">
        <f aca="false">CJ21/CI21</f>
        <v>#VALUE!</v>
      </c>
      <c r="CL21" s="97" t="str">
        <f aca="false">VSM!F320</f>
        <v>NaN</v>
      </c>
      <c r="CM21" s="97" t="e">
        <f aca="false">ABS(VSM!F320)</f>
        <v>#VALUE!</v>
      </c>
      <c r="CN21" s="99" t="e">
        <f aca="false">CM21/CL21</f>
        <v>#VALUE!</v>
      </c>
      <c r="CO21" s="97" t="str">
        <f aca="false">VSM!D422</f>
        <v>NaN</v>
      </c>
      <c r="CP21" s="97" t="str">
        <f aca="false">VSM!E422</f>
        <v>NaN</v>
      </c>
      <c r="CQ21" s="98" t="e">
        <f aca="false">CP21/CO21</f>
        <v>#VALUE!</v>
      </c>
      <c r="CR21" s="97" t="str">
        <f aca="false">VSM!F422</f>
        <v>NaN</v>
      </c>
      <c r="CS21" s="97" t="e">
        <f aca="false">ABS(VSM!G422)</f>
        <v>#VALUE!</v>
      </c>
      <c r="CT21" s="99" t="e">
        <f aca="false">CS21/CR21</f>
        <v>#VALUE!</v>
      </c>
      <c r="CU21" s="97" t="str">
        <f aca="false">VSM!D524</f>
        <v>NaN</v>
      </c>
      <c r="CV21" s="97" t="str">
        <f aca="false">VSM!E524</f>
        <v>NaN</v>
      </c>
      <c r="CW21" s="98" t="e">
        <f aca="false">CV21/CU21</f>
        <v>#VALUE!</v>
      </c>
      <c r="CX21" s="97" t="str">
        <f aca="false">VSM!F524</f>
        <v>NaN</v>
      </c>
      <c r="CY21" s="97" t="e">
        <f aca="false">ABS(VSM!G524)</f>
        <v>#VALUE!</v>
      </c>
      <c r="CZ21" s="99" t="e">
        <f aca="false">CY21/CX21</f>
        <v>#VALUE!</v>
      </c>
    </row>
    <row r="22" customFormat="false" ht="16.5" hidden="false" customHeight="true" outlineLevel="0" collapsed="false">
      <c r="A22" s="85" t="n">
        <v>14</v>
      </c>
      <c r="B22" s="86" t="str">
        <f aca="false">Lokalizacje!D16</f>
        <v>52° 12' 44.55"N</v>
      </c>
      <c r="C22" s="86" t="str">
        <f aca="false">Lokalizacje!C16</f>
        <v>21° 04' 5.031"E</v>
      </c>
      <c r="D22" s="87" t="n">
        <f aca="false">Lokalizacje!B16</f>
        <v>45173</v>
      </c>
      <c r="E22" s="88" t="n">
        <f aca="false">'Analiza sitowa'!B15-'Analiza sitowa'!H15</f>
        <v>1221.29</v>
      </c>
      <c r="F22" s="88" t="n">
        <f aca="false">'Analiza sitowa'!C15-'Analiza sitowa'!J15</f>
        <v>37.37</v>
      </c>
      <c r="G22" s="88" t="n">
        <f aca="false">'Analiza sitowa'!D15-'Analiza sitowa'!K15</f>
        <v>173.21</v>
      </c>
      <c r="H22" s="88" t="n">
        <f aca="false">'Analiza sitowa'!E15-'Analiza sitowa'!L15</f>
        <v>478.71</v>
      </c>
      <c r="I22" s="88" t="n">
        <f aca="false">'Analiza sitowa'!F15-'Analiza sitowa'!M15</f>
        <v>405.35</v>
      </c>
      <c r="J22" s="88" t="n">
        <f aca="false">'Analiza sitowa'!G15-'Analiza sitowa'!N15</f>
        <v>126.21</v>
      </c>
      <c r="K22" s="89" t="n">
        <f aca="false">E22/$E22*100</f>
        <v>100</v>
      </c>
      <c r="L22" s="89" t="n">
        <f aca="false">F22/$E22*100</f>
        <v>3.05987930794488</v>
      </c>
      <c r="M22" s="89" t="n">
        <f aca="false">G22/$E22*100</f>
        <v>14.1825446863562</v>
      </c>
      <c r="N22" s="89" t="n">
        <f aca="false">H22/$E22*100</f>
        <v>39.1970784989642</v>
      </c>
      <c r="O22" s="89" t="n">
        <f aca="false">I22/$E22*100</f>
        <v>33.1903151585618</v>
      </c>
      <c r="P22" s="89" t="n">
        <f aca="false">J22/$E22*100</f>
        <v>10.3341548690319</v>
      </c>
      <c r="Q22" s="90" t="n">
        <f aca="false">'Masa Warszawa'!D16</f>
        <v>8.95</v>
      </c>
      <c r="R22" s="90" t="n">
        <f aca="false">'Masa Warszawa'!G16</f>
        <v>9.29</v>
      </c>
      <c r="S22" s="90" t="n">
        <f aca="false">'Masa Warszawa'!J16</f>
        <v>9.25</v>
      </c>
      <c r="T22" s="90" t="n">
        <f aca="false">'Masa Warszawa'!M16</f>
        <v>9.67</v>
      </c>
      <c r="U22" s="90" t="n">
        <f aca="false">'Masa Warszawa'!P16</f>
        <v>9.78</v>
      </c>
      <c r="V22" s="90" t="n">
        <f aca="false">'Masa Warszawa'!S16</f>
        <v>8.05</v>
      </c>
      <c r="W22" s="91" t="n">
        <f aca="true">INDIRECT("'F1 Warszawa'!AK"&amp;2+ROW(B14)*6-6)</f>
        <v>0.0008327</v>
      </c>
      <c r="X22" s="91" t="n">
        <f aca="true">INDIRECT("'F1 Warszawa'!AK"&amp;3+ROW(C14)*6-6)</f>
        <v>0.0012279</v>
      </c>
      <c r="Y22" s="91" t="n">
        <f aca="true">INDIRECT("'F1 Warszawa'!AK"&amp;4+ROW(D14)*6-6)</f>
        <v>0.00085317</v>
      </c>
      <c r="Z22" s="91" t="n">
        <f aca="true">INDIRECT("'F1 Warszawa'!AK"&amp;5+ROW(E14)*6-6)</f>
        <v>0.000630893333333333</v>
      </c>
      <c r="AA22" s="91" t="n">
        <f aca="true">INDIRECT("'F1 Warszawa'!AK"&amp;6+ROW(F14)*6-6)</f>
        <v>0.000738803333333333</v>
      </c>
      <c r="AB22" s="91" t="n">
        <f aca="true">INDIRECT("'F1 Warszawa'!AK"&amp;7+ROW(G14)*6-6)</f>
        <v>0.0014996</v>
      </c>
      <c r="AC22" s="92" t="n">
        <f aca="false">W22/100</f>
        <v>8.327E-006</v>
      </c>
      <c r="AD22" s="92" t="n">
        <f aca="false">X22/100</f>
        <v>1.2279E-005</v>
      </c>
      <c r="AE22" s="92" t="n">
        <f aca="false">Y22/100</f>
        <v>8.5317E-006</v>
      </c>
      <c r="AF22" s="92" t="n">
        <f aca="false">Z22/100</f>
        <v>6.30893333333333E-006</v>
      </c>
      <c r="AG22" s="92" t="n">
        <f aca="false">AA22/100</f>
        <v>7.38803333333333E-006</v>
      </c>
      <c r="AH22" s="92" t="n">
        <f aca="false">AB22/100</f>
        <v>1.4996E-005</v>
      </c>
      <c r="AI22" s="93" t="n">
        <f aca="false">AC22/Q22*100000000</f>
        <v>93.0391061452514</v>
      </c>
      <c r="AJ22" s="93" t="n">
        <f aca="false">AD22/R22*100000000</f>
        <v>132.174381054898</v>
      </c>
      <c r="AK22" s="93" t="n">
        <f aca="false">AE22/S22*100000000</f>
        <v>92.2345945945946</v>
      </c>
      <c r="AL22" s="93" t="n">
        <f aca="false">AF22/T22*100000000</f>
        <v>65.2423302309548</v>
      </c>
      <c r="AM22" s="93" t="n">
        <f aca="false">AG22/U22*100000000</f>
        <v>75.5422631220177</v>
      </c>
      <c r="AN22" s="93" t="n">
        <f aca="false">AH22/V22*100000000</f>
        <v>186.285714285714</v>
      </c>
      <c r="AO22" s="92" t="n">
        <f aca="false">'F3 Warszawa'!AK15</f>
        <v>0.0007942</v>
      </c>
      <c r="AP22" s="92" t="n">
        <f aca="false">AO22/100</f>
        <v>7.942E-006</v>
      </c>
      <c r="AQ22" s="93" t="n">
        <f aca="false">AP22/Q22*100000000</f>
        <v>88.7374301675978</v>
      </c>
      <c r="AR22" s="93" t="n">
        <f aca="false">(AI22-AQ22)/AI22*100</f>
        <v>4.62351387054161</v>
      </c>
      <c r="AS22" s="92" t="n">
        <f aca="false">ARM!G18</f>
        <v>0.00557209500223785</v>
      </c>
      <c r="AT22" s="92" t="n">
        <f aca="false">AS22/1000000*$AW$2</f>
        <v>5.57209500223785E-008</v>
      </c>
      <c r="AU22" s="94" t="n">
        <f aca="false">AT22/$AT$5/$AT$4</f>
        <v>1.55523362729127E-006</v>
      </c>
      <c r="AV22" s="95" t="n">
        <f aca="false">AU22*100000000</f>
        <v>155.523362729127</v>
      </c>
      <c r="AW22" s="96" t="n">
        <f aca="false">ARM!G304</f>
        <v>0.0145925196623459</v>
      </c>
      <c r="AX22" s="92" t="n">
        <f aca="false">AW22/1000000*$AW$2</f>
        <v>1.45925196623459E-007</v>
      </c>
      <c r="AY22" s="96" t="n">
        <f aca="false">AX22/$AT$5/$AT$4</f>
        <v>4.0729343768681E-006</v>
      </c>
      <c r="AZ22" s="95" t="n">
        <f aca="false">AY22*100000000</f>
        <v>407.29343768681</v>
      </c>
      <c r="BA22" s="96" t="n">
        <f aca="false">ARM!G268</f>
        <v>0.011344608710779</v>
      </c>
      <c r="BB22" s="92" t="n">
        <f aca="false">BA22/1000000*$AW$2</f>
        <v>1.1344608710779E-007</v>
      </c>
      <c r="BC22" s="96" t="n">
        <f aca="false">BB22/$AT$5/$AT$4</f>
        <v>3.16640634238632E-006</v>
      </c>
      <c r="BD22" s="95" t="n">
        <f aca="false">BC22*100000000</f>
        <v>316.640634238632</v>
      </c>
      <c r="BE22" s="96" t="n">
        <f aca="false">ARM!G324</f>
        <v>0.00431676152090287</v>
      </c>
      <c r="BF22" s="96" t="n">
        <f aca="false">BE22/1000000*$AW$2</f>
        <v>4.31676152090287E-008</v>
      </c>
      <c r="BG22" s="96" t="n">
        <f aca="false">BF22/$AT$5/$AT$4</f>
        <v>1.20485610450089E-006</v>
      </c>
      <c r="BH22" s="95" t="n">
        <f aca="false">BG22*100000000</f>
        <v>120.485610450089</v>
      </c>
      <c r="BI22" s="96" t="n">
        <f aca="false">ARM!G295</f>
        <v>0.00473313477664934</v>
      </c>
      <c r="BJ22" s="96" t="n">
        <f aca="false">BI22/1000000*$AW$2</f>
        <v>4.73313477664934E-008</v>
      </c>
      <c r="BK22" s="96" t="n">
        <f aca="false">BJ22/$AT$5/$AT$4</f>
        <v>1.32107050654924E-006</v>
      </c>
      <c r="BL22" s="95" t="n">
        <f aca="false">BK22*100000000</f>
        <v>132.107050654924</v>
      </c>
      <c r="BM22" s="96" t="n">
        <f aca="false">ARM!G301</f>
        <v>0.0128323107799863</v>
      </c>
      <c r="BN22" s="92" t="n">
        <f aca="false">BM22/1000000*$AW$2</f>
        <v>1.28323107799863E-007</v>
      </c>
      <c r="BO22" s="96" t="n">
        <f aca="false">BN22/$AT$5/$AT$4</f>
        <v>3.58164051992506E-006</v>
      </c>
      <c r="BP22" s="95" t="n">
        <f aca="false">BO22*100000000</f>
        <v>358.164051992506</v>
      </c>
      <c r="BQ22" s="97" t="n">
        <f aca="false">VSM!D15</f>
        <v>71.958</v>
      </c>
      <c r="BR22" s="97" t="n">
        <f aca="false">VSM!E15</f>
        <v>8.145</v>
      </c>
      <c r="BS22" s="98" t="n">
        <f aca="false">BR22/BQ22</f>
        <v>0.113191028099725</v>
      </c>
      <c r="BT22" s="97" t="n">
        <f aca="false">VSM!F15</f>
        <v>10.36</v>
      </c>
      <c r="BU22" s="97" t="n">
        <f aca="false">ABS(VSM!G15)</f>
        <v>30.68</v>
      </c>
      <c r="BV22" s="99" t="n">
        <f aca="false">BU22/BT22</f>
        <v>2.96138996138996</v>
      </c>
      <c r="BW22" s="97" t="n">
        <f aca="false">VSM!D117</f>
        <v>648.875</v>
      </c>
      <c r="BX22" s="97" t="n">
        <f aca="false">VSM!E117</f>
        <v>18.706</v>
      </c>
      <c r="BY22" s="98" t="n">
        <f aca="false">BX22/BW22</f>
        <v>0.028828356771335</v>
      </c>
      <c r="BZ22" s="97" t="n">
        <f aca="false">VSM!F117</f>
        <v>4.3</v>
      </c>
      <c r="CA22" s="97" t="n">
        <f aca="false">ABS(VSM!G117)</f>
        <v>18.06</v>
      </c>
      <c r="CB22" s="99" t="n">
        <f aca="false">CA22/BZ22</f>
        <v>4.2</v>
      </c>
      <c r="CC22" s="100" t="n">
        <f aca="false">VSM!D219</f>
        <v>75.153</v>
      </c>
      <c r="CD22" s="100" t="n">
        <f aca="false">VSM!E219</f>
        <v>5.311</v>
      </c>
      <c r="CE22" s="98" t="n">
        <f aca="false">CD22/CC22</f>
        <v>0.0706691682301438</v>
      </c>
      <c r="CF22" s="97" t="n">
        <f aca="false">VSM!F219</f>
        <v>5.57</v>
      </c>
      <c r="CG22" s="97" t="n">
        <f aca="false">ABS(VSM!G219)</f>
        <v>17.45</v>
      </c>
      <c r="CH22" s="99" t="n">
        <f aca="false">CG22/CF22</f>
        <v>3.13285457809695</v>
      </c>
      <c r="CI22" s="100" t="n">
        <f aca="false">VSM!D321</f>
        <v>57.482</v>
      </c>
      <c r="CJ22" s="97" t="n">
        <f aca="false">VSM!E321</f>
        <v>6.976</v>
      </c>
      <c r="CK22" s="98" t="n">
        <f aca="false">CJ22/CI22</f>
        <v>0.121359730002436</v>
      </c>
      <c r="CL22" s="97" t="n">
        <f aca="false">VSM!F321</f>
        <v>9.66</v>
      </c>
      <c r="CM22" s="97" t="n">
        <f aca="false">ABS(VSM!F321)</f>
        <v>9.66</v>
      </c>
      <c r="CN22" s="99" t="n">
        <f aca="false">CM22/CL22</f>
        <v>1</v>
      </c>
      <c r="CO22" s="97" t="n">
        <f aca="false">VSM!D423</f>
        <v>54.066</v>
      </c>
      <c r="CP22" s="97" t="n">
        <f aca="false">VSM!E423</f>
        <v>6.116</v>
      </c>
      <c r="CQ22" s="98" t="n">
        <f aca="false">CP22/CO22</f>
        <v>0.113121000258943</v>
      </c>
      <c r="CR22" s="97" t="n">
        <f aca="false">VSM!F423</f>
        <v>8.66</v>
      </c>
      <c r="CS22" s="97" t="n">
        <f aca="false">ABS(VSM!G423)</f>
        <v>25.44</v>
      </c>
      <c r="CT22" s="99" t="n">
        <f aca="false">CS22/CR22</f>
        <v>2.93764434180139</v>
      </c>
      <c r="CU22" s="97" t="n">
        <f aca="false">VSM!D525</f>
        <v>166.144</v>
      </c>
      <c r="CV22" s="97" t="n">
        <f aca="false">VSM!E525</f>
        <v>15.413</v>
      </c>
      <c r="CW22" s="98" t="n">
        <f aca="false">CV22/CU22</f>
        <v>0.0927689233436056</v>
      </c>
      <c r="CX22" s="97" t="n">
        <f aca="false">VSM!F525</f>
        <v>7.89</v>
      </c>
      <c r="CY22" s="97" t="n">
        <f aca="false">ABS(VSM!G525)</f>
        <v>24.21</v>
      </c>
      <c r="CZ22" s="99" t="n">
        <f aca="false">CY22/CX22</f>
        <v>3.06844106463878</v>
      </c>
    </row>
    <row r="23" customFormat="false" ht="16.5" hidden="false" customHeight="true" outlineLevel="0" collapsed="false">
      <c r="A23" s="85" t="n">
        <v>15</v>
      </c>
      <c r="B23" s="86" t="str">
        <f aca="false">Lokalizacje!D17</f>
        <v>52° 16.088'N</v>
      </c>
      <c r="C23" s="86" t="str">
        <f aca="false">Lokalizacje!C17</f>
        <v>21° 00.123' E</v>
      </c>
      <c r="D23" s="87" t="n">
        <f aca="false">Lokalizacje!B17</f>
        <v>45175</v>
      </c>
      <c r="E23" s="88" t="n">
        <f aca="false">'Analiza sitowa'!B16-'Analiza sitowa'!H16</f>
        <v>824.16</v>
      </c>
      <c r="F23" s="88" t="n">
        <f aca="false">'Analiza sitowa'!C16-'Analiza sitowa'!J16</f>
        <v>23.33</v>
      </c>
      <c r="G23" s="88" t="n">
        <f aca="false">'Analiza sitowa'!D16-'Analiza sitowa'!K16</f>
        <v>44.16</v>
      </c>
      <c r="H23" s="88" t="n">
        <f aca="false">'Analiza sitowa'!E16-'Analiza sitowa'!L16</f>
        <v>130</v>
      </c>
      <c r="I23" s="88" t="n">
        <f aca="false">'Analiza sitowa'!F16-'Analiza sitowa'!M16</f>
        <v>359.5</v>
      </c>
      <c r="J23" s="88" t="n">
        <f aca="false">'Analiza sitowa'!G16-'Analiza sitowa'!N16</f>
        <v>265.39</v>
      </c>
      <c r="K23" s="89" t="n">
        <f aca="false">E23/$E23*100</f>
        <v>100</v>
      </c>
      <c r="L23" s="89" t="n">
        <f aca="false">F23/$E23*100</f>
        <v>2.8307610172782</v>
      </c>
      <c r="M23" s="89" t="n">
        <f aca="false">G23/$E23*100</f>
        <v>5.35818287711124</v>
      </c>
      <c r="N23" s="89" t="n">
        <f aca="false">H23/$E23*100</f>
        <v>15.7736361871481</v>
      </c>
      <c r="O23" s="89" t="n">
        <f aca="false">I23/$E23*100</f>
        <v>43.6201708406135</v>
      </c>
      <c r="P23" s="89" t="n">
        <f aca="false">J23/$E23*100</f>
        <v>32.201271597748</v>
      </c>
      <c r="Q23" s="90" t="n">
        <f aca="false">'Masa Warszawa'!D17</f>
        <v>8.51</v>
      </c>
      <c r="R23" s="90" t="n">
        <f aca="false">'Masa Warszawa'!G17</f>
        <v>5.35</v>
      </c>
      <c r="S23" s="90" t="n">
        <f aca="false">'Masa Warszawa'!J17</f>
        <v>7.19</v>
      </c>
      <c r="T23" s="90" t="n">
        <f aca="false">'Masa Warszawa'!M17</f>
        <v>7.9</v>
      </c>
      <c r="U23" s="90" t="n">
        <f aca="false">'Masa Warszawa'!P17</f>
        <v>9.17</v>
      </c>
      <c r="V23" s="90" t="n">
        <f aca="false">'Masa Warszawa'!S17</f>
        <v>8.21</v>
      </c>
      <c r="W23" s="91" t="n">
        <f aca="true">INDIRECT("'F1 Warszawa'!AK"&amp;2+ROW(B15)*6-6)</f>
        <v>0.00139493333333333</v>
      </c>
      <c r="X23" s="91" t="n">
        <f aca="true">INDIRECT("'F1 Warszawa'!AK"&amp;3+ROW(C15)*6-6)</f>
        <v>0.00110666666666667</v>
      </c>
      <c r="Y23" s="91" t="n">
        <f aca="true">INDIRECT("'F1 Warszawa'!AK"&amp;4+ROW(D15)*6-6)</f>
        <v>0.000893213333333333</v>
      </c>
      <c r="Z23" s="91" t="n">
        <f aca="true">INDIRECT("'F1 Warszawa'!AK"&amp;5+ROW(E15)*6-6)</f>
        <v>0.00085699</v>
      </c>
      <c r="AA23" s="91" t="n">
        <f aca="true">INDIRECT("'F1 Warszawa'!AK"&amp;6+ROW(F15)*6-6)</f>
        <v>0.000919196666666667</v>
      </c>
      <c r="AB23" s="91" t="n">
        <f aca="true">INDIRECT("'F1 Warszawa'!AK"&amp;7+ROW(G15)*6-6)</f>
        <v>0.0022863</v>
      </c>
      <c r="AC23" s="92" t="n">
        <f aca="false">W23/100</f>
        <v>1.39493333333333E-005</v>
      </c>
      <c r="AD23" s="92" t="n">
        <f aca="false">X23/100</f>
        <v>1.10666666666667E-005</v>
      </c>
      <c r="AE23" s="92" t="n">
        <f aca="false">Y23/100</f>
        <v>8.93213333333333E-006</v>
      </c>
      <c r="AF23" s="92" t="n">
        <f aca="false">Z23/100</f>
        <v>8.5699E-006</v>
      </c>
      <c r="AG23" s="92" t="n">
        <f aca="false">AA23/100</f>
        <v>9.19196666666667E-006</v>
      </c>
      <c r="AH23" s="92" t="n">
        <f aca="false">AB23/100</f>
        <v>2.2863E-005</v>
      </c>
      <c r="AI23" s="93" t="n">
        <f aca="false">AC23/Q23*100000000</f>
        <v>163.9169604387</v>
      </c>
      <c r="AJ23" s="93" t="n">
        <f aca="false">AD23/R23*100000000</f>
        <v>206.853582554517</v>
      </c>
      <c r="AK23" s="93" t="n">
        <f aca="false">AE23/S23*100000000</f>
        <v>124.229949003245</v>
      </c>
      <c r="AL23" s="93" t="n">
        <f aca="false">AF23/T23*100000000</f>
        <v>108.479746835443</v>
      </c>
      <c r="AM23" s="93" t="n">
        <f aca="false">AG23/U23*100000000</f>
        <v>100.239549254816</v>
      </c>
      <c r="AN23" s="93" t="n">
        <f aca="false">AH23/V23*100000000</f>
        <v>278.477466504263</v>
      </c>
      <c r="AO23" s="92" t="n">
        <f aca="false">'F3 Warszawa'!AK16</f>
        <v>0.00133</v>
      </c>
      <c r="AP23" s="92" t="n">
        <f aca="false">AO23/100</f>
        <v>1.33E-005</v>
      </c>
      <c r="AQ23" s="93" t="n">
        <f aca="false">AP23/Q23*100000000</f>
        <v>156.286721504113</v>
      </c>
      <c r="AR23" s="93" t="n">
        <f aca="false">(AI23-AQ23)/AI23*100</f>
        <v>4.65494169374878</v>
      </c>
      <c r="AS23" s="92" t="n">
        <f aca="false">ARM!G19</f>
        <v>0.00611552301243214</v>
      </c>
      <c r="AT23" s="92" t="n">
        <f aca="false">AS23/1000000*$AW$2</f>
        <v>6.11552301243214E-008</v>
      </c>
      <c r="AU23" s="94" t="n">
        <f aca="false">AT23/$AT$5/$AT$4</f>
        <v>1.7069104230255E-006</v>
      </c>
      <c r="AV23" s="95" t="n">
        <f aca="false">AU23*100000000</f>
        <v>170.69104230255</v>
      </c>
      <c r="AW23" s="101" t="s">
        <v>136</v>
      </c>
      <c r="AX23" s="92" t="e">
        <f aca="false">AW23/1000000*$AW$2</f>
        <v>#VALUE!</v>
      </c>
      <c r="AY23" s="96" t="e">
        <f aca="false">AX23/$AT$5/$AT$4</f>
        <v>#VALUE!</v>
      </c>
      <c r="AZ23" s="95" t="e">
        <f aca="false">AY23*100000000</f>
        <v>#VALUE!</v>
      </c>
      <c r="BA23" s="101" t="s">
        <v>136</v>
      </c>
      <c r="BB23" s="92" t="e">
        <f aca="false">BA23/1000000*$AW$2</f>
        <v>#VALUE!</v>
      </c>
      <c r="BC23" s="96" t="e">
        <f aca="false">BB23/$AT$5/$AT$4</f>
        <v>#VALUE!</v>
      </c>
      <c r="BD23" s="95" t="e">
        <f aca="false">BC23*100000000</f>
        <v>#VALUE!</v>
      </c>
      <c r="BE23" s="101" t="s">
        <v>136</v>
      </c>
      <c r="BF23" s="96" t="e">
        <f aca="false">BE23/1000000*$AW$2</f>
        <v>#VALUE!</v>
      </c>
      <c r="BG23" s="96" t="e">
        <f aca="false">BF23/$AT$5/$AT$4</f>
        <v>#VALUE!</v>
      </c>
      <c r="BH23" s="95" t="e">
        <f aca="false">BG23*100000000</f>
        <v>#VALUE!</v>
      </c>
      <c r="BI23" s="101" t="s">
        <v>136</v>
      </c>
      <c r="BJ23" s="96" t="e">
        <f aca="false">BI23/1000000*$AW$2</f>
        <v>#VALUE!</v>
      </c>
      <c r="BK23" s="96" t="e">
        <f aca="false">BJ23/$AT$5/$AT$4</f>
        <v>#VALUE!</v>
      </c>
      <c r="BL23" s="95" t="e">
        <f aca="false">BK23*100000000</f>
        <v>#VALUE!</v>
      </c>
      <c r="BM23" s="101" t="s">
        <v>136</v>
      </c>
      <c r="BN23" s="92" t="e">
        <f aca="false">BM23/1000000*$AW$2</f>
        <v>#VALUE!</v>
      </c>
      <c r="BO23" s="96" t="e">
        <f aca="false">BN23/$AT$5/$AT$4</f>
        <v>#VALUE!</v>
      </c>
      <c r="BP23" s="95" t="e">
        <f aca="false">BO23*100000000</f>
        <v>#VALUE!</v>
      </c>
      <c r="BQ23" s="97" t="n">
        <f aca="false">VSM!D16</f>
        <v>140.617</v>
      </c>
      <c r="BR23" s="97" t="n">
        <f aca="false">VSM!E16</f>
        <v>13.667</v>
      </c>
      <c r="BS23" s="98" t="n">
        <f aca="false">BR23/BQ23</f>
        <v>0.0971930847621554</v>
      </c>
      <c r="BT23" s="97" t="n">
        <f aca="false">VSM!F16</f>
        <v>7.89</v>
      </c>
      <c r="BU23" s="97" t="n">
        <f aca="false">ABS(VSM!G16)</f>
        <v>24.85</v>
      </c>
      <c r="BV23" s="99" t="n">
        <f aca="false">BU23/BT23</f>
        <v>3.14955640050697</v>
      </c>
      <c r="BW23" s="97" t="str">
        <f aca="false">VSM!D118</f>
        <v>NaN</v>
      </c>
      <c r="BX23" s="97" t="str">
        <f aca="false">VSM!E118</f>
        <v>NaN</v>
      </c>
      <c r="BY23" s="98" t="e">
        <f aca="false">BX23/BW23</f>
        <v>#VALUE!</v>
      </c>
      <c r="BZ23" s="97" t="str">
        <f aca="false">VSM!F118</f>
        <v>NaN</v>
      </c>
      <c r="CA23" s="97" t="e">
        <f aca="false">ABS(VSM!G118)</f>
        <v>#VALUE!</v>
      </c>
      <c r="CB23" s="99" t="e">
        <f aca="false">CA23/BZ23</f>
        <v>#VALUE!</v>
      </c>
      <c r="CC23" s="100" t="str">
        <f aca="false">VSM!D220</f>
        <v>NaN</v>
      </c>
      <c r="CD23" s="100" t="str">
        <f aca="false">VSM!E220</f>
        <v>NaN</v>
      </c>
      <c r="CE23" s="98" t="e">
        <f aca="false">CD23/CC23</f>
        <v>#VALUE!</v>
      </c>
      <c r="CF23" s="97" t="str">
        <f aca="false">VSM!F220</f>
        <v>NaN</v>
      </c>
      <c r="CG23" s="97" t="e">
        <f aca="false">ABS(VSM!G220)</f>
        <v>#VALUE!</v>
      </c>
      <c r="CH23" s="99" t="e">
        <f aca="false">CG23/CF23</f>
        <v>#VALUE!</v>
      </c>
      <c r="CI23" s="100" t="str">
        <f aca="false">VSM!D322</f>
        <v>NaN</v>
      </c>
      <c r="CJ23" s="97" t="str">
        <f aca="false">VSM!E322</f>
        <v>NaN</v>
      </c>
      <c r="CK23" s="98" t="e">
        <f aca="false">CJ23/CI23</f>
        <v>#VALUE!</v>
      </c>
      <c r="CL23" s="97" t="str">
        <f aca="false">VSM!F322</f>
        <v>NaN</v>
      </c>
      <c r="CM23" s="97" t="e">
        <f aca="false">ABS(VSM!F322)</f>
        <v>#VALUE!</v>
      </c>
      <c r="CN23" s="99" t="e">
        <f aca="false">CM23/CL23</f>
        <v>#VALUE!</v>
      </c>
      <c r="CO23" s="97" t="str">
        <f aca="false">VSM!D424</f>
        <v>NaN</v>
      </c>
      <c r="CP23" s="97" t="str">
        <f aca="false">VSM!E424</f>
        <v>NaN</v>
      </c>
      <c r="CQ23" s="98" t="e">
        <f aca="false">CP23/CO23</f>
        <v>#VALUE!</v>
      </c>
      <c r="CR23" s="97" t="str">
        <f aca="false">VSM!F424</f>
        <v>NaN</v>
      </c>
      <c r="CS23" s="97" t="e">
        <f aca="false">ABS(VSM!G424)</f>
        <v>#VALUE!</v>
      </c>
      <c r="CT23" s="99" t="e">
        <f aca="false">CS23/CR23</f>
        <v>#VALUE!</v>
      </c>
      <c r="CU23" s="97" t="str">
        <f aca="false">VSM!D526</f>
        <v>NaN</v>
      </c>
      <c r="CV23" s="97" t="str">
        <f aca="false">VSM!E526</f>
        <v>NaN</v>
      </c>
      <c r="CW23" s="98" t="e">
        <f aca="false">CV23/CU23</f>
        <v>#VALUE!</v>
      </c>
      <c r="CX23" s="97" t="str">
        <f aca="false">VSM!F526</f>
        <v>NaN</v>
      </c>
      <c r="CY23" s="97" t="e">
        <f aca="false">ABS(VSM!G526)</f>
        <v>#VALUE!</v>
      </c>
      <c r="CZ23" s="99" t="e">
        <f aca="false">CY23/CX23</f>
        <v>#VALUE!</v>
      </c>
    </row>
    <row r="24" customFormat="false" ht="16.5" hidden="false" customHeight="true" outlineLevel="0" collapsed="false">
      <c r="A24" s="85" t="n">
        <v>16</v>
      </c>
      <c r="B24" s="86" t="str">
        <f aca="false">Lokalizacje!D18</f>
        <v>52° 17.099'N</v>
      </c>
      <c r="C24" s="86" t="str">
        <f aca="false">Lokalizacje!C18</f>
        <v>20° 54.722'E</v>
      </c>
      <c r="D24" s="87" t="n">
        <f aca="false">Lokalizacje!B18</f>
        <v>45175</v>
      </c>
      <c r="E24" s="88" t="n">
        <f aca="false">'Analiza sitowa'!B17-'Analiza sitowa'!H17</f>
        <v>692.42</v>
      </c>
      <c r="F24" s="88" t="n">
        <f aca="false">'Analiza sitowa'!C17-'Analiza sitowa'!J17</f>
        <v>32.51</v>
      </c>
      <c r="G24" s="88" t="n">
        <f aca="false">'Analiza sitowa'!D17-'Analiza sitowa'!K17</f>
        <v>56.24</v>
      </c>
      <c r="H24" s="88" t="n">
        <f aca="false">'Analiza sitowa'!E17-'Analiza sitowa'!L17</f>
        <v>132.4</v>
      </c>
      <c r="I24" s="88" t="n">
        <f aca="false">'Analiza sitowa'!F17-'Analiza sitowa'!M17</f>
        <v>311.16</v>
      </c>
      <c r="J24" s="88" t="n">
        <f aca="false">'Analiza sitowa'!G17-'Analiza sitowa'!N17</f>
        <v>159.56</v>
      </c>
      <c r="K24" s="89" t="n">
        <f aca="false">E24/$E24*100</f>
        <v>100</v>
      </c>
      <c r="L24" s="89" t="n">
        <f aca="false">F24/$E24*100</f>
        <v>4.69512723491522</v>
      </c>
      <c r="M24" s="89" t="n">
        <f aca="false">G24/$E24*100</f>
        <v>8.1222379480662</v>
      </c>
      <c r="N24" s="89" t="n">
        <f aca="false">H24/$E24*100</f>
        <v>19.1213425377661</v>
      </c>
      <c r="O24" s="89" t="n">
        <f aca="false">I24/$E24*100</f>
        <v>44.9380433840732</v>
      </c>
      <c r="P24" s="89" t="n">
        <f aca="false">J24/$E24*100</f>
        <v>23.0438173362988</v>
      </c>
      <c r="Q24" s="90" t="n">
        <f aca="false">'Masa Warszawa'!D18</f>
        <v>7.96</v>
      </c>
      <c r="R24" s="90" t="n">
        <f aca="false">'Masa Warszawa'!G18</f>
        <v>8.14</v>
      </c>
      <c r="S24" s="90" t="n">
        <f aca="false">'Masa Warszawa'!J18</f>
        <v>7.8</v>
      </c>
      <c r="T24" s="90" t="n">
        <f aca="false">'Masa Warszawa'!M18</f>
        <v>9.29</v>
      </c>
      <c r="U24" s="90" t="n">
        <f aca="false">'Masa Warszawa'!P18</f>
        <v>8.43</v>
      </c>
      <c r="V24" s="90" t="n">
        <f aca="false">'Masa Warszawa'!S18</f>
        <v>7.39</v>
      </c>
      <c r="W24" s="91" t="n">
        <f aca="true">INDIRECT("'F1 Warszawa'!AK"&amp;2+ROW(B16)*6-6)</f>
        <v>0.00279346666666667</v>
      </c>
      <c r="X24" s="91" t="n">
        <f aca="true">INDIRECT("'F1 Warszawa'!AK"&amp;3+ROW(C16)*6-6)</f>
        <v>0.00403903333333333</v>
      </c>
      <c r="Y24" s="91" t="n">
        <f aca="true">INDIRECT("'F1 Warszawa'!AK"&amp;4+ROW(D16)*6-6)</f>
        <v>0.0023993</v>
      </c>
      <c r="Z24" s="91" t="n">
        <f aca="true">INDIRECT("'F1 Warszawa'!AK"&amp;5+ROW(E16)*6-6)</f>
        <v>0.00186726666666667</v>
      </c>
      <c r="AA24" s="91" t="n">
        <f aca="true">INDIRECT("'F1 Warszawa'!AK"&amp;6+ROW(F16)*6-6)</f>
        <v>0.00197056666666667</v>
      </c>
      <c r="AB24" s="91" t="n">
        <f aca="true">INDIRECT("'F1 Warszawa'!AK"&amp;7+ROW(G16)*6-6)</f>
        <v>0.00420893333333333</v>
      </c>
      <c r="AC24" s="92" t="n">
        <f aca="false">W24/100</f>
        <v>2.79346666666667E-005</v>
      </c>
      <c r="AD24" s="92" t="n">
        <f aca="false">X24/100</f>
        <v>4.03903333333333E-005</v>
      </c>
      <c r="AE24" s="92" t="n">
        <f aca="false">Y24/100</f>
        <v>2.3993E-005</v>
      </c>
      <c r="AF24" s="92" t="n">
        <f aca="false">Z24/100</f>
        <v>1.86726666666667E-005</v>
      </c>
      <c r="AG24" s="92" t="n">
        <f aca="false">AA24/100</f>
        <v>1.97056666666667E-005</v>
      </c>
      <c r="AH24" s="92" t="n">
        <f aca="false">AB24/100</f>
        <v>4.20893333333333E-005</v>
      </c>
      <c r="AI24" s="93" t="n">
        <f aca="false">AC24/Q24*100000000</f>
        <v>350.938023450586</v>
      </c>
      <c r="AJ24" s="93" t="n">
        <f aca="false">AD24/R24*100000000</f>
        <v>496.195741195741</v>
      </c>
      <c r="AK24" s="93" t="n">
        <f aca="false">AE24/S24*100000000</f>
        <v>307.602564102564</v>
      </c>
      <c r="AL24" s="93" t="n">
        <f aca="false">AF24/T24*100000000</f>
        <v>200.997488338715</v>
      </c>
      <c r="AM24" s="93" t="n">
        <f aca="false">AG24/U24*100000000</f>
        <v>233.756425464611</v>
      </c>
      <c r="AN24" s="93" t="n">
        <f aca="false">AH24/V24*100000000</f>
        <v>569.544429409111</v>
      </c>
      <c r="AO24" s="92" t="n">
        <f aca="false">'F3 Warszawa'!AK17</f>
        <v>0.0027</v>
      </c>
      <c r="AP24" s="92" t="n">
        <f aca="false">AO24/100</f>
        <v>2.7E-005</v>
      </c>
      <c r="AQ24" s="93" t="n">
        <f aca="false">AP24/Q24*100000000</f>
        <v>339.195979899497</v>
      </c>
      <c r="AR24" s="93" t="n">
        <f aca="false">(AI24-AQ24)/AI24*100</f>
        <v>3.34590234356356</v>
      </c>
      <c r="AS24" s="92" t="n">
        <f aca="false">ARM!G20</f>
        <v>0.00708480050145003</v>
      </c>
      <c r="AT24" s="92" t="n">
        <f aca="false">AS24/1000000*$AW$2</f>
        <v>7.08480050145003E-008</v>
      </c>
      <c r="AU24" s="94" t="n">
        <f aca="false">AT24/$AT$5/$AT$4</f>
        <v>1.97744653996027E-006</v>
      </c>
      <c r="AV24" s="95" t="n">
        <f aca="false">AU24*100000000</f>
        <v>197.744653996027</v>
      </c>
      <c r="AW24" s="92" t="n">
        <f aca="false">ARM!G126</f>
        <v>0.00920555941248519</v>
      </c>
      <c r="AX24" s="92" t="n">
        <f aca="false">AW24/1000000*$AW$2</f>
        <v>9.20555941248519E-008</v>
      </c>
      <c r="AY24" s="96" t="n">
        <f aca="false">AX24/$AT$5/$AT$4</f>
        <v>2.56937391601809E-006</v>
      </c>
      <c r="AZ24" s="95" t="n">
        <f aca="false">AY24*100000000</f>
        <v>256.937391601809</v>
      </c>
      <c r="BA24" s="101" t="s">
        <v>136</v>
      </c>
      <c r="BB24" s="92" t="e">
        <f aca="false">BA24/1000000*$AW$2</f>
        <v>#VALUE!</v>
      </c>
      <c r="BC24" s="96" t="e">
        <f aca="false">BB24/$AT$5/$AT$4</f>
        <v>#VALUE!</v>
      </c>
      <c r="BD24" s="95" t="e">
        <f aca="false">BC24*100000000</f>
        <v>#VALUE!</v>
      </c>
      <c r="BE24" s="101" t="s">
        <v>136</v>
      </c>
      <c r="BF24" s="96" t="e">
        <f aca="false">BE24/1000000*$AW$2</f>
        <v>#VALUE!</v>
      </c>
      <c r="BG24" s="96" t="e">
        <f aca="false">BF24/$AT$5/$AT$4</f>
        <v>#VALUE!</v>
      </c>
      <c r="BH24" s="95" t="e">
        <f aca="false">BG24*100000000</f>
        <v>#VALUE!</v>
      </c>
      <c r="BI24" s="96" t="n">
        <f aca="false">ARM!G275</f>
        <v>0.0317131759987716</v>
      </c>
      <c r="BJ24" s="96" t="n">
        <f aca="false">BI24/1000000*$AW$2</f>
        <v>3.17131759987716E-007</v>
      </c>
      <c r="BK24" s="96" t="n">
        <f aca="false">BJ24/$AT$5/$AT$4</f>
        <v>8.85149978987936E-006</v>
      </c>
      <c r="BL24" s="95" t="n">
        <f aca="false">BK24*100000000</f>
        <v>885.149978987936</v>
      </c>
      <c r="BM24" s="92" t="n">
        <f aca="false">ARM!G116</f>
        <v>0.0271392520654111</v>
      </c>
      <c r="BN24" s="92" t="n">
        <f aca="false">BM24/1000000*$AW$2</f>
        <v>2.71392520654111E-007</v>
      </c>
      <c r="BO24" s="96" t="n">
        <f aca="false">BN24/$AT$5/$AT$4</f>
        <v>7.57486679870141E-006</v>
      </c>
      <c r="BP24" s="95" t="n">
        <f aca="false">BO24*100000000</f>
        <v>757.486679870141</v>
      </c>
      <c r="BQ24" s="97" t="n">
        <f aca="false">VSM!D17</f>
        <v>28.38</v>
      </c>
      <c r="BR24" s="97" t="n">
        <f aca="false">VSM!E17</f>
        <v>2.785</v>
      </c>
      <c r="BS24" s="98" t="n">
        <f aca="false">BR24/BQ24</f>
        <v>0.0981324876673714</v>
      </c>
      <c r="BT24" s="97" t="n">
        <f aca="false">VSM!F17</f>
        <v>9.42</v>
      </c>
      <c r="BU24" s="97" t="n">
        <f aca="false">ABS(VSM!G17)</f>
        <v>29.12</v>
      </c>
      <c r="BV24" s="99" t="n">
        <f aca="false">BU24/BT24</f>
        <v>3.09129511677282</v>
      </c>
      <c r="BW24" s="97" t="n">
        <f aca="false">VSM!D119</f>
        <v>276.075</v>
      </c>
      <c r="BX24" s="97" t="n">
        <f aca="false">VSM!E119</f>
        <v>13.306</v>
      </c>
      <c r="BY24" s="98" t="n">
        <f aca="false">BX24/BW24</f>
        <v>0.0481970479036494</v>
      </c>
      <c r="BZ24" s="97" t="n">
        <f aca="false">VSM!F119</f>
        <v>4.03</v>
      </c>
      <c r="CA24" s="97" t="n">
        <f aca="false">ABS(VSM!G119)</f>
        <v>12.44</v>
      </c>
      <c r="CB24" s="99" t="n">
        <f aca="false">CA24/BZ24</f>
        <v>3.08684863523573</v>
      </c>
      <c r="CC24" s="100" t="str">
        <f aca="false">VSM!D221</f>
        <v>NaN</v>
      </c>
      <c r="CD24" s="100" t="str">
        <f aca="false">VSM!E221</f>
        <v>NaN</v>
      </c>
      <c r="CE24" s="98" t="e">
        <f aca="false">CD24/CC24</f>
        <v>#VALUE!</v>
      </c>
      <c r="CF24" s="97" t="str">
        <f aca="false">VSM!F221</f>
        <v>NaN</v>
      </c>
      <c r="CG24" s="97" t="e">
        <f aca="false">ABS(VSM!G221)</f>
        <v>#VALUE!</v>
      </c>
      <c r="CH24" s="99" t="e">
        <f aca="false">CG24/CF24</f>
        <v>#VALUE!</v>
      </c>
      <c r="CI24" s="100" t="str">
        <f aca="false">VSM!D323</f>
        <v>NaN</v>
      </c>
      <c r="CJ24" s="97" t="str">
        <f aca="false">VSM!E323</f>
        <v>NaN</v>
      </c>
      <c r="CK24" s="98" t="e">
        <f aca="false">CJ24/CI24</f>
        <v>#VALUE!</v>
      </c>
      <c r="CL24" s="97" t="str">
        <f aca="false">VSM!F323</f>
        <v>NaN</v>
      </c>
      <c r="CM24" s="97" t="e">
        <f aca="false">ABS(VSM!F323)</f>
        <v>#VALUE!</v>
      </c>
      <c r="CN24" s="99" t="e">
        <f aca="false">CM24/CL24</f>
        <v>#VALUE!</v>
      </c>
      <c r="CO24" s="97" t="n">
        <f aca="false">VSM!D425</f>
        <v>304.818</v>
      </c>
      <c r="CP24" s="97" t="n">
        <f aca="false">VSM!E425</f>
        <v>24.597</v>
      </c>
      <c r="CQ24" s="98" t="n">
        <f aca="false">CP24/CO24</f>
        <v>0.0806940535007775</v>
      </c>
      <c r="CR24" s="97" t="n">
        <f aca="false">VSM!F425</f>
        <v>7.41</v>
      </c>
      <c r="CS24" s="97" t="n">
        <f aca="false">ABS(VSM!G425)</f>
        <v>22.87</v>
      </c>
      <c r="CT24" s="99" t="n">
        <f aca="false">CS24/CR24</f>
        <v>3.0863697705803</v>
      </c>
      <c r="CU24" s="97" t="n">
        <f aca="false">VSM!D527</f>
        <v>416.893</v>
      </c>
      <c r="CV24" s="97" t="n">
        <f aca="false">VSM!E527</f>
        <v>33.77</v>
      </c>
      <c r="CW24" s="98" t="n">
        <f aca="false">CV24/CU24</f>
        <v>0.0810039986279453</v>
      </c>
      <c r="CX24" s="97" t="n">
        <f aca="false">VSM!F527</f>
        <v>8.36</v>
      </c>
      <c r="CY24" s="97" t="n">
        <f aca="false">ABS(VSM!G527)</f>
        <v>26.59</v>
      </c>
      <c r="CZ24" s="99" t="n">
        <f aca="false">CY24/CX24</f>
        <v>3.18062200956938</v>
      </c>
    </row>
    <row r="25" customFormat="false" ht="16.5" hidden="false" customHeight="true" outlineLevel="0" collapsed="false">
      <c r="A25" s="85" t="n">
        <v>17</v>
      </c>
      <c r="B25" s="86" t="str">
        <f aca="false">Lokalizacje!D19</f>
        <v>52° 16.726'N</v>
      </c>
      <c r="C25" s="86" t="str">
        <f aca="false">Lokalizacje!C19</f>
        <v>20° 55.881'E</v>
      </c>
      <c r="D25" s="87" t="n">
        <f aca="false">Lokalizacje!B19</f>
        <v>45175</v>
      </c>
      <c r="E25" s="88" t="n">
        <f aca="false">'Analiza sitowa'!B18-'Analiza sitowa'!H18</f>
        <v>753.6</v>
      </c>
      <c r="F25" s="88" t="n">
        <f aca="false">'Analiza sitowa'!C18-'Analiza sitowa'!J18</f>
        <v>29.2</v>
      </c>
      <c r="G25" s="88" t="n">
        <f aca="false">'Analiza sitowa'!D18-'Analiza sitowa'!K18</f>
        <v>51.36</v>
      </c>
      <c r="H25" s="88" t="n">
        <f aca="false">'Analiza sitowa'!E18-'Analiza sitowa'!L18</f>
        <v>103.15</v>
      </c>
      <c r="I25" s="88" t="n">
        <f aca="false">'Analiza sitowa'!F18-'Analiza sitowa'!M18</f>
        <v>307.85</v>
      </c>
      <c r="J25" s="88" t="n">
        <f aca="false">'Analiza sitowa'!G18-'Analiza sitowa'!N18</f>
        <v>261.69</v>
      </c>
      <c r="K25" s="89" t="n">
        <f aca="false">E25/$E25*100</f>
        <v>100</v>
      </c>
      <c r="L25" s="89" t="n">
        <f aca="false">F25/$E25*100</f>
        <v>3.87473460721868</v>
      </c>
      <c r="M25" s="89" t="n">
        <f aca="false">G25/$E25*100</f>
        <v>6.81528662420382</v>
      </c>
      <c r="N25" s="89" t="n">
        <f aca="false">H25/$E25*100</f>
        <v>13.6876326963907</v>
      </c>
      <c r="O25" s="89" t="n">
        <f aca="false">I25/$E25*100</f>
        <v>40.8505838641189</v>
      </c>
      <c r="P25" s="89" t="n">
        <f aca="false">J25/$E25*100</f>
        <v>34.7253184713376</v>
      </c>
      <c r="Q25" s="90" t="n">
        <f aca="false">'Masa Warszawa'!D19</f>
        <v>8.65</v>
      </c>
      <c r="R25" s="90" t="n">
        <f aca="false">'Masa Warszawa'!G19</f>
        <v>6.73</v>
      </c>
      <c r="S25" s="90" t="n">
        <f aca="false">'Masa Warszawa'!J19</f>
        <v>9.01</v>
      </c>
      <c r="T25" s="90" t="n">
        <f aca="false">'Masa Warszawa'!M19</f>
        <v>8.38</v>
      </c>
      <c r="U25" s="90" t="n">
        <f aca="false">'Masa Warszawa'!P19</f>
        <v>8.77</v>
      </c>
      <c r="V25" s="90" t="n">
        <f aca="false">'Masa Warszawa'!S19</f>
        <v>7.69</v>
      </c>
      <c r="W25" s="91" t="n">
        <f aca="true">INDIRECT("'F1 Warszawa'!AK"&amp;2+ROW(B17)*6-6)</f>
        <v>0.00226196666666667</v>
      </c>
      <c r="X25" s="91" t="n">
        <f aca="true">INDIRECT("'F1 Warszawa'!AK"&amp;3+ROW(C17)*6-6)</f>
        <v>0.00159096666666667</v>
      </c>
      <c r="Y25" s="91" t="n">
        <f aca="true">INDIRECT("'F1 Warszawa'!AK"&amp;4+ROW(D17)*6-6)</f>
        <v>0.0015885</v>
      </c>
      <c r="Z25" s="91" t="n">
        <f aca="true">INDIRECT("'F1 Warszawa'!AK"&amp;5+ROW(E17)*6-6)</f>
        <v>0.000951093333333333</v>
      </c>
      <c r="AA25" s="91" t="n">
        <f aca="true">INDIRECT("'F1 Warszawa'!AK"&amp;6+ROW(F17)*6-6)</f>
        <v>0.00129073333333333</v>
      </c>
      <c r="AB25" s="91" t="n">
        <f aca="true">INDIRECT("'F1 Warszawa'!AK"&amp;7+ROW(G17)*6-6)</f>
        <v>0.00304</v>
      </c>
      <c r="AC25" s="92" t="n">
        <f aca="false">W25/100</f>
        <v>2.26196666666667E-005</v>
      </c>
      <c r="AD25" s="92" t="n">
        <f aca="false">X25/100</f>
        <v>1.59096666666667E-005</v>
      </c>
      <c r="AE25" s="92" t="n">
        <f aca="false">Y25/100</f>
        <v>1.5885E-005</v>
      </c>
      <c r="AF25" s="92" t="n">
        <f aca="false">Z25/100</f>
        <v>9.51093333333333E-006</v>
      </c>
      <c r="AG25" s="92" t="n">
        <f aca="false">AA25/100</f>
        <v>1.29073333333333E-005</v>
      </c>
      <c r="AH25" s="92" t="n">
        <f aca="false">AB25/100</f>
        <v>3.04E-005</v>
      </c>
      <c r="AI25" s="93" t="n">
        <f aca="false">AC25/Q25*100000000</f>
        <v>261.499036608863</v>
      </c>
      <c r="AJ25" s="93" t="n">
        <f aca="false">AD25/R25*100000000</f>
        <v>236.399207528479</v>
      </c>
      <c r="AK25" s="93" t="n">
        <f aca="false">AE25/S25*100000000</f>
        <v>176.30410654828</v>
      </c>
      <c r="AL25" s="93" t="n">
        <f aca="false">AF25/T25*100000000</f>
        <v>113.495624502784</v>
      </c>
      <c r="AM25" s="93" t="n">
        <f aca="false">AG25/U25*100000000</f>
        <v>147.175978715317</v>
      </c>
      <c r="AN25" s="93" t="n">
        <f aca="false">AH25/V25*100000000</f>
        <v>395.318595578674</v>
      </c>
      <c r="AO25" s="92" t="n">
        <f aca="false">'F3 Warszawa'!AK18</f>
        <v>0.00218</v>
      </c>
      <c r="AP25" s="92" t="n">
        <f aca="false">AO25/100</f>
        <v>2.18E-005</v>
      </c>
      <c r="AQ25" s="93" t="n">
        <f aca="false">AP25/Q25*100000000</f>
        <v>252.023121387283</v>
      </c>
      <c r="AR25" s="93" t="n">
        <f aca="false">(AI25-AQ25)/AI25*100</f>
        <v>3.62369029900233</v>
      </c>
      <c r="AS25" s="92" t="n">
        <f aca="false">ARM!G21</f>
        <v>0.0114573748610822</v>
      </c>
      <c r="AT25" s="92" t="n">
        <f aca="false">AS25/1000000*$AW$2</f>
        <v>1.14573748610822E-007</v>
      </c>
      <c r="AU25" s="94" t="n">
        <f aca="false">AT25/$AT$5/$AT$4</f>
        <v>3.19788062789316E-006</v>
      </c>
      <c r="AV25" s="95" t="n">
        <f aca="false">AU25*100000000</f>
        <v>319.788062789316</v>
      </c>
      <c r="AW25" s="101" t="s">
        <v>136</v>
      </c>
      <c r="AX25" s="92" t="e">
        <f aca="false">AW25/1000000*$AW$2</f>
        <v>#VALUE!</v>
      </c>
      <c r="AY25" s="96" t="e">
        <f aca="false">AX25/$AT$5/$AT$4</f>
        <v>#VALUE!</v>
      </c>
      <c r="AZ25" s="95" t="e">
        <f aca="false">AY25*100000000</f>
        <v>#VALUE!</v>
      </c>
      <c r="BA25" s="101" t="s">
        <v>136</v>
      </c>
      <c r="BB25" s="92" t="e">
        <f aca="false">BA25/1000000*$AW$2</f>
        <v>#VALUE!</v>
      </c>
      <c r="BC25" s="96" t="e">
        <f aca="false">BB25/$AT$5/$AT$4</f>
        <v>#VALUE!</v>
      </c>
      <c r="BD25" s="95" t="e">
        <f aca="false">BC25*100000000</f>
        <v>#VALUE!</v>
      </c>
      <c r="BE25" s="101" t="s">
        <v>136</v>
      </c>
      <c r="BF25" s="96" t="e">
        <f aca="false">BE25/1000000*$AW$2</f>
        <v>#VALUE!</v>
      </c>
      <c r="BG25" s="96" t="e">
        <f aca="false">BF25/$AT$5/$AT$4</f>
        <v>#VALUE!</v>
      </c>
      <c r="BH25" s="95" t="e">
        <f aca="false">BG25*100000000</f>
        <v>#VALUE!</v>
      </c>
      <c r="BI25" s="101" t="s">
        <v>136</v>
      </c>
      <c r="BJ25" s="96" t="e">
        <f aca="false">BI25/1000000*$AW$2</f>
        <v>#VALUE!</v>
      </c>
      <c r="BK25" s="96" t="e">
        <f aca="false">BJ25/$AT$5/$AT$4</f>
        <v>#VALUE!</v>
      </c>
      <c r="BL25" s="95" t="e">
        <f aca="false">BK25*100000000</f>
        <v>#VALUE!</v>
      </c>
      <c r="BM25" s="96" t="n">
        <f aca="false">ARM!G158</f>
        <v>0.0229265096415405</v>
      </c>
      <c r="BN25" s="92" t="n">
        <f aca="false">BM25/1000000*$AW$2</f>
        <v>2.29265096415405E-007</v>
      </c>
      <c r="BO25" s="96" t="n">
        <f aca="false">BN25/$AT$5/$AT$4</f>
        <v>6.39904357994997E-006</v>
      </c>
      <c r="BP25" s="95" t="n">
        <f aca="false">BO25*100000000</f>
        <v>639.904357994997</v>
      </c>
      <c r="BQ25" s="97" t="n">
        <f aca="false">VSM!D18</f>
        <v>177.403</v>
      </c>
      <c r="BR25" s="97" t="n">
        <f aca="false">VSM!E18</f>
        <v>16.986</v>
      </c>
      <c r="BS25" s="98" t="n">
        <f aca="false">BR25/BQ25</f>
        <v>0.0957480989611224</v>
      </c>
      <c r="BT25" s="97" t="n">
        <f aca="false">VSM!F18</f>
        <v>8.46</v>
      </c>
      <c r="BU25" s="97" t="n">
        <f aca="false">ABS(VSM!G18)</f>
        <v>26.64</v>
      </c>
      <c r="BV25" s="99" t="n">
        <f aca="false">BU25/BT25</f>
        <v>3.14893617021277</v>
      </c>
      <c r="BW25" s="97" t="str">
        <f aca="false">VSM!D120</f>
        <v>NaN</v>
      </c>
      <c r="BX25" s="97" t="str">
        <f aca="false">VSM!E120</f>
        <v>NaN</v>
      </c>
      <c r="BY25" s="98" t="e">
        <f aca="false">BX25/BW25</f>
        <v>#VALUE!</v>
      </c>
      <c r="BZ25" s="97" t="str">
        <f aca="false">VSM!F120</f>
        <v>NaN</v>
      </c>
      <c r="CA25" s="97" t="e">
        <f aca="false">ABS(VSM!G120)</f>
        <v>#VALUE!</v>
      </c>
      <c r="CB25" s="99" t="e">
        <f aca="false">CA25/BZ25</f>
        <v>#VALUE!</v>
      </c>
      <c r="CC25" s="100" t="str">
        <f aca="false">VSM!D222</f>
        <v>NaN</v>
      </c>
      <c r="CD25" s="100" t="str">
        <f aca="false">VSM!E222</f>
        <v>NaN</v>
      </c>
      <c r="CE25" s="98" t="e">
        <f aca="false">CD25/CC25</f>
        <v>#VALUE!</v>
      </c>
      <c r="CF25" s="97" t="str">
        <f aca="false">VSM!F222</f>
        <v>NaN</v>
      </c>
      <c r="CG25" s="97" t="e">
        <f aca="false">ABS(VSM!G222)</f>
        <v>#VALUE!</v>
      </c>
      <c r="CH25" s="99" t="e">
        <f aca="false">CG25/CF25</f>
        <v>#VALUE!</v>
      </c>
      <c r="CI25" s="100" t="str">
        <f aca="false">VSM!D324</f>
        <v>NaN</v>
      </c>
      <c r="CJ25" s="97" t="str">
        <f aca="false">VSM!E324</f>
        <v>NaN</v>
      </c>
      <c r="CK25" s="98" t="e">
        <f aca="false">CJ25/CI25</f>
        <v>#VALUE!</v>
      </c>
      <c r="CL25" s="97" t="str">
        <f aca="false">VSM!F324</f>
        <v>NaN</v>
      </c>
      <c r="CM25" s="97" t="e">
        <f aca="false">ABS(VSM!F324)</f>
        <v>#VALUE!</v>
      </c>
      <c r="CN25" s="99" t="e">
        <f aca="false">CM25/CL25</f>
        <v>#VALUE!</v>
      </c>
      <c r="CO25" s="97" t="str">
        <f aca="false">VSM!D426</f>
        <v>NaN</v>
      </c>
      <c r="CP25" s="97" t="str">
        <f aca="false">VSM!E426</f>
        <v>NaN</v>
      </c>
      <c r="CQ25" s="98" t="e">
        <f aca="false">CP25/CO25</f>
        <v>#VALUE!</v>
      </c>
      <c r="CR25" s="97" t="str">
        <f aca="false">VSM!F426</f>
        <v>NaN</v>
      </c>
      <c r="CS25" s="97" t="e">
        <f aca="false">ABS(VSM!G426)</f>
        <v>#VALUE!</v>
      </c>
      <c r="CT25" s="99" t="e">
        <f aca="false">CS25/CR25</f>
        <v>#VALUE!</v>
      </c>
      <c r="CU25" s="97" t="n">
        <f aca="false">VSM!D528</f>
        <v>336.452</v>
      </c>
      <c r="CV25" s="97" t="n">
        <f aca="false">VSM!E528</f>
        <v>28.607</v>
      </c>
      <c r="CW25" s="98" t="n">
        <f aca="false">CV25/CU25</f>
        <v>0.0850255014088191</v>
      </c>
      <c r="CX25" s="97" t="str">
        <f aca="false">VSM!F528</f>
        <v>    8.10</v>
      </c>
      <c r="CY25" s="97" t="n">
        <f aca="false">ABS(VSM!G528)</f>
        <v>28.33</v>
      </c>
      <c r="CZ25" s="99" t="n">
        <f aca="false">CY25/CX25</f>
        <v>3.49753086419753</v>
      </c>
    </row>
    <row r="26" customFormat="false" ht="16.5" hidden="false" customHeight="true" outlineLevel="0" collapsed="false">
      <c r="A26" s="85" t="n">
        <v>18</v>
      </c>
      <c r="B26" s="86" t="str">
        <f aca="false">Lokalizacje!D20</f>
        <v>52° 16.328'N</v>
      </c>
      <c r="C26" s="86" t="str">
        <f aca="false">Lokalizacje!C20</f>
        <v>20° 54.947'E</v>
      </c>
      <c r="D26" s="87" t="n">
        <f aca="false">Lokalizacje!B20</f>
        <v>45175</v>
      </c>
      <c r="E26" s="88" t="n">
        <f aca="false">'Analiza sitowa'!B19-'Analiza sitowa'!H19</f>
        <v>980.79</v>
      </c>
      <c r="F26" s="88" t="n">
        <f aca="false">'Analiza sitowa'!C19-'Analiza sitowa'!J19</f>
        <v>21.74</v>
      </c>
      <c r="G26" s="88" t="n">
        <f aca="false">'Analiza sitowa'!D19-'Analiza sitowa'!K19</f>
        <v>46.75</v>
      </c>
      <c r="H26" s="88" t="n">
        <f aca="false">'Analiza sitowa'!E19-'Analiza sitowa'!L19</f>
        <v>329.73</v>
      </c>
      <c r="I26" s="88" t="n">
        <f aca="false">'Analiza sitowa'!F19-'Analiza sitowa'!M19</f>
        <v>480.87</v>
      </c>
      <c r="J26" s="88" t="n">
        <f aca="false">'Analiza sitowa'!G19-'Analiza sitowa'!N19</f>
        <v>100.94</v>
      </c>
      <c r="K26" s="89" t="n">
        <f aca="false">E26/$E26*100</f>
        <v>100</v>
      </c>
      <c r="L26" s="89" t="n">
        <f aca="false">F26/$E26*100</f>
        <v>2.21658051162838</v>
      </c>
      <c r="M26" s="89" t="n">
        <f aca="false">G26/$E26*100</f>
        <v>4.76656572762773</v>
      </c>
      <c r="N26" s="89" t="n">
        <f aca="false">H26/$E26*100</f>
        <v>33.618817483865</v>
      </c>
      <c r="O26" s="89" t="n">
        <f aca="false">I26/$E26*100</f>
        <v>49.0288440950662</v>
      </c>
      <c r="P26" s="89" t="n">
        <f aca="false">J26/$E26*100</f>
        <v>10.2917036266683</v>
      </c>
      <c r="Q26" s="90" t="n">
        <f aca="false">'Masa Warszawa'!D20</f>
        <v>8.98</v>
      </c>
      <c r="R26" s="90" t="n">
        <f aca="false">'Masa Warszawa'!G20</f>
        <v>6.35</v>
      </c>
      <c r="S26" s="90" t="n">
        <f aca="false">'Masa Warszawa'!J20</f>
        <v>8.02</v>
      </c>
      <c r="T26" s="90" t="n">
        <f aca="false">'Masa Warszawa'!M20</f>
        <v>8.05</v>
      </c>
      <c r="U26" s="90" t="n">
        <f aca="false">'Masa Warszawa'!P20</f>
        <v>8.69</v>
      </c>
      <c r="V26" s="90" t="n">
        <f aca="false">'Masa Warszawa'!S20</f>
        <v>8.13</v>
      </c>
      <c r="W26" s="91" t="n">
        <f aca="true">INDIRECT("'F1 Warszawa'!AK"&amp;2+ROW(B18)*6-6)</f>
        <v>0.0008739</v>
      </c>
      <c r="X26" s="91" t="n">
        <f aca="true">INDIRECT("'F1 Warszawa'!AK"&amp;3+ROW(C18)*6-6)</f>
        <v>0.000926143333333333</v>
      </c>
      <c r="Y26" s="91" t="n">
        <f aca="true">INDIRECT("'F1 Warszawa'!AK"&amp;4+ROW(D18)*6-6)</f>
        <v>0.000886573333333333</v>
      </c>
      <c r="Z26" s="91" t="n">
        <f aca="true">INDIRECT("'F1 Warszawa'!AK"&amp;5+ROW(E18)*6-6)</f>
        <v>0.000570836666666667</v>
      </c>
      <c r="AA26" s="91" t="n">
        <f aca="true">INDIRECT("'F1 Warszawa'!AK"&amp;6+ROW(F18)*6-6)</f>
        <v>0.000750306666666667</v>
      </c>
      <c r="AB26" s="91" t="n">
        <f aca="true">INDIRECT("'F1 Warszawa'!AK"&amp;7+ROW(G18)*6-6)</f>
        <v>0.00141433333333333</v>
      </c>
      <c r="AC26" s="92" t="n">
        <f aca="false">W26/100</f>
        <v>8.739E-006</v>
      </c>
      <c r="AD26" s="92" t="n">
        <f aca="false">X26/100</f>
        <v>9.26143333333333E-006</v>
      </c>
      <c r="AE26" s="92" t="n">
        <f aca="false">Y26/100</f>
        <v>8.86573333333333E-006</v>
      </c>
      <c r="AF26" s="92" t="n">
        <f aca="false">Z26/100</f>
        <v>5.70836666666667E-006</v>
      </c>
      <c r="AG26" s="92" t="n">
        <f aca="false">AA26/100</f>
        <v>7.50306666666667E-006</v>
      </c>
      <c r="AH26" s="92" t="n">
        <f aca="false">AB26/100</f>
        <v>1.41433333333333E-005</v>
      </c>
      <c r="AI26" s="93" t="n">
        <f aca="false">AC26/Q26*100000000</f>
        <v>97.3162583518931</v>
      </c>
      <c r="AJ26" s="93" t="n">
        <f aca="false">AD26/R26*100000000</f>
        <v>145.849343832021</v>
      </c>
      <c r="AK26" s="93" t="n">
        <f aca="false">AE26/S26*100000000</f>
        <v>110.545303408146</v>
      </c>
      <c r="AL26" s="93" t="n">
        <f aca="false">AF26/T26*100000000</f>
        <v>70.9113871635611</v>
      </c>
      <c r="AM26" s="93" t="n">
        <f aca="false">AG26/U26*100000000</f>
        <v>86.3413885692367</v>
      </c>
      <c r="AN26" s="93" t="n">
        <f aca="false">AH26/V26*100000000</f>
        <v>173.964739647396</v>
      </c>
      <c r="AO26" s="92" t="n">
        <f aca="false">'F3 Warszawa'!AK19</f>
        <v>0.00084291</v>
      </c>
      <c r="AP26" s="92" t="n">
        <f aca="false">AO26/100</f>
        <v>8.4291E-006</v>
      </c>
      <c r="AQ26" s="93" t="n">
        <f aca="false">AP26/Q26*100000000</f>
        <v>93.8652561247216</v>
      </c>
      <c r="AR26" s="93" t="n">
        <f aca="false">(AI26-AQ26)/AI26*100</f>
        <v>3.54617233093029</v>
      </c>
      <c r="AS26" s="92" t="n">
        <f aca="false">ARM!G22</f>
        <v>0.00700175580355953</v>
      </c>
      <c r="AT26" s="92" t="n">
        <f aca="false">AS26/1000000*$AW$2</f>
        <v>7.00175580355953E-008</v>
      </c>
      <c r="AU26" s="94" t="n">
        <f aca="false">AT26/$AT$5/$AT$4</f>
        <v>1.95426784206017E-006</v>
      </c>
      <c r="AV26" s="95" t="n">
        <f aca="false">AU26*100000000</f>
        <v>195.426784206017</v>
      </c>
      <c r="AW26" s="96" t="n">
        <f aca="false">ARM!G269</f>
        <v>0.0155641457082605</v>
      </c>
      <c r="AX26" s="92" t="n">
        <f aca="false">AW26/1000000*$AW$2</f>
        <v>1.55641457082605E-007</v>
      </c>
      <c r="AY26" s="96" t="n">
        <f aca="false">AX26/$AT$5/$AT$4</f>
        <v>4.34412600212782E-006</v>
      </c>
      <c r="AZ26" s="95" t="n">
        <f aca="false">AY26*100000000</f>
        <v>434.412600212782</v>
      </c>
      <c r="BA26" s="96" t="n">
        <f aca="false">ARM!G273</f>
        <v>0.033259613145444</v>
      </c>
      <c r="BB26" s="92" t="n">
        <f aca="false">BA26/1000000*$AW$2</f>
        <v>3.3259613145444E-007</v>
      </c>
      <c r="BC26" s="96" t="n">
        <f aca="false">BB26/$AT$5/$AT$4</f>
        <v>9.28312758015059E-006</v>
      </c>
      <c r="BD26" s="95" t="n">
        <f aca="false">BC26*100000000</f>
        <v>928.312758015059</v>
      </c>
      <c r="BE26" s="96" t="n">
        <f aca="false">ARM!G276</f>
        <v>0.00904574844285307</v>
      </c>
      <c r="BF26" s="96" t="n">
        <f aca="false">BE26/1000000*$AW$2</f>
        <v>9.04574844285307E-008</v>
      </c>
      <c r="BG26" s="96" t="n">
        <f aca="false">BF26/$AT$5/$AT$4</f>
        <v>2.52476889871632E-006</v>
      </c>
      <c r="BH26" s="95" t="n">
        <f aca="false">BG26*100000000</f>
        <v>252.476889871632</v>
      </c>
      <c r="BI26" s="96" t="n">
        <f aca="false">ARM!G272</f>
        <v>0.023778304777399</v>
      </c>
      <c r="BJ26" s="96" t="n">
        <f aca="false">BI26/1000000*$AW$2</f>
        <v>2.3778304777399E-007</v>
      </c>
      <c r="BK26" s="96" t="n">
        <f aca="false">BJ26/$AT$5/$AT$4</f>
        <v>6.63678906675847E-006</v>
      </c>
      <c r="BL26" s="95" t="n">
        <f aca="false">BK26*100000000</f>
        <v>663.678906675847</v>
      </c>
      <c r="BM26" s="96" t="n">
        <f aca="false">ARM!G299</f>
        <v>0.0096389139543558</v>
      </c>
      <c r="BN26" s="92" t="n">
        <f aca="false">BM26/1000000*$AW$2</f>
        <v>9.6389139543558E-008</v>
      </c>
      <c r="BO26" s="96" t="n">
        <f aca="false">BN26/$AT$5/$AT$4</f>
        <v>2.69032798370464E-006</v>
      </c>
      <c r="BP26" s="95" t="n">
        <f aca="false">BO26*100000000</f>
        <v>269.032798370464</v>
      </c>
      <c r="BQ26" s="97" t="n">
        <f aca="false">VSM!D19</f>
        <v>76.435</v>
      </c>
      <c r="BR26" s="97" t="n">
        <f aca="false">VSM!E19</f>
        <v>7.767</v>
      </c>
      <c r="BS26" s="98" t="n">
        <f aca="false">BR26/BQ26</f>
        <v>0.101615751946098</v>
      </c>
      <c r="BT26" s="97" t="n">
        <f aca="false">VSM!F19</f>
        <v>7.94</v>
      </c>
      <c r="BU26" s="97" t="n">
        <f aca="false">ABS(VSM!G19)</f>
        <v>23.39</v>
      </c>
      <c r="BV26" s="99" t="n">
        <f aca="false">BU26/BT26</f>
        <v>2.94584382871537</v>
      </c>
      <c r="BW26" s="97" t="n">
        <f aca="false">VSM!D121</f>
        <v>109.738</v>
      </c>
      <c r="BX26" s="97" t="n">
        <f aca="false">VSM!E121</f>
        <v>12.569</v>
      </c>
      <c r="BY26" s="98" t="n">
        <f aca="false">BX26/BW26</f>
        <v>0.114536441342106</v>
      </c>
      <c r="BZ26" s="97" t="n">
        <f aca="false">VSM!F121</f>
        <v>8.25</v>
      </c>
      <c r="CA26" s="97" t="n">
        <f aca="false">ABS(VSM!G121)</f>
        <v>24.31</v>
      </c>
      <c r="CB26" s="99" t="n">
        <f aca="false">CA26/BZ26</f>
        <v>2.94666666666667</v>
      </c>
      <c r="CC26" s="100" t="n">
        <f aca="false">VSM!D223</f>
        <v>479.628</v>
      </c>
      <c r="CD26" s="100" t="n">
        <f aca="false">VSM!E223</f>
        <v>6.394</v>
      </c>
      <c r="CE26" s="98" t="n">
        <f aca="false">CD26/CC26</f>
        <v>0.0133311649861976</v>
      </c>
      <c r="CF26" s="97" t="n">
        <f aca="false">VSM!F223</f>
        <v>2.21</v>
      </c>
      <c r="CG26" s="97" t="n">
        <f aca="false">ABS(VSM!G223)</f>
        <v>13.3</v>
      </c>
      <c r="CH26" s="99" t="n">
        <f aca="false">CG26/CF26</f>
        <v>6.01809954751131</v>
      </c>
      <c r="CI26" s="100" t="n">
        <f aca="false">VSM!D325</f>
        <v>50.391</v>
      </c>
      <c r="CJ26" s="97" t="n">
        <f aca="false">VSM!E325</f>
        <v>4.996</v>
      </c>
      <c r="CK26" s="98" t="n">
        <f aca="false">CJ26/CI26</f>
        <v>0.0991446885356512</v>
      </c>
      <c r="CL26" s="97" t="n">
        <f aca="false">VSM!F325</f>
        <v>8.48</v>
      </c>
      <c r="CM26" s="97" t="n">
        <f aca="false">ABS(VSM!F325)</f>
        <v>8.48</v>
      </c>
      <c r="CN26" s="99" t="n">
        <f aca="false">CM26/CL26</f>
        <v>1</v>
      </c>
      <c r="CO26" s="97" t="n">
        <f aca="false">VSM!D427</f>
        <v>55.389</v>
      </c>
      <c r="CP26" s="97" t="n">
        <f aca="false">VSM!E427</f>
        <v>6.814</v>
      </c>
      <c r="CQ26" s="98" t="n">
        <f aca="false">CP26/CO26</f>
        <v>0.12302081640759</v>
      </c>
      <c r="CR26" s="97" t="n">
        <f aca="false">VSM!F427</f>
        <v>9.83</v>
      </c>
      <c r="CS26" s="97" t="n">
        <f aca="false">ABS(VSM!G427)</f>
        <v>27.79</v>
      </c>
      <c r="CT26" s="99" t="n">
        <f aca="false">CS26/CR26</f>
        <v>2.82706002034588</v>
      </c>
      <c r="CU26" s="97" t="n">
        <f aca="false">VSM!D529</f>
        <v>157.491</v>
      </c>
      <c r="CV26" s="97" t="n">
        <f aca="false">VSM!E529</f>
        <v>13.359</v>
      </c>
      <c r="CW26" s="98" t="n">
        <f aca="false">CV26/CU26</f>
        <v>0.0848238946987447</v>
      </c>
      <c r="CX26" s="97" t="n">
        <f aca="false">VSM!F529</f>
        <v>7.76</v>
      </c>
      <c r="CY26" s="97" t="n">
        <f aca="false">ABS(VSM!G529)</f>
        <v>25.24</v>
      </c>
      <c r="CZ26" s="99" t="n">
        <f aca="false">CY26/CX26</f>
        <v>3.25257731958763</v>
      </c>
    </row>
    <row r="27" customFormat="false" ht="16.5" hidden="false" customHeight="true" outlineLevel="0" collapsed="false">
      <c r="A27" s="85" t="n">
        <v>19</v>
      </c>
      <c r="B27" s="86" t="str">
        <f aca="false">Lokalizacje!D21</f>
        <v>52° 16.234' N</v>
      </c>
      <c r="C27" s="86" t="str">
        <f aca="false">Lokalizacje!C21</f>
        <v>20° 56.000' E</v>
      </c>
      <c r="D27" s="87" t="n">
        <f aca="false">Lokalizacje!B21</f>
        <v>45175</v>
      </c>
      <c r="E27" s="88" t="n">
        <f aca="false">'Analiza sitowa'!B20-'Analiza sitowa'!H20</f>
        <v>824.42</v>
      </c>
      <c r="F27" s="88" t="n">
        <f aca="false">'Analiza sitowa'!C20-'Analiza sitowa'!J20</f>
        <v>28.83</v>
      </c>
      <c r="G27" s="88" t="n">
        <f aca="false">'Analiza sitowa'!D20-'Analiza sitowa'!K20</f>
        <v>64.65</v>
      </c>
      <c r="H27" s="88" t="n">
        <f aca="false">'Analiza sitowa'!E20-'Analiza sitowa'!L20</f>
        <v>318.18</v>
      </c>
      <c r="I27" s="88" t="n">
        <f aca="false">'Analiza sitowa'!F20-'Analiza sitowa'!M20</f>
        <v>307.66</v>
      </c>
      <c r="J27" s="88" t="n">
        <f aca="false">'Analiza sitowa'!G20-'Analiza sitowa'!N20</f>
        <v>103.59</v>
      </c>
      <c r="K27" s="89" t="n">
        <f aca="false">E27/$E27*100</f>
        <v>100</v>
      </c>
      <c r="L27" s="89" t="n">
        <f aca="false">F27/$E27*100</f>
        <v>3.49700395429514</v>
      </c>
      <c r="M27" s="89" t="n">
        <f aca="false">G27/$E27*100</f>
        <v>7.84187671332573</v>
      </c>
      <c r="N27" s="89" t="n">
        <f aca="false">H27/$E27*100</f>
        <v>38.5944057640523</v>
      </c>
      <c r="O27" s="89" t="n">
        <f aca="false">I27/$E27*100</f>
        <v>37.3183571480556</v>
      </c>
      <c r="P27" s="89" t="n">
        <f aca="false">J27/$E27*100</f>
        <v>12.5651973508648</v>
      </c>
      <c r="Q27" s="90" t="n">
        <f aca="false">'Masa Warszawa'!D21</f>
        <v>8.35</v>
      </c>
      <c r="R27" s="90" t="n">
        <f aca="false">'Masa Warszawa'!G21</f>
        <v>7.66</v>
      </c>
      <c r="S27" s="90" t="n">
        <f aca="false">'Masa Warszawa'!J21</f>
        <v>8.71</v>
      </c>
      <c r="T27" s="90" t="n">
        <f aca="false">'Masa Warszawa'!M21</f>
        <v>9.81</v>
      </c>
      <c r="U27" s="90" t="n">
        <f aca="false">'Masa Warszawa'!P21</f>
        <v>9.52</v>
      </c>
      <c r="V27" s="90" t="n">
        <f aca="false">'Masa Warszawa'!S21</f>
        <v>7.45</v>
      </c>
      <c r="W27" s="91" t="n">
        <f aca="true">INDIRECT("'F1 Warszawa'!AK"&amp;2+ROW(B19)*6-6)</f>
        <v>0.00217716666666667</v>
      </c>
      <c r="X27" s="91" t="n">
        <f aca="true">INDIRECT("'F1 Warszawa'!AK"&amp;3+ROW(C19)*6-6)</f>
        <v>0.0051808</v>
      </c>
      <c r="Y27" s="91" t="n">
        <f aca="true">INDIRECT("'F1 Warszawa'!AK"&amp;4+ROW(D19)*6-6)</f>
        <v>0.00266216666666667</v>
      </c>
      <c r="Z27" s="91" t="n">
        <f aca="true">INDIRECT("'F1 Warszawa'!AK"&amp;5+ROW(E19)*6-6)</f>
        <v>0.00187513333333333</v>
      </c>
      <c r="AA27" s="91" t="n">
        <f aca="true">INDIRECT("'F1 Warszawa'!AK"&amp;6+ROW(F19)*6-6)</f>
        <v>0.00232616666666667</v>
      </c>
      <c r="AB27" s="91" t="n">
        <f aca="true">INDIRECT("'F1 Warszawa'!AK"&amp;7+ROW(G19)*6-6)</f>
        <v>0.00379066666666667</v>
      </c>
      <c r="AC27" s="92" t="n">
        <f aca="false">W27/100</f>
        <v>2.17716666666667E-005</v>
      </c>
      <c r="AD27" s="92" t="n">
        <f aca="false">X27/100</f>
        <v>5.1808E-005</v>
      </c>
      <c r="AE27" s="92" t="n">
        <f aca="false">Y27/100</f>
        <v>2.66216666666667E-005</v>
      </c>
      <c r="AF27" s="92" t="n">
        <f aca="false">Z27/100</f>
        <v>1.87513333333333E-005</v>
      </c>
      <c r="AG27" s="92" t="n">
        <f aca="false">AA27/100</f>
        <v>2.32616666666667E-005</v>
      </c>
      <c r="AH27" s="92" t="n">
        <f aca="false">AB27/100</f>
        <v>3.79066666666667E-005</v>
      </c>
      <c r="AI27" s="93" t="n">
        <f aca="false">AC27/Q27*100000000</f>
        <v>260.738522954092</v>
      </c>
      <c r="AJ27" s="93" t="n">
        <f aca="false">AD27/R27*100000000</f>
        <v>676.344647519582</v>
      </c>
      <c r="AK27" s="93" t="n">
        <f aca="false">AE27/S27*100000000</f>
        <v>305.644852659778</v>
      </c>
      <c r="AL27" s="93" t="n">
        <f aca="false">AF27/T27*100000000</f>
        <v>191.145090044173</v>
      </c>
      <c r="AM27" s="93" t="n">
        <f aca="false">AG27/U27*100000000</f>
        <v>244.345238095238</v>
      </c>
      <c r="AN27" s="93" t="n">
        <f aca="false">AH27/V27*100000000</f>
        <v>508.814317673378</v>
      </c>
      <c r="AO27" s="92" t="n">
        <f aca="false">'F3 Warszawa'!AK20</f>
        <v>0.00207</v>
      </c>
      <c r="AP27" s="92" t="n">
        <f aca="false">AO27/100</f>
        <v>2.07E-005</v>
      </c>
      <c r="AQ27" s="93" t="n">
        <f aca="false">AP27/Q27*100000000</f>
        <v>247.904191616766</v>
      </c>
      <c r="AR27" s="93" t="n">
        <f aca="false">(AI27-AQ27)/AI27*100</f>
        <v>4.92229962489474</v>
      </c>
      <c r="AS27" s="92" t="n">
        <f aca="false">ARM!G23</f>
        <v>0.0135818400287801</v>
      </c>
      <c r="AT27" s="92" t="n">
        <f aca="false">AS27/1000000*$AW$2</f>
        <v>1.35818400287801E-007</v>
      </c>
      <c r="AU27" s="94" t="n">
        <f aca="false">AT27/$AT$5/$AT$4</f>
        <v>3.79084246136618E-006</v>
      </c>
      <c r="AV27" s="95" t="n">
        <f aca="false">AU27*100000000</f>
        <v>379.084246136618</v>
      </c>
      <c r="AW27" s="92" t="n">
        <f aca="false">ARM!G109</f>
        <v>0.0226199456436841</v>
      </c>
      <c r="AX27" s="92" t="n">
        <f aca="false">AW27/1000000*$AW$2</f>
        <v>2.26199456436841E-007</v>
      </c>
      <c r="AY27" s="96" t="n">
        <f aca="false">AX27/$AT$5/$AT$4</f>
        <v>6.3134781618816E-006</v>
      </c>
      <c r="AZ27" s="95" t="n">
        <f aca="false">AY27*100000000</f>
        <v>631.34781618816</v>
      </c>
      <c r="BA27" s="101" t="s">
        <v>136</v>
      </c>
      <c r="BB27" s="92" t="e">
        <f aca="false">BA27/1000000*$AW$2</f>
        <v>#VALUE!</v>
      </c>
      <c r="BC27" s="96" t="e">
        <f aca="false">BB27/$AT$5/$AT$4</f>
        <v>#VALUE!</v>
      </c>
      <c r="BD27" s="95" t="e">
        <f aca="false">BC27*100000000</f>
        <v>#VALUE!</v>
      </c>
      <c r="BE27" s="101" t="s">
        <v>136</v>
      </c>
      <c r="BF27" s="96" t="e">
        <f aca="false">BE27/1000000*$AW$2</f>
        <v>#VALUE!</v>
      </c>
      <c r="BG27" s="96" t="e">
        <f aca="false">BF27/$AT$5/$AT$4</f>
        <v>#VALUE!</v>
      </c>
      <c r="BH27" s="95" t="e">
        <f aca="false">BG27*100000000</f>
        <v>#VALUE!</v>
      </c>
      <c r="BI27" s="96" t="n">
        <f aca="false">ARM!G309</f>
        <v>0.0156702475921115</v>
      </c>
      <c r="BJ27" s="96" t="n">
        <f aca="false">BI27/1000000*$AW$2</f>
        <v>1.56702475921115E-007</v>
      </c>
      <c r="BK27" s="96" t="n">
        <f aca="false">BJ27/$AT$5/$AT$4</f>
        <v>4.37374021682045E-006</v>
      </c>
      <c r="BL27" s="95" t="n">
        <f aca="false">BK27*100000000</f>
        <v>437.374021682045</v>
      </c>
      <c r="BM27" s="92" t="n">
        <f aca="false">ARM!G123</f>
        <v>0.0243396658491721</v>
      </c>
      <c r="BN27" s="92" t="n">
        <f aca="false">BM27/1000000*$AW$2</f>
        <v>2.43396658491721E-007</v>
      </c>
      <c r="BO27" s="96" t="n">
        <f aca="false">BN27/$AT$5/$AT$4</f>
        <v>6.79347117923559E-006</v>
      </c>
      <c r="BP27" s="95" t="n">
        <f aca="false">BO27*100000000</f>
        <v>679.347117923559</v>
      </c>
      <c r="BQ27" s="97" t="n">
        <f aca="false">VSM!D20</f>
        <v>25.502</v>
      </c>
      <c r="BR27" s="97" t="n">
        <f aca="false">VSM!E20</f>
        <v>3.049</v>
      </c>
      <c r="BS27" s="98" t="n">
        <f aca="false">BR27/BQ27</f>
        <v>0.119559250254882</v>
      </c>
      <c r="BT27" s="97" t="n">
        <f aca="false">VSM!F20</f>
        <v>9.42</v>
      </c>
      <c r="BU27" s="97" t="n">
        <f aca="false">ABS(VSM!G20)</f>
        <v>24.84</v>
      </c>
      <c r="BV27" s="99" t="n">
        <f aca="false">BU27/BT27</f>
        <v>2.63694267515924</v>
      </c>
      <c r="BW27" s="97" t="n">
        <f aca="false">VSM!D122</f>
        <v>102.301</v>
      </c>
      <c r="BX27" s="97" t="n">
        <f aca="false">VSM!E122</f>
        <v>10.013</v>
      </c>
      <c r="BY27" s="98" t="n">
        <f aca="false">BX27/BW27</f>
        <v>0.0978778311062453</v>
      </c>
      <c r="BZ27" s="97" t="n">
        <f aca="false">VSM!F122</f>
        <v>6.33</v>
      </c>
      <c r="CA27" s="97" t="n">
        <f aca="false">ABS(VSM!G122)</f>
        <v>16.46</v>
      </c>
      <c r="CB27" s="99" t="n">
        <f aca="false">CA27/BZ27</f>
        <v>2.60031595576619</v>
      </c>
      <c r="CC27" s="100" t="str">
        <f aca="false">VSM!D224</f>
        <v>NaN</v>
      </c>
      <c r="CD27" s="100" t="str">
        <f aca="false">VSM!E224</f>
        <v>NaN</v>
      </c>
      <c r="CE27" s="98" t="e">
        <f aca="false">CD27/CC27</f>
        <v>#VALUE!</v>
      </c>
      <c r="CF27" s="97" t="str">
        <f aca="false">VSM!F224</f>
        <v>NaN</v>
      </c>
      <c r="CG27" s="97" t="e">
        <f aca="false">ABS(VSM!G224)</f>
        <v>#VALUE!</v>
      </c>
      <c r="CH27" s="99" t="e">
        <f aca="false">CG27/CF27</f>
        <v>#VALUE!</v>
      </c>
      <c r="CI27" s="100" t="str">
        <f aca="false">VSM!D326</f>
        <v>NaN</v>
      </c>
      <c r="CJ27" s="97" t="str">
        <f aca="false">VSM!E326</f>
        <v>NaN</v>
      </c>
      <c r="CK27" s="98" t="e">
        <f aca="false">CJ27/CI27</f>
        <v>#VALUE!</v>
      </c>
      <c r="CL27" s="97" t="str">
        <f aca="false">VSM!F326</f>
        <v>NaN</v>
      </c>
      <c r="CM27" s="97" t="e">
        <f aca="false">ABS(VSM!F326)</f>
        <v>#VALUE!</v>
      </c>
      <c r="CN27" s="99" t="e">
        <f aca="false">CM27/CL27</f>
        <v>#VALUE!</v>
      </c>
      <c r="CO27" s="97" t="n">
        <f aca="false">VSM!D428</f>
        <v>265.816</v>
      </c>
      <c r="CP27" s="97" t="n">
        <f aca="false">VSM!E428</f>
        <v>26.791</v>
      </c>
      <c r="CQ27" s="98" t="n">
        <f aca="false">CP27/CO27</f>
        <v>0.100787762963855</v>
      </c>
      <c r="CR27" s="97" t="n">
        <f aca="false">VSM!F428</f>
        <v>7.98</v>
      </c>
      <c r="CS27" s="97" t="n">
        <f aca="false">ABS(VSM!G428)</f>
        <v>22.67</v>
      </c>
      <c r="CT27" s="99" t="n">
        <f aca="false">CS27/CR27</f>
        <v>2.84085213032581</v>
      </c>
      <c r="CU27" s="97" t="n">
        <f aca="false">VSM!D530</f>
        <v>280.975</v>
      </c>
      <c r="CV27" s="97" t="n">
        <f aca="false">VSM!E530</f>
        <v>24.723</v>
      </c>
      <c r="CW27" s="98" t="n">
        <f aca="false">CV27/CU27</f>
        <v>0.0879900347005961</v>
      </c>
      <c r="CX27" s="97" t="n">
        <f aca="false">VSM!F530</f>
        <v>8.02</v>
      </c>
      <c r="CY27" s="97" t="n">
        <f aca="false">ABS(VSM!G530)</f>
        <v>27.01</v>
      </c>
      <c r="CZ27" s="99" t="n">
        <f aca="false">CY27/CX27</f>
        <v>3.36783042394015</v>
      </c>
    </row>
    <row r="28" customFormat="false" ht="16.5" hidden="false" customHeight="true" outlineLevel="0" collapsed="false">
      <c r="A28" s="85" t="n">
        <v>20</v>
      </c>
      <c r="B28" s="86" t="str">
        <f aca="false">Lokalizacje!D22</f>
        <v>52° 16.239' N</v>
      </c>
      <c r="C28" s="86" t="str">
        <f aca="false">Lokalizacje!C22</f>
        <v>20° 57.019'E</v>
      </c>
      <c r="D28" s="87" t="n">
        <f aca="false">Lokalizacje!B22</f>
        <v>45175</v>
      </c>
      <c r="E28" s="88" t="n">
        <f aca="false">'Analiza sitowa'!B21-'Analiza sitowa'!H21</f>
        <v>623.04</v>
      </c>
      <c r="F28" s="88" t="n">
        <f aca="false">'Analiza sitowa'!C21-'Analiza sitowa'!J21</f>
        <v>18.37</v>
      </c>
      <c r="G28" s="88" t="n">
        <f aca="false">'Analiza sitowa'!D21-'Analiza sitowa'!K21</f>
        <v>25.57</v>
      </c>
      <c r="H28" s="88" t="n">
        <f aca="false">'Analiza sitowa'!E21-'Analiza sitowa'!L21</f>
        <v>84.62</v>
      </c>
      <c r="I28" s="88" t="n">
        <f aca="false">'Analiza sitowa'!F21-'Analiza sitowa'!M21</f>
        <v>331.49</v>
      </c>
      <c r="J28" s="88" t="n">
        <f aca="false">'Analiza sitowa'!G21-'Analiza sitowa'!N21</f>
        <v>161.9</v>
      </c>
      <c r="K28" s="89" t="n">
        <f aca="false">E28/$E28*100</f>
        <v>100</v>
      </c>
      <c r="L28" s="89" t="n">
        <f aca="false">F28/$E28*100</f>
        <v>2.94844632768362</v>
      </c>
      <c r="M28" s="89" t="n">
        <f aca="false">G28/$E28*100</f>
        <v>4.10407036466359</v>
      </c>
      <c r="N28" s="89" t="n">
        <f aca="false">H28/$E28*100</f>
        <v>13.581792501284</v>
      </c>
      <c r="O28" s="89" t="n">
        <f aca="false">I28/$E28*100</f>
        <v>53.2052516692347</v>
      </c>
      <c r="P28" s="89" t="n">
        <f aca="false">J28/$E28*100</f>
        <v>25.9854904982024</v>
      </c>
      <c r="Q28" s="90" t="n">
        <f aca="false">'Masa Warszawa'!D22</f>
        <v>8.33</v>
      </c>
      <c r="R28" s="90" t="n">
        <f aca="false">'Masa Warszawa'!G22</f>
        <v>5.31</v>
      </c>
      <c r="S28" s="90" t="n">
        <f aca="false">'Masa Warszawa'!J22</f>
        <v>7.24</v>
      </c>
      <c r="T28" s="90" t="n">
        <f aca="false">'Masa Warszawa'!M22</f>
        <v>8.12</v>
      </c>
      <c r="U28" s="90" t="n">
        <f aca="false">'Masa Warszawa'!P22</f>
        <v>8.98</v>
      </c>
      <c r="V28" s="90" t="n">
        <f aca="false">'Masa Warszawa'!S22</f>
        <v>8.22</v>
      </c>
      <c r="W28" s="91" t="n">
        <f aca="true">INDIRECT("'F1 Warszawa'!AK"&amp;2+ROW(B20)*6-6)</f>
        <v>0.00145236666666667</v>
      </c>
      <c r="X28" s="91" t="n">
        <f aca="true">INDIRECT("'F1 Warszawa'!AK"&amp;3+ROW(C20)*6-6)</f>
        <v>0.00130883333333333</v>
      </c>
      <c r="Y28" s="91" t="n">
        <f aca="true">INDIRECT("'F1 Warszawa'!AK"&amp;4+ROW(D20)*6-6)</f>
        <v>0.0012673</v>
      </c>
      <c r="Z28" s="91" t="n">
        <f aca="true">INDIRECT("'F1 Warszawa'!AK"&amp;5+ROW(E20)*6-6)</f>
        <v>0.00101143333333333</v>
      </c>
      <c r="AA28" s="91" t="n">
        <f aca="true">INDIRECT("'F1 Warszawa'!AK"&amp;6+ROW(F20)*6-6)</f>
        <v>0.0011414</v>
      </c>
      <c r="AB28" s="91" t="n">
        <f aca="true">INDIRECT("'F1 Warszawa'!AK"&amp;7+ROW(G20)*6-6)</f>
        <v>0.0021467</v>
      </c>
      <c r="AC28" s="92" t="n">
        <f aca="false">W28/100</f>
        <v>1.45236666666667E-005</v>
      </c>
      <c r="AD28" s="92" t="n">
        <f aca="false">X28/100</f>
        <v>1.30883333333333E-005</v>
      </c>
      <c r="AE28" s="92" t="n">
        <f aca="false">Y28/100</f>
        <v>1.2673E-005</v>
      </c>
      <c r="AF28" s="92" t="n">
        <f aca="false">Z28/100</f>
        <v>1.01143333333333E-005</v>
      </c>
      <c r="AG28" s="92" t="n">
        <f aca="false">AA28/100</f>
        <v>1.1414E-005</v>
      </c>
      <c r="AH28" s="92" t="n">
        <f aca="false">AB28/100</f>
        <v>2.1467E-005</v>
      </c>
      <c r="AI28" s="93" t="n">
        <f aca="false">AC28/Q28*100000000</f>
        <v>174.353741496599</v>
      </c>
      <c r="AJ28" s="93" t="n">
        <f aca="false">AD28/R28*100000000</f>
        <v>246.484620213434</v>
      </c>
      <c r="AK28" s="93" t="n">
        <f aca="false">AE28/S28*100000000</f>
        <v>175.041436464088</v>
      </c>
      <c r="AL28" s="93" t="n">
        <f aca="false">AF28/T28*100000000</f>
        <v>124.560755336617</v>
      </c>
      <c r="AM28" s="93" t="n">
        <f aca="false">AG28/U28*100000000</f>
        <v>127.104677060134</v>
      </c>
      <c r="AN28" s="93" t="n">
        <f aca="false">AH28/V28*100000000</f>
        <v>261.155717761557</v>
      </c>
      <c r="AO28" s="92" t="n">
        <f aca="false">'F3 Warszawa'!AK21</f>
        <v>0.00139</v>
      </c>
      <c r="AP28" s="92" t="n">
        <f aca="false">AO28/100</f>
        <v>1.39E-005</v>
      </c>
      <c r="AQ28" s="93" t="n">
        <f aca="false">AP28/Q28*100000000</f>
        <v>166.866746698679</v>
      </c>
      <c r="AR28" s="93" t="n">
        <f aca="false">(AI28-AQ28)/AI28*100</f>
        <v>4.29414059810425</v>
      </c>
      <c r="AS28" s="92" t="n">
        <f aca="false">ARM!G24</f>
        <v>0.00750611882224636</v>
      </c>
      <c r="AT28" s="92" t="n">
        <f aca="false">AS28/1000000*$AW$2</f>
        <v>7.50611882224636E-008</v>
      </c>
      <c r="AU28" s="94" t="n">
        <f aca="false">AT28/$AT$5/$AT$4</f>
        <v>2.09504116460921E-006</v>
      </c>
      <c r="AV28" s="95" t="n">
        <f aca="false">AU28*100000000</f>
        <v>209.504116460921</v>
      </c>
      <c r="AW28" s="101" t="s">
        <v>136</v>
      </c>
      <c r="AX28" s="92" t="e">
        <f aca="false">AW28/1000000*$AW$2</f>
        <v>#VALUE!</v>
      </c>
      <c r="AY28" s="96" t="e">
        <f aca="false">AX28/$AT$5/$AT$4</f>
        <v>#VALUE!</v>
      </c>
      <c r="AZ28" s="95" t="e">
        <f aca="false">AY28*100000000</f>
        <v>#VALUE!</v>
      </c>
      <c r="BA28" s="101" t="s">
        <v>136</v>
      </c>
      <c r="BB28" s="92" t="e">
        <f aca="false">BA28/1000000*$AW$2</f>
        <v>#VALUE!</v>
      </c>
      <c r="BC28" s="96" t="e">
        <f aca="false">BB28/$AT$5/$AT$4</f>
        <v>#VALUE!</v>
      </c>
      <c r="BD28" s="95" t="e">
        <f aca="false">BC28*100000000</f>
        <v>#VALUE!</v>
      </c>
      <c r="BE28" s="101" t="s">
        <v>136</v>
      </c>
      <c r="BF28" s="96" t="e">
        <f aca="false">BE28/1000000*$AW$2</f>
        <v>#VALUE!</v>
      </c>
      <c r="BG28" s="96" t="e">
        <f aca="false">BF28/$AT$5/$AT$4</f>
        <v>#VALUE!</v>
      </c>
      <c r="BH28" s="95" t="e">
        <f aca="false">BG28*100000000</f>
        <v>#VALUE!</v>
      </c>
      <c r="BI28" s="101" t="s">
        <v>136</v>
      </c>
      <c r="BJ28" s="96" t="e">
        <f aca="false">BI28/1000000*$AW$2</f>
        <v>#VALUE!</v>
      </c>
      <c r="BK28" s="96" t="e">
        <f aca="false">BJ28/$AT$5/$AT$4</f>
        <v>#VALUE!</v>
      </c>
      <c r="BL28" s="95" t="e">
        <f aca="false">BK28*100000000</f>
        <v>#VALUE!</v>
      </c>
      <c r="BM28" s="101" t="s">
        <v>136</v>
      </c>
      <c r="BN28" s="92" t="e">
        <f aca="false">BM28/1000000*$AW$2</f>
        <v>#VALUE!</v>
      </c>
      <c r="BO28" s="96" t="e">
        <f aca="false">BN28/$AT$5/$AT$4</f>
        <v>#VALUE!</v>
      </c>
      <c r="BP28" s="95" t="e">
        <f aca="false">BO28*100000000</f>
        <v>#VALUE!</v>
      </c>
      <c r="BQ28" s="97" t="n">
        <f aca="false">VSM!D21</f>
        <v>132.451</v>
      </c>
      <c r="BR28" s="97" t="n">
        <f aca="false">VSM!E21</f>
        <v>11.016</v>
      </c>
      <c r="BS28" s="98" t="n">
        <f aca="false">BR28/BQ28</f>
        <v>0.0831703799895811</v>
      </c>
      <c r="BT28" s="97" t="n">
        <f aca="false">VSM!F21</f>
        <v>7.97</v>
      </c>
      <c r="BU28" s="97" t="n">
        <f aca="false">ABS(VSM!G21)</f>
        <v>26.83</v>
      </c>
      <c r="BV28" s="99" t="n">
        <f aca="false">BU28/BT28</f>
        <v>3.366373902133</v>
      </c>
      <c r="BW28" s="97" t="str">
        <f aca="false">VSM!D123</f>
        <v>NaN</v>
      </c>
      <c r="BX28" s="97" t="str">
        <f aca="false">VSM!E123</f>
        <v>NaN</v>
      </c>
      <c r="BY28" s="98" t="e">
        <f aca="false">BX28/BW28</f>
        <v>#VALUE!</v>
      </c>
      <c r="BZ28" s="97" t="str">
        <f aca="false">VSM!F123</f>
        <v>NaN</v>
      </c>
      <c r="CA28" s="97" t="e">
        <f aca="false">ABS(VSM!G123)</f>
        <v>#VALUE!</v>
      </c>
      <c r="CB28" s="99" t="e">
        <f aca="false">CA28/BZ28</f>
        <v>#VALUE!</v>
      </c>
      <c r="CC28" s="100" t="str">
        <f aca="false">VSM!D225</f>
        <v>NaN</v>
      </c>
      <c r="CD28" s="100" t="str">
        <f aca="false">VSM!E225</f>
        <v>NaN</v>
      </c>
      <c r="CE28" s="98" t="e">
        <f aca="false">CD28/CC28</f>
        <v>#VALUE!</v>
      </c>
      <c r="CF28" s="97" t="str">
        <f aca="false">VSM!F225</f>
        <v>NaN</v>
      </c>
      <c r="CG28" s="97" t="e">
        <f aca="false">ABS(VSM!G225)</f>
        <v>#VALUE!</v>
      </c>
      <c r="CH28" s="99" t="e">
        <f aca="false">CG28/CF28</f>
        <v>#VALUE!</v>
      </c>
      <c r="CI28" s="100" t="str">
        <f aca="false">VSM!D327</f>
        <v>NaN</v>
      </c>
      <c r="CJ28" s="97" t="str">
        <f aca="false">VSM!E327</f>
        <v>NaN</v>
      </c>
      <c r="CK28" s="98" t="e">
        <f aca="false">CJ28/CI28</f>
        <v>#VALUE!</v>
      </c>
      <c r="CL28" s="97" t="str">
        <f aca="false">VSM!F327</f>
        <v>NaN</v>
      </c>
      <c r="CM28" s="97" t="e">
        <f aca="false">ABS(VSM!F327)</f>
        <v>#VALUE!</v>
      </c>
      <c r="CN28" s="99" t="e">
        <f aca="false">CM28/CL28</f>
        <v>#VALUE!</v>
      </c>
      <c r="CO28" s="97" t="str">
        <f aca="false">VSM!D429</f>
        <v>NaN</v>
      </c>
      <c r="CP28" s="97" t="str">
        <f aca="false">VSM!E429</f>
        <v>NaN</v>
      </c>
      <c r="CQ28" s="98" t="e">
        <f aca="false">CP28/CO28</f>
        <v>#VALUE!</v>
      </c>
      <c r="CR28" s="97" t="str">
        <f aca="false">VSM!F429</f>
        <v>NaN</v>
      </c>
      <c r="CS28" s="97" t="e">
        <f aca="false">ABS(VSM!G429)</f>
        <v>#VALUE!</v>
      </c>
      <c r="CT28" s="99" t="e">
        <f aca="false">CS28/CR28</f>
        <v>#VALUE!</v>
      </c>
      <c r="CU28" s="97" t="str">
        <f aca="false">VSM!D531</f>
        <v>NaN</v>
      </c>
      <c r="CV28" s="97" t="str">
        <f aca="false">VSM!E531</f>
        <v>NaN</v>
      </c>
      <c r="CW28" s="98" t="e">
        <f aca="false">CV28/CU28</f>
        <v>#VALUE!</v>
      </c>
      <c r="CX28" s="97" t="str">
        <f aca="false">VSM!F531</f>
        <v>NaN</v>
      </c>
      <c r="CY28" s="97" t="e">
        <f aca="false">ABS(VSM!G531)</f>
        <v>#VALUE!</v>
      </c>
      <c r="CZ28" s="99" t="e">
        <f aca="false">CY28/CX28</f>
        <v>#VALUE!</v>
      </c>
    </row>
    <row r="29" customFormat="false" ht="16.5" hidden="false" customHeight="true" outlineLevel="0" collapsed="false">
      <c r="A29" s="85" t="n">
        <v>21</v>
      </c>
      <c r="B29" s="86" t="str">
        <f aca="false">Lokalizacje!D23</f>
        <v>52° 17.035' N</v>
      </c>
      <c r="C29" s="86" t="str">
        <f aca="false">Lokalizacje!C23</f>
        <v>20° 56.664'E</v>
      </c>
      <c r="D29" s="87" t="n">
        <f aca="false">Lokalizacje!B23</f>
        <v>45175</v>
      </c>
      <c r="E29" s="88" t="n">
        <f aca="false">'Analiza sitowa'!B22-'Analiza sitowa'!H22</f>
        <v>742.76</v>
      </c>
      <c r="F29" s="88" t="n">
        <f aca="false">'Analiza sitowa'!C22-'Analiza sitowa'!J22</f>
        <v>50.29</v>
      </c>
      <c r="G29" s="88" t="n">
        <f aca="false">'Analiza sitowa'!D22-'Analiza sitowa'!K22</f>
        <v>77.3</v>
      </c>
      <c r="H29" s="88" t="n">
        <f aca="false">'Analiza sitowa'!E22-'Analiza sitowa'!L22</f>
        <v>169.01</v>
      </c>
      <c r="I29" s="88" t="n">
        <f aca="false">'Analiza sitowa'!F22-'Analiza sitowa'!M22</f>
        <v>314.34</v>
      </c>
      <c r="J29" s="88" t="n">
        <f aca="false">'Analiza sitowa'!G22-'Analiza sitowa'!N22</f>
        <v>130.23</v>
      </c>
      <c r="K29" s="89" t="n">
        <f aca="false">E29/$E29*100</f>
        <v>100</v>
      </c>
      <c r="L29" s="89" t="n">
        <f aca="false">F29/$E29*100</f>
        <v>6.77069309063493</v>
      </c>
      <c r="M29" s="89" t="n">
        <f aca="false">G29/$E29*100</f>
        <v>10.4071301631752</v>
      </c>
      <c r="N29" s="89" t="n">
        <f aca="false">H29/$E29*100</f>
        <v>22.754321718994</v>
      </c>
      <c r="O29" s="89" t="n">
        <f aca="false">I29/$E29*100</f>
        <v>42.3205342237062</v>
      </c>
      <c r="P29" s="89" t="n">
        <f aca="false">J29/$E29*100</f>
        <v>17.5332543486456</v>
      </c>
      <c r="Q29" s="90" t="n">
        <f aca="false">'Masa Warszawa'!D23</f>
        <v>9.21</v>
      </c>
      <c r="R29" s="90" t="n">
        <f aca="false">'Masa Warszawa'!G23</f>
        <v>8.5</v>
      </c>
      <c r="S29" s="90" t="n">
        <f aca="false">'Masa Warszawa'!J23</f>
        <v>9.11</v>
      </c>
      <c r="T29" s="90" t="n">
        <f aca="false">'Masa Warszawa'!M23</f>
        <v>10.85</v>
      </c>
      <c r="U29" s="90" t="n">
        <f aca="false">'Masa Warszawa'!P23</f>
        <v>9.73</v>
      </c>
      <c r="V29" s="90" t="n">
        <f aca="false">'Masa Warszawa'!S23</f>
        <v>7.93</v>
      </c>
      <c r="W29" s="91" t="n">
        <f aca="true">INDIRECT("'F1 Warszawa'!AK"&amp;2+ROW(B21)*6-6)</f>
        <v>0.0021793</v>
      </c>
      <c r="X29" s="91" t="n">
        <f aca="true">INDIRECT("'F1 Warszawa'!AK"&amp;3+ROW(C21)*6-6)</f>
        <v>0.0017264</v>
      </c>
      <c r="Y29" s="91" t="n">
        <f aca="true">INDIRECT("'F1 Warszawa'!AK"&amp;4+ROW(D21)*6-6)</f>
        <v>0.0019296</v>
      </c>
      <c r="Z29" s="91" t="n">
        <f aca="true">INDIRECT("'F1 Warszawa'!AK"&amp;5+ROW(E21)*6-6)</f>
        <v>0.00152143333333333</v>
      </c>
      <c r="AA29" s="91" t="n">
        <f aca="true">INDIRECT("'F1 Warszawa'!AK"&amp;6+ROW(F21)*6-6)</f>
        <v>0.00205816666666667</v>
      </c>
      <c r="AB29" s="91" t="n">
        <f aca="true">INDIRECT("'F1 Warszawa'!AK"&amp;7+ROW(G21)*6-6)</f>
        <v>0.0030414</v>
      </c>
      <c r="AC29" s="92" t="n">
        <f aca="false">W29/100</f>
        <v>2.1793E-005</v>
      </c>
      <c r="AD29" s="92" t="n">
        <f aca="false">X29/100</f>
        <v>1.7264E-005</v>
      </c>
      <c r="AE29" s="92" t="n">
        <f aca="false">Y29/100</f>
        <v>1.9296E-005</v>
      </c>
      <c r="AF29" s="92" t="n">
        <f aca="false">Z29/100</f>
        <v>1.52143333333333E-005</v>
      </c>
      <c r="AG29" s="92" t="n">
        <f aca="false">AA29/100</f>
        <v>2.05816666666667E-005</v>
      </c>
      <c r="AH29" s="92" t="n">
        <f aca="false">AB29/100</f>
        <v>3.0414E-005</v>
      </c>
      <c r="AI29" s="93" t="n">
        <f aca="false">AC29/Q29*100000000</f>
        <v>236.623235613464</v>
      </c>
      <c r="AJ29" s="93" t="n">
        <f aca="false">AD29/R29*100000000</f>
        <v>203.105882352941</v>
      </c>
      <c r="AK29" s="93" t="n">
        <f aca="false">AE29/S29*100000000</f>
        <v>211.811196487377</v>
      </c>
      <c r="AL29" s="93" t="n">
        <f aca="false">AF29/T29*100000000</f>
        <v>140.224270353303</v>
      </c>
      <c r="AM29" s="93" t="n">
        <f aca="false">AG29/U29*100000000</f>
        <v>211.527920520726</v>
      </c>
      <c r="AN29" s="93" t="n">
        <f aca="false">AH29/V29*100000000</f>
        <v>383.530895334174</v>
      </c>
      <c r="AO29" s="92" t="n">
        <f aca="false">'F3 Warszawa'!AK22</f>
        <v>0.00212</v>
      </c>
      <c r="AP29" s="92" t="n">
        <f aca="false">AO29/100</f>
        <v>2.12E-005</v>
      </c>
      <c r="AQ29" s="93" t="n">
        <f aca="false">AP29/Q29*100000000</f>
        <v>230.184581976113</v>
      </c>
      <c r="AR29" s="93" t="n">
        <f aca="false">(AI29-AQ29)/AI29*100</f>
        <v>2.72105722020831</v>
      </c>
      <c r="AS29" s="92" t="n">
        <f aca="false">ARM!G25</f>
        <v>0.0144816699739505</v>
      </c>
      <c r="AT29" s="92" t="n">
        <f aca="false">AS29/1000000*$AW$2</f>
        <v>1.44816699739505E-007</v>
      </c>
      <c r="AU29" s="94" t="n">
        <f aca="false">AT29/$AT$5/$AT$4</f>
        <v>4.04199499717374E-006</v>
      </c>
      <c r="AV29" s="95" t="n">
        <f aca="false">AU29*100000000</f>
        <v>404.199499717374</v>
      </c>
      <c r="AW29" s="101" t="s">
        <v>136</v>
      </c>
      <c r="AX29" s="92" t="e">
        <f aca="false">AW29/1000000*$AW$2</f>
        <v>#VALUE!</v>
      </c>
      <c r="AY29" s="96" t="e">
        <f aca="false">AX29/$AT$5/$AT$4</f>
        <v>#VALUE!</v>
      </c>
      <c r="AZ29" s="95" t="e">
        <f aca="false">AY29*100000000</f>
        <v>#VALUE!</v>
      </c>
      <c r="BA29" s="101" t="s">
        <v>136</v>
      </c>
      <c r="BB29" s="92" t="e">
        <f aca="false">BA29/1000000*$AW$2</f>
        <v>#VALUE!</v>
      </c>
      <c r="BC29" s="96" t="e">
        <f aca="false">BB29/$AT$5/$AT$4</f>
        <v>#VALUE!</v>
      </c>
      <c r="BD29" s="95" t="e">
        <f aca="false">BC29*100000000</f>
        <v>#VALUE!</v>
      </c>
      <c r="BE29" s="101" t="s">
        <v>136</v>
      </c>
      <c r="BF29" s="96" t="e">
        <f aca="false">BE29/1000000*$AW$2</f>
        <v>#VALUE!</v>
      </c>
      <c r="BG29" s="96" t="e">
        <f aca="false">BF29/$AT$5/$AT$4</f>
        <v>#VALUE!</v>
      </c>
      <c r="BH29" s="95" t="e">
        <f aca="false">BG29*100000000</f>
        <v>#VALUE!</v>
      </c>
      <c r="BI29" s="96" t="n">
        <f aca="false">ARM!G316</f>
        <v>0.00882106877519727</v>
      </c>
      <c r="BJ29" s="96" t="n">
        <f aca="false">BI29/1000000*$AW$2</f>
        <v>8.82106877519727E-008</v>
      </c>
      <c r="BK29" s="96" t="n">
        <f aca="false">BJ29/$AT$5/$AT$4</f>
        <v>2.46205830703284E-006</v>
      </c>
      <c r="BL29" s="95" t="n">
        <f aca="false">BK29*100000000</f>
        <v>246.205830703284</v>
      </c>
      <c r="BM29" s="96" t="n">
        <f aca="false">ARM!G159</f>
        <v>0.0199191491243141</v>
      </c>
      <c r="BN29" s="92" t="n">
        <f aca="false">BM29/1000000*$AW$2</f>
        <v>1.99191491243141E-007</v>
      </c>
      <c r="BO29" s="96" t="n">
        <f aca="false">BN29/$AT$5/$AT$4</f>
        <v>5.55965584447522E-006</v>
      </c>
      <c r="BP29" s="95" t="n">
        <f aca="false">BO29*100000000</f>
        <v>555.965584447522</v>
      </c>
      <c r="BQ29" s="97" t="n">
        <f aca="false">VSM!D22</f>
        <v>218.682</v>
      </c>
      <c r="BR29" s="97" t="n">
        <f aca="false">VSM!E22</f>
        <v>23.151</v>
      </c>
      <c r="BS29" s="98" t="n">
        <f aca="false">BR29/BQ29</f>
        <v>0.105866052075617</v>
      </c>
      <c r="BT29" s="97" t="n">
        <f aca="false">VSM!F22</f>
        <v>9.47</v>
      </c>
      <c r="BU29" s="97" t="n">
        <f aca="false">ABS(VSM!G22)</f>
        <v>26.82</v>
      </c>
      <c r="BV29" s="99" t="n">
        <f aca="false">BU29/BT29</f>
        <v>2.83210137275607</v>
      </c>
      <c r="BW29" s="97" t="str">
        <f aca="false">VSM!D124</f>
        <v>NaN</v>
      </c>
      <c r="BX29" s="97" t="str">
        <f aca="false">VSM!E124</f>
        <v>NaN</v>
      </c>
      <c r="BY29" s="98" t="e">
        <f aca="false">BX29/BW29</f>
        <v>#VALUE!</v>
      </c>
      <c r="BZ29" s="97" t="str">
        <f aca="false">VSM!F124</f>
        <v>NaN</v>
      </c>
      <c r="CA29" s="97" t="e">
        <f aca="false">ABS(VSM!G124)</f>
        <v>#VALUE!</v>
      </c>
      <c r="CB29" s="99" t="e">
        <f aca="false">CA29/BZ29</f>
        <v>#VALUE!</v>
      </c>
      <c r="CC29" s="100" t="str">
        <f aca="false">VSM!D226</f>
        <v>NaN</v>
      </c>
      <c r="CD29" s="100" t="str">
        <f aca="false">VSM!E226</f>
        <v>NaN</v>
      </c>
      <c r="CE29" s="98" t="e">
        <f aca="false">CD29/CC29</f>
        <v>#VALUE!</v>
      </c>
      <c r="CF29" s="97" t="str">
        <f aca="false">VSM!F226</f>
        <v>NaN</v>
      </c>
      <c r="CG29" s="97" t="e">
        <f aca="false">ABS(VSM!G226)</f>
        <v>#VALUE!</v>
      </c>
      <c r="CH29" s="99" t="e">
        <f aca="false">CG29/CF29</f>
        <v>#VALUE!</v>
      </c>
      <c r="CI29" s="100" t="str">
        <f aca="false">VSM!D328</f>
        <v>NaN</v>
      </c>
      <c r="CJ29" s="97" t="str">
        <f aca="false">VSM!E328</f>
        <v>NaN</v>
      </c>
      <c r="CK29" s="98" t="e">
        <f aca="false">CJ29/CI29</f>
        <v>#VALUE!</v>
      </c>
      <c r="CL29" s="97" t="str">
        <f aca="false">VSM!F328</f>
        <v>NaN</v>
      </c>
      <c r="CM29" s="97" t="e">
        <f aca="false">ABS(VSM!F328)</f>
        <v>#VALUE!</v>
      </c>
      <c r="CN29" s="99" t="e">
        <f aca="false">CM29/CL29</f>
        <v>#VALUE!</v>
      </c>
      <c r="CO29" s="97" t="n">
        <f aca="false">VSM!D430</f>
        <v>200.384</v>
      </c>
      <c r="CP29" s="97" t="n">
        <f aca="false">VSM!E430</f>
        <v>17.909</v>
      </c>
      <c r="CQ29" s="98" t="n">
        <f aca="false">CP29/CO29</f>
        <v>0.0893734030661131</v>
      </c>
      <c r="CR29" s="97" t="n">
        <f aca="false">VSM!F430</f>
        <v>8.48</v>
      </c>
      <c r="CS29" s="97" t="n">
        <f aca="false">ABS(VSM!G430)</f>
        <v>25.49</v>
      </c>
      <c r="CT29" s="99" t="n">
        <f aca="false">CS29/CR29</f>
        <v>3.00589622641509</v>
      </c>
      <c r="CU29" s="97" t="n">
        <f aca="false">VSM!D532</f>
        <v>312.839</v>
      </c>
      <c r="CV29" s="97" t="n">
        <f aca="false">VSM!E532</f>
        <v>27.599</v>
      </c>
      <c r="CW29" s="98" t="n">
        <f aca="false">CV29/CU29</f>
        <v>0.0882210977531574</v>
      </c>
      <c r="CX29" s="97" t="n">
        <f aca="false">VSM!F532</f>
        <v>8.22</v>
      </c>
      <c r="CY29" s="97" t="n">
        <f aca="false">ABS(VSM!G532)</f>
        <v>26.21</v>
      </c>
      <c r="CZ29" s="99" t="n">
        <f aca="false">CY29/CX29</f>
        <v>3.18856447688564</v>
      </c>
    </row>
    <row r="30" customFormat="false" ht="16.5" hidden="false" customHeight="true" outlineLevel="0" collapsed="false">
      <c r="A30" s="85" t="n">
        <v>22</v>
      </c>
      <c r="B30" s="86" t="str">
        <f aca="false">Lokalizacje!D24</f>
        <v>52° 16.824' N</v>
      </c>
      <c r="C30" s="86" t="str">
        <f aca="false">Lokalizacje!C24</f>
        <v>20° 57.525'E</v>
      </c>
      <c r="D30" s="87" t="n">
        <f aca="false">Lokalizacje!B24</f>
        <v>45175</v>
      </c>
      <c r="E30" s="88" t="n">
        <f aca="false">'Analiza sitowa'!B23</f>
        <v>768.44</v>
      </c>
      <c r="F30" s="88" t="n">
        <f aca="false">'Analiza sitowa'!C23</f>
        <v>11.33</v>
      </c>
      <c r="G30" s="88" t="n">
        <f aca="false">'Analiza sitowa'!D23</f>
        <v>29.67</v>
      </c>
      <c r="H30" s="88" t="n">
        <f aca="false">'Analiza sitowa'!E23</f>
        <v>296.54</v>
      </c>
      <c r="I30" s="88" t="n">
        <f aca="false">'Analiza sitowa'!F23</f>
        <v>353.93</v>
      </c>
      <c r="J30" s="88" t="n">
        <f aca="false">'Analiza sitowa'!G23</f>
        <v>75.63</v>
      </c>
      <c r="K30" s="89" t="n">
        <f aca="false">E30/$E30*100</f>
        <v>100</v>
      </c>
      <c r="L30" s="89" t="n">
        <f aca="false">F30/$E30*100</f>
        <v>1.47441569933892</v>
      </c>
      <c r="M30" s="89" t="n">
        <f aca="false">G30/$E30*100</f>
        <v>3.86106917911613</v>
      </c>
      <c r="N30" s="89" t="n">
        <f aca="false">H30/$E30*100</f>
        <v>38.5898703867576</v>
      </c>
      <c r="O30" s="89" t="n">
        <f aca="false">I30/$E30*100</f>
        <v>46.0582478788194</v>
      </c>
      <c r="P30" s="89" t="n">
        <f aca="false">J30/$E30*100</f>
        <v>9.84201759408672</v>
      </c>
      <c r="Q30" s="90" t="n">
        <f aca="false">'Masa Warszawa'!D24</f>
        <v>8.03</v>
      </c>
      <c r="R30" s="90" t="n">
        <f aca="false">'Masa Warszawa'!G24</f>
        <v>4.62</v>
      </c>
      <c r="S30" s="90" t="n">
        <f aca="false">'Masa Warszawa'!J24</f>
        <v>7.11</v>
      </c>
      <c r="T30" s="90" t="n">
        <f aca="false">'Masa Warszawa'!M24</f>
        <v>8.8</v>
      </c>
      <c r="U30" s="90" t="n">
        <f aca="false">'Masa Warszawa'!P24</f>
        <v>8.69</v>
      </c>
      <c r="V30" s="90" t="n">
        <f aca="false">'Masa Warszawa'!S24</f>
        <v>7.95</v>
      </c>
      <c r="W30" s="91" t="n">
        <f aca="true">INDIRECT("'F1 Warszawa'!AK"&amp;2+ROW(B22)*6-6)</f>
        <v>0.00152206666666667</v>
      </c>
      <c r="X30" s="91" t="n">
        <f aca="true">INDIRECT("'F1 Warszawa'!AK"&amp;3+ROW(C22)*6-6)</f>
        <v>0.000801473333333333</v>
      </c>
      <c r="Y30" s="91" t="n">
        <f aca="true">INDIRECT("'F1 Warszawa'!AK"&amp;4+ROW(D22)*6-6)</f>
        <v>0.000843063333333333</v>
      </c>
      <c r="Z30" s="91" t="n">
        <f aca="true">INDIRECT("'F1 Warszawa'!AK"&amp;5+ROW(E22)*6-6)</f>
        <v>0.00119266666666667</v>
      </c>
      <c r="AA30" s="91" t="n">
        <f aca="true">INDIRECT("'F1 Warszawa'!AK"&amp;6+ROW(F22)*6-6)</f>
        <v>0.00168513333333333</v>
      </c>
      <c r="AB30" s="91" t="n">
        <f aca="true">INDIRECT("'F1 Warszawa'!AK"&amp;7+ROW(G22)*6-6)</f>
        <v>0.00227656666666667</v>
      </c>
      <c r="AC30" s="92" t="n">
        <f aca="false">W30/100</f>
        <v>1.52206666666667E-005</v>
      </c>
      <c r="AD30" s="92" t="n">
        <f aca="false">X30/100</f>
        <v>8.01473333333333E-006</v>
      </c>
      <c r="AE30" s="92" t="n">
        <f aca="false">Y30/100</f>
        <v>8.43063333333333E-006</v>
      </c>
      <c r="AF30" s="92" t="n">
        <f aca="false">Z30/100</f>
        <v>1.19266666666667E-005</v>
      </c>
      <c r="AG30" s="92" t="n">
        <f aca="false">AA30/100</f>
        <v>1.68513333333333E-005</v>
      </c>
      <c r="AH30" s="92" t="n">
        <f aca="false">AB30/100</f>
        <v>2.27656666666667E-005</v>
      </c>
      <c r="AI30" s="93" t="n">
        <f aca="false">AC30/Q30*100000000</f>
        <v>189.547530095475</v>
      </c>
      <c r="AJ30" s="93" t="n">
        <f aca="false">AD30/R30*100000000</f>
        <v>173.479076479076</v>
      </c>
      <c r="AK30" s="93" t="n">
        <f aca="false">AE30/S30*100000000</f>
        <v>118.574308485701</v>
      </c>
      <c r="AL30" s="93" t="n">
        <f aca="false">AF30/T30*100000000</f>
        <v>135.530303030303</v>
      </c>
      <c r="AM30" s="93" t="n">
        <f aca="false">AG30/U30*100000000</f>
        <v>193.91637897967</v>
      </c>
      <c r="AN30" s="93" t="n">
        <f aca="false">AH30/V30*100000000</f>
        <v>286.360587002096</v>
      </c>
      <c r="AO30" s="92" t="n">
        <f aca="false">'F3 Warszawa'!AK23</f>
        <v>0.00146</v>
      </c>
      <c r="AP30" s="92" t="n">
        <f aca="false">AO30/100</f>
        <v>1.46E-005</v>
      </c>
      <c r="AQ30" s="93" t="n">
        <f aca="false">AP30/Q30*100000000</f>
        <v>181.818181818182</v>
      </c>
      <c r="AR30" s="93" t="n">
        <f aca="false">(AI30-AQ30)/AI30*100</f>
        <v>4.07778897113573</v>
      </c>
      <c r="AS30" s="92" t="n">
        <f aca="false">ARM!G26</f>
        <v>0.0172813352175697</v>
      </c>
      <c r="AT30" s="92" t="n">
        <f aca="false">AS30/1000000*$AW$2</f>
        <v>1.72813352175697E-007</v>
      </c>
      <c r="AU30" s="94" t="n">
        <f aca="false">AT30/$AT$5/$AT$4</f>
        <v>4.82341267405945E-006</v>
      </c>
      <c r="AV30" s="95" t="n">
        <f aca="false">AU30*100000000</f>
        <v>482.341267405945</v>
      </c>
      <c r="AW30" s="101" t="s">
        <v>136</v>
      </c>
      <c r="AX30" s="92" t="e">
        <f aca="false">AW30/1000000*$AW$2</f>
        <v>#VALUE!</v>
      </c>
      <c r="AY30" s="96" t="e">
        <f aca="false">AX30/$AT$5/$AT$4</f>
        <v>#VALUE!</v>
      </c>
      <c r="AZ30" s="95" t="e">
        <f aca="false">AY30*100000000</f>
        <v>#VALUE!</v>
      </c>
      <c r="BA30" s="101" t="s">
        <v>136</v>
      </c>
      <c r="BB30" s="92" t="e">
        <f aca="false">BA30/1000000*$AW$2</f>
        <v>#VALUE!</v>
      </c>
      <c r="BC30" s="96" t="e">
        <f aca="false">BB30/$AT$5/$AT$4</f>
        <v>#VALUE!</v>
      </c>
      <c r="BD30" s="95" t="e">
        <f aca="false">BC30*100000000</f>
        <v>#VALUE!</v>
      </c>
      <c r="BE30" s="101" t="s">
        <v>136</v>
      </c>
      <c r="BF30" s="96" t="e">
        <f aca="false">BE30/1000000*$AW$2</f>
        <v>#VALUE!</v>
      </c>
      <c r="BG30" s="96" t="e">
        <f aca="false">BF30/$AT$5/$AT$4</f>
        <v>#VALUE!</v>
      </c>
      <c r="BH30" s="95" t="e">
        <f aca="false">BG30*100000000</f>
        <v>#VALUE!</v>
      </c>
      <c r="BI30" s="101" t="s">
        <v>136</v>
      </c>
      <c r="BJ30" s="96" t="e">
        <f aca="false">BI30/1000000*$AW$2</f>
        <v>#VALUE!</v>
      </c>
      <c r="BK30" s="96" t="e">
        <f aca="false">BJ30/$AT$5/$AT$4</f>
        <v>#VALUE!</v>
      </c>
      <c r="BL30" s="95" t="e">
        <f aca="false">BK30*100000000</f>
        <v>#VALUE!</v>
      </c>
      <c r="BM30" s="101" t="s">
        <v>136</v>
      </c>
      <c r="BN30" s="92" t="e">
        <f aca="false">BM30/1000000*$AW$2</f>
        <v>#VALUE!</v>
      </c>
      <c r="BO30" s="96" t="e">
        <f aca="false">BN30/$AT$5/$AT$4</f>
        <v>#VALUE!</v>
      </c>
      <c r="BP30" s="95" t="e">
        <f aca="false">BO30*100000000</f>
        <v>#VALUE!</v>
      </c>
      <c r="BQ30" s="97" t="n">
        <f aca="false">VSM!D23</f>
        <v>189.206</v>
      </c>
      <c r="BR30" s="97" t="n">
        <f aca="false">VSM!E23</f>
        <v>14.201</v>
      </c>
      <c r="BS30" s="98" t="n">
        <f aca="false">BR30/BQ30</f>
        <v>0.0750557593310994</v>
      </c>
      <c r="BT30" s="97" t="n">
        <f aca="false">VSM!F23</f>
        <v>5.54</v>
      </c>
      <c r="BU30" s="97" t="n">
        <f aca="false">ABS(VSM!G23)</f>
        <v>18.92</v>
      </c>
      <c r="BV30" s="99" t="n">
        <f aca="false">BU30/BT30</f>
        <v>3.41516245487365</v>
      </c>
      <c r="BW30" s="97" t="str">
        <f aca="false">VSM!D125</f>
        <v>NaN</v>
      </c>
      <c r="BX30" s="97" t="str">
        <f aca="false">VSM!E125</f>
        <v>NaN</v>
      </c>
      <c r="BY30" s="98" t="e">
        <f aca="false">BX30/BW30</f>
        <v>#VALUE!</v>
      </c>
      <c r="BZ30" s="97" t="str">
        <f aca="false">VSM!F125</f>
        <v>NaN</v>
      </c>
      <c r="CA30" s="97" t="e">
        <f aca="false">ABS(VSM!G125)</f>
        <v>#VALUE!</v>
      </c>
      <c r="CB30" s="99" t="e">
        <f aca="false">CA30/BZ30</f>
        <v>#VALUE!</v>
      </c>
      <c r="CC30" s="100" t="str">
        <f aca="false">VSM!D227</f>
        <v>NaN</v>
      </c>
      <c r="CD30" s="100" t="str">
        <f aca="false">VSM!E227</f>
        <v>NaN</v>
      </c>
      <c r="CE30" s="98" t="e">
        <f aca="false">CD30/CC30</f>
        <v>#VALUE!</v>
      </c>
      <c r="CF30" s="97" t="str">
        <f aca="false">VSM!F227</f>
        <v>NaN</v>
      </c>
      <c r="CG30" s="97" t="e">
        <f aca="false">ABS(VSM!G227)</f>
        <v>#VALUE!</v>
      </c>
      <c r="CH30" s="99" t="e">
        <f aca="false">CG30/CF30</f>
        <v>#VALUE!</v>
      </c>
      <c r="CI30" s="100" t="str">
        <f aca="false">VSM!D329</f>
        <v>NaN</v>
      </c>
      <c r="CJ30" s="97" t="str">
        <f aca="false">VSM!E329</f>
        <v>NaN</v>
      </c>
      <c r="CK30" s="98" t="e">
        <f aca="false">CJ30/CI30</f>
        <v>#VALUE!</v>
      </c>
      <c r="CL30" s="97" t="str">
        <f aca="false">VSM!F329</f>
        <v>NaN</v>
      </c>
      <c r="CM30" s="97" t="e">
        <f aca="false">ABS(VSM!F329)</f>
        <v>#VALUE!</v>
      </c>
      <c r="CN30" s="99" t="e">
        <f aca="false">CM30/CL30</f>
        <v>#VALUE!</v>
      </c>
      <c r="CO30" s="97" t="str">
        <f aca="false">VSM!D431</f>
        <v>NaN</v>
      </c>
      <c r="CP30" s="97" t="str">
        <f aca="false">VSM!E431</f>
        <v>NaN</v>
      </c>
      <c r="CQ30" s="98" t="e">
        <f aca="false">CP30/CO30</f>
        <v>#VALUE!</v>
      </c>
      <c r="CR30" s="97" t="str">
        <f aca="false">VSM!F431</f>
        <v>NaN</v>
      </c>
      <c r="CS30" s="97" t="e">
        <f aca="false">ABS(VSM!G431)</f>
        <v>#VALUE!</v>
      </c>
      <c r="CT30" s="99" t="e">
        <f aca="false">CS30/CR30</f>
        <v>#VALUE!</v>
      </c>
      <c r="CU30" s="97" t="str">
        <f aca="false">VSM!D533</f>
        <v>NaN</v>
      </c>
      <c r="CV30" s="97" t="str">
        <f aca="false">VSM!E533</f>
        <v>NaN</v>
      </c>
      <c r="CW30" s="98" t="e">
        <f aca="false">CV30/CU30</f>
        <v>#VALUE!</v>
      </c>
      <c r="CX30" s="97" t="str">
        <f aca="false">VSM!F533</f>
        <v>NaN</v>
      </c>
      <c r="CY30" s="97" t="e">
        <f aca="false">ABS(VSM!G533)</f>
        <v>#VALUE!</v>
      </c>
      <c r="CZ30" s="99" t="e">
        <f aca="false">CY30/CX30</f>
        <v>#VALUE!</v>
      </c>
    </row>
    <row r="31" customFormat="false" ht="16.5" hidden="false" customHeight="true" outlineLevel="0" collapsed="false">
      <c r="A31" s="85" t="n">
        <v>23</v>
      </c>
      <c r="B31" s="86" t="str">
        <f aca="false">Lokalizacje!D25</f>
        <v>52° 16.319'N</v>
      </c>
      <c r="C31" s="86" t="str">
        <f aca="false">Lokalizacje!C25</f>
        <v>20° 58.054'E</v>
      </c>
      <c r="D31" s="87" t="n">
        <f aca="false">Lokalizacje!B25</f>
        <v>45175</v>
      </c>
      <c r="E31" s="88" t="n">
        <f aca="false">'Analiza sitowa'!B24</f>
        <v>1235.29</v>
      </c>
      <c r="F31" s="88" t="n">
        <f aca="false">'Analiza sitowa'!C24</f>
        <v>12.48</v>
      </c>
      <c r="G31" s="88" t="n">
        <f aca="false">'Analiza sitowa'!D24</f>
        <v>38.19</v>
      </c>
      <c r="H31" s="88" t="n">
        <f aca="false">'Analiza sitowa'!E24</f>
        <v>796.36</v>
      </c>
      <c r="I31" s="88" t="n">
        <f aca="false">'Analiza sitowa'!F24</f>
        <v>338.02</v>
      </c>
      <c r="J31" s="88" t="n">
        <f aca="false">'Analiza sitowa'!G24</f>
        <v>49.18</v>
      </c>
      <c r="K31" s="89" t="n">
        <f aca="false">E31/$E31*100</f>
        <v>100</v>
      </c>
      <c r="L31" s="89" t="n">
        <f aca="false">F31/$E31*100</f>
        <v>1.01028908191599</v>
      </c>
      <c r="M31" s="89" t="n">
        <f aca="false">G31/$E31*100</f>
        <v>3.09158173384387</v>
      </c>
      <c r="N31" s="89" t="n">
        <f aca="false">H31/$E31*100</f>
        <v>64.4674529867481</v>
      </c>
      <c r="O31" s="89" t="n">
        <f aca="false">I31/$E31*100</f>
        <v>27.3636150215739</v>
      </c>
      <c r="P31" s="89" t="n">
        <f aca="false">J31/$E31*100</f>
        <v>3.98125136607598</v>
      </c>
      <c r="Q31" s="90" t="n">
        <f aca="false">'Masa Warszawa'!D25</f>
        <v>9.64</v>
      </c>
      <c r="R31" s="90" t="n">
        <f aca="false">'Masa Warszawa'!G25</f>
        <v>7.54</v>
      </c>
      <c r="S31" s="90" t="n">
        <f aca="false">'Masa Warszawa'!J25</f>
        <v>9.33</v>
      </c>
      <c r="T31" s="90" t="n">
        <f aca="false">'Masa Warszawa'!M25</f>
        <v>10.44</v>
      </c>
      <c r="U31" s="90" t="n">
        <f aca="false">'Masa Warszawa'!P25</f>
        <v>10.43</v>
      </c>
      <c r="V31" s="90" t="n">
        <f aca="false">'Masa Warszawa'!S25</f>
        <v>7.77</v>
      </c>
      <c r="W31" s="91" t="n">
        <f aca="true">INDIRECT("'F1 Warszawa'!AK"&amp;2+ROW(B23)*6-6)</f>
        <v>0.00163453333333333</v>
      </c>
      <c r="X31" s="91" t="n">
        <f aca="true">INDIRECT("'F1 Warszawa'!AK"&amp;3+ROW(C23)*6-6)</f>
        <v>0.0022277</v>
      </c>
      <c r="Y31" s="91" t="n">
        <f aca="true">INDIRECT("'F1 Warszawa'!AK"&amp;4+ROW(D23)*6-6)</f>
        <v>0.0024526</v>
      </c>
      <c r="Z31" s="91" t="n">
        <f aca="true">INDIRECT("'F1 Warszawa'!AK"&amp;5+ROW(E23)*6-6)</f>
        <v>0.00167666666666667</v>
      </c>
      <c r="AA31" s="91" t="n">
        <f aca="true">INDIRECT("'F1 Warszawa'!AK"&amp;6+ROW(F23)*6-6)</f>
        <v>0.00154503333333333</v>
      </c>
      <c r="AB31" s="91" t="n">
        <f aca="true">INDIRECT("'F1 Warszawa'!AK"&amp;7+ROW(G23)*6-6)</f>
        <v>0.0024532</v>
      </c>
      <c r="AC31" s="92" t="n">
        <f aca="false">W31/100</f>
        <v>1.63453333333333E-005</v>
      </c>
      <c r="AD31" s="92" t="n">
        <f aca="false">X31/100</f>
        <v>2.2277E-005</v>
      </c>
      <c r="AE31" s="92" t="n">
        <f aca="false">Y31/100</f>
        <v>2.4526E-005</v>
      </c>
      <c r="AF31" s="92" t="n">
        <f aca="false">Z31/100</f>
        <v>1.67666666666667E-005</v>
      </c>
      <c r="AG31" s="92" t="n">
        <f aca="false">AA31/100</f>
        <v>1.54503333333333E-005</v>
      </c>
      <c r="AH31" s="92" t="n">
        <f aca="false">AB31/100</f>
        <v>2.4532E-005</v>
      </c>
      <c r="AI31" s="93" t="n">
        <f aca="false">AC31/Q31*100000000</f>
        <v>169.557399723375</v>
      </c>
      <c r="AJ31" s="93" t="n">
        <f aca="false">AD31/R31*100000000</f>
        <v>295.450928381963</v>
      </c>
      <c r="AK31" s="93" t="n">
        <f aca="false">AE31/S31*100000000</f>
        <v>262.872454448017</v>
      </c>
      <c r="AL31" s="93" t="n">
        <f aca="false">AF31/T31*100000000</f>
        <v>160.600255427842</v>
      </c>
      <c r="AM31" s="93" t="n">
        <f aca="false">AG31/U31*100000000</f>
        <v>148.133589006072</v>
      </c>
      <c r="AN31" s="93" t="n">
        <f aca="false">AH31/V31*100000000</f>
        <v>315.727155727156</v>
      </c>
      <c r="AO31" s="92" t="n">
        <f aca="false">'F3 Warszawa'!AK24</f>
        <v>0.00158</v>
      </c>
      <c r="AP31" s="92" t="n">
        <f aca="false">AO31/100</f>
        <v>1.58E-005</v>
      </c>
      <c r="AQ31" s="93" t="n">
        <f aca="false">AP31/Q31*100000000</f>
        <v>163.900414937759</v>
      </c>
      <c r="AR31" s="93" t="n">
        <f aca="false">(AI31-AQ31)/AI31*100</f>
        <v>3.336324333143</v>
      </c>
      <c r="AS31" s="92" t="n">
        <f aca="false">ARM!G27</f>
        <v>0.00586087842053551</v>
      </c>
      <c r="AT31" s="92" t="n">
        <f aca="false">AS31/1000000*$AW$2</f>
        <v>5.86087842053551E-008</v>
      </c>
      <c r="AU31" s="94" t="n">
        <f aca="false">AT31/$AT$5/$AT$4</f>
        <v>1.6358362880428E-006</v>
      </c>
      <c r="AV31" s="95" t="n">
        <f aca="false">AU31*100000000</f>
        <v>163.58362880428</v>
      </c>
      <c r="AW31" s="101" t="s">
        <v>136</v>
      </c>
      <c r="AX31" s="92" t="e">
        <f aca="false">AW31/1000000*$AW$2</f>
        <v>#VALUE!</v>
      </c>
      <c r="AY31" s="96" t="e">
        <f aca="false">AX31/$AT$5/$AT$4</f>
        <v>#VALUE!</v>
      </c>
      <c r="AZ31" s="95" t="e">
        <f aca="false">AY31*100000000</f>
        <v>#VALUE!</v>
      </c>
      <c r="BA31" s="101" t="s">
        <v>136</v>
      </c>
      <c r="BB31" s="92" t="e">
        <f aca="false">BA31/1000000*$AW$2</f>
        <v>#VALUE!</v>
      </c>
      <c r="BC31" s="96" t="e">
        <f aca="false">BB31/$AT$5/$AT$4</f>
        <v>#VALUE!</v>
      </c>
      <c r="BD31" s="95" t="e">
        <f aca="false">BC31*100000000</f>
        <v>#VALUE!</v>
      </c>
      <c r="BE31" s="101" t="s">
        <v>136</v>
      </c>
      <c r="BF31" s="96" t="e">
        <f aca="false">BE31/1000000*$AW$2</f>
        <v>#VALUE!</v>
      </c>
      <c r="BG31" s="96" t="e">
        <f aca="false">BF31/$AT$5/$AT$4</f>
        <v>#VALUE!</v>
      </c>
      <c r="BH31" s="95" t="e">
        <f aca="false">BG31*100000000</f>
        <v>#VALUE!</v>
      </c>
      <c r="BI31" s="101" t="s">
        <v>136</v>
      </c>
      <c r="BJ31" s="96" t="e">
        <f aca="false">BI31/1000000*$AW$2</f>
        <v>#VALUE!</v>
      </c>
      <c r="BK31" s="96" t="e">
        <f aca="false">BJ31/$AT$5/$AT$4</f>
        <v>#VALUE!</v>
      </c>
      <c r="BL31" s="95" t="e">
        <f aca="false">BK31*100000000</f>
        <v>#VALUE!</v>
      </c>
      <c r="BM31" s="101" t="s">
        <v>136</v>
      </c>
      <c r="BN31" s="92" t="e">
        <f aca="false">BM31/1000000*$AW$2</f>
        <v>#VALUE!</v>
      </c>
      <c r="BO31" s="96" t="e">
        <f aca="false">BN31/$AT$5/$AT$4</f>
        <v>#VALUE!</v>
      </c>
      <c r="BP31" s="95" t="e">
        <f aca="false">BO31*100000000</f>
        <v>#VALUE!</v>
      </c>
      <c r="BQ31" s="97" t="n">
        <f aca="false">VSM!D24</f>
        <v>107.325</v>
      </c>
      <c r="BR31" s="97" t="n">
        <f aca="false">VSM!E24</f>
        <v>11.844</v>
      </c>
      <c r="BS31" s="98" t="n">
        <f aca="false">BR31/BQ31</f>
        <v>0.110356394129979</v>
      </c>
      <c r="BT31" s="97" t="n">
        <f aca="false">VSM!F24</f>
        <v>9.21</v>
      </c>
      <c r="BU31" s="97" t="n">
        <f aca="false">ABS(VSM!G24)</f>
        <v>27.39</v>
      </c>
      <c r="BV31" s="99" t="n">
        <f aca="false">BU31/BT31</f>
        <v>2.97394136807818</v>
      </c>
      <c r="BW31" s="97" t="str">
        <f aca="false">VSM!D126</f>
        <v>NaN</v>
      </c>
      <c r="BX31" s="97" t="str">
        <f aca="false">VSM!E126</f>
        <v>NaN</v>
      </c>
      <c r="BY31" s="98" t="e">
        <f aca="false">BX31/BW31</f>
        <v>#VALUE!</v>
      </c>
      <c r="BZ31" s="97" t="str">
        <f aca="false">VSM!F126</f>
        <v>NaN</v>
      </c>
      <c r="CA31" s="97" t="e">
        <f aca="false">ABS(VSM!G126)</f>
        <v>#VALUE!</v>
      </c>
      <c r="CB31" s="99" t="e">
        <f aca="false">CA31/BZ31</f>
        <v>#VALUE!</v>
      </c>
      <c r="CC31" s="100" t="str">
        <f aca="false">VSM!D228</f>
        <v>NaN</v>
      </c>
      <c r="CD31" s="100" t="str">
        <f aca="false">VSM!E228</f>
        <v>NaN</v>
      </c>
      <c r="CE31" s="98" t="e">
        <f aca="false">CD31/CC31</f>
        <v>#VALUE!</v>
      </c>
      <c r="CF31" s="97" t="str">
        <f aca="false">VSM!F228</f>
        <v>NaN</v>
      </c>
      <c r="CG31" s="97" t="e">
        <f aca="false">ABS(VSM!G228)</f>
        <v>#VALUE!</v>
      </c>
      <c r="CH31" s="99" t="e">
        <f aca="false">CG31/CF31</f>
        <v>#VALUE!</v>
      </c>
      <c r="CI31" s="100" t="str">
        <f aca="false">VSM!D330</f>
        <v>NaN</v>
      </c>
      <c r="CJ31" s="97" t="str">
        <f aca="false">VSM!E330</f>
        <v>NaN</v>
      </c>
      <c r="CK31" s="98" t="e">
        <f aca="false">CJ31/CI31</f>
        <v>#VALUE!</v>
      </c>
      <c r="CL31" s="97" t="str">
        <f aca="false">VSM!F330</f>
        <v>NaN</v>
      </c>
      <c r="CM31" s="97" t="e">
        <f aca="false">ABS(VSM!F330)</f>
        <v>#VALUE!</v>
      </c>
      <c r="CN31" s="99" t="e">
        <f aca="false">CM31/CL31</f>
        <v>#VALUE!</v>
      </c>
      <c r="CO31" s="97" t="str">
        <f aca="false">VSM!D432</f>
        <v>NaN</v>
      </c>
      <c r="CP31" s="97" t="str">
        <f aca="false">VSM!E432</f>
        <v>NaN</v>
      </c>
      <c r="CQ31" s="98" t="e">
        <f aca="false">CP31/CO31</f>
        <v>#VALUE!</v>
      </c>
      <c r="CR31" s="97" t="str">
        <f aca="false">VSM!F432</f>
        <v>NaN</v>
      </c>
      <c r="CS31" s="97" t="e">
        <f aca="false">ABS(VSM!G432)</f>
        <v>#VALUE!</v>
      </c>
      <c r="CT31" s="99" t="e">
        <f aca="false">CS31/CR31</f>
        <v>#VALUE!</v>
      </c>
      <c r="CU31" s="97" t="str">
        <f aca="false">VSM!D534</f>
        <v>NaN</v>
      </c>
      <c r="CV31" s="97" t="str">
        <f aca="false">VSM!E534</f>
        <v>NaN</v>
      </c>
      <c r="CW31" s="98" t="e">
        <f aca="false">CV31/CU31</f>
        <v>#VALUE!</v>
      </c>
      <c r="CX31" s="97" t="str">
        <f aca="false">VSM!F534</f>
        <v>NaN</v>
      </c>
      <c r="CY31" s="97" t="e">
        <f aca="false">ABS(VSM!G534)</f>
        <v>#VALUE!</v>
      </c>
      <c r="CZ31" s="99" t="e">
        <f aca="false">CY31/CX31</f>
        <v>#VALUE!</v>
      </c>
    </row>
    <row r="32" customFormat="false" ht="16.5" hidden="false" customHeight="true" outlineLevel="0" collapsed="false">
      <c r="A32" s="85" t="n">
        <v>24</v>
      </c>
      <c r="B32" s="86" t="str">
        <f aca="false">Lokalizacje!D26</f>
        <v>52° 15.994'N</v>
      </c>
      <c r="C32" s="86" t="str">
        <f aca="false">Lokalizacje!C26</f>
        <v>20° 58.654'E</v>
      </c>
      <c r="D32" s="87" t="n">
        <f aca="false">Lokalizacje!B26</f>
        <v>45175</v>
      </c>
      <c r="E32" s="88" t="n">
        <f aca="false">'Analiza sitowa'!B25</f>
        <v>738.21</v>
      </c>
      <c r="F32" s="88" t="n">
        <f aca="false">'Analiza sitowa'!C25</f>
        <v>21.83</v>
      </c>
      <c r="G32" s="88" t="n">
        <f aca="false">'Analiza sitowa'!D25</f>
        <v>49.69</v>
      </c>
      <c r="H32" s="88" t="n">
        <f aca="false">'Analiza sitowa'!E25</f>
        <v>246.56</v>
      </c>
      <c r="I32" s="88" t="n">
        <f aca="false">'Analiza sitowa'!F25</f>
        <v>328.36</v>
      </c>
      <c r="J32" s="88" t="n">
        <f aca="false">'Analiza sitowa'!G25</f>
        <v>90.74</v>
      </c>
      <c r="K32" s="89" t="n">
        <f aca="false">E32/$E32*100</f>
        <v>100</v>
      </c>
      <c r="L32" s="89" t="n">
        <f aca="false">F32/$E32*100</f>
        <v>2.95715311361266</v>
      </c>
      <c r="M32" s="89" t="n">
        <f aca="false">G32/$E32*100</f>
        <v>6.73114696360114</v>
      </c>
      <c r="N32" s="89" t="n">
        <f aca="false">H32/$E32*100</f>
        <v>33.3997101095894</v>
      </c>
      <c r="O32" s="89" t="n">
        <f aca="false">I32/$E32*100</f>
        <v>44.480567860094</v>
      </c>
      <c r="P32" s="89" t="n">
        <f aca="false">J32/$E32*100</f>
        <v>12.2918952601563</v>
      </c>
      <c r="Q32" s="90" t="n">
        <f aca="false">'Masa Warszawa'!D26</f>
        <v>8.92</v>
      </c>
      <c r="R32" s="90" t="n">
        <f aca="false">'Masa Warszawa'!G26</f>
        <v>7.41</v>
      </c>
      <c r="S32" s="90" t="n">
        <f aca="false">'Masa Warszawa'!J26</f>
        <v>8.25</v>
      </c>
      <c r="T32" s="90" t="n">
        <f aca="false">'Masa Warszawa'!M26</f>
        <v>9.11</v>
      </c>
      <c r="U32" s="90" t="n">
        <f aca="false">'Masa Warszawa'!P26</f>
        <v>8.59</v>
      </c>
      <c r="V32" s="90" t="n">
        <f aca="false">'Masa Warszawa'!S26</f>
        <v>7.57</v>
      </c>
      <c r="W32" s="91" t="n">
        <f aca="true">INDIRECT("'F1 Warszawa'!AK"&amp;2+ROW(B24)*6-6)</f>
        <v>0.00276776666666667</v>
      </c>
      <c r="X32" s="91" t="n">
        <f aca="true">INDIRECT("'F1 Warszawa'!AK"&amp;3+ROW(C24)*6-6)</f>
        <v>0.0023209</v>
      </c>
      <c r="Y32" s="91" t="n">
        <f aca="true">INDIRECT("'F1 Warszawa'!AK"&amp;4+ROW(D24)*6-6)</f>
        <v>0.00192586666666667</v>
      </c>
      <c r="Z32" s="91" t="n">
        <f aca="true">INDIRECT("'F1 Warszawa'!AK"&amp;5+ROW(E24)*6-6)</f>
        <v>0.00179373333333333</v>
      </c>
      <c r="AA32" s="91" t="n">
        <f aca="true">INDIRECT("'F1 Warszawa'!AK"&amp;6+ROW(F24)*6-6)</f>
        <v>0.00251013333333333</v>
      </c>
      <c r="AB32" s="91" t="n">
        <f aca="true">INDIRECT("'F1 Warszawa'!AK"&amp;7+ROW(G24)*6-6)</f>
        <v>0.00293166666666667</v>
      </c>
      <c r="AC32" s="92" t="n">
        <f aca="false">W32/100</f>
        <v>2.76776666666667E-005</v>
      </c>
      <c r="AD32" s="92" t="n">
        <f aca="false">X32/100</f>
        <v>2.3209E-005</v>
      </c>
      <c r="AE32" s="92" t="n">
        <f aca="false">Y32/100</f>
        <v>1.92586666666667E-005</v>
      </c>
      <c r="AF32" s="92" t="n">
        <f aca="false">Z32/100</f>
        <v>1.79373333333333E-005</v>
      </c>
      <c r="AG32" s="92" t="n">
        <f aca="false">AA32/100</f>
        <v>2.51013333333333E-005</v>
      </c>
      <c r="AH32" s="92" t="n">
        <f aca="false">AB32/100</f>
        <v>2.93166666666667E-005</v>
      </c>
      <c r="AI32" s="93" t="n">
        <f aca="false">AC32/Q32*100000000</f>
        <v>310.287742899851</v>
      </c>
      <c r="AJ32" s="93" t="n">
        <f aca="false">AD32/R32*100000000</f>
        <v>313.211875843455</v>
      </c>
      <c r="AK32" s="93" t="n">
        <f aca="false">AE32/S32*100000000</f>
        <v>233.438383838384</v>
      </c>
      <c r="AL32" s="93" t="n">
        <f aca="false">AF32/T32*100000000</f>
        <v>196.897182583242</v>
      </c>
      <c r="AM32" s="93" t="n">
        <f aca="false">AG32/U32*100000000</f>
        <v>292.215754753589</v>
      </c>
      <c r="AN32" s="93" t="n">
        <f aca="false">AH32/V32*100000000</f>
        <v>387.274328489652</v>
      </c>
      <c r="AO32" s="92" t="n">
        <f aca="false">'F3 Warszawa'!AK25</f>
        <v>0.00265333333333333</v>
      </c>
      <c r="AP32" s="92" t="n">
        <f aca="false">AO32/100</f>
        <v>2.65333333333333E-005</v>
      </c>
      <c r="AQ32" s="93" t="n">
        <f aca="false">AP32/Q32*100000000</f>
        <v>297.45889387145</v>
      </c>
      <c r="AR32" s="93" t="n">
        <f aca="false">(AI32-AQ32)/AI32*100</f>
        <v>4.13450074066936</v>
      </c>
      <c r="AS32" s="92" t="n">
        <f aca="false">ARM!G28</f>
        <v>0.0139438405913124</v>
      </c>
      <c r="AT32" s="92" t="n">
        <f aca="false">AS32/1000000*$AW$2</f>
        <v>1.39438405913124E-007</v>
      </c>
      <c r="AU32" s="94" t="n">
        <f aca="false">AT32/$AT$5/$AT$4</f>
        <v>3.89188084059742E-006</v>
      </c>
      <c r="AV32" s="95" t="n">
        <f aca="false">AU32*100000000</f>
        <v>389.188084059741</v>
      </c>
      <c r="AW32" s="101" t="s">
        <v>136</v>
      </c>
      <c r="AX32" s="92" t="e">
        <f aca="false">AW32/1000000*$AW$2</f>
        <v>#VALUE!</v>
      </c>
      <c r="AY32" s="96" t="e">
        <f aca="false">AX32/$AT$5/$AT$4</f>
        <v>#VALUE!</v>
      </c>
      <c r="AZ32" s="95" t="e">
        <f aca="false">AY32*100000000</f>
        <v>#VALUE!</v>
      </c>
      <c r="BA32" s="101" t="s">
        <v>136</v>
      </c>
      <c r="BB32" s="92" t="e">
        <f aca="false">BA32/1000000*$AW$2</f>
        <v>#VALUE!</v>
      </c>
      <c r="BC32" s="96" t="e">
        <f aca="false">BB32/$AT$5/$AT$4</f>
        <v>#VALUE!</v>
      </c>
      <c r="BD32" s="95" t="e">
        <f aca="false">BC32*100000000</f>
        <v>#VALUE!</v>
      </c>
      <c r="BE32" s="101" t="s">
        <v>136</v>
      </c>
      <c r="BF32" s="96" t="e">
        <f aca="false">BE32/1000000*$AW$2</f>
        <v>#VALUE!</v>
      </c>
      <c r="BG32" s="96" t="e">
        <f aca="false">BF32/$AT$5/$AT$4</f>
        <v>#VALUE!</v>
      </c>
      <c r="BH32" s="95" t="e">
        <f aca="false">BG32*100000000</f>
        <v>#VALUE!</v>
      </c>
      <c r="BI32" s="96" t="n">
        <f aca="false">ARM!G311</f>
        <v>0.0142991691177329</v>
      </c>
      <c r="BJ32" s="96" t="n">
        <f aca="false">BI32/1000000*$AW$2</f>
        <v>1.42991691177329E-007</v>
      </c>
      <c r="BK32" s="96" t="n">
        <f aca="false">BJ32/$AT$5/$AT$4</f>
        <v>3.99105698041611E-006</v>
      </c>
      <c r="BL32" s="95" t="n">
        <f aca="false">BK32*100000000</f>
        <v>399.105698041611</v>
      </c>
      <c r="BM32" s="96" t="n">
        <f aca="false">ARM!G160</f>
        <v>0.0236347954117001</v>
      </c>
      <c r="BN32" s="92" t="n">
        <f aca="false">BM32/1000000*$AW$2</f>
        <v>2.36347954117001E-007</v>
      </c>
      <c r="BO32" s="96" t="n">
        <f aca="false">BN32/$AT$5/$AT$4</f>
        <v>6.5967340082434E-006</v>
      </c>
      <c r="BP32" s="95" t="n">
        <f aca="false">BO32*100000000</f>
        <v>659.67340082434</v>
      </c>
      <c r="BQ32" s="97" t="n">
        <f aca="false">VSM!D25</f>
        <v>250.089</v>
      </c>
      <c r="BR32" s="97" t="n">
        <f aca="false">VSM!E25</f>
        <v>25.677</v>
      </c>
      <c r="BS32" s="98" t="n">
        <f aca="false">BR32/BQ32</f>
        <v>0.102671448964169</v>
      </c>
      <c r="BT32" s="97" t="n">
        <f aca="false">VSM!F25</f>
        <v>9.52</v>
      </c>
      <c r="BU32" s="97" t="n">
        <f aca="false">ABS(VSM!G25)</f>
        <v>29.32</v>
      </c>
      <c r="BV32" s="99" t="n">
        <f aca="false">BU32/BT32</f>
        <v>3.07983193277311</v>
      </c>
      <c r="BW32" s="97" t="str">
        <f aca="false">VSM!D127</f>
        <v>NaN</v>
      </c>
      <c r="BX32" s="97" t="str">
        <f aca="false">VSM!E127</f>
        <v>NaN</v>
      </c>
      <c r="BY32" s="98" t="e">
        <f aca="false">BX32/BW32</f>
        <v>#VALUE!</v>
      </c>
      <c r="BZ32" s="97" t="str">
        <f aca="false">VSM!F127</f>
        <v>NaN</v>
      </c>
      <c r="CA32" s="97" t="e">
        <f aca="false">ABS(VSM!G127)</f>
        <v>#VALUE!</v>
      </c>
      <c r="CB32" s="99" t="e">
        <f aca="false">CA32/BZ32</f>
        <v>#VALUE!</v>
      </c>
      <c r="CC32" s="100" t="str">
        <f aca="false">VSM!D229</f>
        <v>NaN</v>
      </c>
      <c r="CD32" s="100" t="str">
        <f aca="false">VSM!E229</f>
        <v>NaN</v>
      </c>
      <c r="CE32" s="98" t="e">
        <f aca="false">CD32/CC32</f>
        <v>#VALUE!</v>
      </c>
      <c r="CF32" s="97" t="str">
        <f aca="false">VSM!F229</f>
        <v>NaN</v>
      </c>
      <c r="CG32" s="97" t="e">
        <f aca="false">ABS(VSM!G229)</f>
        <v>#VALUE!</v>
      </c>
      <c r="CH32" s="99" t="e">
        <f aca="false">CG32/CF32</f>
        <v>#VALUE!</v>
      </c>
      <c r="CI32" s="100" t="str">
        <f aca="false">VSM!D331</f>
        <v>NaN</v>
      </c>
      <c r="CJ32" s="97" t="str">
        <f aca="false">VSM!E331</f>
        <v>NaN</v>
      </c>
      <c r="CK32" s="98" t="e">
        <f aca="false">CJ32/CI32</f>
        <v>#VALUE!</v>
      </c>
      <c r="CL32" s="97" t="str">
        <f aca="false">VSM!F331</f>
        <v>NaN</v>
      </c>
      <c r="CM32" s="97" t="e">
        <f aca="false">ABS(VSM!F331)</f>
        <v>#VALUE!</v>
      </c>
      <c r="CN32" s="99" t="e">
        <f aca="false">CM32/CL32</f>
        <v>#VALUE!</v>
      </c>
      <c r="CO32" s="97" t="n">
        <f aca="false">VSM!D433</f>
        <v>256.606</v>
      </c>
      <c r="CP32" s="97" t="n">
        <f aca="false">VSM!E433</f>
        <v>21.272</v>
      </c>
      <c r="CQ32" s="98" t="n">
        <f aca="false">CP32/CO32</f>
        <v>0.0828975160362579</v>
      </c>
      <c r="CR32" s="97" t="n">
        <f aca="false">VSM!F433</f>
        <v>7.93</v>
      </c>
      <c r="CS32" s="97" t="n">
        <f aca="false">ABS(VSM!G433)</f>
        <v>26.46</v>
      </c>
      <c r="CT32" s="99" t="n">
        <f aca="false">CS32/CR32</f>
        <v>3.33669609079445</v>
      </c>
      <c r="CU32" s="97" t="n">
        <f aca="false">VSM!D535</f>
        <v>389.836</v>
      </c>
      <c r="CV32" s="97" t="n">
        <f aca="false">VSM!E535</f>
        <v>30.542</v>
      </c>
      <c r="CW32" s="98" t="n">
        <f aca="false">CV32/CU32</f>
        <v>0.0783457659118193</v>
      </c>
      <c r="CX32" s="97" t="n">
        <f aca="false">VSM!F535</f>
        <v>7.84</v>
      </c>
      <c r="CY32" s="97" t="n">
        <f aca="false">ABS(VSM!G535)</f>
        <v>29</v>
      </c>
      <c r="CZ32" s="99" t="n">
        <f aca="false">CY32/CX32</f>
        <v>3.69897959183673</v>
      </c>
    </row>
    <row r="33" customFormat="false" ht="16.5" hidden="false" customHeight="true" outlineLevel="0" collapsed="false">
      <c r="A33" s="85" t="n">
        <v>25</v>
      </c>
      <c r="B33" s="86" t="str">
        <f aca="false">Lokalizacje!D27</f>
        <v>52° 17.195'N</v>
      </c>
      <c r="C33" s="86" t="str">
        <f aca="false">Lokalizacje!C27</f>
        <v>20° 58.478'E</v>
      </c>
      <c r="D33" s="87" t="n">
        <f aca="false">Lokalizacje!B27</f>
        <v>45175</v>
      </c>
      <c r="E33" s="88" t="n">
        <f aca="false">'Analiza sitowa'!B26</f>
        <v>644.7</v>
      </c>
      <c r="F33" s="88" t="n">
        <f aca="false">'Analiza sitowa'!C26</f>
        <v>15.33</v>
      </c>
      <c r="G33" s="88" t="n">
        <f aca="false">'Analiza sitowa'!D26</f>
        <v>39.81</v>
      </c>
      <c r="H33" s="88" t="n">
        <f aca="false">'Analiza sitowa'!E26</f>
        <v>199.78</v>
      </c>
      <c r="I33" s="88" t="n">
        <f aca="false">'Analiza sitowa'!F26</f>
        <v>295.29</v>
      </c>
      <c r="J33" s="88" t="n">
        <f aca="false">'Analiza sitowa'!G26</f>
        <v>93.29</v>
      </c>
      <c r="K33" s="89" t="n">
        <f aca="false">E33/$E33*100</f>
        <v>100</v>
      </c>
      <c r="L33" s="89" t="n">
        <f aca="false">F33/$E33*100</f>
        <v>2.37785016286645</v>
      </c>
      <c r="M33" s="89" t="n">
        <f aca="false">G33/$E33*100</f>
        <v>6.17496510004653</v>
      </c>
      <c r="N33" s="89" t="n">
        <f aca="false">H33/$E33*100</f>
        <v>30.9880564603692</v>
      </c>
      <c r="O33" s="89" t="n">
        <f aca="false">I33/$E33*100</f>
        <v>45.8026989297348</v>
      </c>
      <c r="P33" s="89" t="n">
        <f aca="false">J33/$E33*100</f>
        <v>14.4702962618272</v>
      </c>
      <c r="Q33" s="90" t="n">
        <f aca="false">'Masa Warszawa'!D27</f>
        <v>8.75</v>
      </c>
      <c r="R33" s="90" t="n">
        <f aca="false">'Masa Warszawa'!G27</f>
        <v>4.19</v>
      </c>
      <c r="S33" s="90" t="n">
        <f aca="false">'Masa Warszawa'!J27</f>
        <v>7.08</v>
      </c>
      <c r="T33" s="90" t="n">
        <f aca="false">'Masa Warszawa'!M27</f>
        <v>7.68</v>
      </c>
      <c r="U33" s="90" t="n">
        <f aca="false">'Masa Warszawa'!P27</f>
        <v>7.57</v>
      </c>
      <c r="V33" s="90" t="n">
        <f aca="false">'Masa Warszawa'!S27</f>
        <v>6.51</v>
      </c>
      <c r="W33" s="91" t="n">
        <f aca="true">INDIRECT("'F1 Warszawa'!AK"&amp;2+ROW(B25)*6-6)</f>
        <v>0.00294163333333333</v>
      </c>
      <c r="X33" s="91" t="n">
        <f aca="true">INDIRECT("'F1 Warszawa'!AK"&amp;3+ROW(C25)*6-6)</f>
        <v>0.000858273333333333</v>
      </c>
      <c r="Y33" s="91" t="n">
        <f aca="true">INDIRECT("'F1 Warszawa'!AK"&amp;4+ROW(D25)*6-6)</f>
        <v>0.00105873333333333</v>
      </c>
      <c r="Z33" s="91" t="n">
        <f aca="true">INDIRECT("'F1 Warszawa'!AK"&amp;5+ROW(E25)*6-6)</f>
        <v>0.00125063333333333</v>
      </c>
      <c r="AA33" s="91" t="n">
        <f aca="true">INDIRECT("'F1 Warszawa'!AK"&amp;6+ROW(F25)*6-6)</f>
        <v>0.00223976666666667</v>
      </c>
      <c r="AB33" s="91" t="n">
        <f aca="true">INDIRECT("'F1 Warszawa'!AK"&amp;7+ROW(G25)*6-6)</f>
        <v>0.00275006666666667</v>
      </c>
      <c r="AC33" s="92" t="n">
        <f aca="false">W33/100</f>
        <v>2.94163333333333E-005</v>
      </c>
      <c r="AD33" s="92" t="n">
        <f aca="false">X33/100</f>
        <v>8.58273333333333E-006</v>
      </c>
      <c r="AE33" s="92" t="n">
        <f aca="false">Y33/100</f>
        <v>1.05873333333333E-005</v>
      </c>
      <c r="AF33" s="92" t="n">
        <f aca="false">Z33/100</f>
        <v>1.25063333333333E-005</v>
      </c>
      <c r="AG33" s="92" t="n">
        <f aca="false">AA33/100</f>
        <v>2.23976666666667E-005</v>
      </c>
      <c r="AH33" s="92" t="n">
        <f aca="false">AB33/100</f>
        <v>2.75006666666667E-005</v>
      </c>
      <c r="AI33" s="93" t="n">
        <f aca="false">AC33/Q33*100000000</f>
        <v>336.186666666667</v>
      </c>
      <c r="AJ33" s="93" t="n">
        <f aca="false">AD33/R33*100000000</f>
        <v>204.838504375497</v>
      </c>
      <c r="AK33" s="93" t="n">
        <f aca="false">AE33/S33*100000000</f>
        <v>149.538606403013</v>
      </c>
      <c r="AL33" s="93" t="n">
        <f aca="false">AF33/T33*100000000</f>
        <v>162.842881944444</v>
      </c>
      <c r="AM33" s="93" t="n">
        <f aca="false">AG33/U33*100000000</f>
        <v>295.87406428886</v>
      </c>
      <c r="AN33" s="93" t="n">
        <f aca="false">AH33/V33*100000000</f>
        <v>422.437275985663</v>
      </c>
      <c r="AO33" s="92" t="n">
        <f aca="false">'F3 Warszawa'!AK26</f>
        <v>0.00283</v>
      </c>
      <c r="AP33" s="92" t="n">
        <f aca="false">AO33/100</f>
        <v>2.83E-005</v>
      </c>
      <c r="AQ33" s="93" t="n">
        <f aca="false">AP33/Q33*100000000</f>
        <v>323.428571428571</v>
      </c>
      <c r="AR33" s="93" t="n">
        <f aca="false">(AI33-AQ33)/AI33*100</f>
        <v>3.79494385205499</v>
      </c>
      <c r="AS33" s="92" t="n">
        <f aca="false">ARM!G29</f>
        <v>0.0199862862041836</v>
      </c>
      <c r="AT33" s="92" t="n">
        <f aca="false">AS33/1000000*$AW$2</f>
        <v>1.99862862041836E-007</v>
      </c>
      <c r="AU33" s="94" t="n">
        <f aca="false">AT33/$AT$5/$AT$4</f>
        <v>5.57839454943435E-006</v>
      </c>
      <c r="AV33" s="95" t="n">
        <f aca="false">AU33*100000000</f>
        <v>557.839454943435</v>
      </c>
      <c r="AW33" s="101" t="s">
        <v>136</v>
      </c>
      <c r="AX33" s="92" t="e">
        <f aca="false">AW33/1000000*$AW$2</f>
        <v>#VALUE!</v>
      </c>
      <c r="AY33" s="96" t="e">
        <f aca="false">AX33/$AT$5/$AT$4</f>
        <v>#VALUE!</v>
      </c>
      <c r="AZ33" s="95" t="e">
        <f aca="false">AY33*100000000</f>
        <v>#VALUE!</v>
      </c>
      <c r="BA33" s="101" t="s">
        <v>136</v>
      </c>
      <c r="BB33" s="92" t="e">
        <f aca="false">BA33/1000000*$AW$2</f>
        <v>#VALUE!</v>
      </c>
      <c r="BC33" s="96" t="e">
        <f aca="false">BB33/$AT$5/$AT$4</f>
        <v>#VALUE!</v>
      </c>
      <c r="BD33" s="95" t="e">
        <f aca="false">BC33*100000000</f>
        <v>#VALUE!</v>
      </c>
      <c r="BE33" s="101" t="s">
        <v>136</v>
      </c>
      <c r="BF33" s="96" t="e">
        <f aca="false">BE33/1000000*$AW$2</f>
        <v>#VALUE!</v>
      </c>
      <c r="BG33" s="96" t="e">
        <f aca="false">BF33/$AT$5/$AT$4</f>
        <v>#VALUE!</v>
      </c>
      <c r="BH33" s="95" t="e">
        <f aca="false">BG33*100000000</f>
        <v>#VALUE!</v>
      </c>
      <c r="BI33" s="101" t="s">
        <v>136</v>
      </c>
      <c r="BJ33" s="96" t="e">
        <f aca="false">BI33/1000000*$AW$2</f>
        <v>#VALUE!</v>
      </c>
      <c r="BK33" s="96" t="e">
        <f aca="false">BJ33/$AT$5/$AT$4</f>
        <v>#VALUE!</v>
      </c>
      <c r="BL33" s="95" t="e">
        <f aca="false">BK33*100000000</f>
        <v>#VALUE!</v>
      </c>
      <c r="BM33" s="96" t="n">
        <f aca="false">ARM!G161</f>
        <v>0.0254583582008689</v>
      </c>
      <c r="BN33" s="92" t="n">
        <f aca="false">BM33/1000000*$AW$2</f>
        <v>2.54583582008689E-007</v>
      </c>
      <c r="BO33" s="96" t="n">
        <f aca="false">BN33/$AT$5/$AT$4</f>
        <v>7.10571064450918E-006</v>
      </c>
      <c r="BP33" s="95" t="n">
        <f aca="false">BO33*100000000</f>
        <v>710.571064450918</v>
      </c>
      <c r="BQ33" s="97" t="n">
        <f aca="false">VSM!D26</f>
        <v>441.615</v>
      </c>
      <c r="BR33" s="97" t="n">
        <f aca="false">VSM!E26</f>
        <v>53.317</v>
      </c>
      <c r="BS33" s="98" t="n">
        <f aca="false">BR33/BQ33</f>
        <v>0.120731859198623</v>
      </c>
      <c r="BT33" s="97" t="n">
        <f aca="false">VSM!F26</f>
        <v>10</v>
      </c>
      <c r="BU33" s="97" t="n">
        <f aca="false">ABS(VSM!G26)</f>
        <v>27.55</v>
      </c>
      <c r="BV33" s="99" t="n">
        <f aca="false">BU33/BT33</f>
        <v>2.755</v>
      </c>
      <c r="BW33" s="97" t="str">
        <f aca="false">VSM!D128</f>
        <v>NaN</v>
      </c>
      <c r="BX33" s="97" t="str">
        <f aca="false">VSM!E128</f>
        <v>NaN</v>
      </c>
      <c r="BY33" s="98" t="e">
        <f aca="false">BX33/BW33</f>
        <v>#VALUE!</v>
      </c>
      <c r="BZ33" s="97" t="str">
        <f aca="false">VSM!F128</f>
        <v>NaN</v>
      </c>
      <c r="CA33" s="97" t="e">
        <f aca="false">ABS(VSM!G128)</f>
        <v>#VALUE!</v>
      </c>
      <c r="CB33" s="99" t="e">
        <f aca="false">CA33/BZ33</f>
        <v>#VALUE!</v>
      </c>
      <c r="CC33" s="100" t="str">
        <f aca="false">VSM!D230</f>
        <v>NaN</v>
      </c>
      <c r="CD33" s="100" t="str">
        <f aca="false">VSM!E230</f>
        <v>NaN</v>
      </c>
      <c r="CE33" s="98" t="e">
        <f aca="false">CD33/CC33</f>
        <v>#VALUE!</v>
      </c>
      <c r="CF33" s="97" t="str">
        <f aca="false">VSM!F230</f>
        <v>NaN</v>
      </c>
      <c r="CG33" s="97" t="e">
        <f aca="false">ABS(VSM!G230)</f>
        <v>#VALUE!</v>
      </c>
      <c r="CH33" s="99" t="e">
        <f aca="false">CG33/CF33</f>
        <v>#VALUE!</v>
      </c>
      <c r="CI33" s="100" t="str">
        <f aca="false">VSM!D332</f>
        <v>NaN</v>
      </c>
      <c r="CJ33" s="97" t="str">
        <f aca="false">VSM!E332</f>
        <v>NaN</v>
      </c>
      <c r="CK33" s="98" t="e">
        <f aca="false">CJ33/CI33</f>
        <v>#VALUE!</v>
      </c>
      <c r="CL33" s="97" t="str">
        <f aca="false">VSM!F332</f>
        <v>NaN</v>
      </c>
      <c r="CM33" s="97" t="e">
        <f aca="false">ABS(VSM!F332)</f>
        <v>#VALUE!</v>
      </c>
      <c r="CN33" s="99" t="e">
        <f aca="false">CM33/CL33</f>
        <v>#VALUE!</v>
      </c>
      <c r="CO33" s="97" t="str">
        <f aca="false">VSM!D434</f>
        <v>NaN</v>
      </c>
      <c r="CP33" s="97" t="str">
        <f aca="false">VSM!E434</f>
        <v>NaN</v>
      </c>
      <c r="CQ33" s="98" t="e">
        <f aca="false">CP33/CO33</f>
        <v>#VALUE!</v>
      </c>
      <c r="CR33" s="97" t="str">
        <f aca="false">VSM!F434</f>
        <v>NaN</v>
      </c>
      <c r="CS33" s="97" t="e">
        <f aca="false">ABS(VSM!G434)</f>
        <v>#VALUE!</v>
      </c>
      <c r="CT33" s="99" t="e">
        <f aca="false">CS33/CR33</f>
        <v>#VALUE!</v>
      </c>
      <c r="CU33" s="97" t="n">
        <f aca="false">VSM!D536</f>
        <v>415.293</v>
      </c>
      <c r="CV33" s="97" t="n">
        <f aca="false">VSM!E536</f>
        <v>35.306</v>
      </c>
      <c r="CW33" s="98" t="n">
        <f aca="false">CV33/CU33</f>
        <v>0.0850146763851064</v>
      </c>
      <c r="CX33" s="97" t="n">
        <f aca="false">VSM!F536</f>
        <v>7.86</v>
      </c>
      <c r="CY33" s="97" t="n">
        <f aca="false">ABS(VSM!G536)</f>
        <v>26.53</v>
      </c>
      <c r="CZ33" s="99" t="n">
        <f aca="false">CY33/CX33</f>
        <v>3.37531806615776</v>
      </c>
    </row>
    <row r="34" customFormat="false" ht="16.5" hidden="false" customHeight="true" outlineLevel="0" collapsed="false">
      <c r="A34" s="85" t="n">
        <v>26</v>
      </c>
      <c r="B34" s="86" t="str">
        <f aca="false">Lokalizacje!D28</f>
        <v>52° 16.620'N</v>
      </c>
      <c r="C34" s="86" t="str">
        <f aca="false">Lokalizacje!C28</f>
        <v>20° 59.416'E</v>
      </c>
      <c r="D34" s="87" t="n">
        <f aca="false">Lokalizacje!B28</f>
        <v>45175</v>
      </c>
      <c r="E34" s="88" t="n">
        <f aca="false">'Analiza sitowa'!B27</f>
        <v>406.05</v>
      </c>
      <c r="F34" s="88" t="n">
        <f aca="false">'Analiza sitowa'!C27</f>
        <v>13.14</v>
      </c>
      <c r="G34" s="88" t="n">
        <f aca="false">'Analiza sitowa'!D27</f>
        <v>23.38</v>
      </c>
      <c r="H34" s="88" t="n">
        <f aca="false">'Analiza sitowa'!E27</f>
        <v>76.78</v>
      </c>
      <c r="I34" s="88" t="n">
        <f aca="false">'Analiza sitowa'!F27</f>
        <v>213.16</v>
      </c>
      <c r="J34" s="88" t="n">
        <f aca="false">'Analiza sitowa'!G27</f>
        <v>78.33</v>
      </c>
      <c r="K34" s="89" t="n">
        <f aca="false">E34/$E34*100</f>
        <v>100</v>
      </c>
      <c r="L34" s="89" t="n">
        <f aca="false">F34/$E34*100</f>
        <v>3.23605467306982</v>
      </c>
      <c r="M34" s="89" t="n">
        <f aca="false">G34/$E34*100</f>
        <v>5.75791158724295</v>
      </c>
      <c r="N34" s="89" t="n">
        <f aca="false">H34/$E34*100</f>
        <v>18.909001354513</v>
      </c>
      <c r="O34" s="89" t="n">
        <f aca="false">I34/$E34*100</f>
        <v>52.4959980297993</v>
      </c>
      <c r="P34" s="89" t="n">
        <f aca="false">J34/$E34*100</f>
        <v>19.2907277428888</v>
      </c>
      <c r="Q34" s="90" t="n">
        <f aca="false">'Masa Warszawa'!D28</f>
        <v>8.62</v>
      </c>
      <c r="R34" s="90" t="n">
        <f aca="false">'Masa Warszawa'!G28</f>
        <v>6.54</v>
      </c>
      <c r="S34" s="90" t="n">
        <f aca="false">'Masa Warszawa'!J28</f>
        <v>8.97</v>
      </c>
      <c r="T34" s="90" t="n">
        <f aca="false">'Masa Warszawa'!M28</f>
        <v>8.93</v>
      </c>
      <c r="U34" s="90" t="n">
        <f aca="false">'Masa Warszawa'!P28</f>
        <v>8.54</v>
      </c>
      <c r="V34" s="90" t="n">
        <f aca="false">'Masa Warszawa'!S28</f>
        <v>7.81</v>
      </c>
      <c r="W34" s="91" t="n">
        <f aca="true">INDIRECT("'F1 Warszawa'!AK"&amp;2+ROW(B26)*6-6)</f>
        <v>0.00196513333333333</v>
      </c>
      <c r="X34" s="91" t="n">
        <f aca="true">INDIRECT("'F1 Warszawa'!AK"&amp;3+ROW(C26)*6-6)</f>
        <v>0.00357213333333333</v>
      </c>
      <c r="Y34" s="91" t="n">
        <f aca="true">INDIRECT("'F1 Warszawa'!AK"&amp;4+ROW(D26)*6-6)</f>
        <v>0.0028581</v>
      </c>
      <c r="Z34" s="91" t="n">
        <f aca="true">INDIRECT("'F1 Warszawa'!AK"&amp;5+ROW(E26)*6-6)</f>
        <v>0.0017195</v>
      </c>
      <c r="AA34" s="91" t="n">
        <f aca="true">INDIRECT("'F1 Warszawa'!AK"&amp;6+ROW(F26)*6-6)</f>
        <v>0.00251006666666667</v>
      </c>
      <c r="AB34" s="91" t="n">
        <f aca="true">INDIRECT("'F1 Warszawa'!AK"&amp;7+ROW(G26)*6-6)</f>
        <v>0.00405746666666667</v>
      </c>
      <c r="AC34" s="92" t="n">
        <f aca="false">W34/100</f>
        <v>1.96513333333333E-005</v>
      </c>
      <c r="AD34" s="92" t="n">
        <f aca="false">X34/100</f>
        <v>3.57213333333333E-005</v>
      </c>
      <c r="AE34" s="92" t="n">
        <f aca="false">Y34/100</f>
        <v>2.8581E-005</v>
      </c>
      <c r="AF34" s="92" t="n">
        <f aca="false">Z34/100</f>
        <v>1.7195E-005</v>
      </c>
      <c r="AG34" s="92" t="n">
        <f aca="false">AA34/100</f>
        <v>2.51006666666667E-005</v>
      </c>
      <c r="AH34" s="92" t="n">
        <f aca="false">AB34/100</f>
        <v>4.05746666666667E-005</v>
      </c>
      <c r="AI34" s="93" t="n">
        <f aca="false">AC34/Q34*100000000</f>
        <v>227.973704563032</v>
      </c>
      <c r="AJ34" s="93" t="n">
        <f aca="false">AD34/R34*100000000</f>
        <v>546.197757390418</v>
      </c>
      <c r="AK34" s="93" t="n">
        <f aca="false">AE34/S34*100000000</f>
        <v>318.628762541806</v>
      </c>
      <c r="AL34" s="93" t="n">
        <f aca="false">AF34/T34*100000000</f>
        <v>192.553191489362</v>
      </c>
      <c r="AM34" s="93" t="n">
        <f aca="false">AG34/U34*100000000</f>
        <v>293.91881342701</v>
      </c>
      <c r="AN34" s="93" t="n">
        <f aca="false">AH34/V34*100000000</f>
        <v>519.521980367051</v>
      </c>
      <c r="AO34" s="92" t="n">
        <f aca="false">'F3 Warszawa'!AK27</f>
        <v>0.00188</v>
      </c>
      <c r="AP34" s="92" t="n">
        <f aca="false">AO34/100</f>
        <v>1.88E-005</v>
      </c>
      <c r="AQ34" s="93" t="n">
        <f aca="false">AP34/Q34*100000000</f>
        <v>218.097447795824</v>
      </c>
      <c r="AR34" s="93" t="n">
        <f aca="false">(AI34-AQ34)/AI34*100</f>
        <v>4.33219119991858</v>
      </c>
      <c r="AS34" s="92" t="n">
        <f aca="false">ARM!G30</f>
        <v>0.00981769103565711</v>
      </c>
      <c r="AT34" s="92" t="n">
        <f aca="false">AS34/1000000*$AW$2</f>
        <v>9.81769103565711E-008</v>
      </c>
      <c r="AU34" s="94" t="n">
        <f aca="false">AT34/$AT$5/$AT$4</f>
        <v>2.74022665350785E-006</v>
      </c>
      <c r="AV34" s="95" t="n">
        <f aca="false">AU34*100000000</f>
        <v>274.022665350785</v>
      </c>
      <c r="AW34" s="92" t="n">
        <f aca="false">ARM!G118</f>
        <v>0.0107747915088487</v>
      </c>
      <c r="AX34" s="92" t="n">
        <f aca="false">AW34/1000000*$AW$2</f>
        <v>1.07747915088487E-007</v>
      </c>
      <c r="AY34" s="96" t="n">
        <f aca="false">AX34/$AT$5/$AT$4</f>
        <v>3.00736403002532E-006</v>
      </c>
      <c r="AZ34" s="95" t="n">
        <f aca="false">AY34*100000000</f>
        <v>300.736403002532</v>
      </c>
      <c r="BA34" s="101" t="s">
        <v>136</v>
      </c>
      <c r="BB34" s="92" t="e">
        <f aca="false">BA34/1000000*$AW$2</f>
        <v>#VALUE!</v>
      </c>
      <c r="BC34" s="96" t="e">
        <f aca="false">BB34/$AT$5/$AT$4</f>
        <v>#VALUE!</v>
      </c>
      <c r="BD34" s="95" t="e">
        <f aca="false">BC34*100000000</f>
        <v>#VALUE!</v>
      </c>
      <c r="BE34" s="101" t="s">
        <v>136</v>
      </c>
      <c r="BF34" s="96" t="e">
        <f aca="false">BE34/1000000*$AW$2</f>
        <v>#VALUE!</v>
      </c>
      <c r="BG34" s="96" t="e">
        <f aca="false">BF34/$AT$5/$AT$4</f>
        <v>#VALUE!</v>
      </c>
      <c r="BH34" s="95" t="e">
        <f aca="false">BG34*100000000</f>
        <v>#VALUE!</v>
      </c>
      <c r="BI34" s="96" t="n">
        <f aca="false">ARM!G277</f>
        <v>0.0254903485167764</v>
      </c>
      <c r="BJ34" s="96" t="n">
        <f aca="false">BI34/1000000*$AW$2</f>
        <v>2.54903485167764E-007</v>
      </c>
      <c r="BK34" s="96" t="n">
        <f aca="false">BJ34/$AT$5/$AT$4</f>
        <v>7.11463949712692E-006</v>
      </c>
      <c r="BL34" s="95" t="n">
        <f aca="false">BK34*100000000</f>
        <v>711.463949712692</v>
      </c>
      <c r="BM34" s="92" t="n">
        <f aca="false">ARM!G122</f>
        <v>0.0190685638751756</v>
      </c>
      <c r="BN34" s="92" t="n">
        <f aca="false">BM34/1000000*$AW$2</f>
        <v>1.90685638751756E-007</v>
      </c>
      <c r="BO34" s="96" t="n">
        <f aca="false">BN34/$AT$5/$AT$4</f>
        <v>5.32224805049345E-006</v>
      </c>
      <c r="BP34" s="95" t="n">
        <f aca="false">BO34*100000000</f>
        <v>532.224805049345</v>
      </c>
      <c r="BQ34" s="97" t="n">
        <f aca="false">VSM!D27</f>
        <v>212.349</v>
      </c>
      <c r="BR34" s="97" t="n">
        <f aca="false">VSM!E27</f>
        <v>16.211</v>
      </c>
      <c r="BS34" s="98" t="n">
        <f aca="false">BR34/BQ34</f>
        <v>0.0763413060574808</v>
      </c>
      <c r="BT34" s="97" t="n">
        <f aca="false">VSM!F27</f>
        <v>7.67</v>
      </c>
      <c r="BU34" s="97" t="n">
        <f aca="false">ABS(VSM!G27)</f>
        <v>29.19</v>
      </c>
      <c r="BV34" s="99" t="n">
        <f aca="false">BU34/BT34</f>
        <v>3.80573663624511</v>
      </c>
      <c r="BW34" s="97" t="n">
        <f aca="false">VSM!D129</f>
        <v>107.807</v>
      </c>
      <c r="BX34" s="97" t="n">
        <f aca="false">VSM!E129</f>
        <v>9.799</v>
      </c>
      <c r="BY34" s="98" t="n">
        <f aca="false">BX34/BW34</f>
        <v>0.0908939122691476</v>
      </c>
      <c r="BZ34" s="97" t="n">
        <f aca="false">VSM!F129</f>
        <v>7.61</v>
      </c>
      <c r="CA34" s="97" t="n">
        <f aca="false">ABS(VSM!G129)</f>
        <v>21.89</v>
      </c>
      <c r="CB34" s="99" t="n">
        <f aca="false">CA34/BZ34</f>
        <v>2.87647831800263</v>
      </c>
      <c r="CC34" s="100" t="str">
        <f aca="false">VSM!D231</f>
        <v>NaN</v>
      </c>
      <c r="CD34" s="100" t="str">
        <f aca="false">VSM!E231</f>
        <v>NaN</v>
      </c>
      <c r="CE34" s="98" t="e">
        <f aca="false">CD34/CC34</f>
        <v>#VALUE!</v>
      </c>
      <c r="CF34" s="97" t="str">
        <f aca="false">VSM!F231</f>
        <v>NaN</v>
      </c>
      <c r="CG34" s="97" t="e">
        <f aca="false">ABS(VSM!G231)</f>
        <v>#VALUE!</v>
      </c>
      <c r="CH34" s="99" t="e">
        <f aca="false">CG34/CF34</f>
        <v>#VALUE!</v>
      </c>
      <c r="CI34" s="100" t="str">
        <f aca="false">VSM!D333</f>
        <v>NaN</v>
      </c>
      <c r="CJ34" s="97" t="str">
        <f aca="false">VSM!E333</f>
        <v>NaN</v>
      </c>
      <c r="CK34" s="98" t="e">
        <f aca="false">CJ34/CI34</f>
        <v>#VALUE!</v>
      </c>
      <c r="CL34" s="97" t="str">
        <f aca="false">VSM!F333</f>
        <v>NaN</v>
      </c>
      <c r="CM34" s="97" t="e">
        <f aca="false">ABS(VSM!F333)</f>
        <v>#VALUE!</v>
      </c>
      <c r="CN34" s="99" t="e">
        <f aca="false">CM34/CL34</f>
        <v>#VALUE!</v>
      </c>
      <c r="CO34" s="97" t="n">
        <f aca="false">VSM!D435</f>
        <v>280.699</v>
      </c>
      <c r="CP34" s="97" t="n">
        <f aca="false">VSM!E435</f>
        <v>20.152</v>
      </c>
      <c r="CQ34" s="98" t="n">
        <f aca="false">CP34/CO34</f>
        <v>0.0717922044610063</v>
      </c>
      <c r="CR34" s="97" t="n">
        <f aca="false">VSM!F435</f>
        <v>7.21</v>
      </c>
      <c r="CS34" s="97" t="n">
        <f aca="false">ABS(VSM!G435)</f>
        <v>28.28</v>
      </c>
      <c r="CT34" s="99" t="n">
        <f aca="false">CS34/CR34</f>
        <v>3.92233009708738</v>
      </c>
      <c r="CU34" s="97" t="n">
        <f aca="false">VSM!D537</f>
        <v>174.725</v>
      </c>
      <c r="CV34" s="97" t="n">
        <f aca="false">VSM!E537</f>
        <v>14.55</v>
      </c>
      <c r="CW34" s="98" t="n">
        <f aca="false">CV34/CU34</f>
        <v>0.0832737158391759</v>
      </c>
      <c r="CX34" s="97" t="n">
        <f aca="false">VSM!F537</f>
        <v>7.88</v>
      </c>
      <c r="CY34" s="97" t="n">
        <f aca="false">ABS(VSM!G537)</f>
        <v>28.88</v>
      </c>
      <c r="CZ34" s="99" t="n">
        <f aca="false">CY34/CX34</f>
        <v>3.66497461928934</v>
      </c>
    </row>
    <row r="35" customFormat="false" ht="16.5" hidden="false" customHeight="true" outlineLevel="0" collapsed="false">
      <c r="A35" s="85" t="n">
        <v>27</v>
      </c>
      <c r="B35" s="86" t="str">
        <f aca="false">Lokalizacje!D29</f>
        <v>52° 17.202'N</v>
      </c>
      <c r="C35" s="86" t="str">
        <f aca="false">Lokalizacje!C29</f>
        <v>21° 01.323'E</v>
      </c>
      <c r="D35" s="87" t="n">
        <f aca="false">Lokalizacje!B29</f>
        <v>45176</v>
      </c>
      <c r="E35" s="88" t="n">
        <f aca="false">'Analiza sitowa'!B28</f>
        <v>878.01</v>
      </c>
      <c r="F35" s="88" t="n">
        <f aca="false">'Analiza sitowa'!C28</f>
        <v>30.93</v>
      </c>
      <c r="G35" s="88" t="n">
        <f aca="false">'Analiza sitowa'!D28</f>
        <v>75.41</v>
      </c>
      <c r="H35" s="88" t="n">
        <f aca="false">'Analiza sitowa'!E28</f>
        <v>337.11</v>
      </c>
      <c r="I35" s="88" t="n">
        <f aca="false">'Analiza sitowa'!F28</f>
        <v>316.36</v>
      </c>
      <c r="J35" s="88" t="n">
        <f aca="false">'Analiza sitowa'!G28</f>
        <v>116.76</v>
      </c>
      <c r="K35" s="89" t="n">
        <f aca="false">E35/$E35*100</f>
        <v>100</v>
      </c>
      <c r="L35" s="89" t="n">
        <f aca="false">F35/$E35*100</f>
        <v>3.52273892096901</v>
      </c>
      <c r="M35" s="89" t="n">
        <f aca="false">G35/$E35*100</f>
        <v>8.58874044714753</v>
      </c>
      <c r="N35" s="89" t="n">
        <f aca="false">H35/$E35*100</f>
        <v>38.3947791027437</v>
      </c>
      <c r="O35" s="89" t="n">
        <f aca="false">I35/$E35*100</f>
        <v>36.0314802792679</v>
      </c>
      <c r="P35" s="89" t="n">
        <f aca="false">J35/$E35*100</f>
        <v>13.2982540062186</v>
      </c>
      <c r="Q35" s="90" t="n">
        <f aca="false">'Masa Warszawa'!D29</f>
        <v>8.69</v>
      </c>
      <c r="R35" s="90" t="n">
        <f aca="false">'Masa Warszawa'!G29</f>
        <v>7.03</v>
      </c>
      <c r="S35" s="90" t="n">
        <f aca="false">'Masa Warszawa'!J29</f>
        <v>7.81</v>
      </c>
      <c r="T35" s="90" t="n">
        <f aca="false">'Masa Warszawa'!M29</f>
        <v>8.78</v>
      </c>
      <c r="U35" s="90" t="n">
        <f aca="false">'Masa Warszawa'!P29</f>
        <v>8.7</v>
      </c>
      <c r="V35" s="90" t="n">
        <f aca="false">'Masa Warszawa'!S29</f>
        <v>6.83</v>
      </c>
      <c r="W35" s="91" t="n">
        <f aca="true">INDIRECT("'F1 Warszawa'!AK"&amp;2+ROW(B27)*6-6)</f>
        <v>0.00214616666666667</v>
      </c>
      <c r="X35" s="91" t="n">
        <f aca="true">INDIRECT("'F1 Warszawa'!AK"&amp;3+ROW(C27)*6-6)</f>
        <v>0.00220166666666667</v>
      </c>
      <c r="Y35" s="91" t="n">
        <f aca="true">INDIRECT("'F1 Warszawa'!AK"&amp;4+ROW(D27)*6-6)</f>
        <v>0.00146786666666667</v>
      </c>
      <c r="Z35" s="91" t="n">
        <f aca="true">INDIRECT("'F1 Warszawa'!AK"&amp;5+ROW(E27)*6-6)</f>
        <v>0.00135686666666667</v>
      </c>
      <c r="AA35" s="91" t="n">
        <f aca="true">INDIRECT("'F1 Warszawa'!AK"&amp;6+ROW(F27)*6-6)</f>
        <v>0.00171776666666667</v>
      </c>
      <c r="AB35" s="91" t="n">
        <f aca="true">INDIRECT("'F1 Warszawa'!AK"&amp;7+ROW(G27)*6-6)</f>
        <v>0.003002</v>
      </c>
      <c r="AC35" s="92" t="n">
        <f aca="false">W35/100</f>
        <v>2.14616666666667E-005</v>
      </c>
      <c r="AD35" s="92" t="n">
        <f aca="false">X35/100</f>
        <v>2.20166666666667E-005</v>
      </c>
      <c r="AE35" s="92" t="n">
        <f aca="false">Y35/100</f>
        <v>1.46786666666667E-005</v>
      </c>
      <c r="AF35" s="92" t="n">
        <f aca="false">Z35/100</f>
        <v>1.35686666666667E-005</v>
      </c>
      <c r="AG35" s="92" t="n">
        <f aca="false">AA35/100</f>
        <v>1.71776666666667E-005</v>
      </c>
      <c r="AH35" s="92" t="n">
        <f aca="false">AB35/100</f>
        <v>3.002E-005</v>
      </c>
      <c r="AI35" s="93" t="n">
        <f aca="false">AC35/Q35*100000000</f>
        <v>246.969696969697</v>
      </c>
      <c r="AJ35" s="93" t="n">
        <f aca="false">AD35/R35*100000000</f>
        <v>313.181602655287</v>
      </c>
      <c r="AK35" s="93" t="n">
        <f aca="false">AE35/S35*100000000</f>
        <v>187.947076397781</v>
      </c>
      <c r="AL35" s="93" t="n">
        <f aca="false">AF35/T35*100000000</f>
        <v>154.540622627183</v>
      </c>
      <c r="AM35" s="93" t="n">
        <f aca="false">AG35/U35*100000000</f>
        <v>197.444444444444</v>
      </c>
      <c r="AN35" s="93" t="n">
        <f aca="false">AH35/V35*100000000</f>
        <v>439.531478770132</v>
      </c>
      <c r="AO35" s="92" t="n">
        <f aca="false">'F3 Warszawa'!AK28</f>
        <v>0.00201</v>
      </c>
      <c r="AP35" s="92" t="n">
        <f aca="false">AO35/100</f>
        <v>2.01E-005</v>
      </c>
      <c r="AQ35" s="93" t="n">
        <f aca="false">AP35/Q35*100000000</f>
        <v>231.300345224396</v>
      </c>
      <c r="AR35" s="93" t="n">
        <f aca="false">(AI35-AQ35)/AI35*100</f>
        <v>6.3446454919624</v>
      </c>
      <c r="AS35" s="92" t="n">
        <f aca="false">ARM!G31</f>
        <v>0.0149299220400986</v>
      </c>
      <c r="AT35" s="92" t="n">
        <f aca="false">AS35/1000000*$AW$2</f>
        <v>1.49299220400986E-007</v>
      </c>
      <c r="AU35" s="94" t="n">
        <f aca="false">AT35/$AT$5/$AT$4</f>
        <v>4.16710712941418E-006</v>
      </c>
      <c r="AV35" s="95" t="n">
        <f aca="false">AU35*100000000</f>
        <v>416.710712941418</v>
      </c>
      <c r="AW35" s="101" t="s">
        <v>136</v>
      </c>
      <c r="AX35" s="92" t="e">
        <f aca="false">AW35/1000000*$AW$2</f>
        <v>#VALUE!</v>
      </c>
      <c r="AY35" s="96" t="e">
        <f aca="false">AX35/$AT$5/$AT$4</f>
        <v>#VALUE!</v>
      </c>
      <c r="AZ35" s="95" t="e">
        <f aca="false">AY35*100000000</f>
        <v>#VALUE!</v>
      </c>
      <c r="BA35" s="101" t="s">
        <v>136</v>
      </c>
      <c r="BB35" s="92" t="e">
        <f aca="false">BA35/1000000*$AW$2</f>
        <v>#VALUE!</v>
      </c>
      <c r="BC35" s="96" t="e">
        <f aca="false">BB35/$AT$5/$AT$4</f>
        <v>#VALUE!</v>
      </c>
      <c r="BD35" s="95" t="e">
        <f aca="false">BC35*100000000</f>
        <v>#VALUE!</v>
      </c>
      <c r="BE35" s="101" t="s">
        <v>136</v>
      </c>
      <c r="BF35" s="96" t="e">
        <f aca="false">BE35/1000000*$AW$2</f>
        <v>#VALUE!</v>
      </c>
      <c r="BG35" s="96" t="e">
        <f aca="false">BF35/$AT$5/$AT$4</f>
        <v>#VALUE!</v>
      </c>
      <c r="BH35" s="95" t="e">
        <f aca="false">BG35*100000000</f>
        <v>#VALUE!</v>
      </c>
      <c r="BI35" s="96" t="n">
        <f aca="false">ARM!G290</f>
        <v>0.0080009747154965</v>
      </c>
      <c r="BJ35" s="96" t="n">
        <f aca="false">BI35/1000000*$AW$2</f>
        <v>8.0009747154965E-008</v>
      </c>
      <c r="BK35" s="96" t="n">
        <f aca="false">BJ35/$AT$5/$AT$4</f>
        <v>2.23316094281413E-006</v>
      </c>
      <c r="BL35" s="95" t="n">
        <f aca="false">BK35*100000000</f>
        <v>223.316094281413</v>
      </c>
      <c r="BM35" s="96" t="n">
        <f aca="false">ARM!G162</f>
        <v>0.0227077399426575</v>
      </c>
      <c r="BN35" s="92" t="n">
        <f aca="false">BM35/1000000*$AW$2</f>
        <v>2.27077399426575E-007</v>
      </c>
      <c r="BO35" s="96" t="n">
        <f aca="false">BN35/$AT$5/$AT$4</f>
        <v>6.33798252621729E-006</v>
      </c>
      <c r="BP35" s="95" t="n">
        <f aca="false">BO35*100000000</f>
        <v>633.798252621729</v>
      </c>
      <c r="BQ35" s="97" t="n">
        <f aca="false">VSM!D28</f>
        <v>212.998</v>
      </c>
      <c r="BR35" s="97" t="n">
        <f aca="false">VSM!E28</f>
        <v>20.019</v>
      </c>
      <c r="BS35" s="98" t="n">
        <f aca="false">BR35/BQ35</f>
        <v>0.0939867979981033</v>
      </c>
      <c r="BT35" s="97" t="n">
        <f aca="false">VSM!F28</f>
        <v>8.09</v>
      </c>
      <c r="BU35" s="97" t="n">
        <f aca="false">ABS(VSM!G28)</f>
        <v>23.14</v>
      </c>
      <c r="BV35" s="99" t="n">
        <f aca="false">BU35/BT35</f>
        <v>2.86032138442522</v>
      </c>
      <c r="BW35" s="97" t="str">
        <f aca="false">VSM!D130</f>
        <v>NaN</v>
      </c>
      <c r="BX35" s="97" t="str">
        <f aca="false">VSM!E130</f>
        <v>NaN</v>
      </c>
      <c r="BY35" s="98" t="e">
        <f aca="false">BX35/BW35</f>
        <v>#VALUE!</v>
      </c>
      <c r="BZ35" s="97" t="str">
        <f aca="false">VSM!F130</f>
        <v>NaN</v>
      </c>
      <c r="CA35" s="97" t="e">
        <f aca="false">ABS(VSM!G130)</f>
        <v>#VALUE!</v>
      </c>
      <c r="CB35" s="99" t="e">
        <f aca="false">CA35/BZ35</f>
        <v>#VALUE!</v>
      </c>
      <c r="CC35" s="100" t="str">
        <f aca="false">VSM!D232</f>
        <v>NaN</v>
      </c>
      <c r="CD35" s="100" t="str">
        <f aca="false">VSM!E232</f>
        <v>NaN</v>
      </c>
      <c r="CE35" s="98" t="e">
        <f aca="false">CD35/CC35</f>
        <v>#VALUE!</v>
      </c>
      <c r="CF35" s="97" t="str">
        <f aca="false">VSM!F232</f>
        <v>NaN</v>
      </c>
      <c r="CG35" s="97" t="e">
        <f aca="false">ABS(VSM!G232)</f>
        <v>#VALUE!</v>
      </c>
      <c r="CH35" s="99" t="e">
        <f aca="false">CG35/CF35</f>
        <v>#VALUE!</v>
      </c>
      <c r="CI35" s="100" t="str">
        <f aca="false">VSM!D334</f>
        <v>NaN</v>
      </c>
      <c r="CJ35" s="97" t="str">
        <f aca="false">VSM!E334</f>
        <v>NaN</v>
      </c>
      <c r="CK35" s="98" t="e">
        <f aca="false">CJ35/CI35</f>
        <v>#VALUE!</v>
      </c>
      <c r="CL35" s="97" t="str">
        <f aca="false">VSM!F334</f>
        <v>NaN</v>
      </c>
      <c r="CM35" s="97" t="e">
        <f aca="false">ABS(VSM!F334)</f>
        <v>#VALUE!</v>
      </c>
      <c r="CN35" s="99" t="e">
        <f aca="false">CM35/CL35</f>
        <v>#VALUE!</v>
      </c>
      <c r="CO35" s="97" t="n">
        <f aca="false">VSM!D436</f>
        <v>147.336</v>
      </c>
      <c r="CP35" s="97" t="n">
        <f aca="false">VSM!E436</f>
        <v>12.911</v>
      </c>
      <c r="CQ35" s="98" t="n">
        <f aca="false">CP35/CO35</f>
        <v>0.0876296356627029</v>
      </c>
      <c r="CR35" s="97" t="n">
        <f aca="false">VSM!F436</f>
        <v>7.53</v>
      </c>
      <c r="CS35" s="97" t="n">
        <f aca="false">ABS(VSM!G436)</f>
        <v>25.05</v>
      </c>
      <c r="CT35" s="99" t="n">
        <f aca="false">CS35/CR35</f>
        <v>3.32669322709163</v>
      </c>
      <c r="CU35" s="97" t="n">
        <f aca="false">VSM!D538</f>
        <v>341.055</v>
      </c>
      <c r="CV35" s="97" t="n">
        <f aca="false">VSM!E538</f>
        <v>26.698</v>
      </c>
      <c r="CW35" s="98" t="n">
        <f aca="false">CV35/CU35</f>
        <v>0.0782806292240255</v>
      </c>
      <c r="CX35" s="97" t="n">
        <f aca="false">VSM!F538</f>
        <v>7.54</v>
      </c>
      <c r="CY35" s="97" t="n">
        <f aca="false">ABS(VSM!G538)</f>
        <v>26.77</v>
      </c>
      <c r="CZ35" s="99" t="n">
        <f aca="false">CY35/CX35</f>
        <v>3.55039787798409</v>
      </c>
    </row>
    <row r="36" customFormat="false" ht="16.5" hidden="false" customHeight="true" outlineLevel="0" collapsed="false">
      <c r="A36" s="85" t="n">
        <v>28</v>
      </c>
      <c r="B36" s="86" t="str">
        <f aca="false">Lokalizacje!D30</f>
        <v>52° 16.995'N</v>
      </c>
      <c r="C36" s="86" t="str">
        <f aca="false">Lokalizacje!C30</f>
        <v>21° 02.073'E</v>
      </c>
      <c r="D36" s="87" t="n">
        <f aca="false">Lokalizacje!B30</f>
        <v>45176</v>
      </c>
      <c r="E36" s="88" t="n">
        <f aca="false">'Analiza sitowa'!B29</f>
        <v>832.62</v>
      </c>
      <c r="F36" s="88" t="n">
        <f aca="false">'Analiza sitowa'!C29</f>
        <v>21.77</v>
      </c>
      <c r="G36" s="88" t="n">
        <f aca="false">'Analiza sitowa'!D29</f>
        <v>61.71</v>
      </c>
      <c r="H36" s="88" t="n">
        <f aca="false">'Analiza sitowa'!E29</f>
        <v>264.81</v>
      </c>
      <c r="I36" s="88" t="n">
        <f aca="false">'Analiza sitowa'!F29</f>
        <v>343.55</v>
      </c>
      <c r="J36" s="88" t="n">
        <f aca="false">'Analiza sitowa'!G29</f>
        <v>139.77</v>
      </c>
      <c r="K36" s="89" t="n">
        <f aca="false">E36/$E36*100</f>
        <v>100</v>
      </c>
      <c r="L36" s="89" t="n">
        <f aca="false">F36/$E36*100</f>
        <v>2.61463813023948</v>
      </c>
      <c r="M36" s="89" t="n">
        <f aca="false">G36/$E36*100</f>
        <v>7.41154428190531</v>
      </c>
      <c r="N36" s="89" t="n">
        <f aca="false">H36/$E36*100</f>
        <v>31.8044245874469</v>
      </c>
      <c r="O36" s="89" t="n">
        <f aca="false">I36/$E36*100</f>
        <v>41.2613196896544</v>
      </c>
      <c r="P36" s="89" t="n">
        <f aca="false">J36/$E36*100</f>
        <v>16.7867694746703</v>
      </c>
      <c r="Q36" s="90" t="n">
        <f aca="false">'Masa Warszawa'!D30</f>
        <v>8.19</v>
      </c>
      <c r="R36" s="90" t="n">
        <f aca="false">'Masa Warszawa'!G30</f>
        <v>6.1</v>
      </c>
      <c r="S36" s="90" t="n">
        <f aca="false">'Masa Warszawa'!J30</f>
        <v>8.33</v>
      </c>
      <c r="T36" s="90" t="n">
        <f aca="false">'Masa Warszawa'!M30</f>
        <v>9.26</v>
      </c>
      <c r="U36" s="90" t="n">
        <f aca="false">'Masa Warszawa'!P30</f>
        <v>9.48</v>
      </c>
      <c r="V36" s="90" t="n">
        <f aca="false">'Masa Warszawa'!S30</f>
        <v>7.83</v>
      </c>
      <c r="W36" s="91" t="n">
        <f aca="true">INDIRECT("'F1 Warszawa'!AK"&amp;2+ROW(B28)*6-6)</f>
        <v>0.002582</v>
      </c>
      <c r="X36" s="91" t="n">
        <f aca="true">INDIRECT("'F1 Warszawa'!AK"&amp;3+ROW(C28)*6-6)</f>
        <v>0.00236263333333333</v>
      </c>
      <c r="Y36" s="91" t="n">
        <f aca="true">INDIRECT("'F1 Warszawa'!AK"&amp;4+ROW(D28)*6-6)</f>
        <v>0.00213606666666667</v>
      </c>
      <c r="Z36" s="91" t="n">
        <f aca="true">INDIRECT("'F1 Warszawa'!AK"&amp;5+ROW(E28)*6-6)</f>
        <v>0.00232206666666667</v>
      </c>
      <c r="AA36" s="91" t="n">
        <f aca="true">INDIRECT("'F1 Warszawa'!AK"&amp;6+ROW(F28)*6-6)</f>
        <v>0.00227906666666667</v>
      </c>
      <c r="AB36" s="91" t="n">
        <f aca="true">INDIRECT("'F1 Warszawa'!AK"&amp;7+ROW(G28)*6-6)</f>
        <v>0.00312673333333333</v>
      </c>
      <c r="AC36" s="92" t="n">
        <f aca="false">W36/100</f>
        <v>2.582E-005</v>
      </c>
      <c r="AD36" s="92" t="n">
        <f aca="false">X36/100</f>
        <v>2.36263333333333E-005</v>
      </c>
      <c r="AE36" s="92" t="n">
        <f aca="false">Y36/100</f>
        <v>2.13606666666667E-005</v>
      </c>
      <c r="AF36" s="92" t="n">
        <f aca="false">Z36/100</f>
        <v>2.32206666666667E-005</v>
      </c>
      <c r="AG36" s="92" t="n">
        <f aca="false">AA36/100</f>
        <v>2.27906666666667E-005</v>
      </c>
      <c r="AH36" s="92" t="n">
        <f aca="false">AB36/100</f>
        <v>3.12673333333333E-005</v>
      </c>
      <c r="AI36" s="93" t="n">
        <f aca="false">AC36/Q36*100000000</f>
        <v>315.262515262515</v>
      </c>
      <c r="AJ36" s="93" t="n">
        <f aca="false">AD36/R36*100000000</f>
        <v>387.31693989071</v>
      </c>
      <c r="AK36" s="93" t="n">
        <f aca="false">AE36/S36*100000000</f>
        <v>256.430572228892</v>
      </c>
      <c r="AL36" s="93" t="n">
        <f aca="false">AF36/T36*100000000</f>
        <v>250.763138948884</v>
      </c>
      <c r="AM36" s="93" t="n">
        <f aca="false">AG36/U36*100000000</f>
        <v>240.407876230661</v>
      </c>
      <c r="AN36" s="93" t="n">
        <f aca="false">AH36/V36*100000000</f>
        <v>399.327373350362</v>
      </c>
      <c r="AO36" s="92" t="n">
        <f aca="false">'F3 Warszawa'!AK29</f>
        <v>0.00248</v>
      </c>
      <c r="AP36" s="92" t="n">
        <f aca="false">AO36/100</f>
        <v>2.48E-005</v>
      </c>
      <c r="AQ36" s="93" t="n">
        <f aca="false">AP36/Q36*100000000</f>
        <v>302.808302808303</v>
      </c>
      <c r="AR36" s="93" t="n">
        <f aca="false">(AI36-AQ36)/AI36*100</f>
        <v>3.95042602633615</v>
      </c>
      <c r="AS36" s="92" t="n">
        <f aca="false">ARM!G32</f>
        <v>0.0144772372985</v>
      </c>
      <c r="AT36" s="92" t="n">
        <f aca="false">AS36/1000000*$AW$2</f>
        <v>1.44772372985E-007</v>
      </c>
      <c r="AU36" s="94" t="n">
        <f aca="false">AT36/$AT$5/$AT$4</f>
        <v>4.04075778820355E-006</v>
      </c>
      <c r="AV36" s="95" t="n">
        <f aca="false">AU36*100000000</f>
        <v>404.075778820355</v>
      </c>
      <c r="AW36" s="96" t="n">
        <f aca="false">ARM!G163</f>
        <v>0.0188160362332123</v>
      </c>
      <c r="AX36" s="92" t="n">
        <f aca="false">AW36/1000000*$AW$2</f>
        <v>1.88160362332123E-007</v>
      </c>
      <c r="AY36" s="96" t="n">
        <f aca="false">AX36/$AT$5/$AT$4</f>
        <v>5.25176477975881E-006</v>
      </c>
      <c r="AZ36" s="95" t="n">
        <f aca="false">AY36*100000000</f>
        <v>525.176477975881</v>
      </c>
      <c r="BA36" s="101" t="s">
        <v>136</v>
      </c>
      <c r="BB36" s="92" t="e">
        <f aca="false">BA36/1000000*$AW$2</f>
        <v>#VALUE!</v>
      </c>
      <c r="BC36" s="96" t="e">
        <f aca="false">BB36/$AT$5/$AT$4</f>
        <v>#VALUE!</v>
      </c>
      <c r="BD36" s="95" t="e">
        <f aca="false">BC36*100000000</f>
        <v>#VALUE!</v>
      </c>
      <c r="BE36" s="101" t="s">
        <v>136</v>
      </c>
      <c r="BF36" s="96" t="e">
        <f aca="false">BE36/1000000*$AW$2</f>
        <v>#VALUE!</v>
      </c>
      <c r="BG36" s="96" t="e">
        <f aca="false">BF36/$AT$5/$AT$4</f>
        <v>#VALUE!</v>
      </c>
      <c r="BH36" s="95" t="e">
        <f aca="false">BG36*100000000</f>
        <v>#VALUE!</v>
      </c>
      <c r="BI36" s="101" t="s">
        <v>136</v>
      </c>
      <c r="BJ36" s="96" t="e">
        <f aca="false">BI36/1000000*$AW$2</f>
        <v>#VALUE!</v>
      </c>
      <c r="BK36" s="96" t="e">
        <f aca="false">BJ36/$AT$5/$AT$4</f>
        <v>#VALUE!</v>
      </c>
      <c r="BL36" s="95" t="e">
        <f aca="false">BK36*100000000</f>
        <v>#VALUE!</v>
      </c>
      <c r="BM36" s="96" t="n">
        <f aca="false">ARM!G165</f>
        <v>0.0378097683703264</v>
      </c>
      <c r="BN36" s="92" t="n">
        <f aca="false">BM36/1000000*$AW$2</f>
        <v>3.78097683703264E-007</v>
      </c>
      <c r="BO36" s="96" t="n">
        <f aca="false">BN36/$AT$5/$AT$4</f>
        <v>1.05531264606955E-005</v>
      </c>
      <c r="BP36" s="95" t="n">
        <f aca="false">BO36*100000000</f>
        <v>1055.31264606955</v>
      </c>
      <c r="BQ36" s="97" t="n">
        <f aca="false">VSM!D29</f>
        <v>237.1</v>
      </c>
      <c r="BR36" s="97" t="n">
        <f aca="false">VSM!E29</f>
        <v>20.424</v>
      </c>
      <c r="BS36" s="98" t="n">
        <f aca="false">BR36/BQ36</f>
        <v>0.0861408688317166</v>
      </c>
      <c r="BT36" s="97" t="n">
        <f aca="false">VSM!F29</f>
        <v>8.81</v>
      </c>
      <c r="BU36" s="97" t="n">
        <f aca="false">ABS(VSM!G29)</f>
        <v>30.47</v>
      </c>
      <c r="BV36" s="99" t="n">
        <f aca="false">BU36/BT36</f>
        <v>3.45856980703746</v>
      </c>
      <c r="BW36" s="97" t="n">
        <f aca="false">VSM!D131</f>
        <v>194.525</v>
      </c>
      <c r="BX36" s="97" t="n">
        <f aca="false">VSM!E131</f>
        <v>13.099</v>
      </c>
      <c r="BY36" s="98" t="n">
        <f aca="false">BX36/BW36</f>
        <v>0.0673383883819561</v>
      </c>
      <c r="BZ36" s="97" t="n">
        <f aca="false">VSM!F131</f>
        <v>6.32</v>
      </c>
      <c r="CA36" s="97" t="n">
        <f aca="false">ABS(VSM!G131)</f>
        <v>25.75</v>
      </c>
      <c r="CB36" s="99" t="n">
        <f aca="false">CA36/BZ36</f>
        <v>4.0743670886076</v>
      </c>
      <c r="CC36" s="100" t="str">
        <f aca="false">VSM!D233</f>
        <v>NaN</v>
      </c>
      <c r="CD36" s="100" t="str">
        <f aca="false">VSM!E233</f>
        <v>NaN</v>
      </c>
      <c r="CE36" s="98" t="e">
        <f aca="false">CD36/CC36</f>
        <v>#VALUE!</v>
      </c>
      <c r="CF36" s="97" t="str">
        <f aca="false">VSM!F233</f>
        <v>NaN</v>
      </c>
      <c r="CG36" s="97" t="e">
        <f aca="false">ABS(VSM!G233)</f>
        <v>#VALUE!</v>
      </c>
      <c r="CH36" s="99" t="e">
        <f aca="false">CG36/CF36</f>
        <v>#VALUE!</v>
      </c>
      <c r="CI36" s="100" t="str">
        <f aca="false">VSM!D335</f>
        <v>NaN</v>
      </c>
      <c r="CJ36" s="97" t="str">
        <f aca="false">VSM!E335</f>
        <v>NaN</v>
      </c>
      <c r="CK36" s="98" t="e">
        <f aca="false">CJ36/CI36</f>
        <v>#VALUE!</v>
      </c>
      <c r="CL36" s="97" t="str">
        <f aca="false">VSM!F335</f>
        <v>NaN</v>
      </c>
      <c r="CM36" s="97" t="e">
        <f aca="false">ABS(VSM!F335)</f>
        <v>#VALUE!</v>
      </c>
      <c r="CN36" s="99" t="e">
        <f aca="false">CM36/CL36</f>
        <v>#VALUE!</v>
      </c>
      <c r="CO36" s="97" t="str">
        <f aca="false">VSM!D437</f>
        <v>NaN</v>
      </c>
      <c r="CP36" s="97" t="str">
        <f aca="false">VSM!E437</f>
        <v>NaN</v>
      </c>
      <c r="CQ36" s="98" t="e">
        <f aca="false">CP36/CO36</f>
        <v>#VALUE!</v>
      </c>
      <c r="CR36" s="97" t="str">
        <f aca="false">VSM!F437</f>
        <v>NaN</v>
      </c>
      <c r="CS36" s="97" t="e">
        <f aca="false">ABS(VSM!G437)</f>
        <v>#VALUE!</v>
      </c>
      <c r="CT36" s="99" t="e">
        <f aca="false">CS36/CR36</f>
        <v>#VALUE!</v>
      </c>
      <c r="CU36" s="97" t="n">
        <f aca="false">VSM!D539</f>
        <v>448.226</v>
      </c>
      <c r="CV36" s="97" t="n">
        <f aca="false">VSM!E539</f>
        <v>52.81</v>
      </c>
      <c r="CW36" s="98" t="n">
        <f aca="false">CV36/CU36</f>
        <v>0.117820028289301</v>
      </c>
      <c r="CX36" s="97" t="n">
        <f aca="false">VSM!F539</f>
        <v>10.76</v>
      </c>
      <c r="CY36" s="97" t="n">
        <f aca="false">ABS(VSM!G539)</f>
        <v>29.96</v>
      </c>
      <c r="CZ36" s="99" t="n">
        <f aca="false">CY36/CX36</f>
        <v>2.78438661710037</v>
      </c>
    </row>
    <row r="37" customFormat="false" ht="16.5" hidden="false" customHeight="true" outlineLevel="0" collapsed="false">
      <c r="A37" s="85" t="n">
        <v>29</v>
      </c>
      <c r="B37" s="86" t="str">
        <f aca="false">Lokalizacje!D31</f>
        <v>52° 17.198'N</v>
      </c>
      <c r="C37" s="86" t="str">
        <f aca="false">Lokalizacje!C31</f>
        <v>21° 02.844'E</v>
      </c>
      <c r="D37" s="87" t="n">
        <f aca="false">Lokalizacje!B31</f>
        <v>45176</v>
      </c>
      <c r="E37" s="88" t="n">
        <f aca="false">'Analiza sitowa'!B30</f>
        <v>780.72</v>
      </c>
      <c r="F37" s="88" t="n">
        <f aca="false">'Analiza sitowa'!C30</f>
        <v>22.58</v>
      </c>
      <c r="G37" s="88" t="n">
        <f aca="false">'Analiza sitowa'!D30</f>
        <v>48.99</v>
      </c>
      <c r="H37" s="88" t="n">
        <f aca="false">'Analiza sitowa'!E30</f>
        <v>304.32</v>
      </c>
      <c r="I37" s="88" t="n">
        <f aca="false">'Analiza sitowa'!F30</f>
        <v>307.38</v>
      </c>
      <c r="J37" s="88" t="n">
        <f aca="false">'Analiza sitowa'!G30</f>
        <v>96.33</v>
      </c>
      <c r="K37" s="89" t="n">
        <f aca="false">E37/$E37*100</f>
        <v>100</v>
      </c>
      <c r="L37" s="89" t="n">
        <f aca="false">F37/$E37*100</f>
        <v>2.89220206988421</v>
      </c>
      <c r="M37" s="89" t="n">
        <f aca="false">G37/$E37*100</f>
        <v>6.27497694435905</v>
      </c>
      <c r="N37" s="89" t="n">
        <f aca="false">H37/$E37*100</f>
        <v>38.9794036274208</v>
      </c>
      <c r="O37" s="89" t="n">
        <f aca="false">I37/$E37*100</f>
        <v>39.3713495235168</v>
      </c>
      <c r="P37" s="89" t="n">
        <f aca="false">J37/$E37*100</f>
        <v>12.3386105133723</v>
      </c>
      <c r="Q37" s="90" t="n">
        <f aca="false">'Masa Warszawa'!D31</f>
        <v>8.07</v>
      </c>
      <c r="R37" s="90" t="n">
        <f aca="false">'Masa Warszawa'!G31</f>
        <v>6.81</v>
      </c>
      <c r="S37" s="90" t="n">
        <f aca="false">'Masa Warszawa'!J31</f>
        <v>9.26</v>
      </c>
      <c r="T37" s="90" t="n">
        <f aca="false">'Masa Warszawa'!M31</f>
        <v>8.52</v>
      </c>
      <c r="U37" s="90" t="n">
        <f aca="false">'Masa Warszawa'!P31</f>
        <v>8.89</v>
      </c>
      <c r="V37" s="90" t="n">
        <f aca="false">'Masa Warszawa'!S31</f>
        <v>7.93</v>
      </c>
      <c r="W37" s="91" t="n">
        <f aca="true">INDIRECT("'F1 Warszawa'!AK"&amp;2+ROW(B29)*6-6)</f>
        <v>0.00157613333333333</v>
      </c>
      <c r="X37" s="91" t="n">
        <f aca="true">INDIRECT("'F1 Warszawa'!AK"&amp;3+ROW(C29)*6-6)</f>
        <v>0.0017839</v>
      </c>
      <c r="Y37" s="91" t="n">
        <f aca="true">INDIRECT("'F1 Warszawa'!AK"&amp;4+ROW(D29)*6-6)</f>
        <v>0.00182563333333333</v>
      </c>
      <c r="Z37" s="91" t="n">
        <f aca="true">INDIRECT("'F1 Warszawa'!AK"&amp;5+ROW(E29)*6-6)</f>
        <v>0.0013487</v>
      </c>
      <c r="AA37" s="91" t="n">
        <f aca="true">INDIRECT("'F1 Warszawa'!AK"&amp;6+ROW(F29)*6-6)</f>
        <v>0.0016095</v>
      </c>
      <c r="AB37" s="91" t="n">
        <f aca="true">INDIRECT("'F1 Warszawa'!AK"&amp;7+ROW(G29)*6-6)</f>
        <v>0.00299893333333333</v>
      </c>
      <c r="AC37" s="92" t="n">
        <f aca="false">W37/100</f>
        <v>1.57613333333333E-005</v>
      </c>
      <c r="AD37" s="92" t="n">
        <f aca="false">X37/100</f>
        <v>1.7839E-005</v>
      </c>
      <c r="AE37" s="92" t="n">
        <f aca="false">Y37/100</f>
        <v>1.82563333333333E-005</v>
      </c>
      <c r="AF37" s="92" t="n">
        <f aca="false">Z37/100</f>
        <v>1.3487E-005</v>
      </c>
      <c r="AG37" s="92" t="n">
        <f aca="false">AA37/100</f>
        <v>1.6095E-005</v>
      </c>
      <c r="AH37" s="92" t="n">
        <f aca="false">AB37/100</f>
        <v>2.99893333333333E-005</v>
      </c>
      <c r="AI37" s="93" t="n">
        <f aca="false">AC37/Q37*100000000</f>
        <v>195.307724080958</v>
      </c>
      <c r="AJ37" s="93" t="n">
        <f aca="false">AD37/R37*100000000</f>
        <v>261.953010279002</v>
      </c>
      <c r="AK37" s="93" t="n">
        <f aca="false">AE37/S37*100000000</f>
        <v>197.152627789777</v>
      </c>
      <c r="AL37" s="93" t="n">
        <f aca="false">AF37/T37*100000000</f>
        <v>158.298122065728</v>
      </c>
      <c r="AM37" s="93" t="n">
        <f aca="false">AG37/U37*100000000</f>
        <v>181.046119235096</v>
      </c>
      <c r="AN37" s="93" t="n">
        <f aca="false">AH37/V37*100000000</f>
        <v>378.175704077343</v>
      </c>
      <c r="AO37" s="92" t="n">
        <f aca="false">'F3 Warszawa'!AK30</f>
        <v>0.00151</v>
      </c>
      <c r="AP37" s="92" t="n">
        <f aca="false">AO37/100</f>
        <v>1.51E-005</v>
      </c>
      <c r="AQ37" s="93" t="n">
        <f aca="false">AP37/Q37*100000000</f>
        <v>187.112763320942</v>
      </c>
      <c r="AR37" s="93" t="n">
        <f aca="false">(AI37-AQ37)/AI37*100</f>
        <v>4.19592251078591</v>
      </c>
      <c r="AS37" s="92" t="n">
        <f aca="false">ARM!G33</f>
        <v>0.0107496109721401</v>
      </c>
      <c r="AT37" s="92" t="n">
        <f aca="false">AS37/1000000*$AW$2</f>
        <v>1.07496109721401E-007</v>
      </c>
      <c r="AU37" s="94" t="n">
        <f aca="false">AT37/$AT$5/$AT$4</f>
        <v>3.00033586244621E-006</v>
      </c>
      <c r="AV37" s="95" t="n">
        <f aca="false">AU37*100000000</f>
        <v>300.033586244621</v>
      </c>
      <c r="AW37" s="101" t="s">
        <v>136</v>
      </c>
      <c r="AX37" s="92" t="e">
        <f aca="false">AW37/1000000*$AW$2</f>
        <v>#VALUE!</v>
      </c>
      <c r="AY37" s="96" t="e">
        <f aca="false">AX37/$AT$5/$AT$4</f>
        <v>#VALUE!</v>
      </c>
      <c r="AZ37" s="95" t="e">
        <f aca="false">AY37*100000000</f>
        <v>#VALUE!</v>
      </c>
      <c r="BA37" s="101" t="s">
        <v>136</v>
      </c>
      <c r="BB37" s="92" t="e">
        <f aca="false">BA37/1000000*$AW$2</f>
        <v>#VALUE!</v>
      </c>
      <c r="BC37" s="96" t="e">
        <f aca="false">BB37/$AT$5/$AT$4</f>
        <v>#VALUE!</v>
      </c>
      <c r="BD37" s="95" t="e">
        <f aca="false">BC37*100000000</f>
        <v>#VALUE!</v>
      </c>
      <c r="BE37" s="101" t="s">
        <v>136</v>
      </c>
      <c r="BF37" s="96" t="e">
        <f aca="false">BE37/1000000*$AW$2</f>
        <v>#VALUE!</v>
      </c>
      <c r="BG37" s="96" t="e">
        <f aca="false">BF37/$AT$5/$AT$4</f>
        <v>#VALUE!</v>
      </c>
      <c r="BH37" s="95" t="e">
        <f aca="false">BG37*100000000</f>
        <v>#VALUE!</v>
      </c>
      <c r="BI37" s="96" t="n">
        <f aca="false">ARM!G300</f>
        <v>0.00776004184848335</v>
      </c>
      <c r="BJ37" s="96" t="n">
        <f aca="false">BI37/1000000*$AW$2</f>
        <v>7.76004184848335E-008</v>
      </c>
      <c r="BK37" s="96" t="n">
        <f aca="false">BJ37/$AT$5/$AT$4</f>
        <v>2.16591390259891E-006</v>
      </c>
      <c r="BL37" s="95" t="n">
        <f aca="false">BK37*100000000</f>
        <v>216.591390259891</v>
      </c>
      <c r="BM37" s="96" t="n">
        <f aca="false">ARM!G166</f>
        <v>0.0070784910546845</v>
      </c>
      <c r="BN37" s="92" t="n">
        <f aca="false">BM37/1000000*$AW$2</f>
        <v>7.0784910546845E-008</v>
      </c>
      <c r="BO37" s="96" t="n">
        <f aca="false">BN37/$AT$5/$AT$4</f>
        <v>1.97568550326305E-006</v>
      </c>
      <c r="BP37" s="95" t="n">
        <f aca="false">BO37*100000000</f>
        <v>197.568550326305</v>
      </c>
      <c r="BQ37" s="97" t="n">
        <f aca="false">VSM!D30</f>
        <v>172.348</v>
      </c>
      <c r="BR37" s="97" t="n">
        <f aca="false">VSM!E30</f>
        <v>13.362</v>
      </c>
      <c r="BS37" s="98" t="n">
        <f aca="false">BR37/BQ37</f>
        <v>0.0775291851370483</v>
      </c>
      <c r="BT37" s="97" t="n">
        <f aca="false">VSM!F30</f>
        <v>7.34</v>
      </c>
      <c r="BU37" s="97" t="n">
        <f aca="false">ABS(VSM!G30)</f>
        <v>23.63</v>
      </c>
      <c r="BV37" s="99" t="n">
        <f aca="false">BU37/BT37</f>
        <v>3.21934604904632</v>
      </c>
      <c r="BW37" s="97" t="str">
        <f aca="false">VSM!D132</f>
        <v>NaN</v>
      </c>
      <c r="BX37" s="97" t="str">
        <f aca="false">VSM!E132</f>
        <v>NaN</v>
      </c>
      <c r="BY37" s="98" t="e">
        <f aca="false">BX37/BW37</f>
        <v>#VALUE!</v>
      </c>
      <c r="BZ37" s="97" t="str">
        <f aca="false">VSM!F132</f>
        <v>NaN</v>
      </c>
      <c r="CA37" s="97" t="e">
        <f aca="false">ABS(VSM!G132)</f>
        <v>#VALUE!</v>
      </c>
      <c r="CB37" s="99" t="e">
        <f aca="false">CA37/BZ37</f>
        <v>#VALUE!</v>
      </c>
      <c r="CC37" s="100" t="str">
        <f aca="false">VSM!D234</f>
        <v>NaN</v>
      </c>
      <c r="CD37" s="100" t="str">
        <f aca="false">VSM!E234</f>
        <v>NaN</v>
      </c>
      <c r="CE37" s="98" t="e">
        <f aca="false">CD37/CC37</f>
        <v>#VALUE!</v>
      </c>
      <c r="CF37" s="97" t="str">
        <f aca="false">VSM!F234</f>
        <v>NaN</v>
      </c>
      <c r="CG37" s="97" t="e">
        <f aca="false">ABS(VSM!G234)</f>
        <v>#VALUE!</v>
      </c>
      <c r="CH37" s="99" t="e">
        <f aca="false">CG37/CF37</f>
        <v>#VALUE!</v>
      </c>
      <c r="CI37" s="100" t="str">
        <f aca="false">VSM!D336</f>
        <v>NaN</v>
      </c>
      <c r="CJ37" s="97" t="str">
        <f aca="false">VSM!E336</f>
        <v>NaN</v>
      </c>
      <c r="CK37" s="98" t="e">
        <f aca="false">CJ37/CI37</f>
        <v>#VALUE!</v>
      </c>
      <c r="CL37" s="97" t="str">
        <f aca="false">VSM!F336</f>
        <v>NaN</v>
      </c>
      <c r="CM37" s="97" t="e">
        <f aca="false">ABS(VSM!F336)</f>
        <v>#VALUE!</v>
      </c>
      <c r="CN37" s="99" t="e">
        <f aca="false">CM37/CL37</f>
        <v>#VALUE!</v>
      </c>
      <c r="CO37" s="97" t="n">
        <f aca="false">VSM!D438</f>
        <v>148.592</v>
      </c>
      <c r="CP37" s="97" t="n">
        <f aca="false">VSM!E438</f>
        <v>11.575</v>
      </c>
      <c r="CQ37" s="98" t="n">
        <f aca="false">CP37/CO37</f>
        <v>0.0778978679875094</v>
      </c>
      <c r="CR37" s="97" t="n">
        <f aca="false">VSM!F438</f>
        <v>6.68</v>
      </c>
      <c r="CS37" s="97" t="n">
        <f aca="false">ABS(VSM!G438)</f>
        <v>22.29</v>
      </c>
      <c r="CT37" s="99" t="n">
        <f aca="false">CS37/CR37</f>
        <v>3.33682634730539</v>
      </c>
      <c r="CU37" s="97" t="n">
        <f aca="false">VSM!D540</f>
        <v>110.64</v>
      </c>
      <c r="CV37" s="97" t="n">
        <f aca="false">VSM!E540</f>
        <v>11.542</v>
      </c>
      <c r="CW37" s="98" t="n">
        <f aca="false">CV37/CU37</f>
        <v>0.104320318148952</v>
      </c>
      <c r="CX37" s="97" t="str">
        <f aca="false">VSM!F540</f>
        <v>    9.06</v>
      </c>
      <c r="CY37" s="97" t="n">
        <f aca="false">ABS(VSM!G540)</f>
        <v>26.13</v>
      </c>
      <c r="CZ37" s="99" t="n">
        <f aca="false">CY37/CX37</f>
        <v>2.8841059602649</v>
      </c>
    </row>
    <row r="38" customFormat="false" ht="16.5" hidden="false" customHeight="true" outlineLevel="0" collapsed="false">
      <c r="A38" s="85" t="n">
        <v>30</v>
      </c>
      <c r="B38" s="86" t="str">
        <f aca="false">Lokalizacje!D32</f>
        <v>52° 16.983'N</v>
      </c>
      <c r="C38" s="86" t="str">
        <f aca="false">Lokalizacje!C32</f>
        <v>21° 04.312'E</v>
      </c>
      <c r="D38" s="87" t="n">
        <f aca="false">Lokalizacje!B32</f>
        <v>45176</v>
      </c>
      <c r="E38" s="88" t="n">
        <f aca="false">'Analiza sitowa'!B31</f>
        <v>926.91</v>
      </c>
      <c r="F38" s="88" t="n">
        <f aca="false">'Analiza sitowa'!C31</f>
        <v>45.3</v>
      </c>
      <c r="G38" s="88" t="n">
        <f aca="false">'Analiza sitowa'!D31</f>
        <v>104.24</v>
      </c>
      <c r="H38" s="88" t="n">
        <f aca="false">'Analiza sitowa'!E31</f>
        <v>401.54</v>
      </c>
      <c r="I38" s="88" t="n">
        <f aca="false">'Analiza sitowa'!F31</f>
        <v>288.18</v>
      </c>
      <c r="J38" s="88" t="n">
        <f aca="false">'Analiza sitowa'!G31</f>
        <v>86.55</v>
      </c>
      <c r="K38" s="89" t="n">
        <f aca="false">E38/$E38*100</f>
        <v>100</v>
      </c>
      <c r="L38" s="89" t="n">
        <f aca="false">F38/$E38*100</f>
        <v>4.88720587759329</v>
      </c>
      <c r="M38" s="89" t="n">
        <f aca="false">G38/$E38*100</f>
        <v>11.2459677854376</v>
      </c>
      <c r="N38" s="89" t="n">
        <f aca="false">H38/$E38*100</f>
        <v>43.3202792072585</v>
      </c>
      <c r="O38" s="89" t="n">
        <f aca="false">I38/$E38*100</f>
        <v>31.0903971259346</v>
      </c>
      <c r="P38" s="89" t="n">
        <f aca="false">J38/$E38*100</f>
        <v>9.33747613036864</v>
      </c>
      <c r="Q38" s="90" t="n">
        <f aca="false">'Masa Warszawa'!D32</f>
        <v>9.17</v>
      </c>
      <c r="R38" s="90" t="n">
        <f aca="false">'Masa Warszawa'!G32</f>
        <v>8.53</v>
      </c>
      <c r="S38" s="90" t="n">
        <f aca="false">'Masa Warszawa'!J32</f>
        <v>9.45</v>
      </c>
      <c r="T38" s="90" t="n">
        <f aca="false">'Masa Warszawa'!M32</f>
        <v>9.73</v>
      </c>
      <c r="U38" s="90" t="n">
        <f aca="false">'Masa Warszawa'!P32</f>
        <v>9.7</v>
      </c>
      <c r="V38" s="90" t="n">
        <f aca="false">'Masa Warszawa'!S32</f>
        <v>8.06</v>
      </c>
      <c r="W38" s="91" t="n">
        <f aca="true">INDIRECT("'F1 Warszawa'!AK"&amp;2+ROW(B30)*6-6)</f>
        <v>0.00166993333333333</v>
      </c>
      <c r="X38" s="91" t="n">
        <f aca="true">INDIRECT("'F1 Warszawa'!AK"&amp;3+ROW(C30)*6-6)</f>
        <v>0.0023251</v>
      </c>
      <c r="Y38" s="91" t="n">
        <f aca="true">INDIRECT("'F1 Warszawa'!AK"&amp;4+ROW(D30)*6-6)</f>
        <v>0.0017241</v>
      </c>
      <c r="Z38" s="91" t="n">
        <f aca="true">INDIRECT("'F1 Warszawa'!AK"&amp;5+ROW(E30)*6-6)</f>
        <v>0.00128076666666667</v>
      </c>
      <c r="AA38" s="91" t="n">
        <f aca="true">INDIRECT("'F1 Warszawa'!AK"&amp;6+ROW(F30)*6-6)</f>
        <v>0.001421</v>
      </c>
      <c r="AB38" s="91" t="n">
        <f aca="true">INDIRECT("'F1 Warszawa'!AK"&amp;7+ROW(G30)*6-6)</f>
        <v>0.0027042</v>
      </c>
      <c r="AC38" s="92" t="n">
        <f aca="false">W38/100</f>
        <v>1.66993333333333E-005</v>
      </c>
      <c r="AD38" s="92" t="n">
        <f aca="false">X38/100</f>
        <v>2.3251E-005</v>
      </c>
      <c r="AE38" s="92" t="n">
        <f aca="false">Y38/100</f>
        <v>1.7241E-005</v>
      </c>
      <c r="AF38" s="92" t="n">
        <f aca="false">Z38/100</f>
        <v>1.28076666666667E-005</v>
      </c>
      <c r="AG38" s="92" t="n">
        <f aca="false">AA38/100</f>
        <v>1.421E-005</v>
      </c>
      <c r="AH38" s="92" t="n">
        <f aca="false">AB38/100</f>
        <v>2.7042E-005</v>
      </c>
      <c r="AI38" s="93" t="n">
        <f aca="false">AC38/Q38*100000000</f>
        <v>182.108324245729</v>
      </c>
      <c r="AJ38" s="93" t="n">
        <f aca="false">AD38/R38*100000000</f>
        <v>272.579132473623</v>
      </c>
      <c r="AK38" s="93" t="n">
        <f aca="false">AE38/S38*100000000</f>
        <v>182.444444444444</v>
      </c>
      <c r="AL38" s="93" t="n">
        <f aca="false">AF38/T38*100000000</f>
        <v>131.630695443645</v>
      </c>
      <c r="AM38" s="93" t="n">
        <f aca="false">AG38/U38*100000000</f>
        <v>146.494845360825</v>
      </c>
      <c r="AN38" s="93" t="n">
        <f aca="false">AH38/V38*100000000</f>
        <v>335.508684863524</v>
      </c>
      <c r="AO38" s="92" t="n">
        <f aca="false">'F3 Warszawa'!AK31</f>
        <v>0.00157</v>
      </c>
      <c r="AP38" s="92" t="n">
        <f aca="false">AO38/100</f>
        <v>1.57E-005</v>
      </c>
      <c r="AQ38" s="93" t="n">
        <f aca="false">AP38/Q38*100000000</f>
        <v>171.210468920393</v>
      </c>
      <c r="AR38" s="93" t="n">
        <f aca="false">(AI38-AQ38)/AI38*100</f>
        <v>5.98427082917482</v>
      </c>
      <c r="AS38" s="92" t="n">
        <f aca="false">ARM!G34</f>
        <v>0.0128946818819998</v>
      </c>
      <c r="AT38" s="92" t="n">
        <f aca="false">AS38/1000000*$AW$2</f>
        <v>1.28946818819998E-007</v>
      </c>
      <c r="AU38" s="94" t="n">
        <f aca="false">AT38/$AT$5/$AT$4</f>
        <v>3.59904898750928E-006</v>
      </c>
      <c r="AV38" s="95" t="n">
        <f aca="false">AU38*100000000</f>
        <v>359.904898750928</v>
      </c>
      <c r="AW38" s="101" t="s">
        <v>136</v>
      </c>
      <c r="AX38" s="92" t="e">
        <f aca="false">AW38/1000000*$AW$2</f>
        <v>#VALUE!</v>
      </c>
      <c r="AY38" s="96" t="e">
        <f aca="false">AX38/$AT$5/$AT$4</f>
        <v>#VALUE!</v>
      </c>
      <c r="AZ38" s="95" t="e">
        <f aca="false">AY38*100000000</f>
        <v>#VALUE!</v>
      </c>
      <c r="BA38" s="96" t="n">
        <f aca="false">ARM!G170</f>
        <v>0.014021153329837</v>
      </c>
      <c r="BB38" s="92" t="n">
        <f aca="false">BA38/1000000*$AW$2</f>
        <v>1.4021153329837E-007</v>
      </c>
      <c r="BC38" s="96" t="n">
        <f aca="false">BB38/$AT$5/$AT$4</f>
        <v>3.91345968495006E-006</v>
      </c>
      <c r="BD38" s="95" t="n">
        <f aca="false">BC38*100000000</f>
        <v>391.345968495006</v>
      </c>
      <c r="BE38" s="101" t="s">
        <v>136</v>
      </c>
      <c r="BF38" s="96" t="e">
        <f aca="false">BE38/1000000*$AW$2</f>
        <v>#VALUE!</v>
      </c>
      <c r="BG38" s="96" t="e">
        <f aca="false">BF38/$AT$5/$AT$4</f>
        <v>#VALUE!</v>
      </c>
      <c r="BH38" s="95" t="e">
        <f aca="false">BG38*100000000</f>
        <v>#VALUE!</v>
      </c>
      <c r="BI38" s="96" t="n">
        <f aca="false">ARM!G169</f>
        <v>0.0102244850488184</v>
      </c>
      <c r="BJ38" s="96" t="n">
        <f aca="false">BI38/1000000*$AW$2</f>
        <v>1.02244850488184E-007</v>
      </c>
      <c r="BK38" s="96" t="n">
        <f aca="false">BJ38/$AT$5/$AT$4</f>
        <v>2.85376738251464E-006</v>
      </c>
      <c r="BL38" s="95" t="n">
        <f aca="false">BK38*100000000</f>
        <v>285.376738251465</v>
      </c>
      <c r="BM38" s="96" t="n">
        <f aca="false">ARM!G168</f>
        <v>0.0170141736149494</v>
      </c>
      <c r="BN38" s="92" t="n">
        <f aca="false">BM38/1000000*$AW$2</f>
        <v>1.70141736149494E-007</v>
      </c>
      <c r="BO38" s="96" t="n">
        <f aca="false">BN38/$AT$5/$AT$4</f>
        <v>4.74884490230588E-006</v>
      </c>
      <c r="BP38" s="95" t="n">
        <f aca="false">BO38*100000000</f>
        <v>474.884490230588</v>
      </c>
      <c r="BQ38" s="97" t="n">
        <f aca="false">VSM!D31</f>
        <v>167.585</v>
      </c>
      <c r="BR38" s="97" t="n">
        <f aca="false">VSM!E31</f>
        <v>16.021</v>
      </c>
      <c r="BS38" s="98" t="n">
        <f aca="false">BR38/BQ38</f>
        <v>0.0955992481427336</v>
      </c>
      <c r="BT38" s="97" t="n">
        <f aca="false">VSM!F31</f>
        <v>8.2</v>
      </c>
      <c r="BU38" s="97" t="n">
        <f aca="false">ABS(VSM!G31)</f>
        <v>24.54</v>
      </c>
      <c r="BV38" s="99" t="n">
        <f aca="false">BU38/BT38</f>
        <v>2.99268292682927</v>
      </c>
      <c r="BW38" s="97" t="str">
        <f aca="false">VSM!D133</f>
        <v>NaN</v>
      </c>
      <c r="BX38" s="97" t="str">
        <f aca="false">VSM!E133</f>
        <v>NaN</v>
      </c>
      <c r="BY38" s="98" t="e">
        <f aca="false">BX38/BW38</f>
        <v>#VALUE!</v>
      </c>
      <c r="BZ38" s="97" t="str">
        <f aca="false">VSM!F133</f>
        <v>NaN</v>
      </c>
      <c r="CA38" s="97" t="e">
        <f aca="false">ABS(VSM!G133)</f>
        <v>#VALUE!</v>
      </c>
      <c r="CB38" s="99" t="e">
        <f aca="false">CA38/BZ38</f>
        <v>#VALUE!</v>
      </c>
      <c r="CC38" s="100" t="n">
        <f aca="false">VSM!D235</f>
        <v>254.113</v>
      </c>
      <c r="CD38" s="100" t="n">
        <f aca="false">VSM!E235</f>
        <v>27.248</v>
      </c>
      <c r="CE38" s="98" t="n">
        <f aca="false">CD38/CC38</f>
        <v>0.107227886806263</v>
      </c>
      <c r="CF38" s="97" t="n">
        <f aca="false">VSM!F235</f>
        <v>8.63</v>
      </c>
      <c r="CG38" s="97" t="n">
        <f aca="false">ABS(VSM!G235)</f>
        <v>22.75</v>
      </c>
      <c r="CH38" s="99" t="n">
        <f aca="false">CG38/CF38</f>
        <v>2.63615295480881</v>
      </c>
      <c r="CI38" s="100" t="str">
        <f aca="false">VSM!D337</f>
        <v>NaN</v>
      </c>
      <c r="CJ38" s="97" t="str">
        <f aca="false">VSM!E337</f>
        <v>NaN</v>
      </c>
      <c r="CK38" s="98" t="e">
        <f aca="false">CJ38/CI38</f>
        <v>#VALUE!</v>
      </c>
      <c r="CL38" s="97" t="str">
        <f aca="false">VSM!F337</f>
        <v>NaN</v>
      </c>
      <c r="CM38" s="97" t="e">
        <f aca="false">ABS(VSM!F337)</f>
        <v>#VALUE!</v>
      </c>
      <c r="CN38" s="99" t="e">
        <f aca="false">CM38/CL38</f>
        <v>#VALUE!</v>
      </c>
      <c r="CO38" s="97" t="n">
        <f aca="false">VSM!D439</f>
        <v>147.69</v>
      </c>
      <c r="CP38" s="97" t="n">
        <f aca="false">VSM!E439</f>
        <v>15.604</v>
      </c>
      <c r="CQ38" s="98" t="n">
        <f aca="false">CP38/CO38</f>
        <v>0.10565373417293</v>
      </c>
      <c r="CR38" s="97" t="n">
        <f aca="false">VSM!F439</f>
        <v>8.43</v>
      </c>
      <c r="CS38" s="97" t="n">
        <f aca="false">ABS(VSM!G439)</f>
        <v>23.33</v>
      </c>
      <c r="CT38" s="99" t="n">
        <f aca="false">CS38/CR38</f>
        <v>2.76749703440095</v>
      </c>
      <c r="CU38" s="97" t="n">
        <f aca="false">VSM!D541</f>
        <v>251.44</v>
      </c>
      <c r="CV38" s="97" t="n">
        <f aca="false">VSM!E541</f>
        <v>24.043</v>
      </c>
      <c r="CW38" s="98" t="n">
        <f aca="false">CV38/CU38</f>
        <v>0.0956212217626472</v>
      </c>
      <c r="CX38" s="97" t="n">
        <f aca="false">VSM!F541</f>
        <v>8.55</v>
      </c>
      <c r="CY38" s="97" t="n">
        <f aca="false">ABS(VSM!G541)</f>
        <v>26.23</v>
      </c>
      <c r="CZ38" s="99" t="n">
        <f aca="false">CY38/CX38</f>
        <v>3.06783625730994</v>
      </c>
    </row>
    <row r="39" customFormat="false" ht="16.5" hidden="false" customHeight="true" outlineLevel="0" collapsed="false">
      <c r="A39" s="85" t="n">
        <v>31</v>
      </c>
      <c r="B39" s="86" t="str">
        <f aca="false">Lokalizacje!D33</f>
        <v>52° 16.412'N</v>
      </c>
      <c r="C39" s="86" t="str">
        <f aca="false">Lokalizacje!C33</f>
        <v>21° 04.054'E</v>
      </c>
      <c r="D39" s="87" t="n">
        <f aca="false">Lokalizacje!B33</f>
        <v>45176</v>
      </c>
      <c r="E39" s="88" t="n">
        <f aca="false">'Analiza sitowa'!B32</f>
        <v>1128.84</v>
      </c>
      <c r="F39" s="88" t="n">
        <f aca="false">'Analiza sitowa'!C32</f>
        <v>22.75</v>
      </c>
      <c r="G39" s="88" t="n">
        <f aca="false">'Analiza sitowa'!D32</f>
        <v>140.82</v>
      </c>
      <c r="H39" s="88" t="n">
        <f aca="false">'Analiza sitowa'!E32</f>
        <v>584.13</v>
      </c>
      <c r="I39" s="88" t="n">
        <f aca="false">'Analiza sitowa'!F32</f>
        <v>311.48</v>
      </c>
      <c r="J39" s="88" t="n">
        <f aca="false">'Analiza sitowa'!G32</f>
        <v>68.37</v>
      </c>
      <c r="K39" s="89" t="n">
        <f aca="false">E39/$E39*100</f>
        <v>100</v>
      </c>
      <c r="L39" s="89" t="n">
        <f aca="false">F39/$E39*100</f>
        <v>2.01534318415364</v>
      </c>
      <c r="M39" s="89" t="n">
        <f aca="false">G39/$E39*100</f>
        <v>12.4747528436271</v>
      </c>
      <c r="N39" s="89" t="n">
        <f aca="false">H39/$E39*100</f>
        <v>51.7460401828426</v>
      </c>
      <c r="O39" s="89" t="n">
        <f aca="false">I39/$E39*100</f>
        <v>27.592927252755</v>
      </c>
      <c r="P39" s="89" t="n">
        <f aca="false">J39/$E39*100</f>
        <v>6.05665993409164</v>
      </c>
      <c r="Q39" s="90" t="n">
        <f aca="false">'Masa Warszawa'!D33</f>
        <v>9.57</v>
      </c>
      <c r="R39" s="90" t="n">
        <f aca="false">'Masa Warszawa'!G33</f>
        <v>8.99</v>
      </c>
      <c r="S39" s="90" t="n">
        <f aca="false">'Masa Warszawa'!J33</f>
        <v>10.07</v>
      </c>
      <c r="T39" s="90" t="n">
        <f aca="false">'Masa Warszawa'!M33</f>
        <v>9.91</v>
      </c>
      <c r="U39" s="90" t="n">
        <f aca="false">'Masa Warszawa'!P33</f>
        <v>10.27</v>
      </c>
      <c r="V39" s="90" t="n">
        <f aca="false">'Masa Warszawa'!S33</f>
        <v>7.85</v>
      </c>
      <c r="W39" s="91" t="n">
        <f aca="true">INDIRECT("'F1 Warszawa'!AK"&amp;2+ROW(B31)*6-6)</f>
        <v>0.00195566666666667</v>
      </c>
      <c r="X39" s="91" t="n">
        <f aca="true">INDIRECT("'F1 Warszawa'!AK"&amp;3+ROW(C31)*6-6)</f>
        <v>0.00320293333333333</v>
      </c>
      <c r="Y39" s="91" t="n">
        <f aca="true">INDIRECT("'F1 Warszawa'!AK"&amp;4+ROW(D31)*6-6)</f>
        <v>0.00204813333333333</v>
      </c>
      <c r="Z39" s="91" t="n">
        <f aca="true">INDIRECT("'F1 Warszawa'!AK"&amp;5+ROW(E31)*6-6)</f>
        <v>0.00143173333333333</v>
      </c>
      <c r="AA39" s="91" t="n">
        <f aca="true">INDIRECT("'F1 Warszawa'!AK"&amp;6+ROW(F31)*6-6)</f>
        <v>0.00173336666666667</v>
      </c>
      <c r="AB39" s="91" t="n">
        <f aca="true">INDIRECT("'F1 Warszawa'!AK"&amp;7+ROW(G31)*6-6)</f>
        <v>0.00375053333333333</v>
      </c>
      <c r="AC39" s="92" t="n">
        <f aca="false">W39/100</f>
        <v>1.95566666666667E-005</v>
      </c>
      <c r="AD39" s="92" t="n">
        <f aca="false">X39/100</f>
        <v>3.20293333333333E-005</v>
      </c>
      <c r="AE39" s="92" t="n">
        <f aca="false">Y39/100</f>
        <v>2.04813333333333E-005</v>
      </c>
      <c r="AF39" s="92" t="n">
        <f aca="false">Z39/100</f>
        <v>1.43173333333333E-005</v>
      </c>
      <c r="AG39" s="92" t="n">
        <f aca="false">AA39/100</f>
        <v>1.73336666666667E-005</v>
      </c>
      <c r="AH39" s="92" t="n">
        <f aca="false">AB39/100</f>
        <v>3.75053333333333E-005</v>
      </c>
      <c r="AI39" s="93" t="n">
        <f aca="false">AC39/Q39*100000000</f>
        <v>204.353883664229</v>
      </c>
      <c r="AJ39" s="93" t="n">
        <f aca="false">AD39/R39*100000000</f>
        <v>356.277345198369</v>
      </c>
      <c r="AK39" s="93" t="n">
        <f aca="false">AE39/S39*100000000</f>
        <v>203.389606090698</v>
      </c>
      <c r="AL39" s="93" t="n">
        <f aca="false">AF39/T39*100000000</f>
        <v>144.473595694585</v>
      </c>
      <c r="AM39" s="93" t="n">
        <f aca="false">AG39/U39*100000000</f>
        <v>168.779617007465</v>
      </c>
      <c r="AN39" s="93" t="n">
        <f aca="false">AH39/V39*100000000</f>
        <v>477.774946921444</v>
      </c>
      <c r="AO39" s="92" t="n">
        <f aca="false">'F3 Warszawa'!AK32</f>
        <v>0.0019</v>
      </c>
      <c r="AP39" s="92" t="n">
        <f aca="false">AO39/100</f>
        <v>1.9E-005</v>
      </c>
      <c r="AQ39" s="93" t="n">
        <f aca="false">AP39/Q39*100000000</f>
        <v>198.537095088819</v>
      </c>
      <c r="AR39" s="93" t="n">
        <f aca="false">(AI39-AQ39)/AI39*100</f>
        <v>2.84642918016022</v>
      </c>
      <c r="AS39" s="92" t="n">
        <f aca="false">ARM!G35</f>
        <v>0.00838163676748189</v>
      </c>
      <c r="AT39" s="92" t="n">
        <f aca="false">AS39/1000000*$AW$2</f>
        <v>8.38163676748189E-008</v>
      </c>
      <c r="AU39" s="94" t="n">
        <f aca="false">AT39/$AT$5/$AT$4</f>
        <v>2.33940795110161E-006</v>
      </c>
      <c r="AV39" s="95" t="n">
        <f aca="false">AU39*100000000</f>
        <v>233.940795110161</v>
      </c>
      <c r="AW39" s="96" t="n">
        <f aca="false">ARM!G175</f>
        <v>0.0224680071994664</v>
      </c>
      <c r="AX39" s="92" t="n">
        <f aca="false">AW39/1000000*$AW$2</f>
        <v>2.24680071994664E-007</v>
      </c>
      <c r="AY39" s="96" t="n">
        <f aca="false">AX39/$AT$5/$AT$4</f>
        <v>6.27107045389551E-006</v>
      </c>
      <c r="AZ39" s="95" t="n">
        <f aca="false">AY39*100000000</f>
        <v>627.107045389551</v>
      </c>
      <c r="BA39" s="96" t="n">
        <f aca="false">ARM!G174</f>
        <v>0.017589193856674</v>
      </c>
      <c r="BB39" s="92" t="n">
        <f aca="false">BA39/1000000*$AW$2</f>
        <v>1.7589193856674E-007</v>
      </c>
      <c r="BC39" s="96" t="n">
        <f aca="false">BB39/$AT$5/$AT$4</f>
        <v>4.90933944088501E-006</v>
      </c>
      <c r="BD39" s="95" t="n">
        <f aca="false">BC39*100000000</f>
        <v>490.933944088501</v>
      </c>
      <c r="BE39" s="96" t="n">
        <f aca="false">ARM!G173</f>
        <v>0.0121630377854121</v>
      </c>
      <c r="BF39" s="96" t="n">
        <f aca="false">BE39/1000000*$AW$2</f>
        <v>1.21630377854121E-007</v>
      </c>
      <c r="BG39" s="96" t="n">
        <f aca="false">BF39/$AT$5/$AT$4</f>
        <v>3.3948389907728E-006</v>
      </c>
      <c r="BH39" s="95" t="n">
        <f aca="false">BG39*100000000</f>
        <v>339.48389907728</v>
      </c>
      <c r="BI39" s="96" t="n">
        <f aca="false">ARM!G172</f>
        <v>0.00855371288208595</v>
      </c>
      <c r="BJ39" s="96" t="n">
        <f aca="false">BI39/1000000*$AW$2</f>
        <v>8.55371288208595E-008</v>
      </c>
      <c r="BK39" s="96" t="n">
        <f aca="false">BJ39/$AT$5/$AT$4</f>
        <v>2.38743630664443E-006</v>
      </c>
      <c r="BL39" s="95" t="n">
        <f aca="false">BK39*100000000</f>
        <v>238.743630664443</v>
      </c>
      <c r="BM39" s="92" t="n">
        <f aca="false">ARM!G129</f>
        <v>0.0217197379713902</v>
      </c>
      <c r="BN39" s="92" t="n">
        <f aca="false">BM39/1000000*$AW$2</f>
        <v>2.17197379713902E-007</v>
      </c>
      <c r="BO39" s="96" t="n">
        <f aca="false">BN39/$AT$5/$AT$4</f>
        <v>6.06222019823691E-006</v>
      </c>
      <c r="BP39" s="95" t="n">
        <f aca="false">BO39*100000000</f>
        <v>606.222019823691</v>
      </c>
      <c r="BQ39" s="97" t="n">
        <f aca="false">VSM!D32</f>
        <v>125.506</v>
      </c>
      <c r="BR39" s="97" t="n">
        <f aca="false">VSM!E32</f>
        <v>12.133</v>
      </c>
      <c r="BS39" s="98" t="n">
        <f aca="false">BR39/BQ39</f>
        <v>0.0966726690357433</v>
      </c>
      <c r="BT39" s="97" t="n">
        <f aca="false">VSM!F32</f>
        <v>8.47</v>
      </c>
      <c r="BU39" s="97" t="n">
        <f aca="false">ABS(VSM!G32)</f>
        <v>25.74</v>
      </c>
      <c r="BV39" s="99" t="n">
        <f aca="false">BU39/BT39</f>
        <v>3.03896103896104</v>
      </c>
      <c r="BW39" s="97" t="n">
        <f aca="false">VSM!D134</f>
        <v>283.5</v>
      </c>
      <c r="BX39" s="97" t="n">
        <f aca="false">VSM!E134</f>
        <v>41.602</v>
      </c>
      <c r="BY39" s="98" t="n">
        <f aca="false">BX39/BW39</f>
        <v>0.146744268077601</v>
      </c>
      <c r="BZ39" s="97" t="n">
        <f aca="false">VSM!F134</f>
        <v>9.68</v>
      </c>
      <c r="CA39" s="97" t="n">
        <f aca="false">ABS(VSM!G134)</f>
        <v>22.35</v>
      </c>
      <c r="CB39" s="99" t="n">
        <f aca="false">CA39/BZ39</f>
        <v>2.30888429752066</v>
      </c>
      <c r="CC39" s="100" t="n">
        <f aca="false">VSM!D236</f>
        <v>235.049</v>
      </c>
      <c r="CD39" s="100" t="n">
        <f aca="false">VSM!E236</f>
        <v>11.691</v>
      </c>
      <c r="CE39" s="98" t="n">
        <f aca="false">CD39/CC39</f>
        <v>0.0497385651502453</v>
      </c>
      <c r="CF39" s="97" t="n">
        <f aca="false">VSM!F236</f>
        <v>5.83</v>
      </c>
      <c r="CG39" s="97" t="n">
        <f aca="false">ABS(VSM!G236)</f>
        <v>20.55</v>
      </c>
      <c r="CH39" s="99" t="n">
        <f aca="false">CG39/CF39</f>
        <v>3.52487135506003</v>
      </c>
      <c r="CI39" s="100" t="n">
        <f aca="false">VSM!D338</f>
        <v>206.963</v>
      </c>
      <c r="CJ39" s="97" t="n">
        <f aca="false">VSM!E338</f>
        <v>11.08</v>
      </c>
      <c r="CK39" s="98" t="n">
        <f aca="false">CJ39/CI39</f>
        <v>0.053536139309925</v>
      </c>
      <c r="CL39" s="97" t="str">
        <f aca="false">VSM!F338</f>
        <v>    7.02</v>
      </c>
      <c r="CM39" s="97" t="n">
        <f aca="false">ABS(VSM!F338)</f>
        <v>7.02</v>
      </c>
      <c r="CN39" s="99" t="n">
        <f aca="false">CM39/CL39</f>
        <v>1</v>
      </c>
      <c r="CO39" s="97" t="n">
        <f aca="false">VSM!D440</f>
        <v>145.17</v>
      </c>
      <c r="CP39" s="97" t="n">
        <f aca="false">VSM!E440</f>
        <v>13.22</v>
      </c>
      <c r="CQ39" s="98" t="n">
        <f aca="false">CP39/CO39</f>
        <v>0.0910656471722808</v>
      </c>
      <c r="CR39" s="97" t="n">
        <f aca="false">VSM!F440</f>
        <v>7.5</v>
      </c>
      <c r="CS39" s="97" t="n">
        <f aca="false">ABS(VSM!G440)</f>
        <v>21.89</v>
      </c>
      <c r="CT39" s="99" t="n">
        <f aca="false">CS39/CR39</f>
        <v>2.91866666666667</v>
      </c>
      <c r="CU39" s="97" t="n">
        <f aca="false">VSM!D542</f>
        <v>333.678</v>
      </c>
      <c r="CV39" s="97" t="n">
        <f aca="false">VSM!E542</f>
        <v>29.759</v>
      </c>
      <c r="CW39" s="98" t="n">
        <f aca="false">CV39/CU39</f>
        <v>0.0891847829344458</v>
      </c>
      <c r="CX39" s="97" t="n">
        <f aca="false">VSM!F542</f>
        <v>8.39</v>
      </c>
      <c r="CY39" s="97" t="n">
        <f aca="false">ABS(VSM!G542)</f>
        <v>26.11</v>
      </c>
      <c r="CZ39" s="99" t="n">
        <f aca="false">CY39/CX39</f>
        <v>3.11203814064362</v>
      </c>
    </row>
    <row r="40" customFormat="false" ht="16.5" hidden="false" customHeight="true" outlineLevel="0" collapsed="false">
      <c r="A40" s="85" t="n">
        <v>32</v>
      </c>
      <c r="B40" s="86" t="str">
        <f aca="false">Lokalizacje!D34</f>
        <v>52° 16.173'N</v>
      </c>
      <c r="C40" s="86" t="str">
        <f aca="false">Lokalizacje!C34</f>
        <v>21° 03.090'E</v>
      </c>
      <c r="D40" s="87" t="n">
        <f aca="false">Lokalizacje!B34</f>
        <v>45176</v>
      </c>
      <c r="E40" s="88" t="n">
        <f aca="false">'Analiza sitowa'!B33</f>
        <v>796.24</v>
      </c>
      <c r="F40" s="88" t="n">
        <f aca="false">'Analiza sitowa'!C33</f>
        <v>10.85</v>
      </c>
      <c r="G40" s="88" t="n">
        <f aca="false">'Analiza sitowa'!D33</f>
        <v>32.78</v>
      </c>
      <c r="H40" s="88" t="n">
        <f aca="false">'Analiza sitowa'!E33</f>
        <v>251.47</v>
      </c>
      <c r="I40" s="88" t="n">
        <f aca="false">'Analiza sitowa'!F33</f>
        <v>368.19</v>
      </c>
      <c r="J40" s="88" t="n">
        <f aca="false">'Analiza sitowa'!G33</f>
        <v>131.14</v>
      </c>
      <c r="K40" s="89" t="n">
        <f aca="false">E40/$E40*100</f>
        <v>100</v>
      </c>
      <c r="L40" s="89" t="n">
        <f aca="false">F40/$E40*100</f>
        <v>1.36265447603738</v>
      </c>
      <c r="M40" s="89" t="n">
        <f aca="false">G40/$E40*100</f>
        <v>4.11684919119863</v>
      </c>
      <c r="N40" s="89" t="n">
        <f aca="false">H40/$E40*100</f>
        <v>31.5821862754948</v>
      </c>
      <c r="O40" s="89" t="n">
        <f aca="false">I40/$E40*100</f>
        <v>46.2410830905255</v>
      </c>
      <c r="P40" s="89" t="n">
        <f aca="false">J40/$E40*100</f>
        <v>16.4699085702803</v>
      </c>
      <c r="Q40" s="90" t="n">
        <f aca="false">'Masa Warszawa'!D34</f>
        <v>8.4</v>
      </c>
      <c r="R40" s="90" t="n">
        <f aca="false">'Masa Warszawa'!G34</f>
        <v>5.22</v>
      </c>
      <c r="S40" s="90" t="n">
        <f aca="false">'Masa Warszawa'!J34</f>
        <v>7.91</v>
      </c>
      <c r="T40" s="90" t="n">
        <f aca="false">'Masa Warszawa'!M34</f>
        <v>9.56</v>
      </c>
      <c r="U40" s="90" t="n">
        <f aca="false">'Masa Warszawa'!P34</f>
        <v>9.37</v>
      </c>
      <c r="V40" s="90" t="n">
        <f aca="false">'Masa Warszawa'!S34</f>
        <v>7.61</v>
      </c>
      <c r="W40" s="91" t="n">
        <f aca="true">INDIRECT("'F1 Warszawa'!AK"&amp;2+ROW(B32)*6-6)</f>
        <v>0.0014934</v>
      </c>
      <c r="X40" s="91" t="n">
        <f aca="true">INDIRECT("'F1 Warszawa'!AK"&amp;3+ROW(C32)*6-6)</f>
        <v>0.000929183333333333</v>
      </c>
      <c r="Y40" s="91" t="n">
        <f aca="true">INDIRECT("'F1 Warszawa'!AK"&amp;4+ROW(D32)*6-6)</f>
        <v>0.000938633333333333</v>
      </c>
      <c r="Z40" s="91" t="n">
        <f aca="true">INDIRECT("'F1 Warszawa'!AK"&amp;5+ROW(E32)*6-6)</f>
        <v>0.0011717</v>
      </c>
      <c r="AA40" s="91" t="n">
        <f aca="true">INDIRECT("'F1 Warszawa'!AK"&amp;6+ROW(F32)*6-6)</f>
        <v>0.00141066666666667</v>
      </c>
      <c r="AB40" s="91" t="n">
        <f aca="true">INDIRECT("'F1 Warszawa'!AK"&amp;7+ROW(G32)*6-6)</f>
        <v>0.0021476</v>
      </c>
      <c r="AC40" s="92" t="n">
        <f aca="false">W40/100</f>
        <v>1.4934E-005</v>
      </c>
      <c r="AD40" s="92" t="n">
        <f aca="false">X40/100</f>
        <v>9.29183333333333E-006</v>
      </c>
      <c r="AE40" s="92" t="n">
        <f aca="false">Y40/100</f>
        <v>9.38633333333333E-006</v>
      </c>
      <c r="AF40" s="92" t="n">
        <f aca="false">Z40/100</f>
        <v>1.1717E-005</v>
      </c>
      <c r="AG40" s="92" t="n">
        <f aca="false">AA40/100</f>
        <v>1.41066666666667E-005</v>
      </c>
      <c r="AH40" s="92" t="n">
        <f aca="false">AB40/100</f>
        <v>2.1476E-005</v>
      </c>
      <c r="AI40" s="93" t="n">
        <f aca="false">AC40/Q40*100000000</f>
        <v>177.785714285714</v>
      </c>
      <c r="AJ40" s="93" t="n">
        <f aca="false">AD40/R40*100000000</f>
        <v>178.004469987229</v>
      </c>
      <c r="AK40" s="93" t="n">
        <f aca="false">AE40/S40*100000000</f>
        <v>118.66413822166</v>
      </c>
      <c r="AL40" s="93" t="n">
        <f aca="false">AF40/T40*100000000</f>
        <v>122.562761506276</v>
      </c>
      <c r="AM40" s="93" t="n">
        <f aca="false">AG40/U40*100000000</f>
        <v>150.551405193881</v>
      </c>
      <c r="AN40" s="93" t="n">
        <f aca="false">AH40/V40*100000000</f>
        <v>282.207621550591</v>
      </c>
      <c r="AO40" s="92" t="n">
        <f aca="false">'F3 Warszawa'!AK33</f>
        <v>0.00144</v>
      </c>
      <c r="AP40" s="92" t="n">
        <f aca="false">AO40/100</f>
        <v>1.44E-005</v>
      </c>
      <c r="AQ40" s="93" t="n">
        <f aca="false">AP40/Q40*100000000</f>
        <v>171.428571428571</v>
      </c>
      <c r="AR40" s="93" t="n">
        <f aca="false">(AI40-AQ40)/AI40*100</f>
        <v>3.57573322619526</v>
      </c>
      <c r="AS40" s="92" t="n">
        <f aca="false">ARM!G36</f>
        <v>0.00902319231297173</v>
      </c>
      <c r="AT40" s="92" t="n">
        <f aca="false">AS40/1000000*$AW$2</f>
        <v>9.02319231297173E-008</v>
      </c>
      <c r="AU40" s="94" t="n">
        <f aca="false">AT40/$AT$5/$AT$4</f>
        <v>2.51847323224277E-006</v>
      </c>
      <c r="AV40" s="95" t="n">
        <f aca="false">AU40*100000000</f>
        <v>251.847323224277</v>
      </c>
      <c r="AW40" s="101" t="s">
        <v>136</v>
      </c>
      <c r="AX40" s="92" t="e">
        <f aca="false">AW40/1000000*$AW$2</f>
        <v>#VALUE!</v>
      </c>
      <c r="AY40" s="96" t="e">
        <f aca="false">AX40/$AT$5/$AT$4</f>
        <v>#VALUE!</v>
      </c>
      <c r="AZ40" s="95" t="e">
        <f aca="false">AY40*100000000</f>
        <v>#VALUE!</v>
      </c>
      <c r="BA40" s="101" t="s">
        <v>136</v>
      </c>
      <c r="BB40" s="92" t="e">
        <f aca="false">BA40/1000000*$AW$2</f>
        <v>#VALUE!</v>
      </c>
      <c r="BC40" s="96" t="e">
        <f aca="false">BB40/$AT$5/$AT$4</f>
        <v>#VALUE!</v>
      </c>
      <c r="BD40" s="95" t="e">
        <f aca="false">BC40*100000000</f>
        <v>#VALUE!</v>
      </c>
      <c r="BE40" s="101" t="s">
        <v>136</v>
      </c>
      <c r="BF40" s="96" t="e">
        <f aca="false">BE40/1000000*$AW$2</f>
        <v>#VALUE!</v>
      </c>
      <c r="BG40" s="96" t="e">
        <f aca="false">BF40/$AT$5/$AT$4</f>
        <v>#VALUE!</v>
      </c>
      <c r="BH40" s="95" t="e">
        <f aca="false">BG40*100000000</f>
        <v>#VALUE!</v>
      </c>
      <c r="BI40" s="101" t="s">
        <v>136</v>
      </c>
      <c r="BJ40" s="96" t="e">
        <f aca="false">BI40/1000000*$AW$2</f>
        <v>#VALUE!</v>
      </c>
      <c r="BK40" s="96" t="e">
        <f aca="false">BJ40/$AT$5/$AT$4</f>
        <v>#VALUE!</v>
      </c>
      <c r="BL40" s="95" t="e">
        <f aca="false">BK40*100000000</f>
        <v>#VALUE!</v>
      </c>
      <c r="BM40" s="101" t="s">
        <v>136</v>
      </c>
      <c r="BN40" s="92" t="e">
        <f aca="false">BM40/1000000*$AW$2</f>
        <v>#VALUE!</v>
      </c>
      <c r="BO40" s="96" t="e">
        <f aca="false">BN40/$AT$5/$AT$4</f>
        <v>#VALUE!</v>
      </c>
      <c r="BP40" s="95" t="e">
        <f aca="false">BO40*100000000</f>
        <v>#VALUE!</v>
      </c>
      <c r="BQ40" s="97" t="n">
        <f aca="false">VSM!D33</f>
        <v>127.971</v>
      </c>
      <c r="BR40" s="97" t="n">
        <f aca="false">VSM!E33</f>
        <v>13.483</v>
      </c>
      <c r="BS40" s="98" t="n">
        <f aca="false">BR40/BQ40</f>
        <v>0.105359808081518</v>
      </c>
      <c r="BT40" s="97" t="n">
        <f aca="false">VSM!F33</f>
        <v>9.4</v>
      </c>
      <c r="BU40" s="97" t="n">
        <f aca="false">ABS(VSM!G33)</f>
        <v>29.62</v>
      </c>
      <c r="BV40" s="99" t="n">
        <f aca="false">BU40/BT40</f>
        <v>3.15106382978723</v>
      </c>
      <c r="BW40" s="97" t="str">
        <f aca="false">VSM!D135</f>
        <v>NaN</v>
      </c>
      <c r="BX40" s="97" t="str">
        <f aca="false">VSM!E135</f>
        <v>NaN</v>
      </c>
      <c r="BY40" s="98" t="e">
        <f aca="false">BX40/BW40</f>
        <v>#VALUE!</v>
      </c>
      <c r="BZ40" s="97" t="str">
        <f aca="false">VSM!F135</f>
        <v>NaN</v>
      </c>
      <c r="CA40" s="97" t="e">
        <f aca="false">ABS(VSM!G135)</f>
        <v>#VALUE!</v>
      </c>
      <c r="CB40" s="99" t="e">
        <f aca="false">CA40/BZ40</f>
        <v>#VALUE!</v>
      </c>
      <c r="CC40" s="100" t="str">
        <f aca="false">VSM!D237</f>
        <v>NaN</v>
      </c>
      <c r="CD40" s="100" t="str">
        <f aca="false">VSM!E237</f>
        <v>NaN</v>
      </c>
      <c r="CE40" s="98" t="e">
        <f aca="false">CD40/CC40</f>
        <v>#VALUE!</v>
      </c>
      <c r="CF40" s="97" t="str">
        <f aca="false">VSM!F237</f>
        <v>NaN</v>
      </c>
      <c r="CG40" s="97" t="e">
        <f aca="false">ABS(VSM!G237)</f>
        <v>#VALUE!</v>
      </c>
      <c r="CH40" s="99" t="e">
        <f aca="false">CG40/CF40</f>
        <v>#VALUE!</v>
      </c>
      <c r="CI40" s="100" t="str">
        <f aca="false">VSM!D339</f>
        <v>NaN</v>
      </c>
      <c r="CJ40" s="97" t="str">
        <f aca="false">VSM!E339</f>
        <v>NaN</v>
      </c>
      <c r="CK40" s="98" t="e">
        <f aca="false">CJ40/CI40</f>
        <v>#VALUE!</v>
      </c>
      <c r="CL40" s="97" t="str">
        <f aca="false">VSM!F339</f>
        <v>NaN</v>
      </c>
      <c r="CM40" s="97" t="e">
        <f aca="false">ABS(VSM!F339)</f>
        <v>#VALUE!</v>
      </c>
      <c r="CN40" s="99" t="e">
        <f aca="false">CM40/CL40</f>
        <v>#VALUE!</v>
      </c>
      <c r="CO40" s="97" t="str">
        <f aca="false">VSM!D441</f>
        <v>NaN</v>
      </c>
      <c r="CP40" s="97" t="str">
        <f aca="false">VSM!E441</f>
        <v>NaN</v>
      </c>
      <c r="CQ40" s="98" t="e">
        <f aca="false">CP40/CO40</f>
        <v>#VALUE!</v>
      </c>
      <c r="CR40" s="97" t="str">
        <f aca="false">VSM!F441</f>
        <v>NaN</v>
      </c>
      <c r="CS40" s="97" t="e">
        <f aca="false">ABS(VSM!G441)</f>
        <v>#VALUE!</v>
      </c>
      <c r="CT40" s="99" t="e">
        <f aca="false">CS40/CR40</f>
        <v>#VALUE!</v>
      </c>
      <c r="CU40" s="97" t="str">
        <f aca="false">VSM!D543</f>
        <v>NaN</v>
      </c>
      <c r="CV40" s="97" t="str">
        <f aca="false">VSM!E543</f>
        <v>NaN</v>
      </c>
      <c r="CW40" s="98" t="e">
        <f aca="false">CV40/CU40</f>
        <v>#VALUE!</v>
      </c>
      <c r="CX40" s="97" t="str">
        <f aca="false">VSM!F543</f>
        <v>NaN</v>
      </c>
      <c r="CY40" s="97" t="e">
        <f aca="false">ABS(VSM!G543)</f>
        <v>#VALUE!</v>
      </c>
      <c r="CZ40" s="99" t="e">
        <f aca="false">CY40/CX40</f>
        <v>#VALUE!</v>
      </c>
    </row>
    <row r="41" customFormat="false" ht="16.5" hidden="false" customHeight="true" outlineLevel="0" collapsed="false">
      <c r="A41" s="85" t="n">
        <v>33</v>
      </c>
      <c r="B41" s="86" t="str">
        <f aca="false">Lokalizacje!D35</f>
        <v>52° 15.984'N</v>
      </c>
      <c r="C41" s="86" t="str">
        <f aca="false">Lokalizacje!C35</f>
        <v>21° 02.266'E</v>
      </c>
      <c r="D41" s="87" t="n">
        <f aca="false">Lokalizacje!B35</f>
        <v>45176</v>
      </c>
      <c r="E41" s="88" t="n">
        <f aca="false">'Analiza sitowa'!B34</f>
        <v>838.78</v>
      </c>
      <c r="F41" s="88" t="n">
        <f aca="false">'Analiza sitowa'!C34</f>
        <v>21.83</v>
      </c>
      <c r="G41" s="88" t="n">
        <f aca="false">'Analiza sitowa'!D34</f>
        <v>47.32</v>
      </c>
      <c r="H41" s="88" t="n">
        <f aca="false">'Analiza sitowa'!E34</f>
        <v>136.22</v>
      </c>
      <c r="I41" s="88" t="n">
        <f aca="false">'Analiza sitowa'!F34</f>
        <v>387.74</v>
      </c>
      <c r="J41" s="88" t="n">
        <f aca="false">'Analiza sitowa'!G34</f>
        <v>243.85</v>
      </c>
      <c r="K41" s="89" t="n">
        <f aca="false">E41/$E41*100</f>
        <v>100</v>
      </c>
      <c r="L41" s="89" t="n">
        <f aca="false">F41/$E41*100</f>
        <v>2.60258947519016</v>
      </c>
      <c r="M41" s="89" t="n">
        <f aca="false">G41/$E41*100</f>
        <v>5.64152697966094</v>
      </c>
      <c r="N41" s="89" t="n">
        <f aca="false">H41/$E41*100</f>
        <v>16.240253701805</v>
      </c>
      <c r="O41" s="89" t="n">
        <f aca="false">I41/$E41*100</f>
        <v>46.2266625336799</v>
      </c>
      <c r="P41" s="89" t="n">
        <f aca="false">J41/$E41*100</f>
        <v>29.071985502754</v>
      </c>
      <c r="Q41" s="90" t="n">
        <f aca="false">'Masa Warszawa'!D35</f>
        <v>9.25</v>
      </c>
      <c r="R41" s="90" t="n">
        <f aca="false">'Masa Warszawa'!G35</f>
        <v>7.09</v>
      </c>
      <c r="S41" s="90" t="n">
        <f aca="false">'Masa Warszawa'!J35</f>
        <v>8.87</v>
      </c>
      <c r="T41" s="90" t="n">
        <f aca="false">'Masa Warszawa'!M35</f>
        <v>9.74</v>
      </c>
      <c r="U41" s="90" t="n">
        <f aca="false">'Masa Warszawa'!P35</f>
        <v>9.16</v>
      </c>
      <c r="V41" s="90" t="n">
        <f aca="false">'Masa Warszawa'!S35</f>
        <v>7.03</v>
      </c>
      <c r="W41" s="91" t="n">
        <f aca="true">INDIRECT("'F1 Warszawa'!AK"&amp;2+ROW(B33)*6-6)</f>
        <v>0.0032516</v>
      </c>
      <c r="X41" s="91" t="n">
        <f aca="true">INDIRECT("'F1 Warszawa'!AK"&amp;3+ROW(C33)*6-6)</f>
        <v>0.00227476666666667</v>
      </c>
      <c r="Y41" s="91" t="n">
        <f aca="true">INDIRECT("'F1 Warszawa'!AK"&amp;4+ROW(D33)*6-6)</f>
        <v>0.0016226</v>
      </c>
      <c r="Z41" s="91" t="n">
        <f aca="true">INDIRECT("'F1 Warszawa'!AK"&amp;5+ROW(E33)*6-6)</f>
        <v>0.00108993333333333</v>
      </c>
      <c r="AA41" s="91" t="n">
        <f aca="true">INDIRECT("'F1 Warszawa'!AK"&amp;6+ROW(F33)*6-6)</f>
        <v>0.00159136666666667</v>
      </c>
      <c r="AB41" s="91" t="n">
        <f aca="true">INDIRECT("'F1 Warszawa'!AK"&amp;7+ROW(G33)*6-6)</f>
        <v>0.0047236</v>
      </c>
      <c r="AC41" s="92" t="n">
        <f aca="false">W41/100</f>
        <v>3.2516E-005</v>
      </c>
      <c r="AD41" s="92" t="n">
        <f aca="false">X41/100</f>
        <v>2.27476666666667E-005</v>
      </c>
      <c r="AE41" s="92" t="n">
        <f aca="false">Y41/100</f>
        <v>1.6226E-005</v>
      </c>
      <c r="AF41" s="92" t="n">
        <f aca="false">Z41/100</f>
        <v>1.08993333333333E-005</v>
      </c>
      <c r="AG41" s="92" t="n">
        <f aca="false">AA41/100</f>
        <v>1.59136666666667E-005</v>
      </c>
      <c r="AH41" s="92" t="n">
        <f aca="false">AB41/100</f>
        <v>4.7236E-005</v>
      </c>
      <c r="AI41" s="93" t="n">
        <f aca="false">AC41/Q41*100000000</f>
        <v>351.524324324324</v>
      </c>
      <c r="AJ41" s="93" t="n">
        <f aca="false">AD41/R41*100000000</f>
        <v>320.841560883874</v>
      </c>
      <c r="AK41" s="93" t="n">
        <f aca="false">AE41/S41*100000000</f>
        <v>182.93122886133</v>
      </c>
      <c r="AL41" s="93" t="n">
        <f aca="false">AF41/T41*100000000</f>
        <v>111.902806297057</v>
      </c>
      <c r="AM41" s="93" t="n">
        <f aca="false">AG41/U41*100000000</f>
        <v>173.729985443959</v>
      </c>
      <c r="AN41" s="93" t="n">
        <f aca="false">AH41/V41*100000000</f>
        <v>671.920341394026</v>
      </c>
      <c r="AO41" s="92" t="n">
        <f aca="false">'F3 Warszawa'!AK34</f>
        <v>0.00314</v>
      </c>
      <c r="AP41" s="92" t="n">
        <f aca="false">AO41/100</f>
        <v>3.14E-005</v>
      </c>
      <c r="AQ41" s="93" t="n">
        <f aca="false">AP41/Q41*100000000</f>
        <v>339.459459459459</v>
      </c>
      <c r="AR41" s="93" t="n">
        <f aca="false">(AI41-AQ41)/AI41*100</f>
        <v>3.43215647681144</v>
      </c>
      <c r="AS41" s="92" t="n">
        <f aca="false">ARM!G37</f>
        <v>0.0190664459890141</v>
      </c>
      <c r="AT41" s="92" t="n">
        <f aca="false">AS41/1000000*$AW$2</f>
        <v>1.90664459890141E-007</v>
      </c>
      <c r="AU41" s="94" t="n">
        <f aca="false">AT41/$AT$5/$AT$4</f>
        <v>5.32165692493371E-006</v>
      </c>
      <c r="AV41" s="95" t="n">
        <f aca="false">AU41*100000000</f>
        <v>532.165692493371</v>
      </c>
      <c r="AW41" s="101" t="s">
        <v>136</v>
      </c>
      <c r="AX41" s="92" t="e">
        <f aca="false">AW41/1000000*$AW$2</f>
        <v>#VALUE!</v>
      </c>
      <c r="AY41" s="96" t="e">
        <f aca="false">AX41/$AT$5/$AT$4</f>
        <v>#VALUE!</v>
      </c>
      <c r="AZ41" s="95" t="e">
        <f aca="false">AY41*100000000</f>
        <v>#VALUE!</v>
      </c>
      <c r="BA41" s="96" t="n">
        <f aca="false">ARM!G180</f>
        <v>0.00818764690032423</v>
      </c>
      <c r="BB41" s="92" t="n">
        <f aca="false">BA41/1000000*$AW$2</f>
        <v>8.18764690032423E-008</v>
      </c>
      <c r="BC41" s="96" t="n">
        <f aca="false">BB41/$AT$5/$AT$4</f>
        <v>2.28526322373494E-006</v>
      </c>
      <c r="BD41" s="95" t="n">
        <f aca="false">BC41*100000000</f>
        <v>228.526322373494</v>
      </c>
      <c r="BE41" s="96" t="n">
        <f aca="false">ARM!G178</f>
        <v>0.00840541370858143</v>
      </c>
      <c r="BF41" s="96" t="n">
        <f aca="false">BE41/1000000*$AW$2</f>
        <v>8.40541370858143E-008</v>
      </c>
      <c r="BG41" s="96" t="n">
        <f aca="false">BF41/$AT$5/$AT$4</f>
        <v>2.34604435955073E-006</v>
      </c>
      <c r="BH41" s="95" t="n">
        <f aca="false">BG41*100000000</f>
        <v>234.604435955073</v>
      </c>
      <c r="BI41" s="96" t="n">
        <f aca="false">ARM!G177</f>
        <v>0.0109695899568741</v>
      </c>
      <c r="BJ41" s="96" t="n">
        <f aca="false">BI41/1000000*$AW$2</f>
        <v>1.09695899568741E-007</v>
      </c>
      <c r="BK41" s="96" t="n">
        <f aca="false">BJ41/$AT$5/$AT$4</f>
        <v>3.06173444129641E-006</v>
      </c>
      <c r="BL41" s="95" t="n">
        <f aca="false">BK41*100000000</f>
        <v>306.173444129642</v>
      </c>
      <c r="BM41" s="92" t="n">
        <f aca="false">ARM!G110</f>
        <v>0.0339318651806998</v>
      </c>
      <c r="BN41" s="92" t="n">
        <f aca="false">BM41/1000000*$AW$2</f>
        <v>3.39318651806998E-007</v>
      </c>
      <c r="BO41" s="96" t="n">
        <f aca="false">BN41/$AT$5/$AT$4</f>
        <v>9.47076059265754E-006</v>
      </c>
      <c r="BP41" s="95" t="n">
        <f aca="false">BO41*100000000</f>
        <v>947.076059265754</v>
      </c>
      <c r="BQ41" s="97" t="n">
        <f aca="false">VSM!D34</f>
        <v>308.257</v>
      </c>
      <c r="BR41" s="97" t="n">
        <f aca="false">VSM!E34</f>
        <v>30.001</v>
      </c>
      <c r="BS41" s="98" t="n">
        <f aca="false">BR41/BQ41</f>
        <v>0.0973246349636829</v>
      </c>
      <c r="BT41" s="97" t="n">
        <f aca="false">VSM!F34</f>
        <v>9.59</v>
      </c>
      <c r="BU41" s="97" t="n">
        <f aca="false">ABS(VSM!G34)</f>
        <v>32.15</v>
      </c>
      <c r="BV41" s="99" t="n">
        <f aca="false">BU41/BT41</f>
        <v>3.35245046923879</v>
      </c>
      <c r="BW41" s="97" t="str">
        <f aca="false">VSM!D136</f>
        <v>NaN</v>
      </c>
      <c r="BX41" s="97" t="str">
        <f aca="false">VSM!E136</f>
        <v>NaN</v>
      </c>
      <c r="BY41" s="98" t="e">
        <f aca="false">BX41/BW41</f>
        <v>#VALUE!</v>
      </c>
      <c r="BZ41" s="97" t="str">
        <f aca="false">VSM!F136</f>
        <v>NaN</v>
      </c>
      <c r="CA41" s="97" t="e">
        <f aca="false">ABS(VSM!G136)</f>
        <v>#VALUE!</v>
      </c>
      <c r="CB41" s="99" t="e">
        <f aca="false">CA41/BZ41</f>
        <v>#VALUE!</v>
      </c>
      <c r="CC41" s="100" t="n">
        <f aca="false">VSM!D238</f>
        <v>78.043</v>
      </c>
      <c r="CD41" s="100" t="n">
        <f aca="false">VSM!E238</f>
        <v>9.024</v>
      </c>
      <c r="CE41" s="98" t="n">
        <f aca="false">CD41/CC41</f>
        <v>0.115628563740502</v>
      </c>
      <c r="CF41" s="97" t="str">
        <f aca="false">VSM!F238</f>
        <v>    8.05</v>
      </c>
      <c r="CG41" s="97" t="n">
        <f aca="false">ABS(VSM!G238)</f>
        <v>21.68</v>
      </c>
      <c r="CH41" s="99" t="n">
        <f aca="false">CG41/CF41</f>
        <v>2.69316770186335</v>
      </c>
      <c r="CI41" s="100" t="n">
        <f aca="false">VSM!D340</f>
        <v>127.568</v>
      </c>
      <c r="CJ41" s="97" t="n">
        <f aca="false">VSM!E340</f>
        <v>11.992</v>
      </c>
      <c r="CK41" s="98" t="n">
        <f aca="false">CJ41/CI41</f>
        <v>0.0940047660855387</v>
      </c>
      <c r="CL41" s="97" t="str">
        <f aca="false">VSM!F340</f>
        <v>    8.05</v>
      </c>
      <c r="CM41" s="97" t="n">
        <f aca="false">ABS(VSM!F340)</f>
        <v>8.05</v>
      </c>
      <c r="CN41" s="99" t="n">
        <f aca="false">CM41/CL41</f>
        <v>1</v>
      </c>
      <c r="CO41" s="97" t="n">
        <f aca="false">VSM!D442</f>
        <v>147.019</v>
      </c>
      <c r="CP41" s="97" t="n">
        <f aca="false">VSM!E442</f>
        <v>14.599</v>
      </c>
      <c r="CQ41" s="98" t="n">
        <f aca="false">CP41/CO41</f>
        <v>0.0993000904644978</v>
      </c>
      <c r="CR41" s="97" t="n">
        <f aca="false">VSM!F442</f>
        <v>8.49</v>
      </c>
      <c r="CS41" s="97" t="n">
        <f aca="false">ABS(VSM!G442)</f>
        <v>26.78</v>
      </c>
      <c r="CT41" s="99" t="n">
        <f aca="false">CS41/CR41</f>
        <v>3.15429917550059</v>
      </c>
      <c r="CU41" s="97" t="n">
        <f aca="false">VSM!D544</f>
        <v>383.756</v>
      </c>
      <c r="CV41" s="97" t="n">
        <f aca="false">VSM!E544</f>
        <v>34.03</v>
      </c>
      <c r="CW41" s="98" t="n">
        <f aca="false">CV41/CU41</f>
        <v>0.0886761379626638</v>
      </c>
      <c r="CX41" s="97" t="n">
        <f aca="false">VSM!F544</f>
        <v>9.59</v>
      </c>
      <c r="CY41" s="97" t="n">
        <f aca="false">ABS(VSM!G544)</f>
        <v>34.43</v>
      </c>
      <c r="CZ41" s="99" t="n">
        <f aca="false">CY41/CX41</f>
        <v>3.59019812304484</v>
      </c>
    </row>
    <row r="42" customFormat="false" ht="16.5" hidden="false" customHeight="true" outlineLevel="0" collapsed="false">
      <c r="A42" s="85" t="n">
        <v>34</v>
      </c>
      <c r="B42" s="86" t="str">
        <f aca="false">Lokalizacje!D36</f>
        <v>52° 15.737'N</v>
      </c>
      <c r="C42" s="86" t="str">
        <f aca="false">Lokalizacje!C36</f>
        <v>21° 01.339'E</v>
      </c>
      <c r="D42" s="87" t="n">
        <f aca="false">Lokalizacje!B36</f>
        <v>45176</v>
      </c>
      <c r="E42" s="88" t="n">
        <f aca="false">'Analiza sitowa'!B35</f>
        <v>927.01</v>
      </c>
      <c r="F42" s="88" t="n">
        <f aca="false">'Analiza sitowa'!C35</f>
        <v>32.22</v>
      </c>
      <c r="G42" s="88" t="n">
        <f aca="false">'Analiza sitowa'!D35</f>
        <v>79.35</v>
      </c>
      <c r="H42" s="88" t="n">
        <f aca="false">'Analiza sitowa'!E35</f>
        <v>266.92</v>
      </c>
      <c r="I42" s="88" t="n">
        <f aca="false">'Analiza sitowa'!F35</f>
        <v>365.31</v>
      </c>
      <c r="J42" s="88" t="n">
        <f aca="false">'Analiza sitowa'!G35</f>
        <v>181.54</v>
      </c>
      <c r="K42" s="89" t="n">
        <f aca="false">E42/$E42*100</f>
        <v>100</v>
      </c>
      <c r="L42" s="89" t="n">
        <f aca="false">F42/$E42*100</f>
        <v>3.47569066137366</v>
      </c>
      <c r="M42" s="89" t="n">
        <f aca="false">G42/$E42*100</f>
        <v>8.55977821166978</v>
      </c>
      <c r="N42" s="89" t="n">
        <f aca="false">H42/$E42*100</f>
        <v>28.7936483964574</v>
      </c>
      <c r="O42" s="89" t="n">
        <f aca="false">I42/$E42*100</f>
        <v>39.4073418841221</v>
      </c>
      <c r="P42" s="89" t="n">
        <f aca="false">J42/$E42*100</f>
        <v>19.5833917649216</v>
      </c>
      <c r="Q42" s="90" t="n">
        <f aca="false">'Masa Warszawa'!D36</f>
        <v>9.66</v>
      </c>
      <c r="R42" s="90" t="n">
        <f aca="false">'Masa Warszawa'!G36</f>
        <v>7.58</v>
      </c>
      <c r="S42" s="90" t="n">
        <f aca="false">'Masa Warszawa'!J36</f>
        <v>9.26</v>
      </c>
      <c r="T42" s="90" t="n">
        <f aca="false">'Masa Warszawa'!M36</f>
        <v>9.34</v>
      </c>
      <c r="U42" s="90" t="n">
        <f aca="false">'Masa Warszawa'!P36</f>
        <v>8.41</v>
      </c>
      <c r="V42" s="90" t="n">
        <f aca="false">'Masa Warszawa'!S36</f>
        <v>7.15</v>
      </c>
      <c r="W42" s="91" t="n">
        <f aca="true">INDIRECT("'F1 Warszawa'!AK"&amp;2+ROW(B34)*6-6)</f>
        <v>0.00198086666666667</v>
      </c>
      <c r="X42" s="91" t="n">
        <f aca="true">INDIRECT("'F1 Warszawa'!AK"&amp;3+ROW(C34)*6-6)</f>
        <v>0.00131153333333333</v>
      </c>
      <c r="Y42" s="91" t="n">
        <f aca="true">INDIRECT("'F1 Warszawa'!AK"&amp;4+ROW(D34)*6-6)</f>
        <v>0.000793256666666667</v>
      </c>
      <c r="Z42" s="91" t="n">
        <f aca="true">INDIRECT("'F1 Warszawa'!AK"&amp;5+ROW(E34)*6-6)</f>
        <v>0.000758423333333333</v>
      </c>
      <c r="AA42" s="91" t="n">
        <f aca="true">INDIRECT("'F1 Warszawa'!AK"&amp;6+ROW(F34)*6-6)</f>
        <v>0.0010193</v>
      </c>
      <c r="AB42" s="91" t="n">
        <f aca="true">INDIRECT("'F1 Warszawa'!AK"&amp;7+ROW(G34)*6-6)</f>
        <v>0.00379333333333333</v>
      </c>
      <c r="AC42" s="92" t="n">
        <f aca="false">W42/100</f>
        <v>1.98086666666667E-005</v>
      </c>
      <c r="AD42" s="92" t="n">
        <f aca="false">X42/100</f>
        <v>1.31153333333333E-005</v>
      </c>
      <c r="AE42" s="92" t="n">
        <f aca="false">Y42/100</f>
        <v>7.93256666666667E-006</v>
      </c>
      <c r="AF42" s="92" t="n">
        <f aca="false">Z42/100</f>
        <v>7.58423333333333E-006</v>
      </c>
      <c r="AG42" s="92" t="n">
        <f aca="false">AA42/100</f>
        <v>1.0193E-005</v>
      </c>
      <c r="AH42" s="92" t="n">
        <f aca="false">AB42/100</f>
        <v>3.79333333333333E-005</v>
      </c>
      <c r="AI42" s="93" t="n">
        <f aca="false">AC42/Q42*100000000</f>
        <v>205.058661145618</v>
      </c>
      <c r="AJ42" s="93" t="n">
        <f aca="false">AD42/R42*100000000</f>
        <v>173.025505716799</v>
      </c>
      <c r="AK42" s="93" t="n">
        <f aca="false">AE42/S42*100000000</f>
        <v>85.6648668106551</v>
      </c>
      <c r="AL42" s="93" t="n">
        <f aca="false">AF42/T42*100000000</f>
        <v>81.2016416845111</v>
      </c>
      <c r="AM42" s="93" t="n">
        <f aca="false">AG42/U42*100000000</f>
        <v>121.200951248514</v>
      </c>
      <c r="AN42" s="93" t="n">
        <f aca="false">AH42/V42*100000000</f>
        <v>530.536130536131</v>
      </c>
      <c r="AO42" s="92" t="n">
        <f aca="false">'F3 Warszawa'!AK35</f>
        <v>0.0019</v>
      </c>
      <c r="AP42" s="92" t="n">
        <f aca="false">AO42/100</f>
        <v>1.9E-005</v>
      </c>
      <c r="AQ42" s="93" t="n">
        <f aca="false">AP42/Q42*100000000</f>
        <v>196.687370600414</v>
      </c>
      <c r="AR42" s="93" t="n">
        <f aca="false">(AI42-AQ42)/AI42*100</f>
        <v>4.08238818025778</v>
      </c>
      <c r="AS42" s="92" t="n">
        <f aca="false">ARM!G38</f>
        <v>0.0101126452447264</v>
      </c>
      <c r="AT42" s="92" t="n">
        <f aca="false">AS42/1000000*$AW$2</f>
        <v>1.01126452447264E-007</v>
      </c>
      <c r="AU42" s="94" t="n">
        <f aca="false">AT42/$AT$5/$AT$4</f>
        <v>2.82255165052808E-006</v>
      </c>
      <c r="AV42" s="95" t="n">
        <f aca="false">AU42*100000000</f>
        <v>282.255165052808</v>
      </c>
      <c r="AW42" s="101" t="s">
        <v>136</v>
      </c>
      <c r="AX42" s="92" t="e">
        <f aca="false">AW42/1000000*$AW$2</f>
        <v>#VALUE!</v>
      </c>
      <c r="AY42" s="96" t="e">
        <f aca="false">AX42/$AT$5/$AT$4</f>
        <v>#VALUE!</v>
      </c>
      <c r="AZ42" s="95" t="e">
        <f aca="false">AY42*100000000</f>
        <v>#VALUE!</v>
      </c>
      <c r="BA42" s="96" t="n">
        <f aca="false">ARM!G182</f>
        <v>0.00731604705717754</v>
      </c>
      <c r="BB42" s="92" t="n">
        <f aca="false">BA42/1000000*$AW$2</f>
        <v>7.31604705717754E-008</v>
      </c>
      <c r="BC42" s="96" t="n">
        <f aca="false">BB42/$AT$5/$AT$4</f>
        <v>2.04199002307E-006</v>
      </c>
      <c r="BD42" s="95" t="n">
        <f aca="false">BC42*100000000</f>
        <v>204.199002307</v>
      </c>
      <c r="BE42" s="101" t="s">
        <v>136</v>
      </c>
      <c r="BF42" s="96" t="e">
        <f aca="false">BE42/1000000*$AW$2</f>
        <v>#VALUE!</v>
      </c>
      <c r="BG42" s="96" t="e">
        <f aca="false">BF42/$AT$5/$AT$4</f>
        <v>#VALUE!</v>
      </c>
      <c r="BH42" s="95" t="e">
        <f aca="false">BG42*100000000</f>
        <v>#VALUE!</v>
      </c>
      <c r="BI42" s="96" t="n">
        <f aca="false">ARM!G181</f>
        <v>0.00752656027737345</v>
      </c>
      <c r="BJ42" s="96" t="n">
        <f aca="false">BI42/1000000*$AW$2</f>
        <v>7.52656027737345E-008</v>
      </c>
      <c r="BK42" s="96" t="n">
        <f aca="false">BJ42/$AT$5/$AT$4</f>
        <v>2.10074660186246E-006</v>
      </c>
      <c r="BL42" s="95" t="n">
        <f aca="false">BK42*100000000</f>
        <v>210.074660186246</v>
      </c>
      <c r="BM42" s="92" t="n">
        <f aca="false">ARM!G120</f>
        <v>0.0255214357531161</v>
      </c>
      <c r="BN42" s="92" t="n">
        <f aca="false">BM42/1000000*$AW$2</f>
        <v>2.55214357531161E-007</v>
      </c>
      <c r="BO42" s="96" t="n">
        <f aca="false">BN42/$AT$5/$AT$4</f>
        <v>7.12331629020307E-006</v>
      </c>
      <c r="BP42" s="95" t="n">
        <f aca="false">BO42*100000000</f>
        <v>712.331629020307</v>
      </c>
      <c r="BQ42" s="97" t="n">
        <f aca="false">VSM!D35</f>
        <v>217.953</v>
      </c>
      <c r="BR42" s="97" t="n">
        <f aca="false">VSM!E35</f>
        <v>23.443</v>
      </c>
      <c r="BS42" s="98" t="n">
        <f aca="false">BR42/BQ42</f>
        <v>0.107559886764578</v>
      </c>
      <c r="BT42" s="97" t="n">
        <f aca="false">VSM!F35</f>
        <v>9.2</v>
      </c>
      <c r="BU42" s="97" t="n">
        <f aca="false">ABS(VSM!G35)</f>
        <v>25.41</v>
      </c>
      <c r="BV42" s="99" t="n">
        <f aca="false">BU42/BT42</f>
        <v>2.76195652173913</v>
      </c>
      <c r="BW42" s="97" t="str">
        <f aca="false">VSM!D137</f>
        <v>NaN</v>
      </c>
      <c r="BX42" s="97" t="str">
        <f aca="false">VSM!E137</f>
        <v>NaN</v>
      </c>
      <c r="BY42" s="98" t="e">
        <f aca="false">BX42/BW42</f>
        <v>#VALUE!</v>
      </c>
      <c r="BZ42" s="97" t="str">
        <f aca="false">VSM!F137</f>
        <v>NaN</v>
      </c>
      <c r="CA42" s="97" t="e">
        <f aca="false">ABS(VSM!G137)</f>
        <v>#VALUE!</v>
      </c>
      <c r="CB42" s="99" t="e">
        <f aca="false">CA42/BZ42</f>
        <v>#VALUE!</v>
      </c>
      <c r="CC42" s="100" t="n">
        <f aca="false">VSM!D239</f>
        <v>81.195</v>
      </c>
      <c r="CD42" s="100" t="n">
        <f aca="false">VSM!E239</f>
        <v>11.118</v>
      </c>
      <c r="CE42" s="98" t="n">
        <f aca="false">CD42/CC42</f>
        <v>0.136929613892481</v>
      </c>
      <c r="CF42" s="97" t="n">
        <f aca="false">VSM!F239</f>
        <v>11.37</v>
      </c>
      <c r="CG42" s="97" t="n">
        <f aca="false">ABS(VSM!G239)</f>
        <v>27.42</v>
      </c>
      <c r="CH42" s="99" t="n">
        <f aca="false">CG42/CF42</f>
        <v>2.41160949868074</v>
      </c>
      <c r="CI42" s="100" t="str">
        <f aca="false">VSM!D341</f>
        <v>NaN</v>
      </c>
      <c r="CJ42" s="97" t="str">
        <f aca="false">VSM!E341</f>
        <v>NaN</v>
      </c>
      <c r="CK42" s="98" t="e">
        <f aca="false">CJ42/CI42</f>
        <v>#VALUE!</v>
      </c>
      <c r="CL42" s="97" t="str">
        <f aca="false">VSM!F341</f>
        <v>NaN</v>
      </c>
      <c r="CM42" s="97" t="e">
        <f aca="false">ABS(VSM!F341)</f>
        <v>#VALUE!</v>
      </c>
      <c r="CN42" s="99" t="e">
        <f aca="false">CM42/CL42</f>
        <v>#VALUE!</v>
      </c>
      <c r="CO42" s="97" t="n">
        <f aca="false">VSM!D443</f>
        <v>116.905</v>
      </c>
      <c r="CP42" s="97" t="n">
        <f aca="false">VSM!E443</f>
        <v>10.383</v>
      </c>
      <c r="CQ42" s="98" t="n">
        <f aca="false">CP42/CO42</f>
        <v>0.0888157050596638</v>
      </c>
      <c r="CR42" s="97" t="n">
        <f aca="false">VSM!F443</f>
        <v>8.66</v>
      </c>
      <c r="CS42" s="97" t="n">
        <f aca="false">ABS(VSM!G443)</f>
        <v>30.7</v>
      </c>
      <c r="CT42" s="99" t="n">
        <f aca="false">CS42/CR42</f>
        <v>3.54503464203233</v>
      </c>
      <c r="CU42" s="97" t="n">
        <f aca="false">VSM!D545</f>
        <v>377.055</v>
      </c>
      <c r="CV42" s="97" t="n">
        <f aca="false">VSM!E545</f>
        <v>31.532</v>
      </c>
      <c r="CW42" s="98" t="n">
        <f aca="false">CV42/CU42</f>
        <v>0.083627057060641</v>
      </c>
      <c r="CX42" s="97" t="n">
        <f aca="false">VSM!F545</f>
        <v>8.38</v>
      </c>
      <c r="CY42" s="97" t="n">
        <f aca="false">ABS(VSM!G545)</f>
        <v>29.6</v>
      </c>
      <c r="CZ42" s="99" t="n">
        <f aca="false">CY42/CX42</f>
        <v>3.53221957040573</v>
      </c>
    </row>
    <row r="43" customFormat="false" ht="16.5" hidden="false" customHeight="true" outlineLevel="0" collapsed="false">
      <c r="A43" s="85" t="n">
        <v>35</v>
      </c>
      <c r="B43" s="86" t="str">
        <f aca="false">Lokalizacje!D37</f>
        <v>52° 15.205'N</v>
      </c>
      <c r="C43" s="86" t="str">
        <f aca="false">Lokalizacje!C37</f>
        <v>21° 01.341'E</v>
      </c>
      <c r="D43" s="87" t="n">
        <f aca="false">Lokalizacje!B37</f>
        <v>45176</v>
      </c>
      <c r="E43" s="88" t="n">
        <f aca="false">'Analiza sitowa'!B36</f>
        <v>1153.33</v>
      </c>
      <c r="F43" s="88" t="n">
        <f aca="false">'Analiza sitowa'!C36</f>
        <v>80.43</v>
      </c>
      <c r="G43" s="88" t="n">
        <f aca="false">'Analiza sitowa'!D36</f>
        <v>287.63</v>
      </c>
      <c r="H43" s="88" t="n">
        <f aca="false">'Analiza sitowa'!E36</f>
        <v>385.3</v>
      </c>
      <c r="I43" s="88" t="n">
        <f aca="false">'Analiza sitowa'!F36</f>
        <v>271.5</v>
      </c>
      <c r="J43" s="88" t="n">
        <f aca="false">'Analiza sitowa'!G36</f>
        <v>127.4</v>
      </c>
      <c r="K43" s="89" t="n">
        <f aca="false">E43/$E43*100</f>
        <v>100</v>
      </c>
      <c r="L43" s="89" t="n">
        <f aca="false">F43/$E43*100</f>
        <v>6.97371957722421</v>
      </c>
      <c r="M43" s="89" t="n">
        <f aca="false">G43/$E43*100</f>
        <v>24.9390894193336</v>
      </c>
      <c r="N43" s="89" t="n">
        <f aca="false">H43/$E43*100</f>
        <v>33.4076110046561</v>
      </c>
      <c r="O43" s="89" t="n">
        <f aca="false">I43/$E43*100</f>
        <v>23.5405304639609</v>
      </c>
      <c r="P43" s="89" t="n">
        <f aca="false">J43/$E43*100</f>
        <v>11.0462747002159</v>
      </c>
      <c r="Q43" s="90" t="n">
        <f aca="false">'Masa Warszawa'!D37</f>
        <v>10.16</v>
      </c>
      <c r="R43" s="90" t="n">
        <f aca="false">'Masa Warszawa'!G37</f>
        <v>9.51</v>
      </c>
      <c r="S43" s="90" t="n">
        <f aca="false">'Masa Warszawa'!J37</f>
        <v>9.98</v>
      </c>
      <c r="T43" s="90" t="n">
        <f aca="false">'Masa Warszawa'!M37</f>
        <v>10.67</v>
      </c>
      <c r="U43" s="90" t="n">
        <f aca="false">'Masa Warszawa'!P37</f>
        <v>9.3</v>
      </c>
      <c r="V43" s="90" t="n">
        <f aca="false">'Masa Warszawa'!S37</f>
        <v>7.91</v>
      </c>
      <c r="W43" s="91" t="n">
        <f aca="true">INDIRECT("'F1 Warszawa'!AK"&amp;2+ROW(B35)*6-6)</f>
        <v>0.000863866666666667</v>
      </c>
      <c r="X43" s="91" t="n">
        <f aca="true">INDIRECT("'F1 Warszawa'!AK"&amp;3+ROW(C35)*6-6)</f>
        <v>0.000651273333333333</v>
      </c>
      <c r="Y43" s="91" t="n">
        <f aca="true">INDIRECT("'F1 Warszawa'!AK"&amp;4+ROW(D35)*6-6)</f>
        <v>0.000372306666666667</v>
      </c>
      <c r="Z43" s="91" t="n">
        <f aca="true">INDIRECT("'F1 Warszawa'!AK"&amp;5+ROW(E35)*6-6)</f>
        <v>0.0005038</v>
      </c>
      <c r="AA43" s="91" t="n">
        <f aca="true">INDIRECT("'F1 Warszawa'!AK"&amp;6+ROW(F35)*6-6)</f>
        <v>0.000684533333333333</v>
      </c>
      <c r="AB43" s="91" t="n">
        <f aca="true">INDIRECT("'F1 Warszawa'!AK"&amp;7+ROW(G35)*6-6)</f>
        <v>0.00178593333333333</v>
      </c>
      <c r="AC43" s="92" t="n">
        <f aca="false">W43/100</f>
        <v>8.63866666666667E-006</v>
      </c>
      <c r="AD43" s="92" t="n">
        <f aca="false">X43/100</f>
        <v>6.51273333333334E-006</v>
      </c>
      <c r="AE43" s="92" t="n">
        <f aca="false">Y43/100</f>
        <v>3.72306666666667E-006</v>
      </c>
      <c r="AF43" s="92" t="n">
        <f aca="false">Z43/100</f>
        <v>5.038E-006</v>
      </c>
      <c r="AG43" s="92" t="n">
        <f aca="false">AA43/100</f>
        <v>6.84533333333333E-006</v>
      </c>
      <c r="AH43" s="92" t="n">
        <f aca="false">AB43/100</f>
        <v>1.78593333333333E-005</v>
      </c>
      <c r="AI43" s="93" t="n">
        <f aca="false">AC43/Q43*100000000</f>
        <v>85.0262467191601</v>
      </c>
      <c r="AJ43" s="93" t="n">
        <f aca="false">AD43/R43*100000000</f>
        <v>68.4830003505083</v>
      </c>
      <c r="AK43" s="93" t="n">
        <f aca="false">AE43/S43*100000000</f>
        <v>37.3052772211089</v>
      </c>
      <c r="AL43" s="93" t="n">
        <f aca="false">AF43/T43*100000000</f>
        <v>47.2164948453608</v>
      </c>
      <c r="AM43" s="93" t="n">
        <f aca="false">AG43/U43*100000000</f>
        <v>73.6057347670251</v>
      </c>
      <c r="AN43" s="93" t="n">
        <f aca="false">AH43/V43*100000000</f>
        <v>225.781710914454</v>
      </c>
      <c r="AO43" s="92" t="n">
        <f aca="false">'F3 Warszawa'!AK36</f>
        <v>0.00082269</v>
      </c>
      <c r="AP43" s="92" t="n">
        <f aca="false">AO43/100</f>
        <v>8.2269E-006</v>
      </c>
      <c r="AQ43" s="93" t="n">
        <f aca="false">AP43/Q43*100000000</f>
        <v>80.9734251968504</v>
      </c>
      <c r="AR43" s="93" t="n">
        <f aca="false">(AI43-AQ43)/AI43*100</f>
        <v>4.76655348047538</v>
      </c>
      <c r="AS43" s="92" t="n">
        <f aca="false">ARM!G39</f>
        <v>0.00511700674566742</v>
      </c>
      <c r="AT43" s="92" t="n">
        <f aca="false">AS43/1000000*$AW$2</f>
        <v>5.11700674566742E-008</v>
      </c>
      <c r="AU43" s="94" t="n">
        <f aca="false">AT43/$AT$5/$AT$4</f>
        <v>1.42821343834628E-006</v>
      </c>
      <c r="AV43" s="95" t="n">
        <f aca="false">AU43*100000000</f>
        <v>142.821343834628</v>
      </c>
      <c r="AW43" s="101" t="s">
        <v>136</v>
      </c>
      <c r="AX43" s="92" t="e">
        <f aca="false">AW43/1000000*$AW$2</f>
        <v>#VALUE!</v>
      </c>
      <c r="AY43" s="96" t="e">
        <f aca="false">AX43/$AT$5/$AT$4</f>
        <v>#VALUE!</v>
      </c>
      <c r="AZ43" s="95" t="e">
        <f aca="false">AY43*100000000</f>
        <v>#VALUE!</v>
      </c>
      <c r="BA43" s="101" t="s">
        <v>136</v>
      </c>
      <c r="BB43" s="92" t="e">
        <f aca="false">BA43/1000000*$AW$2</f>
        <v>#VALUE!</v>
      </c>
      <c r="BC43" s="96" t="e">
        <f aca="false">BB43/$AT$5/$AT$4</f>
        <v>#VALUE!</v>
      </c>
      <c r="BD43" s="95" t="e">
        <f aca="false">BC43*100000000</f>
        <v>#VALUE!</v>
      </c>
      <c r="BE43" s="101" t="s">
        <v>136</v>
      </c>
      <c r="BF43" s="96" t="e">
        <f aca="false">BE43/1000000*$AW$2</f>
        <v>#VALUE!</v>
      </c>
      <c r="BG43" s="96" t="e">
        <f aca="false">BF43/$AT$5/$AT$4</f>
        <v>#VALUE!</v>
      </c>
      <c r="BH43" s="95" t="e">
        <f aca="false">BG43*100000000</f>
        <v>#VALUE!</v>
      </c>
      <c r="BI43" s="101" t="s">
        <v>136</v>
      </c>
      <c r="BJ43" s="96" t="e">
        <f aca="false">BI43/1000000*$AW$2</f>
        <v>#VALUE!</v>
      </c>
      <c r="BK43" s="96" t="e">
        <f aca="false">BJ43/$AT$5/$AT$4</f>
        <v>#VALUE!</v>
      </c>
      <c r="BL43" s="95" t="e">
        <f aca="false">BK43*100000000</f>
        <v>#VALUE!</v>
      </c>
      <c r="BM43" s="101" t="s">
        <v>136</v>
      </c>
      <c r="BN43" s="92" t="e">
        <f aca="false">BM43/1000000*$AW$2</f>
        <v>#VALUE!</v>
      </c>
      <c r="BO43" s="96" t="e">
        <f aca="false">BN43/$AT$5/$AT$4</f>
        <v>#VALUE!</v>
      </c>
      <c r="BP43" s="95" t="e">
        <f aca="false">BO43*100000000</f>
        <v>#VALUE!</v>
      </c>
      <c r="BQ43" s="97" t="n">
        <f aca="false">VSM!D36</f>
        <v>89.436</v>
      </c>
      <c r="BR43" s="97" t="n">
        <f aca="false">VSM!E36</f>
        <v>6.381</v>
      </c>
      <c r="BS43" s="98" t="n">
        <f aca="false">BR43/BQ43</f>
        <v>0.0713471085468939</v>
      </c>
      <c r="BT43" s="97" t="n">
        <f aca="false">VSM!F36</f>
        <v>7.65</v>
      </c>
      <c r="BU43" s="97" t="n">
        <f aca="false">ABS(VSM!G36)</f>
        <v>26.11</v>
      </c>
      <c r="BV43" s="99" t="n">
        <f aca="false">BU43/BT43</f>
        <v>3.41307189542484</v>
      </c>
      <c r="BW43" s="97" t="str">
        <f aca="false">VSM!D138</f>
        <v>NaN</v>
      </c>
      <c r="BX43" s="97" t="str">
        <f aca="false">VSM!E138</f>
        <v>NaN</v>
      </c>
      <c r="BY43" s="98" t="e">
        <f aca="false">BX43/BW43</f>
        <v>#VALUE!</v>
      </c>
      <c r="BZ43" s="97" t="str">
        <f aca="false">VSM!F138</f>
        <v>NaN</v>
      </c>
      <c r="CA43" s="97" t="e">
        <f aca="false">ABS(VSM!G138)</f>
        <v>#VALUE!</v>
      </c>
      <c r="CB43" s="99" t="e">
        <f aca="false">CA43/BZ43</f>
        <v>#VALUE!</v>
      </c>
      <c r="CC43" s="100" t="str">
        <f aca="false">VSM!D240</f>
        <v>NaN</v>
      </c>
      <c r="CD43" s="100" t="str">
        <f aca="false">VSM!E240</f>
        <v>NaN</v>
      </c>
      <c r="CE43" s="98" t="e">
        <f aca="false">CD43/CC43</f>
        <v>#VALUE!</v>
      </c>
      <c r="CF43" s="97" t="str">
        <f aca="false">VSM!F240</f>
        <v>NaN</v>
      </c>
      <c r="CG43" s="97" t="e">
        <f aca="false">ABS(VSM!G240)</f>
        <v>#VALUE!</v>
      </c>
      <c r="CH43" s="99" t="e">
        <f aca="false">CG43/CF43</f>
        <v>#VALUE!</v>
      </c>
      <c r="CI43" s="100" t="str">
        <f aca="false">VSM!D342</f>
        <v>NaN</v>
      </c>
      <c r="CJ43" s="97" t="str">
        <f aca="false">VSM!E342</f>
        <v>NaN</v>
      </c>
      <c r="CK43" s="98" t="e">
        <f aca="false">CJ43/CI43</f>
        <v>#VALUE!</v>
      </c>
      <c r="CL43" s="97" t="str">
        <f aca="false">VSM!F342</f>
        <v>NaN</v>
      </c>
      <c r="CM43" s="97" t="e">
        <f aca="false">ABS(VSM!F342)</f>
        <v>#VALUE!</v>
      </c>
      <c r="CN43" s="99" t="e">
        <f aca="false">CM43/CL43</f>
        <v>#VALUE!</v>
      </c>
      <c r="CO43" s="97" t="str">
        <f aca="false">VSM!D444</f>
        <v>NaN</v>
      </c>
      <c r="CP43" s="97" t="str">
        <f aca="false">VSM!E444</f>
        <v>NaN</v>
      </c>
      <c r="CQ43" s="98" t="e">
        <f aca="false">CP43/CO43</f>
        <v>#VALUE!</v>
      </c>
      <c r="CR43" s="97" t="str">
        <f aca="false">VSM!F444</f>
        <v>NaN</v>
      </c>
      <c r="CS43" s="97" t="e">
        <f aca="false">ABS(VSM!G444)</f>
        <v>#VALUE!</v>
      </c>
      <c r="CT43" s="99" t="e">
        <f aca="false">CS43/CR43</f>
        <v>#VALUE!</v>
      </c>
      <c r="CU43" s="97" t="str">
        <f aca="false">VSM!D546</f>
        <v>NaN</v>
      </c>
      <c r="CV43" s="97" t="str">
        <f aca="false">VSM!E546</f>
        <v>NaN</v>
      </c>
      <c r="CW43" s="98" t="e">
        <f aca="false">CV43/CU43</f>
        <v>#VALUE!</v>
      </c>
      <c r="CX43" s="97" t="str">
        <f aca="false">VSM!F546</f>
        <v>NaN</v>
      </c>
      <c r="CY43" s="97" t="e">
        <f aca="false">ABS(VSM!G546)</f>
        <v>#VALUE!</v>
      </c>
      <c r="CZ43" s="99" t="e">
        <f aca="false">CY43/CX43</f>
        <v>#VALUE!</v>
      </c>
    </row>
    <row r="44" customFormat="false" ht="16.5" hidden="false" customHeight="true" outlineLevel="0" collapsed="false">
      <c r="A44" s="85" t="n">
        <v>36</v>
      </c>
      <c r="B44" s="86" t="str">
        <f aca="false">Lokalizacje!D38</f>
        <v>52° 15.110'N</v>
      </c>
      <c r="C44" s="86" t="str">
        <f aca="false">Lokalizacje!C38</f>
        <v>21° 02.252'E</v>
      </c>
      <c r="D44" s="87" t="n">
        <f aca="false">Lokalizacje!B38</f>
        <v>45176</v>
      </c>
      <c r="E44" s="88" t="n">
        <f aca="false">'Analiza sitowa'!B37</f>
        <v>544.1</v>
      </c>
      <c r="F44" s="88" t="n">
        <f aca="false">'Analiza sitowa'!C37</f>
        <v>18</v>
      </c>
      <c r="G44" s="88" t="n">
        <f aca="false">'Analiza sitowa'!D37</f>
        <v>42.64</v>
      </c>
      <c r="H44" s="88" t="n">
        <f aca="false">'Analiza sitowa'!E37</f>
        <v>162.64</v>
      </c>
      <c r="I44" s="88" t="n">
        <f aca="false">'Analiza sitowa'!F37</f>
        <v>243.21</v>
      </c>
      <c r="J44" s="88" t="n">
        <f aca="false">'Analiza sitowa'!G37</f>
        <v>76.3</v>
      </c>
      <c r="K44" s="89" t="n">
        <f aca="false">E44/$E44*100</f>
        <v>100</v>
      </c>
      <c r="L44" s="89" t="n">
        <f aca="false">F44/$E44*100</f>
        <v>3.30821540158059</v>
      </c>
      <c r="M44" s="89" t="n">
        <f aca="false">G44/$E44*100</f>
        <v>7.83679470685536</v>
      </c>
      <c r="N44" s="89" t="n">
        <f aca="false">H44/$E44*100</f>
        <v>29.891564050726</v>
      </c>
      <c r="O44" s="89" t="n">
        <f aca="false">I44/$E44*100</f>
        <v>44.6995037676898</v>
      </c>
      <c r="P44" s="89" t="n">
        <f aca="false">J44/$E44*100</f>
        <v>14.0231575078111</v>
      </c>
      <c r="Q44" s="90" t="n">
        <f aca="false">'Masa Warszawa'!D38</f>
        <v>7.9</v>
      </c>
      <c r="R44" s="90" t="n">
        <f aca="false">'Masa Warszawa'!G38</f>
        <v>7.96</v>
      </c>
      <c r="S44" s="90" t="n">
        <f aca="false">'Masa Warszawa'!J38</f>
        <v>8.85</v>
      </c>
      <c r="T44" s="90" t="n">
        <f aca="false">'Masa Warszawa'!M38</f>
        <v>9.54</v>
      </c>
      <c r="U44" s="90" t="n">
        <f aca="false">'Masa Warszawa'!P38</f>
        <v>9.39</v>
      </c>
      <c r="V44" s="90" t="n">
        <f aca="false">'Masa Warszawa'!S38</f>
        <v>7.69</v>
      </c>
      <c r="W44" s="91" t="n">
        <f aca="true">INDIRECT("'F1 Warszawa'!AK"&amp;2+ROW(B36)*6-6)</f>
        <v>0.0027235</v>
      </c>
      <c r="X44" s="91" t="n">
        <f aca="true">INDIRECT("'F1 Warszawa'!AK"&amp;3+ROW(C36)*6-6)</f>
        <v>0.00279306666666667</v>
      </c>
      <c r="Y44" s="91" t="n">
        <f aca="true">INDIRECT("'F1 Warszawa'!AK"&amp;4+ROW(D36)*6-6)</f>
        <v>0.0017492</v>
      </c>
      <c r="Z44" s="91" t="n">
        <f aca="true">INDIRECT("'F1 Warszawa'!AK"&amp;5+ROW(E36)*6-6)</f>
        <v>0.00190766666666667</v>
      </c>
      <c r="AA44" s="91" t="n">
        <f aca="true">INDIRECT("'F1 Warszawa'!AK"&amp;6+ROW(F36)*6-6)</f>
        <v>0.0027867</v>
      </c>
      <c r="AB44" s="91" t="n">
        <f aca="true">INDIRECT("'F1 Warszawa'!AK"&amp;7+ROW(G36)*6-6)</f>
        <v>0.0053477</v>
      </c>
      <c r="AC44" s="92" t="n">
        <f aca="false">W44/100</f>
        <v>2.7235E-005</v>
      </c>
      <c r="AD44" s="92" t="n">
        <f aca="false">X44/100</f>
        <v>2.79306666666667E-005</v>
      </c>
      <c r="AE44" s="92" t="n">
        <f aca="false">Y44/100</f>
        <v>1.7492E-005</v>
      </c>
      <c r="AF44" s="92" t="n">
        <f aca="false">Z44/100</f>
        <v>1.90766666666667E-005</v>
      </c>
      <c r="AG44" s="92" t="n">
        <f aca="false">AA44/100</f>
        <v>2.7867E-005</v>
      </c>
      <c r="AH44" s="92" t="n">
        <f aca="false">AB44/100</f>
        <v>5.3477E-005</v>
      </c>
      <c r="AI44" s="93" t="n">
        <f aca="false">AC44/Q44*100000000</f>
        <v>344.746835443038</v>
      </c>
      <c r="AJ44" s="93" t="n">
        <f aca="false">AD44/R44*100000000</f>
        <v>350.887772194305</v>
      </c>
      <c r="AK44" s="93" t="n">
        <f aca="false">AE44/S44*100000000</f>
        <v>197.649717514124</v>
      </c>
      <c r="AL44" s="93" t="n">
        <f aca="false">AF44/T44*100000000</f>
        <v>199.965059399022</v>
      </c>
      <c r="AM44" s="93" t="n">
        <f aca="false">AG44/U44*100000000</f>
        <v>296.773162939297</v>
      </c>
      <c r="AN44" s="93" t="n">
        <f aca="false">AH44/V44*100000000</f>
        <v>695.409622886866</v>
      </c>
      <c r="AO44" s="92" t="n">
        <f aca="false">'F3 Warszawa'!AK37</f>
        <v>0.00263</v>
      </c>
      <c r="AP44" s="92" t="n">
        <f aca="false">AO44/100</f>
        <v>2.63E-005</v>
      </c>
      <c r="AQ44" s="93" t="n">
        <f aca="false">AP44/Q44*100000000</f>
        <v>332.911392405063</v>
      </c>
      <c r="AR44" s="93" t="n">
        <f aca="false">(AI44-AQ44)/AI44*100</f>
        <v>3.4330824306958</v>
      </c>
      <c r="AS44" s="92" t="n">
        <f aca="false">ARM!G40</f>
        <v>0.018706871533552</v>
      </c>
      <c r="AT44" s="92" t="n">
        <f aca="false">AS44/1000000*$AW$2</f>
        <v>1.8706871533552E-007</v>
      </c>
      <c r="AU44" s="94" t="n">
        <f aca="false">AT44/$AT$5/$AT$4</f>
        <v>5.22129569914251E-006</v>
      </c>
      <c r="AV44" s="95" t="n">
        <f aca="false">AU44*100000000</f>
        <v>522.129569914251</v>
      </c>
      <c r="AW44" s="96" t="n">
        <f aca="false">ARM!G187</f>
        <v>0.0891928305459495</v>
      </c>
      <c r="AX44" s="92" t="n">
        <f aca="false">AW44/1000000*$AW$2</f>
        <v>8.91928305459495E-007</v>
      </c>
      <c r="AY44" s="96" t="n">
        <f aca="false">AX44/$AT$5/$AT$4</f>
        <v>2.4894710036825E-005</v>
      </c>
      <c r="AZ44" s="95" t="n">
        <f aca="false">AY44*100000000</f>
        <v>2489.4710036825</v>
      </c>
      <c r="BA44" s="101" t="s">
        <v>136</v>
      </c>
      <c r="BB44" s="92" t="e">
        <f aca="false">BA44/1000000*$AW$2</f>
        <v>#VALUE!</v>
      </c>
      <c r="BC44" s="96" t="e">
        <f aca="false">BB44/$AT$5/$AT$4</f>
        <v>#VALUE!</v>
      </c>
      <c r="BD44" s="95" t="e">
        <f aca="false">BC44*100000000</f>
        <v>#VALUE!</v>
      </c>
      <c r="BE44" s="101" t="s">
        <v>136</v>
      </c>
      <c r="BF44" s="96" t="e">
        <f aca="false">BE44/1000000*$AW$2</f>
        <v>#VALUE!</v>
      </c>
      <c r="BG44" s="96" t="e">
        <f aca="false">BF44/$AT$5/$AT$4</f>
        <v>#VALUE!</v>
      </c>
      <c r="BH44" s="95" t="e">
        <f aca="false">BG44*100000000</f>
        <v>#VALUE!</v>
      </c>
      <c r="BI44" s="96" t="n">
        <f aca="false">ARM!G321</f>
        <v>0.0191831479712912</v>
      </c>
      <c r="BJ44" s="96" t="n">
        <f aca="false">BI44/1000000*$AW$2</f>
        <v>1.91831479712912E-007</v>
      </c>
      <c r="BK44" s="96" t="n">
        <f aca="false">BJ44/$AT$5/$AT$4</f>
        <v>5.35422974487594E-006</v>
      </c>
      <c r="BL44" s="95" t="n">
        <f aca="false">BK44*100000000</f>
        <v>535.422974487594</v>
      </c>
      <c r="BM44" s="92" t="n">
        <f aca="false">ARM!G108</f>
        <v>0.0344312586217263</v>
      </c>
      <c r="BN44" s="92" t="n">
        <f aca="false">BM44/1000000*$AW$2</f>
        <v>3.44312586217263E-007</v>
      </c>
      <c r="BO44" s="96" t="n">
        <f aca="false">BN44/$AT$5/$AT$4</f>
        <v>9.61014685086405E-006</v>
      </c>
      <c r="BP44" s="95" t="n">
        <f aca="false">BO44*100000000</f>
        <v>961.014685086405</v>
      </c>
      <c r="BQ44" s="97" t="n">
        <f aca="false">VSM!D37</f>
        <v>318.426</v>
      </c>
      <c r="BR44" s="97" t="n">
        <f aca="false">VSM!E37</f>
        <v>28.755</v>
      </c>
      <c r="BS44" s="98" t="n">
        <f aca="false">BR44/BQ44</f>
        <v>0.0903035556141772</v>
      </c>
      <c r="BT44" s="97" t="n">
        <f aca="false">VSM!F37</f>
        <v>9.04</v>
      </c>
      <c r="BU44" s="97" t="n">
        <f aca="false">ABS(VSM!G37)</f>
        <v>30.12</v>
      </c>
      <c r="BV44" s="99" t="n">
        <f aca="false">BU44/BT44</f>
        <v>3.33185840707965</v>
      </c>
      <c r="BW44" s="97" t="n">
        <f aca="false">VSM!D139</f>
        <v>303.981</v>
      </c>
      <c r="BX44" s="97" t="n">
        <f aca="false">VSM!E139</f>
        <v>49.941</v>
      </c>
      <c r="BY44" s="98" t="n">
        <f aca="false">BX44/BW44</f>
        <v>0.164289873380244</v>
      </c>
      <c r="BZ44" s="97" t="n">
        <f aca="false">VSM!F139</f>
        <v>10.98</v>
      </c>
      <c r="CA44" s="97" t="n">
        <f aca="false">ABS(VSM!G139)</f>
        <v>24.32</v>
      </c>
      <c r="CB44" s="99" t="n">
        <f aca="false">CA44/BZ44</f>
        <v>2.21493624772313</v>
      </c>
      <c r="CC44" s="100" t="str">
        <f aca="false">VSM!D241</f>
        <v>NaN</v>
      </c>
      <c r="CD44" s="100" t="str">
        <f aca="false">VSM!E241</f>
        <v>NaN</v>
      </c>
      <c r="CE44" s="98" t="e">
        <f aca="false">CD44/CC44</f>
        <v>#VALUE!</v>
      </c>
      <c r="CF44" s="97" t="str">
        <f aca="false">VSM!F241</f>
        <v>NaN</v>
      </c>
      <c r="CG44" s="97" t="e">
        <f aca="false">ABS(VSM!G241)</f>
        <v>#VALUE!</v>
      </c>
      <c r="CH44" s="99" t="e">
        <f aca="false">CG44/CF44</f>
        <v>#VALUE!</v>
      </c>
      <c r="CI44" s="100" t="str">
        <f aca="false">VSM!D343</f>
        <v>NaN</v>
      </c>
      <c r="CJ44" s="97" t="str">
        <f aca="false">VSM!E343</f>
        <v>NaN</v>
      </c>
      <c r="CK44" s="98" t="e">
        <f aca="false">CJ44/CI44</f>
        <v>#VALUE!</v>
      </c>
      <c r="CL44" s="97" t="str">
        <f aca="false">VSM!F343</f>
        <v>NaN</v>
      </c>
      <c r="CM44" s="97" t="e">
        <f aca="false">ABS(VSM!F343)</f>
        <v>#VALUE!</v>
      </c>
      <c r="CN44" s="99" t="e">
        <f aca="false">CM44/CL44</f>
        <v>#VALUE!</v>
      </c>
      <c r="CO44" s="97" t="n">
        <f aca="false">VSM!D445</f>
        <v>328.124</v>
      </c>
      <c r="CP44" s="97" t="n">
        <f aca="false">VSM!E445</f>
        <v>32.84</v>
      </c>
      <c r="CQ44" s="98" t="n">
        <f aca="false">CP44/CO44</f>
        <v>0.100084114542063</v>
      </c>
      <c r="CR44" s="97" t="n">
        <f aca="false">VSM!F445</f>
        <v>9.48</v>
      </c>
      <c r="CS44" s="97" t="n">
        <f aca="false">ABS(VSM!G445)</f>
        <v>28.95</v>
      </c>
      <c r="CT44" s="99" t="n">
        <f aca="false">CS44/CR44</f>
        <v>3.05379746835443</v>
      </c>
      <c r="CU44" s="97" t="n">
        <f aca="false">VSM!D547</f>
        <v>587.272</v>
      </c>
      <c r="CV44" s="97" t="n">
        <f aca="false">VSM!E547</f>
        <v>51.144</v>
      </c>
      <c r="CW44" s="98" t="n">
        <f aca="false">CV44/CU44</f>
        <v>0.0870874143497391</v>
      </c>
      <c r="CX44" s="97" t="n">
        <f aca="false">VSM!F547</f>
        <v>9.05</v>
      </c>
      <c r="CY44" s="97" t="n">
        <f aca="false">ABS(VSM!G547)</f>
        <v>31.01</v>
      </c>
      <c r="CZ44" s="99" t="n">
        <f aca="false">CY44/CX44</f>
        <v>3.42651933701657</v>
      </c>
    </row>
    <row r="45" customFormat="false" ht="16.5" hidden="false" customHeight="true" outlineLevel="0" collapsed="false">
      <c r="A45" s="85" t="n">
        <v>37</v>
      </c>
      <c r="B45" s="86" t="str">
        <f aca="false">Lokalizacje!D39</f>
        <v>52° 15.138'N</v>
      </c>
      <c r="C45" s="86" t="str">
        <f aca="false">Lokalizacje!C39</f>
        <v>21° 02.974'E</v>
      </c>
      <c r="D45" s="87" t="n">
        <f aca="false">Lokalizacje!B39</f>
        <v>45176</v>
      </c>
      <c r="E45" s="88" t="n">
        <f aca="false">'Analiza sitowa'!B38</f>
        <v>1005.79</v>
      </c>
      <c r="F45" s="88" t="n">
        <f aca="false">'Analiza sitowa'!C38</f>
        <v>19.51</v>
      </c>
      <c r="G45" s="88" t="n">
        <f aca="false">'Analiza sitowa'!D38</f>
        <v>88.02</v>
      </c>
      <c r="H45" s="88" t="n">
        <f aca="false">'Analiza sitowa'!E38</f>
        <v>518.9</v>
      </c>
      <c r="I45" s="88" t="n">
        <f aca="false">'Analiza sitowa'!F38</f>
        <v>318.07</v>
      </c>
      <c r="J45" s="88" t="n">
        <f aca="false">'Analiza sitowa'!G38</f>
        <v>59.46</v>
      </c>
      <c r="K45" s="89" t="n">
        <f aca="false">E45/$E45*100</f>
        <v>100</v>
      </c>
      <c r="L45" s="89" t="n">
        <f aca="false">F45/$E45*100</f>
        <v>1.93976873900118</v>
      </c>
      <c r="M45" s="89" t="n">
        <f aca="false">G45/$E45*100</f>
        <v>8.75132980045536</v>
      </c>
      <c r="N45" s="89" t="n">
        <f aca="false">H45/$E45*100</f>
        <v>51.5912864514461</v>
      </c>
      <c r="O45" s="89" t="n">
        <f aca="false">I45/$E45*100</f>
        <v>31.6238976327066</v>
      </c>
      <c r="P45" s="89" t="n">
        <f aca="false">J45/$E45*100</f>
        <v>5.91177084679705</v>
      </c>
      <c r="Q45" s="90" t="n">
        <f aca="false">'Masa Warszawa'!D39</f>
        <v>10.2</v>
      </c>
      <c r="R45" s="90" t="n">
        <f aca="false">'Masa Warszawa'!G39</f>
        <v>9.33</v>
      </c>
      <c r="S45" s="90" t="n">
        <f aca="false">'Masa Warszawa'!J39</f>
        <v>9.93</v>
      </c>
      <c r="T45" s="90" t="n">
        <f aca="false">'Masa Warszawa'!M39</f>
        <v>10.81</v>
      </c>
      <c r="U45" s="90" t="n">
        <f aca="false">'Masa Warszawa'!P39</f>
        <v>10.3</v>
      </c>
      <c r="V45" s="90" t="n">
        <f aca="false">'Masa Warszawa'!S39</f>
        <v>8.44</v>
      </c>
      <c r="W45" s="91" t="n">
        <f aca="true">INDIRECT("'F1 Warszawa'!AK"&amp;2+ROW(B37)*6-6)</f>
        <v>0.00173746666666667</v>
      </c>
      <c r="X45" s="91" t="n">
        <f aca="true">INDIRECT("'F1 Warszawa'!AK"&amp;3+ROW(C37)*6-6)</f>
        <v>0.00322783333333333</v>
      </c>
      <c r="Y45" s="91" t="n">
        <f aca="true">INDIRECT("'F1 Warszawa'!AK"&amp;4+ROW(D37)*6-6)</f>
        <v>0.00197063333333333</v>
      </c>
      <c r="Z45" s="91" t="n">
        <f aca="true">INDIRECT("'F1 Warszawa'!AK"&amp;5+ROW(E37)*6-6)</f>
        <v>0.001197</v>
      </c>
      <c r="AA45" s="91" t="n">
        <f aca="true">INDIRECT("'F1 Warszawa'!AK"&amp;6+ROW(F37)*6-6)</f>
        <v>0.0013933</v>
      </c>
      <c r="AB45" s="91" t="n">
        <f aca="true">INDIRECT("'F1 Warszawa'!AK"&amp;7+ROW(G37)*6-6)</f>
        <v>0.00335963333333333</v>
      </c>
      <c r="AC45" s="92" t="n">
        <f aca="false">W45/100</f>
        <v>1.73746666666667E-005</v>
      </c>
      <c r="AD45" s="92" t="n">
        <f aca="false">X45/100</f>
        <v>3.22783333333333E-005</v>
      </c>
      <c r="AE45" s="92" t="n">
        <f aca="false">Y45/100</f>
        <v>1.97063333333333E-005</v>
      </c>
      <c r="AF45" s="92" t="n">
        <f aca="false">Z45/100</f>
        <v>1.197E-005</v>
      </c>
      <c r="AG45" s="92" t="n">
        <f aca="false">AA45/100</f>
        <v>1.3933E-005</v>
      </c>
      <c r="AH45" s="92" t="n">
        <f aca="false">AB45/100</f>
        <v>3.35963333333333E-005</v>
      </c>
      <c r="AI45" s="93" t="n">
        <f aca="false">AC45/Q45*100000000</f>
        <v>170.339869281046</v>
      </c>
      <c r="AJ45" s="93" t="n">
        <f aca="false">AD45/R45*100000000</f>
        <v>345.962843872812</v>
      </c>
      <c r="AK45" s="93" t="n">
        <f aca="false">AE45/S45*100000000</f>
        <v>198.452500839208</v>
      </c>
      <c r="AL45" s="93" t="n">
        <f aca="false">AF45/T45*100000000</f>
        <v>110.730804810361</v>
      </c>
      <c r="AM45" s="93" t="n">
        <f aca="false">AG45/U45*100000000</f>
        <v>135.271844660194</v>
      </c>
      <c r="AN45" s="93" t="n">
        <f aca="false">AH45/V45*100000000</f>
        <v>398.060821484992</v>
      </c>
      <c r="AO45" s="92" t="n">
        <f aca="false">'F3 Warszawa'!AK38</f>
        <v>0.00167</v>
      </c>
      <c r="AP45" s="92" t="n">
        <f aca="false">AO45/100</f>
        <v>1.67E-005</v>
      </c>
      <c r="AQ45" s="93" t="n">
        <f aca="false">AP45/Q45*100000000</f>
        <v>163.725490196078</v>
      </c>
      <c r="AR45" s="93" t="n">
        <f aca="false">(AI45-AQ45)/AI45*100</f>
        <v>3.88304811603097</v>
      </c>
      <c r="AS45" s="92" t="n">
        <f aca="false">ARM!G41</f>
        <v>0.0106979151657076</v>
      </c>
      <c r="AT45" s="92" t="n">
        <f aca="false">AS45/1000000*$AW$2</f>
        <v>1.06979151657076E-007</v>
      </c>
      <c r="AU45" s="94" t="n">
        <f aca="false">AT45/$AT$5/$AT$4</f>
        <v>2.98590698847305E-006</v>
      </c>
      <c r="AV45" s="95" t="n">
        <f aca="false">AU45*100000000</f>
        <v>298.590698847305</v>
      </c>
      <c r="AW45" s="96" t="n">
        <f aca="false">ARM!G189</f>
        <v>0.0138934714083842</v>
      </c>
      <c r="AX45" s="92" t="n">
        <f aca="false">AW45/1000000*$AW$2</f>
        <v>1.38934714083842E-007</v>
      </c>
      <c r="AY45" s="96" t="n">
        <f aca="false">AX45/$AT$5/$AT$4</f>
        <v>3.87782224198457E-006</v>
      </c>
      <c r="AZ45" s="95" t="n">
        <f aca="false">AY45*100000000</f>
        <v>387.782224198457</v>
      </c>
      <c r="BA45" s="101" t="s">
        <v>136</v>
      </c>
      <c r="BB45" s="92" t="e">
        <f aca="false">BA45/1000000*$AW$2</f>
        <v>#VALUE!</v>
      </c>
      <c r="BC45" s="96" t="e">
        <f aca="false">BB45/$AT$5/$AT$4</f>
        <v>#VALUE!</v>
      </c>
      <c r="BD45" s="95" t="e">
        <f aca="false">BC45*100000000</f>
        <v>#VALUE!</v>
      </c>
      <c r="BE45" s="101" t="s">
        <v>136</v>
      </c>
      <c r="BF45" s="96" t="e">
        <f aca="false">BE45/1000000*$AW$2</f>
        <v>#VALUE!</v>
      </c>
      <c r="BG45" s="96" t="e">
        <f aca="false">BF45/$AT$5/$AT$4</f>
        <v>#VALUE!</v>
      </c>
      <c r="BH45" s="95" t="e">
        <f aca="false">BG45*100000000</f>
        <v>#VALUE!</v>
      </c>
      <c r="BI45" s="101" t="s">
        <v>136</v>
      </c>
      <c r="BJ45" s="96" t="e">
        <f aca="false">BI45/1000000*$AW$2</f>
        <v>#VALUE!</v>
      </c>
      <c r="BK45" s="96" t="e">
        <f aca="false">BJ45/$AT$5/$AT$4</f>
        <v>#VALUE!</v>
      </c>
      <c r="BL45" s="95" t="e">
        <f aca="false">BK45*100000000</f>
        <v>#VALUE!</v>
      </c>
      <c r="BM45" s="96" t="n">
        <f aca="false">ARM!G183</f>
        <v>0.024584938419538</v>
      </c>
      <c r="BN45" s="92" t="n">
        <f aca="false">BM45/1000000*$AW$2</f>
        <v>2.4584938419538E-007</v>
      </c>
      <c r="BO45" s="96" t="n">
        <f aca="false">BN45/$AT$5/$AT$4</f>
        <v>6.86192947887549E-006</v>
      </c>
      <c r="BP45" s="95" t="n">
        <f aca="false">BO45*100000000</f>
        <v>686.192947887549</v>
      </c>
      <c r="BQ45" s="97" t="n">
        <f aca="false">VSM!D38</f>
        <v>142.008</v>
      </c>
      <c r="BR45" s="97" t="n">
        <f aca="false">VSM!E38</f>
        <v>14.283</v>
      </c>
      <c r="BS45" s="98" t="n">
        <f aca="false">BR45/BQ45</f>
        <v>0.100578840628697</v>
      </c>
      <c r="BT45" s="97" t="n">
        <f aca="false">VSM!F38</f>
        <v>9.01</v>
      </c>
      <c r="BU45" s="97" t="n">
        <f aca="false">ABS(VSM!G38)</f>
        <v>26.08</v>
      </c>
      <c r="BV45" s="99" t="n">
        <f aca="false">BU45/BT45</f>
        <v>2.89456159822419</v>
      </c>
      <c r="BW45" s="97" t="n">
        <f aca="false">VSM!D140</f>
        <v>106.44</v>
      </c>
      <c r="BX45" s="97" t="n">
        <f aca="false">VSM!E140</f>
        <v>13.708</v>
      </c>
      <c r="BY45" s="98" t="n">
        <f aca="false">BX45/BW45</f>
        <v>0.128786170612552</v>
      </c>
      <c r="BZ45" s="97" t="n">
        <f aca="false">VSM!F140</f>
        <v>9.83</v>
      </c>
      <c r="CA45" s="97" t="n">
        <f aca="false">ABS(VSM!G140)</f>
        <v>24.75</v>
      </c>
      <c r="CB45" s="99" t="n">
        <f aca="false">CA45/BZ45</f>
        <v>2.5178026449644</v>
      </c>
      <c r="CC45" s="100" t="str">
        <f aca="false">VSM!D242</f>
        <v>NaN</v>
      </c>
      <c r="CD45" s="100" t="str">
        <f aca="false">VSM!E242</f>
        <v>NaN</v>
      </c>
      <c r="CE45" s="98" t="e">
        <f aca="false">CD45/CC45</f>
        <v>#VALUE!</v>
      </c>
      <c r="CF45" s="97" t="str">
        <f aca="false">VSM!F242</f>
        <v>NaN</v>
      </c>
      <c r="CG45" s="97" t="e">
        <f aca="false">ABS(VSM!G242)</f>
        <v>#VALUE!</v>
      </c>
      <c r="CH45" s="99" t="e">
        <f aca="false">CG45/CF45</f>
        <v>#VALUE!</v>
      </c>
      <c r="CI45" s="100" t="str">
        <f aca="false">VSM!D344</f>
        <v>NaN</v>
      </c>
      <c r="CJ45" s="97" t="str">
        <f aca="false">VSM!E344</f>
        <v>NaN</v>
      </c>
      <c r="CK45" s="98" t="e">
        <f aca="false">CJ45/CI45</f>
        <v>#VALUE!</v>
      </c>
      <c r="CL45" s="97" t="str">
        <f aca="false">VSM!F344</f>
        <v>NaN</v>
      </c>
      <c r="CM45" s="97" t="e">
        <f aca="false">ABS(VSM!F344)</f>
        <v>#VALUE!</v>
      </c>
      <c r="CN45" s="99" t="e">
        <f aca="false">CM45/CL45</f>
        <v>#VALUE!</v>
      </c>
      <c r="CO45" s="97" t="str">
        <f aca="false">VSM!D446</f>
        <v>NaN</v>
      </c>
      <c r="CP45" s="97" t="str">
        <f aca="false">VSM!E446</f>
        <v>NaN</v>
      </c>
      <c r="CQ45" s="98" t="e">
        <f aca="false">CP45/CO45</f>
        <v>#VALUE!</v>
      </c>
      <c r="CR45" s="97" t="str">
        <f aca="false">VSM!F446</f>
        <v>NaN</v>
      </c>
      <c r="CS45" s="97" t="e">
        <f aca="false">ABS(VSM!G446)</f>
        <v>#VALUE!</v>
      </c>
      <c r="CT45" s="99" t="e">
        <f aca="false">CS45/CR45</f>
        <v>#VALUE!</v>
      </c>
      <c r="CU45" s="97" t="n">
        <f aca="false">VSM!D548</f>
        <v>361.351</v>
      </c>
      <c r="CV45" s="97" t="n">
        <f aca="false">VSM!E548</f>
        <v>34.282</v>
      </c>
      <c r="CW45" s="98" t="n">
        <f aca="false">CV45/CU45</f>
        <v>0.0948717452006498</v>
      </c>
      <c r="CX45" s="97" t="n">
        <f aca="false">VSM!F548</f>
        <v>8.7</v>
      </c>
      <c r="CY45" s="97" t="n">
        <f aca="false">ABS(VSM!G548)</f>
        <v>26.22</v>
      </c>
      <c r="CZ45" s="99" t="n">
        <f aca="false">CY45/CX45</f>
        <v>3.01379310344828</v>
      </c>
    </row>
    <row r="46" customFormat="false" ht="16.5" hidden="false" customHeight="true" outlineLevel="0" collapsed="false">
      <c r="A46" s="85" t="n">
        <v>38</v>
      </c>
      <c r="B46" s="86" t="str">
        <f aca="false">Lokalizacje!D40</f>
        <v>52° 15.160'N</v>
      </c>
      <c r="C46" s="86" t="str">
        <f aca="false">Lokalizacje!C40</f>
        <v>21° 05.034'E</v>
      </c>
      <c r="D46" s="87" t="n">
        <f aca="false">Lokalizacje!B40</f>
        <v>45176</v>
      </c>
      <c r="E46" s="88" t="n">
        <f aca="false">'Analiza sitowa'!B39</f>
        <v>659.78</v>
      </c>
      <c r="F46" s="88" t="n">
        <f aca="false">'Analiza sitowa'!C39</f>
        <v>10.72</v>
      </c>
      <c r="G46" s="88" t="n">
        <f aca="false">'Analiza sitowa'!D39</f>
        <v>33.96</v>
      </c>
      <c r="H46" s="88" t="n">
        <f aca="false">'Analiza sitowa'!E39</f>
        <v>129.5</v>
      </c>
      <c r="I46" s="88" t="n">
        <f aca="false">'Analiza sitowa'!F39</f>
        <v>368.5</v>
      </c>
      <c r="J46" s="88" t="n">
        <f aca="false">'Analiza sitowa'!G39</f>
        <v>116.31</v>
      </c>
      <c r="K46" s="89" t="n">
        <f aca="false">E46/$E46*100</f>
        <v>100</v>
      </c>
      <c r="L46" s="89" t="n">
        <f aca="false">F46/$E46*100</f>
        <v>1.6247840189154</v>
      </c>
      <c r="M46" s="89" t="n">
        <f aca="false">G46/$E46*100</f>
        <v>5.14717026887751</v>
      </c>
      <c r="N46" s="89" t="n">
        <f aca="false">H46/$E46*100</f>
        <v>19.6277547061142</v>
      </c>
      <c r="O46" s="89" t="n">
        <f aca="false">I46/$E46*100</f>
        <v>55.8519506502167</v>
      </c>
      <c r="P46" s="89" t="n">
        <f aca="false">J46/$E46*100</f>
        <v>17.6286034738852</v>
      </c>
      <c r="Q46" s="90" t="n">
        <f aca="false">'Masa Warszawa'!D40</f>
        <v>9.62</v>
      </c>
      <c r="R46" s="90" t="n">
        <f aca="false">'Masa Warszawa'!G40</f>
        <v>7.5</v>
      </c>
      <c r="S46" s="90" t="n">
        <f aca="false">'Masa Warszawa'!J40</f>
        <v>8.49</v>
      </c>
      <c r="T46" s="90" t="n">
        <f aca="false">'Masa Warszawa'!M40</f>
        <v>10.03</v>
      </c>
      <c r="U46" s="90" t="n">
        <f aca="false">'Masa Warszawa'!P40</f>
        <v>8.87</v>
      </c>
      <c r="V46" s="90" t="n">
        <f aca="false">'Masa Warszawa'!S40</f>
        <v>7.99</v>
      </c>
      <c r="W46" s="91" t="n">
        <f aca="true">INDIRECT("'F1 Warszawa'!AK"&amp;2+ROW(B38)*6-6)</f>
        <v>0.00141376666666667</v>
      </c>
      <c r="X46" s="91" t="n">
        <f aca="true">INDIRECT("'F1 Warszawa'!AK"&amp;3+ROW(C38)*6-6)</f>
        <v>0.0014635</v>
      </c>
      <c r="Y46" s="91" t="n">
        <f aca="true">INDIRECT("'F1 Warszawa'!AK"&amp;4+ROW(D38)*6-6)</f>
        <v>0.0010068</v>
      </c>
      <c r="Z46" s="91" t="n">
        <f aca="true">INDIRECT("'F1 Warszawa'!AK"&amp;5+ROW(E38)*6-6)</f>
        <v>0.000602626666666667</v>
      </c>
      <c r="AA46" s="91" t="n">
        <f aca="true">INDIRECT("'F1 Warszawa'!AK"&amp;6+ROW(F38)*6-6)</f>
        <v>0.000864236666666667</v>
      </c>
      <c r="AB46" s="91" t="n">
        <f aca="true">INDIRECT("'F1 Warszawa'!AK"&amp;7+ROW(G38)*6-6)</f>
        <v>0.00246493333333333</v>
      </c>
      <c r="AC46" s="92" t="n">
        <f aca="false">W46/100</f>
        <v>1.41376666666667E-005</v>
      </c>
      <c r="AD46" s="92" t="n">
        <f aca="false">X46/100</f>
        <v>1.4635E-005</v>
      </c>
      <c r="AE46" s="92" t="n">
        <f aca="false">Y46/100</f>
        <v>1.0068E-005</v>
      </c>
      <c r="AF46" s="92" t="n">
        <f aca="false">Z46/100</f>
        <v>6.02626666666667E-006</v>
      </c>
      <c r="AG46" s="92" t="n">
        <f aca="false">AA46/100</f>
        <v>8.64236666666667E-006</v>
      </c>
      <c r="AH46" s="92" t="n">
        <f aca="false">AB46/100</f>
        <v>2.46493333333333E-005</v>
      </c>
      <c r="AI46" s="93" t="n">
        <f aca="false">AC46/Q46*100000000</f>
        <v>146.961191961192</v>
      </c>
      <c r="AJ46" s="93" t="n">
        <f aca="false">AD46/R46*100000000</f>
        <v>195.133333333333</v>
      </c>
      <c r="AK46" s="93" t="n">
        <f aca="false">AE46/S46*100000000</f>
        <v>118.586572438163</v>
      </c>
      <c r="AL46" s="93" t="n">
        <f aca="false">AF46/T46*100000000</f>
        <v>60.0824194084413</v>
      </c>
      <c r="AM46" s="93" t="n">
        <f aca="false">AG46/U46*100000000</f>
        <v>97.4336715520481</v>
      </c>
      <c r="AN46" s="93" t="n">
        <f aca="false">AH46/V46*100000000</f>
        <v>308.502294534835</v>
      </c>
      <c r="AO46" s="92" t="n">
        <f aca="false">'F3 Warszawa'!AK39</f>
        <v>0.00136</v>
      </c>
      <c r="AP46" s="92" t="n">
        <f aca="false">AO46/100</f>
        <v>1.36E-005</v>
      </c>
      <c r="AQ46" s="93" t="n">
        <f aca="false">AP46/Q46*100000000</f>
        <v>141.372141372141</v>
      </c>
      <c r="AR46" s="93" t="n">
        <f aca="false">(AI46-AQ46)/AI46*100</f>
        <v>3.80307924457123</v>
      </c>
      <c r="AS46" s="92" t="n">
        <f aca="false">ARM!G42</f>
        <v>0.00976970488951121</v>
      </c>
      <c r="AT46" s="92" t="n">
        <f aca="false">AS46/1000000*$AW$2</f>
        <v>9.76970488951121E-008</v>
      </c>
      <c r="AU46" s="94" t="n">
        <f aca="false">AT46/$AT$5/$AT$4</f>
        <v>2.72683318693913E-006</v>
      </c>
      <c r="AV46" s="95" t="n">
        <f aca="false">AU46*100000000</f>
        <v>272.683318693913</v>
      </c>
      <c r="AW46" s="96" t="n">
        <f aca="false">ARM!G184</f>
        <v>0.0472880225550713</v>
      </c>
      <c r="AX46" s="92" t="n">
        <f aca="false">AW46/1000000*$AW$2</f>
        <v>4.72880225550713E-007</v>
      </c>
      <c r="AY46" s="96" t="n">
        <f aca="false">AX46/$AT$5/$AT$4</f>
        <v>1.31986125175932E-005</v>
      </c>
      <c r="AZ46" s="95" t="n">
        <f aca="false">AY46*100000000</f>
        <v>1319.86125175932</v>
      </c>
      <c r="BA46" s="101" t="s">
        <v>136</v>
      </c>
      <c r="BB46" s="92" t="e">
        <f aca="false">BA46/1000000*$AW$2</f>
        <v>#VALUE!</v>
      </c>
      <c r="BC46" s="96" t="e">
        <f aca="false">BB46/$AT$5/$AT$4</f>
        <v>#VALUE!</v>
      </c>
      <c r="BD46" s="95" t="e">
        <f aca="false">BC46*100000000</f>
        <v>#VALUE!</v>
      </c>
      <c r="BE46" s="101" t="s">
        <v>136</v>
      </c>
      <c r="BF46" s="96" t="e">
        <f aca="false">BE46/1000000*$AW$2</f>
        <v>#VALUE!</v>
      </c>
      <c r="BG46" s="96" t="e">
        <f aca="false">BF46/$AT$5/$AT$4</f>
        <v>#VALUE!</v>
      </c>
      <c r="BH46" s="95" t="e">
        <f aca="false">BG46*100000000</f>
        <v>#VALUE!</v>
      </c>
      <c r="BI46" s="101" t="s">
        <v>136</v>
      </c>
      <c r="BJ46" s="96" t="e">
        <f aca="false">BI46/1000000*$AW$2</f>
        <v>#VALUE!</v>
      </c>
      <c r="BK46" s="96" t="e">
        <f aca="false">BJ46/$AT$5/$AT$4</f>
        <v>#VALUE!</v>
      </c>
      <c r="BL46" s="95" t="e">
        <f aca="false">BK46*100000000</f>
        <v>#VALUE!</v>
      </c>
      <c r="BM46" s="101" t="s">
        <v>136</v>
      </c>
      <c r="BN46" s="92" t="e">
        <f aca="false">BM46/1000000*$AW$2</f>
        <v>#VALUE!</v>
      </c>
      <c r="BO46" s="96" t="e">
        <f aca="false">BN46/$AT$5/$AT$4</f>
        <v>#VALUE!</v>
      </c>
      <c r="BP46" s="95" t="e">
        <f aca="false">BO46*100000000</f>
        <v>#VALUE!</v>
      </c>
      <c r="BQ46" s="97" t="n">
        <f aca="false">VSM!D39</f>
        <v>142.879</v>
      </c>
      <c r="BR46" s="97" t="n">
        <f aca="false">VSM!E39</f>
        <v>13.779</v>
      </c>
      <c r="BS46" s="98" t="n">
        <f aca="false">BR46/BQ46</f>
        <v>0.0964382449485229</v>
      </c>
      <c r="BT46" s="97" t="n">
        <f aca="false">VSM!F39</f>
        <v>8.59</v>
      </c>
      <c r="BU46" s="97" t="n">
        <f aca="false">ABS(VSM!G39)</f>
        <v>23.88</v>
      </c>
      <c r="BV46" s="99" t="n">
        <f aca="false">BU46/BT46</f>
        <v>2.77997671711292</v>
      </c>
      <c r="BW46" s="97" t="str">
        <f aca="false">VSM!D141</f>
        <v>NaN</v>
      </c>
      <c r="BX46" s="97" t="str">
        <f aca="false">VSM!E141</f>
        <v>NaN</v>
      </c>
      <c r="BY46" s="98" t="e">
        <f aca="false">BX46/BW46</f>
        <v>#VALUE!</v>
      </c>
      <c r="BZ46" s="97" t="str">
        <f aca="false">VSM!F141</f>
        <v>NaN</v>
      </c>
      <c r="CA46" s="97" t="e">
        <f aca="false">ABS(VSM!G141)</f>
        <v>#VALUE!</v>
      </c>
      <c r="CB46" s="99" t="e">
        <f aca="false">CA46/BZ46</f>
        <v>#VALUE!</v>
      </c>
      <c r="CC46" s="100" t="str">
        <f aca="false">VSM!D243</f>
        <v>NaN</v>
      </c>
      <c r="CD46" s="100" t="str">
        <f aca="false">VSM!E243</f>
        <v>NaN</v>
      </c>
      <c r="CE46" s="98" t="e">
        <f aca="false">CD46/CC46</f>
        <v>#VALUE!</v>
      </c>
      <c r="CF46" s="97" t="str">
        <f aca="false">VSM!F243</f>
        <v>NaN</v>
      </c>
      <c r="CG46" s="97" t="e">
        <f aca="false">ABS(VSM!G243)</f>
        <v>#VALUE!</v>
      </c>
      <c r="CH46" s="99" t="e">
        <f aca="false">CG46/CF46</f>
        <v>#VALUE!</v>
      </c>
      <c r="CI46" s="100" t="str">
        <f aca="false">VSM!D345</f>
        <v>NaN</v>
      </c>
      <c r="CJ46" s="97" t="str">
        <f aca="false">VSM!E345</f>
        <v>NaN</v>
      </c>
      <c r="CK46" s="98" t="e">
        <f aca="false">CJ46/CI46</f>
        <v>#VALUE!</v>
      </c>
      <c r="CL46" s="97" t="str">
        <f aca="false">VSM!F345</f>
        <v>NaN</v>
      </c>
      <c r="CM46" s="97" t="e">
        <f aca="false">ABS(VSM!F345)</f>
        <v>#VALUE!</v>
      </c>
      <c r="CN46" s="99" t="e">
        <f aca="false">CM46/CL46</f>
        <v>#VALUE!</v>
      </c>
      <c r="CO46" s="97" t="str">
        <f aca="false">VSM!D447</f>
        <v>NaN</v>
      </c>
      <c r="CP46" s="97" t="str">
        <f aca="false">VSM!E447</f>
        <v>NaN</v>
      </c>
      <c r="CQ46" s="98" t="e">
        <f aca="false">CP46/CO46</f>
        <v>#VALUE!</v>
      </c>
      <c r="CR46" s="97" t="str">
        <f aca="false">VSM!F447</f>
        <v>NaN</v>
      </c>
      <c r="CS46" s="97" t="e">
        <f aca="false">ABS(VSM!G447)</f>
        <v>#VALUE!</v>
      </c>
      <c r="CT46" s="99" t="e">
        <f aca="false">CS46/CR46</f>
        <v>#VALUE!</v>
      </c>
      <c r="CU46" s="97" t="str">
        <f aca="false">VSM!D549</f>
        <v>NaN</v>
      </c>
      <c r="CV46" s="97" t="str">
        <f aca="false">VSM!E549</f>
        <v>NaN</v>
      </c>
      <c r="CW46" s="98" t="e">
        <f aca="false">CV46/CU46</f>
        <v>#VALUE!</v>
      </c>
      <c r="CX46" s="97" t="str">
        <f aca="false">VSM!F549</f>
        <v>NaN</v>
      </c>
      <c r="CY46" s="97" t="e">
        <f aca="false">ABS(VSM!G549)</f>
        <v>#VALUE!</v>
      </c>
      <c r="CZ46" s="99" t="e">
        <f aca="false">CY46/CX46</f>
        <v>#VALUE!</v>
      </c>
    </row>
    <row r="47" customFormat="false" ht="16.5" hidden="false" customHeight="true" outlineLevel="0" collapsed="false">
      <c r="A47" s="85" t="n">
        <v>39</v>
      </c>
      <c r="B47" s="86" t="str">
        <f aca="false">Lokalizacje!D41</f>
        <v>52° 12.329'N</v>
      </c>
      <c r="C47" s="86" t="str">
        <f aca="false">Lokalizacje!C41</f>
        <v>20° 54.982'E</v>
      </c>
      <c r="D47" s="87" t="n">
        <f aca="false">Lokalizacje!B41</f>
        <v>45180</v>
      </c>
      <c r="E47" s="88" t="n">
        <f aca="false">'Analiza sitowa'!B40</f>
        <v>731.76</v>
      </c>
      <c r="F47" s="88" t="n">
        <f aca="false">'Analiza sitowa'!C40</f>
        <v>16.81</v>
      </c>
      <c r="G47" s="88" t="n">
        <f aca="false">'Analiza sitowa'!D40</f>
        <v>27.92</v>
      </c>
      <c r="H47" s="88" t="n">
        <f aca="false">'Analiza sitowa'!E40</f>
        <v>91.96</v>
      </c>
      <c r="I47" s="88" t="n">
        <f aca="false">'Analiza sitowa'!F40</f>
        <v>400.92</v>
      </c>
      <c r="J47" s="88" t="n">
        <f aca="false">'Analiza sitowa'!G40</f>
        <v>193.14</v>
      </c>
      <c r="K47" s="89" t="n">
        <f aca="false">E47/$E47*100</f>
        <v>100</v>
      </c>
      <c r="L47" s="89" t="n">
        <f aca="false">F47/$E47*100</f>
        <v>2.29720126817536</v>
      </c>
      <c r="M47" s="89" t="n">
        <f aca="false">G47/$E47*100</f>
        <v>3.81545862031267</v>
      </c>
      <c r="N47" s="89" t="n">
        <f aca="false">H47/$E47*100</f>
        <v>12.5669618454138</v>
      </c>
      <c r="O47" s="89" t="n">
        <f aca="false">I47/$E47*100</f>
        <v>54.7884552312234</v>
      </c>
      <c r="P47" s="89" t="n">
        <f aca="false">J47/$E47*100</f>
        <v>26.393899639226</v>
      </c>
      <c r="Q47" s="90" t="n">
        <f aca="false">'Masa Warszawa'!D41</f>
        <v>9.72</v>
      </c>
      <c r="R47" s="90" t="n">
        <f aca="false">'Masa Warszawa'!G41</f>
        <v>8.75</v>
      </c>
      <c r="S47" s="90" t="n">
        <f aca="false">'Masa Warszawa'!J41</f>
        <v>9.48</v>
      </c>
      <c r="T47" s="90" t="n">
        <f aca="false">'Masa Warszawa'!M41</f>
        <v>9.86</v>
      </c>
      <c r="U47" s="90" t="n">
        <f aca="false">'Masa Warszawa'!P41</f>
        <v>9.58</v>
      </c>
      <c r="V47" s="90" t="n">
        <f aca="false">'Masa Warszawa'!S41</f>
        <v>9.27</v>
      </c>
      <c r="W47" s="91" t="n">
        <f aca="true">INDIRECT("'F1 Warszawa'!AK"&amp;2+ROW(B39)*6-6)</f>
        <v>0.00235056666666667</v>
      </c>
      <c r="X47" s="91" t="n">
        <f aca="true">INDIRECT("'F1 Warszawa'!AK"&amp;3+ROW(C39)*6-6)</f>
        <v>0.003113</v>
      </c>
      <c r="Y47" s="91" t="n">
        <f aca="true">INDIRECT("'F1 Warszawa'!AK"&amp;4+ROW(D39)*6-6)</f>
        <v>0.00205723333333333</v>
      </c>
      <c r="Z47" s="91" t="n">
        <f aca="true">INDIRECT("'F1 Warszawa'!AK"&amp;5+ROW(E39)*6-6)</f>
        <v>0.00146813333333333</v>
      </c>
      <c r="AA47" s="91" t="n">
        <f aca="true">INDIRECT("'F1 Warszawa'!AK"&amp;6+ROW(F39)*6-6)</f>
        <v>0.00193953333333333</v>
      </c>
      <c r="AB47" s="91" t="n">
        <f aca="true">INDIRECT("'F1 Warszawa'!AK"&amp;7+ROW(G39)*6-6)</f>
        <v>0.00287593333333333</v>
      </c>
      <c r="AC47" s="92" t="n">
        <f aca="false">W47/100</f>
        <v>2.35056666666667E-005</v>
      </c>
      <c r="AD47" s="92" t="n">
        <f aca="false">X47/100</f>
        <v>3.113E-005</v>
      </c>
      <c r="AE47" s="92" t="n">
        <f aca="false">Y47/100</f>
        <v>2.05723333333333E-005</v>
      </c>
      <c r="AF47" s="92" t="n">
        <f aca="false">Z47/100</f>
        <v>1.46813333333333E-005</v>
      </c>
      <c r="AG47" s="92" t="n">
        <f aca="false">AA47/100</f>
        <v>1.93953333333333E-005</v>
      </c>
      <c r="AH47" s="92" t="n">
        <f aca="false">AB47/100</f>
        <v>2.87593333333333E-005</v>
      </c>
      <c r="AI47" s="93" t="n">
        <f aca="false">AC47/Q47*100000000</f>
        <v>241.827846364883</v>
      </c>
      <c r="AJ47" s="93" t="n">
        <f aca="false">AD47/R47*100000000</f>
        <v>355.771428571429</v>
      </c>
      <c r="AK47" s="93" t="n">
        <f aca="false">AE47/S47*100000000</f>
        <v>217.007735583685</v>
      </c>
      <c r="AL47" s="93" t="n">
        <f aca="false">AF47/T47*100000000</f>
        <v>148.897903989182</v>
      </c>
      <c r="AM47" s="93" t="n">
        <f aca="false">AG47/U47*100000000</f>
        <v>202.456506610995</v>
      </c>
      <c r="AN47" s="93" t="n">
        <f aca="false">AH47/V47*100000000</f>
        <v>310.240920532183</v>
      </c>
      <c r="AO47" s="92" t="n">
        <f aca="false">'F3 Warszawa'!AK40</f>
        <v>0.00226</v>
      </c>
      <c r="AP47" s="92" t="n">
        <f aca="false">AO47/100</f>
        <v>2.26E-005</v>
      </c>
      <c r="AQ47" s="93" t="n">
        <f aca="false">AP47/Q47*100000000</f>
        <v>232.510288065844</v>
      </c>
      <c r="AR47" s="93" t="n">
        <f aca="false">(AI47-AQ47)/AI47*100</f>
        <v>3.85297162386377</v>
      </c>
      <c r="AS47" s="92" t="n">
        <f aca="false">ARM!G43</f>
        <v>0.00953613275397098</v>
      </c>
      <c r="AT47" s="92" t="n">
        <f aca="false">AS47/1000000*$AW$2</f>
        <v>9.53613275397098E-008</v>
      </c>
      <c r="AU47" s="94" t="n">
        <f aca="false">AT47/$AT$5/$AT$4</f>
        <v>2.6616406086639E-006</v>
      </c>
      <c r="AV47" s="95" t="n">
        <f aca="false">AU47*100000000</f>
        <v>266.16406086639</v>
      </c>
      <c r="AW47" s="96" t="n">
        <f aca="false">ARM!G190</f>
        <v>0.0130173784728905</v>
      </c>
      <c r="AX47" s="92" t="n">
        <f aca="false">AW47/1000000*$AW$2</f>
        <v>1.30173784728905E-007</v>
      </c>
      <c r="AY47" s="96" t="n">
        <f aca="false">AX47/$AT$5/$AT$4</f>
        <v>3.63329496932232E-006</v>
      </c>
      <c r="AZ47" s="95" t="n">
        <f aca="false">AY47*100000000</f>
        <v>363.329496932233</v>
      </c>
      <c r="BA47" s="101" t="s">
        <v>136</v>
      </c>
      <c r="BB47" s="92" t="e">
        <f aca="false">BA47/1000000*$AW$2</f>
        <v>#VALUE!</v>
      </c>
      <c r="BC47" s="96" t="e">
        <f aca="false">BB47/$AT$5/$AT$4</f>
        <v>#VALUE!</v>
      </c>
      <c r="BD47" s="95" t="e">
        <f aca="false">BC47*100000000</f>
        <v>#VALUE!</v>
      </c>
      <c r="BE47" s="101" t="s">
        <v>136</v>
      </c>
      <c r="BF47" s="96" t="e">
        <f aca="false">BE47/1000000*$AW$2</f>
        <v>#VALUE!</v>
      </c>
      <c r="BG47" s="96" t="e">
        <f aca="false">BF47/$AT$5/$AT$4</f>
        <v>#VALUE!</v>
      </c>
      <c r="BH47" s="95" t="e">
        <f aca="false">BG47*100000000</f>
        <v>#VALUE!</v>
      </c>
      <c r="BI47" s="96" t="n">
        <f aca="false">ARM!G263</f>
        <v>0.00735501967088089</v>
      </c>
      <c r="BJ47" s="96" t="n">
        <f aca="false">BI47/1000000*$AW$2</f>
        <v>7.35501967088089E-008</v>
      </c>
      <c r="BK47" s="96" t="n">
        <f aca="false">BJ47/$AT$5/$AT$4</f>
        <v>2.05286771258364E-006</v>
      </c>
      <c r="BL47" s="95" t="n">
        <f aca="false">BK47*100000000</f>
        <v>205.286771258364</v>
      </c>
      <c r="BM47" s="101" t="s">
        <v>136</v>
      </c>
      <c r="BN47" s="92" t="e">
        <f aca="false">BM47/1000000*$AW$2</f>
        <v>#VALUE!</v>
      </c>
      <c r="BO47" s="96" t="e">
        <f aca="false">BN47/$AT$5/$AT$4</f>
        <v>#VALUE!</v>
      </c>
      <c r="BP47" s="95" t="e">
        <f aca="false">BO47*100000000</f>
        <v>#VALUE!</v>
      </c>
      <c r="BQ47" s="97" t="n">
        <f aca="false">VSM!D40</f>
        <v>187.738</v>
      </c>
      <c r="BR47" s="97" t="n">
        <f aca="false">VSM!E40</f>
        <v>14.426</v>
      </c>
      <c r="BS47" s="98" t="n">
        <f aca="false">BR47/BQ47</f>
        <v>0.076841129659419</v>
      </c>
      <c r="BT47" s="97" t="n">
        <f aca="false">VSM!F40</f>
        <v>7.65</v>
      </c>
      <c r="BU47" s="97" t="n">
        <f aca="false">ABS(VSM!G40)</f>
        <v>23.77</v>
      </c>
      <c r="BV47" s="99" t="n">
        <f aca="false">BU47/BT47</f>
        <v>3.10718954248366</v>
      </c>
      <c r="BW47" s="97" t="n">
        <f aca="false">VSM!D142</f>
        <v>515.023</v>
      </c>
      <c r="BX47" s="97" t="n">
        <f aca="false">VSM!E142</f>
        <v>20.893</v>
      </c>
      <c r="BY47" s="98" t="n">
        <f aca="false">BX47/BW47</f>
        <v>0.0405671203033651</v>
      </c>
      <c r="BZ47" s="97" t="n">
        <f aca="false">VSM!F142</f>
        <v>7.68</v>
      </c>
      <c r="CA47" s="97" t="n">
        <f aca="false">ABS(VSM!G142)</f>
        <v>22.26</v>
      </c>
      <c r="CB47" s="99" t="n">
        <f aca="false">CA47/BZ47</f>
        <v>2.8984375</v>
      </c>
      <c r="CC47" s="100" t="str">
        <f aca="false">VSM!D244</f>
        <v>NaN</v>
      </c>
      <c r="CD47" s="100" t="str">
        <f aca="false">VSM!E244</f>
        <v>NaN</v>
      </c>
      <c r="CE47" s="98" t="e">
        <f aca="false">CD47/CC47</f>
        <v>#VALUE!</v>
      </c>
      <c r="CF47" s="97" t="str">
        <f aca="false">VSM!F244</f>
        <v>NaN</v>
      </c>
      <c r="CG47" s="97" t="e">
        <f aca="false">ABS(VSM!G244)</f>
        <v>#VALUE!</v>
      </c>
      <c r="CH47" s="99" t="e">
        <f aca="false">CG47/CF47</f>
        <v>#VALUE!</v>
      </c>
      <c r="CI47" s="100" t="str">
        <f aca="false">VSM!D346</f>
        <v>NaN</v>
      </c>
      <c r="CJ47" s="97" t="str">
        <f aca="false">VSM!E346</f>
        <v>NaN</v>
      </c>
      <c r="CK47" s="98" t="e">
        <f aca="false">CJ47/CI47</f>
        <v>#VALUE!</v>
      </c>
      <c r="CL47" s="97" t="str">
        <f aca="false">VSM!F346</f>
        <v>NaN</v>
      </c>
      <c r="CM47" s="97" t="e">
        <f aca="false">ABS(VSM!F346)</f>
        <v>#VALUE!</v>
      </c>
      <c r="CN47" s="99" t="e">
        <f aca="false">CM47/CL47</f>
        <v>#VALUE!</v>
      </c>
      <c r="CO47" s="97" t="n">
        <f aca="false">VSM!D448</f>
        <v>231.96</v>
      </c>
      <c r="CP47" s="97" t="n">
        <f aca="false">VSM!E448</f>
        <v>22.489</v>
      </c>
      <c r="CQ47" s="98" t="n">
        <f aca="false">CP47/CO47</f>
        <v>0.0969520607001207</v>
      </c>
      <c r="CR47" s="97" t="n">
        <f aca="false">VSM!F448</f>
        <v>9.42</v>
      </c>
      <c r="CS47" s="97" t="n">
        <f aca="false">ABS(VSM!G448)</f>
        <v>30.19</v>
      </c>
      <c r="CT47" s="99" t="n">
        <f aca="false">CS47/CR47</f>
        <v>3.20488322717622</v>
      </c>
      <c r="CU47" s="97" t="str">
        <f aca="false">VSM!D550</f>
        <v>NaN</v>
      </c>
      <c r="CV47" s="97" t="str">
        <f aca="false">VSM!E550</f>
        <v>NaN</v>
      </c>
      <c r="CW47" s="98" t="e">
        <f aca="false">CV47/CU47</f>
        <v>#VALUE!</v>
      </c>
      <c r="CX47" s="97" t="str">
        <f aca="false">VSM!F550</f>
        <v>NaN</v>
      </c>
      <c r="CY47" s="97" t="e">
        <f aca="false">ABS(VSM!G550)</f>
        <v>#VALUE!</v>
      </c>
      <c r="CZ47" s="99" t="e">
        <f aca="false">CY47/CX47</f>
        <v>#VALUE!</v>
      </c>
    </row>
    <row r="48" customFormat="false" ht="16.5" hidden="false" customHeight="true" outlineLevel="0" collapsed="false">
      <c r="A48" s="85" t="n">
        <v>40</v>
      </c>
      <c r="B48" s="86" t="str">
        <f aca="false">Lokalizacje!D42</f>
        <v>52° 12.229'N</v>
      </c>
      <c r="C48" s="86" t="str">
        <f aca="false">Lokalizacje!C42</f>
        <v>20° 55.484'E</v>
      </c>
      <c r="D48" s="87" t="n">
        <f aca="false">Lokalizacje!B42</f>
        <v>45180</v>
      </c>
      <c r="E48" s="88" t="n">
        <f aca="false">'Analiza sitowa'!B41</f>
        <v>654.93</v>
      </c>
      <c r="F48" s="88" t="n">
        <f aca="false">'Analiza sitowa'!C41</f>
        <v>20.99</v>
      </c>
      <c r="G48" s="88" t="n">
        <f aca="false">'Analiza sitowa'!D41</f>
        <v>56.77</v>
      </c>
      <c r="H48" s="88" t="n">
        <f aca="false">'Analiza sitowa'!E41</f>
        <v>228.56</v>
      </c>
      <c r="I48" s="88" t="n">
        <f aca="false">'Analiza sitowa'!F41</f>
        <v>279.41</v>
      </c>
      <c r="J48" s="88" t="n">
        <f aca="false">'Analiza sitowa'!G41</f>
        <v>68.84</v>
      </c>
      <c r="K48" s="89" t="n">
        <f aca="false">E48/$E48*100</f>
        <v>100</v>
      </c>
      <c r="L48" s="89" t="n">
        <f aca="false">F48/$E48*100</f>
        <v>3.20492266349075</v>
      </c>
      <c r="M48" s="89" t="n">
        <f aca="false">G48/$E48*100</f>
        <v>8.66810193455789</v>
      </c>
      <c r="N48" s="89" t="n">
        <f aca="false">H48/$E48*100</f>
        <v>34.8983860870627</v>
      </c>
      <c r="O48" s="89" t="n">
        <f aca="false">I48/$E48*100</f>
        <v>42.6625746262959</v>
      </c>
      <c r="P48" s="89" t="n">
        <f aca="false">J48/$E48*100</f>
        <v>10.5110469821202</v>
      </c>
      <c r="Q48" s="90" t="n">
        <f aca="false">'Masa Warszawa'!D42</f>
        <v>9.75</v>
      </c>
      <c r="R48" s="90" t="n">
        <f aca="false">'Masa Warszawa'!G42</f>
        <v>8.95</v>
      </c>
      <c r="S48" s="90" t="n">
        <f aca="false">'Masa Warszawa'!J42</f>
        <v>9.37</v>
      </c>
      <c r="T48" s="90" t="n">
        <f aca="false">'Masa Warszawa'!M42</f>
        <v>10.18</v>
      </c>
      <c r="U48" s="90" t="n">
        <f aca="false">'Masa Warszawa'!P42</f>
        <v>9.38</v>
      </c>
      <c r="V48" s="90" t="n">
        <f aca="false">'Masa Warszawa'!S42</f>
        <v>8.94</v>
      </c>
      <c r="W48" s="91" t="n">
        <f aca="true">INDIRECT("'F1 Warszawa'!AK"&amp;2+ROW(B40)*6-6)</f>
        <v>0.00192233333333333</v>
      </c>
      <c r="X48" s="91" t="n">
        <f aca="true">INDIRECT("'F1 Warszawa'!AK"&amp;3+ROW(C40)*6-6)</f>
        <v>0.0032442</v>
      </c>
      <c r="Y48" s="91" t="n">
        <f aca="true">INDIRECT("'F1 Warszawa'!AK"&amp;4+ROW(D40)*6-6)</f>
        <v>0.00206126666666667</v>
      </c>
      <c r="Z48" s="91" t="n">
        <f aca="true">INDIRECT("'F1 Warszawa'!AK"&amp;5+ROW(E40)*6-6)</f>
        <v>0.00159926666666667</v>
      </c>
      <c r="AA48" s="91" t="n">
        <f aca="true">INDIRECT("'F1 Warszawa'!AK"&amp;6+ROW(F40)*6-6)</f>
        <v>0.00187106666666667</v>
      </c>
      <c r="AB48" s="91" t="n">
        <f aca="true">INDIRECT("'F1 Warszawa'!AK"&amp;7+ROW(G40)*6-6)</f>
        <v>0.00298426666666667</v>
      </c>
      <c r="AC48" s="92" t="n">
        <f aca="false">W48/100</f>
        <v>1.92233333333333E-005</v>
      </c>
      <c r="AD48" s="92" t="n">
        <f aca="false">X48/100</f>
        <v>3.2442E-005</v>
      </c>
      <c r="AE48" s="92" t="n">
        <f aca="false">Y48/100</f>
        <v>2.06126666666667E-005</v>
      </c>
      <c r="AF48" s="92" t="n">
        <f aca="false">Z48/100</f>
        <v>1.59926666666667E-005</v>
      </c>
      <c r="AG48" s="92" t="n">
        <f aca="false">AA48/100</f>
        <v>1.87106666666667E-005</v>
      </c>
      <c r="AH48" s="92" t="n">
        <f aca="false">AB48/100</f>
        <v>2.98426666666667E-005</v>
      </c>
      <c r="AI48" s="93" t="n">
        <f aca="false">AC48/Q48*100000000</f>
        <v>197.162393162393</v>
      </c>
      <c r="AJ48" s="93" t="n">
        <f aca="false">AD48/R48*100000000</f>
        <v>362.480446927374</v>
      </c>
      <c r="AK48" s="93" t="n">
        <f aca="false">AE48/S48*100000000</f>
        <v>219.985770188545</v>
      </c>
      <c r="AL48" s="93" t="n">
        <f aca="false">AF48/T48*100000000</f>
        <v>157.098886705959</v>
      </c>
      <c r="AM48" s="93" t="n">
        <f aca="false">AG48/U48*100000000</f>
        <v>199.474058280028</v>
      </c>
      <c r="AN48" s="93" t="n">
        <f aca="false">AH48/V48*100000000</f>
        <v>333.810589112603</v>
      </c>
      <c r="AO48" s="92" t="n">
        <f aca="false">'F3 Warszawa'!AK41</f>
        <v>0.00184</v>
      </c>
      <c r="AP48" s="92" t="n">
        <f aca="false">AO48/100</f>
        <v>1.84E-005</v>
      </c>
      <c r="AQ48" s="93" t="n">
        <f aca="false">AP48/Q48*100000000</f>
        <v>188.717948717949</v>
      </c>
      <c r="AR48" s="93" t="n">
        <f aca="false">(AI48-AQ48)/AI48*100</f>
        <v>4.28298942257671</v>
      </c>
      <c r="AS48" s="92" t="n">
        <f aca="false">ARM!G44</f>
        <v>0.0147438341967405</v>
      </c>
      <c r="AT48" s="92" t="n">
        <f aca="false">AS48/1000000*$AW$2</f>
        <v>1.47438341967405E-007</v>
      </c>
      <c r="AU48" s="94" t="n">
        <f aca="false">AT48/$AT$5/$AT$4</f>
        <v>4.11516794469024E-006</v>
      </c>
      <c r="AV48" s="95" t="n">
        <f aca="false">AU48*100000000</f>
        <v>411.516794469024</v>
      </c>
      <c r="AW48" s="96" t="n">
        <f aca="false">ARM!G191</f>
        <v>0.0341390363256019</v>
      </c>
      <c r="AX48" s="92" t="n">
        <f aca="false">AW48/1000000*$AW$2</f>
        <v>3.41390363256019E-007</v>
      </c>
      <c r="AY48" s="96" t="n">
        <f aca="false">AX48/$AT$5/$AT$4</f>
        <v>9.52858436110133E-006</v>
      </c>
      <c r="AZ48" s="95" t="n">
        <f aca="false">AY48*100000000</f>
        <v>952.858436110133</v>
      </c>
      <c r="BA48" s="101" t="s">
        <v>136</v>
      </c>
      <c r="BB48" s="92" t="e">
        <f aca="false">BA48/1000000*$AW$2</f>
        <v>#VALUE!</v>
      </c>
      <c r="BC48" s="96" t="e">
        <f aca="false">BB48/$AT$5/$AT$4</f>
        <v>#VALUE!</v>
      </c>
      <c r="BD48" s="95" t="e">
        <f aca="false">BC48*100000000</f>
        <v>#VALUE!</v>
      </c>
      <c r="BE48" s="101" t="s">
        <v>136</v>
      </c>
      <c r="BF48" s="96" t="e">
        <f aca="false">BE48/1000000*$AW$2</f>
        <v>#VALUE!</v>
      </c>
      <c r="BG48" s="96" t="e">
        <f aca="false">BF48/$AT$5/$AT$4</f>
        <v>#VALUE!</v>
      </c>
      <c r="BH48" s="95" t="e">
        <f aca="false">BG48*100000000</f>
        <v>#VALUE!</v>
      </c>
      <c r="BI48" s="101" t="s">
        <v>136</v>
      </c>
      <c r="BJ48" s="96" t="e">
        <f aca="false">BI48/1000000*$AW$2</f>
        <v>#VALUE!</v>
      </c>
      <c r="BK48" s="96" t="e">
        <f aca="false">BJ48/$AT$5/$AT$4</f>
        <v>#VALUE!</v>
      </c>
      <c r="BL48" s="95" t="e">
        <f aca="false">BK48*100000000</f>
        <v>#VALUE!</v>
      </c>
      <c r="BM48" s="101" t="s">
        <v>136</v>
      </c>
      <c r="BN48" s="92" t="e">
        <f aca="false">BM48/1000000*$AW$2</f>
        <v>#VALUE!</v>
      </c>
      <c r="BO48" s="96" t="e">
        <f aca="false">BN48/$AT$5/$AT$4</f>
        <v>#VALUE!</v>
      </c>
      <c r="BP48" s="95" t="e">
        <f aca="false">BO48*100000000</f>
        <v>#VALUE!</v>
      </c>
      <c r="BQ48" s="97" t="n">
        <f aca="false">VSM!D41</f>
        <v>241.146</v>
      </c>
      <c r="BR48" s="97" t="n">
        <f aca="false">VSM!E41</f>
        <v>22.049</v>
      </c>
      <c r="BS48" s="98" t="n">
        <f aca="false">BR48/BQ48</f>
        <v>0.0914342348618679</v>
      </c>
      <c r="BT48" s="97" t="n">
        <f aca="false">VSM!F41</f>
        <v>8.16</v>
      </c>
      <c r="BU48" s="97" t="n">
        <f aca="false">ABS(VSM!G41)</f>
        <v>23.91</v>
      </c>
      <c r="BV48" s="99" t="n">
        <f aca="false">BU48/BT48</f>
        <v>2.93014705882353</v>
      </c>
      <c r="BW48" s="97" t="n">
        <f aca="false">VSM!D143</f>
        <v>193.665</v>
      </c>
      <c r="BX48" s="97" t="n">
        <f aca="false">VSM!E143</f>
        <v>20.796</v>
      </c>
      <c r="BY48" s="98" t="n">
        <f aca="false">BX48/BW48</f>
        <v>0.107381302765084</v>
      </c>
      <c r="BZ48" s="97" t="n">
        <f aca="false">VSM!F143</f>
        <v>7.74</v>
      </c>
      <c r="CA48" s="97" t="n">
        <f aca="false">ABS(VSM!G143)</f>
        <v>20.93</v>
      </c>
      <c r="CB48" s="99" t="n">
        <f aca="false">CA48/BZ48</f>
        <v>2.70413436692506</v>
      </c>
      <c r="CC48" s="100" t="str">
        <f aca="false">VSM!D245</f>
        <v>NaN</v>
      </c>
      <c r="CD48" s="100" t="str">
        <f aca="false">VSM!E245</f>
        <v>NaN</v>
      </c>
      <c r="CE48" s="98" t="e">
        <f aca="false">CD48/CC48</f>
        <v>#VALUE!</v>
      </c>
      <c r="CF48" s="97" t="str">
        <f aca="false">VSM!F245</f>
        <v>NaN</v>
      </c>
      <c r="CG48" s="97" t="e">
        <f aca="false">ABS(VSM!G245)</f>
        <v>#VALUE!</v>
      </c>
      <c r="CH48" s="99" t="e">
        <f aca="false">CG48/CF48</f>
        <v>#VALUE!</v>
      </c>
      <c r="CI48" s="100" t="str">
        <f aca="false">VSM!D347</f>
        <v>NaN</v>
      </c>
      <c r="CJ48" s="97" t="str">
        <f aca="false">VSM!E347</f>
        <v>NaN</v>
      </c>
      <c r="CK48" s="98" t="e">
        <f aca="false">CJ48/CI48</f>
        <v>#VALUE!</v>
      </c>
      <c r="CL48" s="97" t="str">
        <f aca="false">VSM!F347</f>
        <v>NaN</v>
      </c>
      <c r="CM48" s="97" t="e">
        <f aca="false">ABS(VSM!F347)</f>
        <v>#VALUE!</v>
      </c>
      <c r="CN48" s="99" t="e">
        <f aca="false">CM48/CL48</f>
        <v>#VALUE!</v>
      </c>
      <c r="CO48" s="97" t="str">
        <f aca="false">VSM!D449</f>
        <v>NaN</v>
      </c>
      <c r="CP48" s="97" t="str">
        <f aca="false">VSM!E449</f>
        <v>NaN</v>
      </c>
      <c r="CQ48" s="98" t="e">
        <f aca="false">CP48/CO48</f>
        <v>#VALUE!</v>
      </c>
      <c r="CR48" s="97" t="str">
        <f aca="false">VSM!F449</f>
        <v>NaN</v>
      </c>
      <c r="CS48" s="97" t="e">
        <f aca="false">ABS(VSM!G449)</f>
        <v>#VALUE!</v>
      </c>
      <c r="CT48" s="99" t="e">
        <f aca="false">CS48/CR48</f>
        <v>#VALUE!</v>
      </c>
      <c r="CU48" s="97" t="str">
        <f aca="false">VSM!D551</f>
        <v>NaN</v>
      </c>
      <c r="CV48" s="97" t="str">
        <f aca="false">VSM!E551</f>
        <v>NaN</v>
      </c>
      <c r="CW48" s="98" t="e">
        <f aca="false">CV48/CU48</f>
        <v>#VALUE!</v>
      </c>
      <c r="CX48" s="97" t="str">
        <f aca="false">VSM!F551</f>
        <v>NaN</v>
      </c>
      <c r="CY48" s="97" t="e">
        <f aca="false">ABS(VSM!G551)</f>
        <v>#VALUE!</v>
      </c>
      <c r="CZ48" s="99" t="e">
        <f aca="false">CY48/CX48</f>
        <v>#VALUE!</v>
      </c>
    </row>
    <row r="49" customFormat="false" ht="16.5" hidden="false" customHeight="true" outlineLevel="0" collapsed="false">
      <c r="A49" s="85" t="n">
        <v>41</v>
      </c>
      <c r="B49" s="86" t="str">
        <f aca="false">Lokalizacje!D43</f>
        <v>52° 12.108'N</v>
      </c>
      <c r="C49" s="86" t="str">
        <f aca="false">Lokalizacje!C43</f>
        <v>20° 56.001'E</v>
      </c>
      <c r="D49" s="87" t="n">
        <f aca="false">Lokalizacje!B43</f>
        <v>45180</v>
      </c>
      <c r="E49" s="88" t="n">
        <f aca="false">'Analiza sitowa'!B42</f>
        <v>876.45</v>
      </c>
      <c r="F49" s="88" t="n">
        <f aca="false">'Analiza sitowa'!C42</f>
        <v>114.95</v>
      </c>
      <c r="G49" s="88" t="n">
        <f aca="false">'Analiza sitowa'!D42</f>
        <v>239.29</v>
      </c>
      <c r="H49" s="88" t="n">
        <f aca="false">'Analiza sitowa'!E42</f>
        <v>230.96</v>
      </c>
      <c r="I49" s="88" t="n">
        <f aca="false">'Analiza sitowa'!F42</f>
        <v>188.76</v>
      </c>
      <c r="J49" s="88" t="n">
        <f aca="false">'Analiza sitowa'!G42</f>
        <v>100.77</v>
      </c>
      <c r="K49" s="89" t="n">
        <f aca="false">E49/$E49*100</f>
        <v>100</v>
      </c>
      <c r="L49" s="89" t="n">
        <f aca="false">F49/$E49*100</f>
        <v>13.1154087512123</v>
      </c>
      <c r="M49" s="89" t="n">
        <f aca="false">G49/$E49*100</f>
        <v>27.3021849506532</v>
      </c>
      <c r="N49" s="89" t="n">
        <f aca="false">H49/$E49*100</f>
        <v>26.3517599406697</v>
      </c>
      <c r="O49" s="89" t="n">
        <f aca="false">I49/$E49*100</f>
        <v>21.5368817388328</v>
      </c>
      <c r="P49" s="89" t="n">
        <f aca="false">J49/$E49*100</f>
        <v>11.4975183980832</v>
      </c>
      <c r="Q49" s="90" t="n">
        <f aca="false">'Masa Warszawa'!D43</f>
        <v>10.97</v>
      </c>
      <c r="R49" s="90" t="n">
        <f aca="false">'Masa Warszawa'!G43</f>
        <v>9.7</v>
      </c>
      <c r="S49" s="90" t="n">
        <f aca="false">'Masa Warszawa'!J43</f>
        <v>9.87</v>
      </c>
      <c r="T49" s="90" t="n">
        <f aca="false">'Masa Warszawa'!M43</f>
        <v>9.97</v>
      </c>
      <c r="U49" s="90" t="n">
        <f aca="false">'Masa Warszawa'!P43</f>
        <v>10.09</v>
      </c>
      <c r="V49" s="90" t="n">
        <f aca="false">'Masa Warszawa'!S43</f>
        <v>8.88</v>
      </c>
      <c r="W49" s="91" t="n">
        <f aca="true">INDIRECT("'F1 Warszawa'!AK"&amp;2+ROW(B41)*6-6)</f>
        <v>0.00102116666666667</v>
      </c>
      <c r="X49" s="91" t="n">
        <f aca="true">INDIRECT("'F1 Warszawa'!AK"&amp;3+ROW(C41)*6-6)</f>
        <v>0.001446</v>
      </c>
      <c r="Y49" s="91" t="n">
        <f aca="true">INDIRECT("'F1 Warszawa'!AK"&amp;4+ROW(D41)*6-6)</f>
        <v>0.000725486666666667</v>
      </c>
      <c r="Z49" s="91" t="n">
        <f aca="true">INDIRECT("'F1 Warszawa'!AK"&amp;5+ROW(E41)*6-6)</f>
        <v>0.000492463333333333</v>
      </c>
      <c r="AA49" s="91" t="n">
        <f aca="true">INDIRECT("'F1 Warszawa'!AK"&amp;6+ROW(F41)*6-6)</f>
        <v>0.000741906666666667</v>
      </c>
      <c r="AB49" s="91" t="n">
        <f aca="true">INDIRECT("'F1 Warszawa'!AK"&amp;7+ROW(G41)*6-6)</f>
        <v>0.00250593333333333</v>
      </c>
      <c r="AC49" s="92" t="n">
        <f aca="false">W49/100</f>
        <v>1.02116666666667E-005</v>
      </c>
      <c r="AD49" s="92" t="n">
        <f aca="false">X49/100</f>
        <v>1.446E-005</v>
      </c>
      <c r="AE49" s="92" t="n">
        <f aca="false">Y49/100</f>
        <v>7.25486666666667E-006</v>
      </c>
      <c r="AF49" s="92" t="n">
        <f aca="false">Z49/100</f>
        <v>4.92463333333333E-006</v>
      </c>
      <c r="AG49" s="92" t="n">
        <f aca="false">AA49/100</f>
        <v>7.41906666666667E-006</v>
      </c>
      <c r="AH49" s="92" t="n">
        <f aca="false">AB49/100</f>
        <v>2.50593333333333E-005</v>
      </c>
      <c r="AI49" s="93" t="n">
        <f aca="false">AC49/Q49*100000000</f>
        <v>93.0872075357034</v>
      </c>
      <c r="AJ49" s="93" t="n">
        <f aca="false">AD49/R49*100000000</f>
        <v>149.072164948454</v>
      </c>
      <c r="AK49" s="93" t="n">
        <f aca="false">AE49/S49*100000000</f>
        <v>73.5042215467747</v>
      </c>
      <c r="AL49" s="93" t="n">
        <f aca="false">AF49/T49*100000000</f>
        <v>49.3945168839853</v>
      </c>
      <c r="AM49" s="93" t="n">
        <f aca="false">AG49/U49*100000000</f>
        <v>73.5289065080938</v>
      </c>
      <c r="AN49" s="93" t="n">
        <f aca="false">AH49/V49*100000000</f>
        <v>282.1996996997</v>
      </c>
      <c r="AO49" s="92" t="n">
        <f aca="false">'F3 Warszawa'!AK42</f>
        <v>0.000981816666666667</v>
      </c>
      <c r="AP49" s="92" t="n">
        <f aca="false">AO49/100</f>
        <v>9.81816666666667E-006</v>
      </c>
      <c r="AQ49" s="93" t="n">
        <f aca="false">AP49/Q49*100000000</f>
        <v>89.5001519295047</v>
      </c>
      <c r="AR49" s="93" t="n">
        <f aca="false">(AI49-AQ49)/AI49*100</f>
        <v>3.8534356128611</v>
      </c>
      <c r="AS49" s="92" t="n">
        <f aca="false">ARM!G45</f>
        <v>0.0104490571888931</v>
      </c>
      <c r="AT49" s="92" t="n">
        <f aca="false">AS49/1000000*$AW$2</f>
        <v>1.04490571888931E-007</v>
      </c>
      <c r="AU49" s="94" t="n">
        <f aca="false">AT49/$AT$5/$AT$4</f>
        <v>2.91644796205549E-006</v>
      </c>
      <c r="AV49" s="95" t="n">
        <f aca="false">AU49*100000000</f>
        <v>291.644796205549</v>
      </c>
      <c r="AW49" s="101" t="s">
        <v>136</v>
      </c>
      <c r="AX49" s="92" t="e">
        <f aca="false">AW49/1000000*$AW$2</f>
        <v>#VALUE!</v>
      </c>
      <c r="AY49" s="96" t="e">
        <f aca="false">AX49/$AT$5/$AT$4</f>
        <v>#VALUE!</v>
      </c>
      <c r="AZ49" s="95" t="e">
        <f aca="false">AY49*100000000</f>
        <v>#VALUE!</v>
      </c>
      <c r="BA49" s="101" t="s">
        <v>136</v>
      </c>
      <c r="BB49" s="92" t="e">
        <f aca="false">BA49/1000000*$AW$2</f>
        <v>#VALUE!</v>
      </c>
      <c r="BC49" s="96" t="e">
        <f aca="false">BB49/$AT$5/$AT$4</f>
        <v>#VALUE!</v>
      </c>
      <c r="BD49" s="95" t="e">
        <f aca="false">BC49*100000000</f>
        <v>#VALUE!</v>
      </c>
      <c r="BE49" s="101" t="s">
        <v>136</v>
      </c>
      <c r="BF49" s="96" t="e">
        <f aca="false">BE49/1000000*$AW$2</f>
        <v>#VALUE!</v>
      </c>
      <c r="BG49" s="96" t="e">
        <f aca="false">BF49/$AT$5/$AT$4</f>
        <v>#VALUE!</v>
      </c>
      <c r="BH49" s="95" t="e">
        <f aca="false">BG49*100000000</f>
        <v>#VALUE!</v>
      </c>
      <c r="BI49" s="101" t="s">
        <v>136</v>
      </c>
      <c r="BJ49" s="96" t="e">
        <f aca="false">BI49/1000000*$AW$2</f>
        <v>#VALUE!</v>
      </c>
      <c r="BK49" s="96" t="e">
        <f aca="false">BJ49/$AT$5/$AT$4</f>
        <v>#VALUE!</v>
      </c>
      <c r="BL49" s="95" t="e">
        <f aca="false">BK49*100000000</f>
        <v>#VALUE!</v>
      </c>
      <c r="BM49" s="101" t="s">
        <v>136</v>
      </c>
      <c r="BN49" s="92" t="e">
        <f aca="false">BM49/1000000*$AW$2</f>
        <v>#VALUE!</v>
      </c>
      <c r="BO49" s="96" t="e">
        <f aca="false">BN49/$AT$5/$AT$4</f>
        <v>#VALUE!</v>
      </c>
      <c r="BP49" s="95" t="e">
        <f aca="false">BO49*100000000</f>
        <v>#VALUE!</v>
      </c>
      <c r="BQ49" s="97" t="n">
        <f aca="false">VSM!D42</f>
        <v>91.296</v>
      </c>
      <c r="BR49" s="97" t="n">
        <f aca="false">VSM!E42</f>
        <v>11.476</v>
      </c>
      <c r="BS49" s="98" t="n">
        <f aca="false">BR49/BQ49</f>
        <v>0.125701016473887</v>
      </c>
      <c r="BT49" s="97" t="n">
        <f aca="false">VSM!F42</f>
        <v>9.12</v>
      </c>
      <c r="BU49" s="97" t="n">
        <f aca="false">ABS(VSM!G42)</f>
        <v>22.5</v>
      </c>
      <c r="BV49" s="99" t="n">
        <f aca="false">BU49/BT49</f>
        <v>2.4671052631579</v>
      </c>
      <c r="BW49" s="97" t="str">
        <f aca="false">VSM!D144</f>
        <v>NaN</v>
      </c>
      <c r="BX49" s="97" t="str">
        <f aca="false">VSM!E144</f>
        <v>NaN</v>
      </c>
      <c r="BY49" s="98" t="e">
        <f aca="false">BX49/BW49</f>
        <v>#VALUE!</v>
      </c>
      <c r="BZ49" s="97" t="str">
        <f aca="false">VSM!F144</f>
        <v>NaN</v>
      </c>
      <c r="CA49" s="97" t="e">
        <f aca="false">ABS(VSM!G144)</f>
        <v>#VALUE!</v>
      </c>
      <c r="CB49" s="99" t="e">
        <f aca="false">CA49/BZ49</f>
        <v>#VALUE!</v>
      </c>
      <c r="CC49" s="100" t="str">
        <f aca="false">VSM!D246</f>
        <v>NaN</v>
      </c>
      <c r="CD49" s="100" t="str">
        <f aca="false">VSM!E246</f>
        <v>NaN</v>
      </c>
      <c r="CE49" s="98" t="e">
        <f aca="false">CD49/CC49</f>
        <v>#VALUE!</v>
      </c>
      <c r="CF49" s="97" t="str">
        <f aca="false">VSM!F246</f>
        <v>NaN</v>
      </c>
      <c r="CG49" s="97" t="e">
        <f aca="false">ABS(VSM!G246)</f>
        <v>#VALUE!</v>
      </c>
      <c r="CH49" s="99" t="e">
        <f aca="false">CG49/CF49</f>
        <v>#VALUE!</v>
      </c>
      <c r="CI49" s="100" t="str">
        <f aca="false">VSM!D348</f>
        <v>NaN</v>
      </c>
      <c r="CJ49" s="97" t="str">
        <f aca="false">VSM!E348</f>
        <v>NaN</v>
      </c>
      <c r="CK49" s="98" t="e">
        <f aca="false">CJ49/CI49</f>
        <v>#VALUE!</v>
      </c>
      <c r="CL49" s="97" t="str">
        <f aca="false">VSM!F348</f>
        <v>NaN</v>
      </c>
      <c r="CM49" s="97" t="e">
        <f aca="false">ABS(VSM!F348)</f>
        <v>#VALUE!</v>
      </c>
      <c r="CN49" s="99" t="e">
        <f aca="false">CM49/CL49</f>
        <v>#VALUE!</v>
      </c>
      <c r="CO49" s="97" t="str">
        <f aca="false">VSM!D450</f>
        <v>NaN</v>
      </c>
      <c r="CP49" s="97" t="str">
        <f aca="false">VSM!E450</f>
        <v>NaN</v>
      </c>
      <c r="CQ49" s="98" t="e">
        <f aca="false">CP49/CO49</f>
        <v>#VALUE!</v>
      </c>
      <c r="CR49" s="97" t="str">
        <f aca="false">VSM!F450</f>
        <v>NaN</v>
      </c>
      <c r="CS49" s="97" t="e">
        <f aca="false">ABS(VSM!G450)</f>
        <v>#VALUE!</v>
      </c>
      <c r="CT49" s="99" t="e">
        <f aca="false">CS49/CR49</f>
        <v>#VALUE!</v>
      </c>
      <c r="CU49" s="97" t="str">
        <f aca="false">VSM!D552</f>
        <v>NaN</v>
      </c>
      <c r="CV49" s="97" t="str">
        <f aca="false">VSM!E552</f>
        <v>NaN</v>
      </c>
      <c r="CW49" s="98" t="e">
        <f aca="false">CV49/CU49</f>
        <v>#VALUE!</v>
      </c>
      <c r="CX49" s="97" t="str">
        <f aca="false">VSM!F552</f>
        <v>NaN</v>
      </c>
      <c r="CY49" s="97" t="e">
        <f aca="false">ABS(VSM!G552)</f>
        <v>#VALUE!</v>
      </c>
      <c r="CZ49" s="99" t="e">
        <f aca="false">CY49/CX49</f>
        <v>#VALUE!</v>
      </c>
    </row>
    <row r="50" customFormat="false" ht="16.5" hidden="false" customHeight="true" outlineLevel="0" collapsed="false">
      <c r="A50" s="85" t="n">
        <v>42</v>
      </c>
      <c r="B50" s="86" t="str">
        <f aca="false">Lokalizacje!D44</f>
        <v>52° 12.121'N</v>
      </c>
      <c r="C50" s="86" t="str">
        <f aca="false">Lokalizacje!C44</f>
        <v>20° 57.397'E</v>
      </c>
      <c r="D50" s="87" t="n">
        <f aca="false">Lokalizacje!B44</f>
        <v>45180</v>
      </c>
      <c r="E50" s="88" t="n">
        <f aca="false">'Analiza sitowa'!B43</f>
        <v>1143.65</v>
      </c>
      <c r="F50" s="88" t="n">
        <f aca="false">'Analiza sitowa'!C43</f>
        <v>43.38</v>
      </c>
      <c r="G50" s="88" t="n">
        <f aca="false">'Analiza sitowa'!D43</f>
        <v>94.9</v>
      </c>
      <c r="H50" s="88" t="n">
        <f aca="false">'Analiza sitowa'!E43</f>
        <v>280.92</v>
      </c>
      <c r="I50" s="88" t="n">
        <f aca="false">'Analiza sitowa'!F43</f>
        <v>480.51</v>
      </c>
      <c r="J50" s="88" t="n">
        <f aca="false">'Analiza sitowa'!G43</f>
        <v>243.07</v>
      </c>
      <c r="K50" s="89" t="n">
        <f aca="false">E50/$E50*100</f>
        <v>100</v>
      </c>
      <c r="L50" s="89" t="n">
        <f aca="false">F50/$E50*100</f>
        <v>3.79311852402396</v>
      </c>
      <c r="M50" s="89" t="n">
        <f aca="false">G50/$E50*100</f>
        <v>8.2979932671709</v>
      </c>
      <c r="N50" s="89" t="n">
        <f aca="false">H50/$E50*100</f>
        <v>24.5634591002492</v>
      </c>
      <c r="O50" s="89" t="n">
        <f aca="false">I50/$E50*100</f>
        <v>42.0154767629957</v>
      </c>
      <c r="P50" s="89" t="n">
        <f aca="false">J50/$E50*100</f>
        <v>21.2538801206663</v>
      </c>
      <c r="Q50" s="90" t="n">
        <f aca="false">'Masa Warszawa'!D44</f>
        <v>10.17</v>
      </c>
      <c r="R50" s="90" t="n">
        <f aca="false">'Masa Warszawa'!G44</f>
        <v>9.01</v>
      </c>
      <c r="S50" s="90" t="n">
        <f aca="false">'Masa Warszawa'!J44</f>
        <v>9.11</v>
      </c>
      <c r="T50" s="90" t="n">
        <f aca="false">'Masa Warszawa'!M44</f>
        <v>10.89</v>
      </c>
      <c r="U50" s="90" t="n">
        <f aca="false">'Masa Warszawa'!P44</f>
        <v>9.93</v>
      </c>
      <c r="V50" s="90" t="n">
        <f aca="false">'Masa Warszawa'!S44</f>
        <v>8.41</v>
      </c>
      <c r="W50" s="91" t="n">
        <f aca="true">INDIRECT("'F1 Warszawa'!AK"&amp;2+ROW(B42)*6-6)</f>
        <v>0.00153033333333333</v>
      </c>
      <c r="X50" s="91" t="n">
        <f aca="true">INDIRECT("'F1 Warszawa'!AK"&amp;3+ROW(C42)*6-6)</f>
        <v>0.0022653</v>
      </c>
      <c r="Y50" s="91" t="n">
        <f aca="true">INDIRECT("'F1 Warszawa'!AK"&amp;4+ROW(D42)*6-6)</f>
        <v>0.001331</v>
      </c>
      <c r="Z50" s="91" t="n">
        <f aca="true">INDIRECT("'F1 Warszawa'!AK"&amp;5+ROW(E42)*6-6)</f>
        <v>0.000936356666666667</v>
      </c>
      <c r="AA50" s="91" t="n">
        <f aca="true">INDIRECT("'F1 Warszawa'!AK"&amp;6+ROW(F42)*6-6)</f>
        <v>0.00111376666666667</v>
      </c>
      <c r="AB50" s="91" t="n">
        <f aca="true">INDIRECT("'F1 Warszawa'!AK"&amp;7+ROW(G42)*6-6)</f>
        <v>0.00230313333333333</v>
      </c>
      <c r="AC50" s="92" t="n">
        <f aca="false">W50/100</f>
        <v>1.53033333333333E-005</v>
      </c>
      <c r="AD50" s="92" t="n">
        <f aca="false">X50/100</f>
        <v>2.2653E-005</v>
      </c>
      <c r="AE50" s="92" t="n">
        <f aca="false">Y50/100</f>
        <v>1.331E-005</v>
      </c>
      <c r="AF50" s="92" t="n">
        <f aca="false">Z50/100</f>
        <v>9.36356666666667E-006</v>
      </c>
      <c r="AG50" s="92" t="n">
        <f aca="false">AA50/100</f>
        <v>1.11376666666667E-005</v>
      </c>
      <c r="AH50" s="92" t="n">
        <f aca="false">AB50/100</f>
        <v>2.30313333333333E-005</v>
      </c>
      <c r="AI50" s="93" t="n">
        <f aca="false">AC50/Q50*100000000</f>
        <v>150.475254015077</v>
      </c>
      <c r="AJ50" s="93" t="n">
        <f aca="false">AD50/R50*100000000</f>
        <v>251.42064372919</v>
      </c>
      <c r="AK50" s="93" t="n">
        <f aca="false">AE50/S50*100000000</f>
        <v>146.103183315038</v>
      </c>
      <c r="AL50" s="93" t="n">
        <f aca="false">AF50/T50*100000000</f>
        <v>85.983164983165</v>
      </c>
      <c r="AM50" s="93" t="n">
        <f aca="false">AG50/U50*100000000</f>
        <v>112.161799261497</v>
      </c>
      <c r="AN50" s="93" t="n">
        <f aca="false">AH50/V50*100000000</f>
        <v>273.856520015854</v>
      </c>
      <c r="AO50" s="92" t="n">
        <f aca="false">'F3 Warszawa'!AK43</f>
        <v>0.00147</v>
      </c>
      <c r="AP50" s="92" t="n">
        <f aca="false">AO50/100</f>
        <v>1.47E-005</v>
      </c>
      <c r="AQ50" s="93" t="n">
        <f aca="false">AP50/Q50*100000000</f>
        <v>144.542772861357</v>
      </c>
      <c r="AR50" s="93" t="n">
        <f aca="false">(AI50-AQ50)/AI50*100</f>
        <v>3.94249618819429</v>
      </c>
      <c r="AS50" s="92" t="n">
        <f aca="false">ARM!G46</f>
        <v>0.0120813893633203</v>
      </c>
      <c r="AT50" s="92" t="n">
        <f aca="false">AS50/1000000*$AW$2</f>
        <v>1.20813893633203E-007</v>
      </c>
      <c r="AU50" s="94" t="n">
        <f aca="false">AT50/$AT$5/$AT$4</f>
        <v>3.37205000896229E-006</v>
      </c>
      <c r="AV50" s="95" t="n">
        <f aca="false">AU50*100000000</f>
        <v>337.205000896229</v>
      </c>
      <c r="AW50" s="101" t="s">
        <v>136</v>
      </c>
      <c r="AX50" s="92" t="e">
        <f aca="false">AW50/1000000*$AW$2</f>
        <v>#VALUE!</v>
      </c>
      <c r="AY50" s="96" t="e">
        <f aca="false">AX50/$AT$5/$AT$4</f>
        <v>#VALUE!</v>
      </c>
      <c r="AZ50" s="95" t="e">
        <f aca="false">AY50*100000000</f>
        <v>#VALUE!</v>
      </c>
      <c r="BA50" s="101" t="s">
        <v>136</v>
      </c>
      <c r="BB50" s="92" t="e">
        <f aca="false">BA50/1000000*$AW$2</f>
        <v>#VALUE!</v>
      </c>
      <c r="BC50" s="96" t="e">
        <f aca="false">BB50/$AT$5/$AT$4</f>
        <v>#VALUE!</v>
      </c>
      <c r="BD50" s="95" t="e">
        <f aca="false">BC50*100000000</f>
        <v>#VALUE!</v>
      </c>
      <c r="BE50" s="101" t="s">
        <v>136</v>
      </c>
      <c r="BF50" s="96" t="e">
        <f aca="false">BE50/1000000*$AW$2</f>
        <v>#VALUE!</v>
      </c>
      <c r="BG50" s="96" t="e">
        <f aca="false">BF50/$AT$5/$AT$4</f>
        <v>#VALUE!</v>
      </c>
      <c r="BH50" s="95" t="e">
        <f aca="false">BG50*100000000</f>
        <v>#VALUE!</v>
      </c>
      <c r="BI50" s="101" t="s">
        <v>136</v>
      </c>
      <c r="BJ50" s="96" t="e">
        <f aca="false">BI50/1000000*$AW$2</f>
        <v>#VALUE!</v>
      </c>
      <c r="BK50" s="96" t="e">
        <f aca="false">BJ50/$AT$5/$AT$4</f>
        <v>#VALUE!</v>
      </c>
      <c r="BL50" s="95" t="e">
        <f aca="false">BK50*100000000</f>
        <v>#VALUE!</v>
      </c>
      <c r="BM50" s="101" t="s">
        <v>136</v>
      </c>
      <c r="BN50" s="92" t="e">
        <f aca="false">BM50/1000000*$AW$2</f>
        <v>#VALUE!</v>
      </c>
      <c r="BO50" s="96" t="e">
        <f aca="false">BN50/$AT$5/$AT$4</f>
        <v>#VALUE!</v>
      </c>
      <c r="BP50" s="95" t="e">
        <f aca="false">BO50*100000000</f>
        <v>#VALUE!</v>
      </c>
      <c r="BQ50" s="97" t="n">
        <f aca="false">VSM!D43</f>
        <v>182.883</v>
      </c>
      <c r="BR50" s="97" t="n">
        <f aca="false">VSM!E43</f>
        <v>21.632</v>
      </c>
      <c r="BS50" s="98" t="n">
        <f aca="false">BR50/BQ50</f>
        <v>0.118283274005785</v>
      </c>
      <c r="BT50" s="97" t="n">
        <f aca="false">VSM!F43</f>
        <v>9.72</v>
      </c>
      <c r="BU50" s="97" t="n">
        <f aca="false">ABS(VSM!G43)</f>
        <v>27.01</v>
      </c>
      <c r="BV50" s="99" t="n">
        <f aca="false">BU50/BT50</f>
        <v>2.77880658436214</v>
      </c>
      <c r="BW50" s="97" t="str">
        <f aca="false">VSM!D145</f>
        <v>NaN</v>
      </c>
      <c r="BX50" s="97" t="str">
        <f aca="false">VSM!E145</f>
        <v>NaN</v>
      </c>
      <c r="BY50" s="98" t="e">
        <f aca="false">BX50/BW50</f>
        <v>#VALUE!</v>
      </c>
      <c r="BZ50" s="97" t="str">
        <f aca="false">VSM!F145</f>
        <v>NaN</v>
      </c>
      <c r="CA50" s="97" t="e">
        <f aca="false">ABS(VSM!G145)</f>
        <v>#VALUE!</v>
      </c>
      <c r="CB50" s="99" t="e">
        <f aca="false">CA50/BZ50</f>
        <v>#VALUE!</v>
      </c>
      <c r="CC50" s="100" t="str">
        <f aca="false">VSM!D247</f>
        <v>NaN</v>
      </c>
      <c r="CD50" s="100" t="str">
        <f aca="false">VSM!E247</f>
        <v>NaN</v>
      </c>
      <c r="CE50" s="98" t="e">
        <f aca="false">CD50/CC50</f>
        <v>#VALUE!</v>
      </c>
      <c r="CF50" s="97" t="str">
        <f aca="false">VSM!F247</f>
        <v>NaN</v>
      </c>
      <c r="CG50" s="97" t="e">
        <f aca="false">ABS(VSM!G247)</f>
        <v>#VALUE!</v>
      </c>
      <c r="CH50" s="99" t="e">
        <f aca="false">CG50/CF50</f>
        <v>#VALUE!</v>
      </c>
      <c r="CI50" s="100" t="str">
        <f aca="false">VSM!D349</f>
        <v>NaN</v>
      </c>
      <c r="CJ50" s="97" t="str">
        <f aca="false">VSM!E349</f>
        <v>NaN</v>
      </c>
      <c r="CK50" s="98" t="e">
        <f aca="false">CJ50/CI50</f>
        <v>#VALUE!</v>
      </c>
      <c r="CL50" s="97" t="str">
        <f aca="false">VSM!F349</f>
        <v>NaN</v>
      </c>
      <c r="CM50" s="97" t="e">
        <f aca="false">ABS(VSM!F349)</f>
        <v>#VALUE!</v>
      </c>
      <c r="CN50" s="99" t="e">
        <f aca="false">CM50/CL50</f>
        <v>#VALUE!</v>
      </c>
      <c r="CO50" s="97" t="str">
        <f aca="false">VSM!D451</f>
        <v>NaN</v>
      </c>
      <c r="CP50" s="97" t="str">
        <f aca="false">VSM!E451</f>
        <v>NaN</v>
      </c>
      <c r="CQ50" s="98" t="e">
        <f aca="false">CP50/CO50</f>
        <v>#VALUE!</v>
      </c>
      <c r="CR50" s="97" t="str">
        <f aca="false">VSM!F451</f>
        <v>NaN</v>
      </c>
      <c r="CS50" s="97" t="e">
        <f aca="false">ABS(VSM!G451)</f>
        <v>#VALUE!</v>
      </c>
      <c r="CT50" s="99" t="e">
        <f aca="false">CS50/CR50</f>
        <v>#VALUE!</v>
      </c>
      <c r="CU50" s="97" t="str">
        <f aca="false">VSM!D553</f>
        <v>NaN</v>
      </c>
      <c r="CV50" s="97" t="str">
        <f aca="false">VSM!E553</f>
        <v>NaN</v>
      </c>
      <c r="CW50" s="98" t="e">
        <f aca="false">CV50/CU50</f>
        <v>#VALUE!</v>
      </c>
      <c r="CX50" s="97" t="str">
        <f aca="false">VSM!F553</f>
        <v>NaN</v>
      </c>
      <c r="CY50" s="97" t="e">
        <f aca="false">ABS(VSM!G553)</f>
        <v>#VALUE!</v>
      </c>
      <c r="CZ50" s="99" t="e">
        <f aca="false">CY50/CX50</f>
        <v>#VALUE!</v>
      </c>
    </row>
    <row r="51" customFormat="false" ht="16.5" hidden="false" customHeight="true" outlineLevel="0" collapsed="false">
      <c r="A51" s="85" t="n">
        <v>43</v>
      </c>
      <c r="B51" s="86" t="str">
        <f aca="false">Lokalizacje!D45</f>
        <v>52° 12.122'N</v>
      </c>
      <c r="C51" s="86" t="str">
        <f aca="false">Lokalizacje!C45</f>
        <v>20° 58.158'E</v>
      </c>
      <c r="D51" s="87" t="n">
        <f aca="false">Lokalizacje!B45</f>
        <v>45180</v>
      </c>
      <c r="E51" s="88" t="n">
        <f aca="false">'Analiza sitowa'!B44</f>
        <v>657.35</v>
      </c>
      <c r="F51" s="88" t="n">
        <f aca="false">'Analiza sitowa'!C44</f>
        <v>18.11</v>
      </c>
      <c r="G51" s="88" t="n">
        <f aca="false">'Analiza sitowa'!D44</f>
        <v>38.5</v>
      </c>
      <c r="H51" s="88" t="n">
        <f aca="false">'Analiza sitowa'!E44</f>
        <v>166.5</v>
      </c>
      <c r="I51" s="88" t="n">
        <f aca="false">'Analiza sitowa'!F44</f>
        <v>300.13</v>
      </c>
      <c r="J51" s="88" t="n">
        <f aca="false">'Analiza sitowa'!G44</f>
        <v>133.41</v>
      </c>
      <c r="K51" s="89" t="n">
        <f aca="false">E51/$E51*100</f>
        <v>100</v>
      </c>
      <c r="L51" s="89" t="n">
        <f aca="false">F51/$E51*100</f>
        <v>2.7550011409447</v>
      </c>
      <c r="M51" s="89" t="n">
        <f aca="false">G51/$E51*100</f>
        <v>5.85684947136229</v>
      </c>
      <c r="N51" s="89" t="n">
        <f aca="false">H51/$E51*100</f>
        <v>25.3289723891382</v>
      </c>
      <c r="O51" s="89" t="n">
        <f aca="false">I51/$E51*100</f>
        <v>45.6575644633757</v>
      </c>
      <c r="P51" s="89" t="n">
        <f aca="false">J51/$E51*100</f>
        <v>20.2951243629725</v>
      </c>
      <c r="Q51" s="90" t="n">
        <f aca="false">'Masa Warszawa'!D45</f>
        <v>9.14</v>
      </c>
      <c r="R51" s="90" t="n">
        <f aca="false">'Masa Warszawa'!G45</f>
        <v>7.26</v>
      </c>
      <c r="S51" s="90" t="n">
        <f aca="false">'Masa Warszawa'!J45</f>
        <v>9.03</v>
      </c>
      <c r="T51" s="90" t="n">
        <f aca="false">'Masa Warszawa'!M45</f>
        <v>10.25</v>
      </c>
      <c r="U51" s="90" t="n">
        <f aca="false">'Masa Warszawa'!P45</f>
        <v>9.5</v>
      </c>
      <c r="V51" s="90" t="n">
        <f aca="false">'Masa Warszawa'!S45</f>
        <v>8.09</v>
      </c>
      <c r="W51" s="91" t="n">
        <f aca="true">INDIRECT("'F1 Warszawa'!AK"&amp;2+ROW(B43)*6-6)</f>
        <v>0.00135343333333333</v>
      </c>
      <c r="X51" s="91" t="n">
        <f aca="true">INDIRECT("'F1 Warszawa'!AK"&amp;3+ROW(C43)*6-6)</f>
        <v>0.0010629</v>
      </c>
      <c r="Y51" s="91" t="n">
        <f aca="true">INDIRECT("'F1 Warszawa'!AK"&amp;4+ROW(D43)*6-6)</f>
        <v>0.00109606666666667</v>
      </c>
      <c r="Z51" s="91" t="n">
        <f aca="true">INDIRECT("'F1 Warszawa'!AK"&amp;5+ROW(E43)*6-6)</f>
        <v>0.000749136666666667</v>
      </c>
      <c r="AA51" s="91" t="n">
        <f aca="true">INDIRECT("'F1 Warszawa'!AK"&amp;6+ROW(F43)*6-6)</f>
        <v>0.00116106666666667</v>
      </c>
      <c r="AB51" s="91" t="n">
        <f aca="true">INDIRECT("'F1 Warszawa'!AK"&amp;7+ROW(G43)*6-6)</f>
        <v>0.0020302</v>
      </c>
      <c r="AC51" s="92" t="n">
        <f aca="false">W51/100</f>
        <v>1.35343333333333E-005</v>
      </c>
      <c r="AD51" s="92" t="n">
        <f aca="false">X51/100</f>
        <v>1.0629E-005</v>
      </c>
      <c r="AE51" s="92" t="n">
        <f aca="false">Y51/100</f>
        <v>1.09606666666667E-005</v>
      </c>
      <c r="AF51" s="92" t="n">
        <f aca="false">Z51/100</f>
        <v>7.49136666666667E-006</v>
      </c>
      <c r="AG51" s="92" t="n">
        <f aca="false">AA51/100</f>
        <v>1.16106666666667E-005</v>
      </c>
      <c r="AH51" s="92" t="n">
        <f aca="false">AB51/100</f>
        <v>2.0302E-005</v>
      </c>
      <c r="AI51" s="93" t="n">
        <f aca="false">AC51/Q51*100000000</f>
        <v>148.078045222465</v>
      </c>
      <c r="AJ51" s="93" t="n">
        <f aca="false">AD51/R51*100000000</f>
        <v>146.404958677686</v>
      </c>
      <c r="AK51" s="93" t="n">
        <f aca="false">AE51/S51*100000000</f>
        <v>121.380583241048</v>
      </c>
      <c r="AL51" s="93" t="n">
        <f aca="false">AF51/T51*100000000</f>
        <v>73.0865040650407</v>
      </c>
      <c r="AM51" s="93" t="n">
        <f aca="false">AG51/U51*100000000</f>
        <v>122.217543859649</v>
      </c>
      <c r="AN51" s="93" t="n">
        <f aca="false">AH51/V51*100000000</f>
        <v>250.951792336218</v>
      </c>
      <c r="AO51" s="92" t="n">
        <f aca="false">'F3 Warszawa'!AK44</f>
        <v>0.0013</v>
      </c>
      <c r="AP51" s="92" t="n">
        <f aca="false">AO51/100</f>
        <v>1.3E-005</v>
      </c>
      <c r="AQ51" s="93" t="n">
        <f aca="false">AP51/Q51*100000000</f>
        <v>142.231947483589</v>
      </c>
      <c r="AR51" s="93" t="n">
        <f aca="false">(AI51-AQ51)/AI51*100</f>
        <v>3.94798413910303</v>
      </c>
      <c r="AS51" s="92" t="n">
        <f aca="false">ARM!G47</f>
        <v>0.00917728948574775</v>
      </c>
      <c r="AT51" s="92" t="n">
        <f aca="false">AS51/1000000*$AW$2</f>
        <v>9.17728948574775E-008</v>
      </c>
      <c r="AU51" s="94" t="n">
        <f aca="false">AT51/$AT$5/$AT$4</f>
        <v>2.56148346535537E-006</v>
      </c>
      <c r="AV51" s="95" t="n">
        <f aca="false">AU51*100000000</f>
        <v>256.148346535537</v>
      </c>
      <c r="AW51" s="101" t="s">
        <v>136</v>
      </c>
      <c r="AX51" s="92" t="e">
        <f aca="false">AW51/1000000*$AW$2</f>
        <v>#VALUE!</v>
      </c>
      <c r="AY51" s="96" t="e">
        <f aca="false">AX51/$AT$5/$AT$4</f>
        <v>#VALUE!</v>
      </c>
      <c r="AZ51" s="95" t="e">
        <f aca="false">AY51*100000000</f>
        <v>#VALUE!</v>
      </c>
      <c r="BA51" s="101" t="s">
        <v>136</v>
      </c>
      <c r="BB51" s="92" t="e">
        <f aca="false">BA51/1000000*$AW$2</f>
        <v>#VALUE!</v>
      </c>
      <c r="BC51" s="96" t="e">
        <f aca="false">BB51/$AT$5/$AT$4</f>
        <v>#VALUE!</v>
      </c>
      <c r="BD51" s="95" t="e">
        <f aca="false">BC51*100000000</f>
        <v>#VALUE!</v>
      </c>
      <c r="BE51" s="101" t="s">
        <v>136</v>
      </c>
      <c r="BF51" s="96" t="e">
        <f aca="false">BE51/1000000*$AW$2</f>
        <v>#VALUE!</v>
      </c>
      <c r="BG51" s="96" t="e">
        <f aca="false">BF51/$AT$5/$AT$4</f>
        <v>#VALUE!</v>
      </c>
      <c r="BH51" s="95" t="e">
        <f aca="false">BG51*100000000</f>
        <v>#VALUE!</v>
      </c>
      <c r="BI51" s="101" t="s">
        <v>136</v>
      </c>
      <c r="BJ51" s="96" t="e">
        <f aca="false">BI51/1000000*$AW$2</f>
        <v>#VALUE!</v>
      </c>
      <c r="BK51" s="96" t="e">
        <f aca="false">BJ51/$AT$5/$AT$4</f>
        <v>#VALUE!</v>
      </c>
      <c r="BL51" s="95" t="e">
        <f aca="false">BK51*100000000</f>
        <v>#VALUE!</v>
      </c>
      <c r="BM51" s="101" t="s">
        <v>136</v>
      </c>
      <c r="BN51" s="92" t="e">
        <f aca="false">BM51/1000000*$AW$2</f>
        <v>#VALUE!</v>
      </c>
      <c r="BO51" s="96" t="e">
        <f aca="false">BN51/$AT$5/$AT$4</f>
        <v>#VALUE!</v>
      </c>
      <c r="BP51" s="95" t="e">
        <f aca="false">BO51*100000000</f>
        <v>#VALUE!</v>
      </c>
      <c r="BQ51" s="97" t="n">
        <f aca="false">VSM!D44</f>
        <v>110.344</v>
      </c>
      <c r="BR51" s="97" t="n">
        <f aca="false">VSM!E44</f>
        <v>9.941</v>
      </c>
      <c r="BS51" s="98" t="n">
        <f aca="false">BR51/BQ51</f>
        <v>0.0900909881824114</v>
      </c>
      <c r="BT51" s="97" t="n">
        <f aca="false">VSM!F44</f>
        <v>8.09</v>
      </c>
      <c r="BU51" s="97" t="n">
        <f aca="false">ABS(VSM!G44)</f>
        <v>26.01</v>
      </c>
      <c r="BV51" s="99" t="n">
        <f aca="false">BU51/BT51</f>
        <v>3.2150803461063</v>
      </c>
      <c r="BW51" s="97" t="str">
        <f aca="false">VSM!D146</f>
        <v>NaN</v>
      </c>
      <c r="BX51" s="97" t="str">
        <f aca="false">VSM!E146</f>
        <v>NaN</v>
      </c>
      <c r="BY51" s="98" t="e">
        <f aca="false">BX51/BW51</f>
        <v>#VALUE!</v>
      </c>
      <c r="BZ51" s="97" t="str">
        <f aca="false">VSM!F146</f>
        <v>NaN</v>
      </c>
      <c r="CA51" s="97" t="e">
        <f aca="false">ABS(VSM!G146)</f>
        <v>#VALUE!</v>
      </c>
      <c r="CB51" s="99" t="e">
        <f aca="false">CA51/BZ51</f>
        <v>#VALUE!</v>
      </c>
      <c r="CC51" s="100" t="str">
        <f aca="false">VSM!D248</f>
        <v>NaN</v>
      </c>
      <c r="CD51" s="100" t="str">
        <f aca="false">VSM!E248</f>
        <v>NaN</v>
      </c>
      <c r="CE51" s="98" t="e">
        <f aca="false">CD51/CC51</f>
        <v>#VALUE!</v>
      </c>
      <c r="CF51" s="97" t="str">
        <f aca="false">VSM!F248</f>
        <v>NaN</v>
      </c>
      <c r="CG51" s="97" t="e">
        <f aca="false">ABS(VSM!G248)</f>
        <v>#VALUE!</v>
      </c>
      <c r="CH51" s="99" t="e">
        <f aca="false">CG51/CF51</f>
        <v>#VALUE!</v>
      </c>
      <c r="CI51" s="100" t="str">
        <f aca="false">VSM!D350</f>
        <v>NaN</v>
      </c>
      <c r="CJ51" s="97" t="str">
        <f aca="false">VSM!E350</f>
        <v>NaN</v>
      </c>
      <c r="CK51" s="98" t="e">
        <f aca="false">CJ51/CI51</f>
        <v>#VALUE!</v>
      </c>
      <c r="CL51" s="97" t="str">
        <f aca="false">VSM!F350</f>
        <v>NaN</v>
      </c>
      <c r="CM51" s="97" t="e">
        <f aca="false">ABS(VSM!F350)</f>
        <v>#VALUE!</v>
      </c>
      <c r="CN51" s="99" t="e">
        <f aca="false">CM51/CL51</f>
        <v>#VALUE!</v>
      </c>
      <c r="CO51" s="97" t="str">
        <f aca="false">VSM!D452</f>
        <v>NaN</v>
      </c>
      <c r="CP51" s="97" t="str">
        <f aca="false">VSM!E452</f>
        <v>NaN</v>
      </c>
      <c r="CQ51" s="98" t="e">
        <f aca="false">CP51/CO51</f>
        <v>#VALUE!</v>
      </c>
      <c r="CR51" s="97" t="str">
        <f aca="false">VSM!F452</f>
        <v>NaN</v>
      </c>
      <c r="CS51" s="97" t="e">
        <f aca="false">ABS(VSM!G452)</f>
        <v>#VALUE!</v>
      </c>
      <c r="CT51" s="99" t="e">
        <f aca="false">CS51/CR51</f>
        <v>#VALUE!</v>
      </c>
      <c r="CU51" s="97" t="str">
        <f aca="false">VSM!D554</f>
        <v>NaN</v>
      </c>
      <c r="CV51" s="97" t="str">
        <f aca="false">VSM!E554</f>
        <v>NaN</v>
      </c>
      <c r="CW51" s="98" t="e">
        <f aca="false">CV51/CU51</f>
        <v>#VALUE!</v>
      </c>
      <c r="CX51" s="97" t="str">
        <f aca="false">VSM!F554</f>
        <v>NaN</v>
      </c>
      <c r="CY51" s="97" t="e">
        <f aca="false">ABS(VSM!G554)</f>
        <v>#VALUE!</v>
      </c>
      <c r="CZ51" s="99" t="e">
        <f aca="false">CY51/CX51</f>
        <v>#VALUE!</v>
      </c>
    </row>
    <row r="52" customFormat="false" ht="16.5" hidden="false" customHeight="true" outlineLevel="0" collapsed="false">
      <c r="A52" s="85" t="n">
        <v>44</v>
      </c>
      <c r="B52" s="86" t="str">
        <f aca="false">Lokalizacje!D46</f>
        <v>52° 11.084'N</v>
      </c>
      <c r="C52" s="86" t="str">
        <f aca="false">Lokalizacje!C46</f>
        <v>20° 58.461'E</v>
      </c>
      <c r="D52" s="87" t="n">
        <f aca="false">Lokalizacje!B46</f>
        <v>45180</v>
      </c>
      <c r="E52" s="88" t="n">
        <f aca="false">'Analiza sitowa'!B45</f>
        <v>811.75</v>
      </c>
      <c r="F52" s="88" t="n">
        <f aca="false">'Analiza sitowa'!C45</f>
        <v>54.03</v>
      </c>
      <c r="G52" s="88" t="n">
        <f aca="false">'Analiza sitowa'!D45</f>
        <v>93.83</v>
      </c>
      <c r="H52" s="88" t="n">
        <f aca="false">'Analiza sitowa'!E45</f>
        <v>227.11</v>
      </c>
      <c r="I52" s="88" t="n">
        <f aca="false">'Analiza sitowa'!F45</f>
        <v>313.71</v>
      </c>
      <c r="J52" s="88" t="n">
        <f aca="false">'Analiza sitowa'!G45</f>
        <v>121.6</v>
      </c>
      <c r="K52" s="89" t="n">
        <f aca="false">E52/$E52*100</f>
        <v>100</v>
      </c>
      <c r="L52" s="89" t="n">
        <f aca="false">F52/$E52*100</f>
        <v>6.655990144749</v>
      </c>
      <c r="M52" s="89" t="n">
        <f aca="false">G52/$E52*100</f>
        <v>11.5589775177087</v>
      </c>
      <c r="N52" s="89" t="n">
        <f aca="false">H52/$E52*100</f>
        <v>27.9778256852479</v>
      </c>
      <c r="O52" s="89" t="n">
        <f aca="false">I52/$E52*100</f>
        <v>38.6461348937481</v>
      </c>
      <c r="P52" s="89" t="n">
        <f aca="false">J52/$E52*100</f>
        <v>14.9799815214044</v>
      </c>
      <c r="Q52" s="90" t="n">
        <f aca="false">'Masa Warszawa'!D46</f>
        <v>10.43</v>
      </c>
      <c r="R52" s="90" t="n">
        <f aca="false">'Masa Warszawa'!G46</f>
        <v>7.52</v>
      </c>
      <c r="S52" s="90" t="n">
        <f aca="false">'Masa Warszawa'!J46</f>
        <v>8.8</v>
      </c>
      <c r="T52" s="90" t="n">
        <f aca="false">'Masa Warszawa'!M46</f>
        <v>9.11</v>
      </c>
      <c r="U52" s="90" t="n">
        <f aca="false">'Masa Warszawa'!P46</f>
        <v>9.78</v>
      </c>
      <c r="V52" s="90" t="n">
        <f aca="false">'Masa Warszawa'!S46</f>
        <v>8.53</v>
      </c>
      <c r="W52" s="91" t="n">
        <f aca="true">INDIRECT("'F1 Warszawa'!AK"&amp;2+ROW(B44)*6-6)</f>
        <v>0.001538</v>
      </c>
      <c r="X52" s="91" t="n">
        <f aca="true">INDIRECT("'F1 Warszawa'!AK"&amp;3+ROW(C44)*6-6)</f>
        <v>0.0012995</v>
      </c>
      <c r="Y52" s="91" t="n">
        <f aca="true">INDIRECT("'F1 Warszawa'!AK"&amp;4+ROW(D44)*6-6)</f>
        <v>0.000995323333333333</v>
      </c>
      <c r="Z52" s="91" t="n">
        <f aca="true">INDIRECT("'F1 Warszawa'!AK"&amp;5+ROW(E44)*6-6)</f>
        <v>0.000800206666666667</v>
      </c>
      <c r="AA52" s="91" t="n">
        <f aca="true">INDIRECT("'F1 Warszawa'!AK"&amp;6+ROW(F44)*6-6)</f>
        <v>0.00127116666666667</v>
      </c>
      <c r="AB52" s="91" t="n">
        <f aca="true">INDIRECT("'F1 Warszawa'!AK"&amp;7+ROW(G44)*6-6)</f>
        <v>0.00247083333333333</v>
      </c>
      <c r="AC52" s="92" t="n">
        <f aca="false">W52/100</f>
        <v>1.538E-005</v>
      </c>
      <c r="AD52" s="92" t="n">
        <f aca="false">X52/100</f>
        <v>1.2995E-005</v>
      </c>
      <c r="AE52" s="92" t="n">
        <f aca="false">Y52/100</f>
        <v>9.95323333333333E-006</v>
      </c>
      <c r="AF52" s="92" t="n">
        <f aca="false">Z52/100</f>
        <v>8.00206666666667E-006</v>
      </c>
      <c r="AG52" s="92" t="n">
        <f aca="false">AA52/100</f>
        <v>1.27116666666667E-005</v>
      </c>
      <c r="AH52" s="92" t="n">
        <f aca="false">AB52/100</f>
        <v>2.47083333333333E-005</v>
      </c>
      <c r="AI52" s="93" t="n">
        <f aca="false">AC52/Q52*100000000</f>
        <v>147.459252157239</v>
      </c>
      <c r="AJ52" s="93" t="n">
        <f aca="false">AD52/R52*100000000</f>
        <v>172.80585106383</v>
      </c>
      <c r="AK52" s="93" t="n">
        <f aca="false">AE52/S52*100000000</f>
        <v>113.104924242424</v>
      </c>
      <c r="AL52" s="93" t="n">
        <f aca="false">AF52/T52*100000000</f>
        <v>87.8382729601171</v>
      </c>
      <c r="AM52" s="93" t="n">
        <f aca="false">AG52/U52*100000000</f>
        <v>129.976141785958</v>
      </c>
      <c r="AN52" s="93" t="n">
        <f aca="false">AH52/V52*100000000</f>
        <v>289.663931223134</v>
      </c>
      <c r="AO52" s="92" t="n">
        <f aca="false">'F3 Warszawa'!AK45</f>
        <v>0.00147</v>
      </c>
      <c r="AP52" s="92" t="n">
        <f aca="false">AO52/100</f>
        <v>1.47E-005</v>
      </c>
      <c r="AQ52" s="93" t="n">
        <f aca="false">AP52/Q52*100000000</f>
        <v>140.939597315436</v>
      </c>
      <c r="AR52" s="93" t="n">
        <f aca="false">(AI52-AQ52)/AI52*100</f>
        <v>4.42132639791939</v>
      </c>
      <c r="AS52" s="92" t="n">
        <f aca="false">ARM!G48</f>
        <v>0.0111648893912756</v>
      </c>
      <c r="AT52" s="92" t="n">
        <f aca="false">AS52/1000000*$AW$2</f>
        <v>1.11648893912756E-007</v>
      </c>
      <c r="AU52" s="94" t="n">
        <f aca="false">AT52/$AT$5/$AT$4</f>
        <v>3.11624468343159E-006</v>
      </c>
      <c r="AV52" s="95" t="n">
        <f aca="false">AU52*100000000</f>
        <v>311.624468343159</v>
      </c>
      <c r="AW52" s="101" t="s">
        <v>136</v>
      </c>
      <c r="AX52" s="92" t="e">
        <f aca="false">AW52/1000000*$AW$2</f>
        <v>#VALUE!</v>
      </c>
      <c r="AY52" s="96" t="e">
        <f aca="false">AX52/$AT$5/$AT$4</f>
        <v>#VALUE!</v>
      </c>
      <c r="AZ52" s="95" t="e">
        <f aca="false">AY52*100000000</f>
        <v>#VALUE!</v>
      </c>
      <c r="BA52" s="101" t="s">
        <v>136</v>
      </c>
      <c r="BB52" s="92" t="e">
        <f aca="false">BA52/1000000*$AW$2</f>
        <v>#VALUE!</v>
      </c>
      <c r="BC52" s="96" t="e">
        <f aca="false">BB52/$AT$5/$AT$4</f>
        <v>#VALUE!</v>
      </c>
      <c r="BD52" s="95" t="e">
        <f aca="false">BC52*100000000</f>
        <v>#VALUE!</v>
      </c>
      <c r="BE52" s="101" t="s">
        <v>136</v>
      </c>
      <c r="BF52" s="96" t="e">
        <f aca="false">BE52/1000000*$AW$2</f>
        <v>#VALUE!</v>
      </c>
      <c r="BG52" s="96" t="e">
        <f aca="false">BF52/$AT$5/$AT$4</f>
        <v>#VALUE!</v>
      </c>
      <c r="BH52" s="95" t="e">
        <f aca="false">BG52*100000000</f>
        <v>#VALUE!</v>
      </c>
      <c r="BI52" s="101" t="s">
        <v>136</v>
      </c>
      <c r="BJ52" s="96" t="e">
        <f aca="false">BI52/1000000*$AW$2</f>
        <v>#VALUE!</v>
      </c>
      <c r="BK52" s="96" t="e">
        <f aca="false">BJ52/$AT$5/$AT$4</f>
        <v>#VALUE!</v>
      </c>
      <c r="BL52" s="95" t="e">
        <f aca="false">BK52*100000000</f>
        <v>#VALUE!</v>
      </c>
      <c r="BM52" s="101" t="s">
        <v>136</v>
      </c>
      <c r="BN52" s="92" t="e">
        <f aca="false">BM52/1000000*$AW$2</f>
        <v>#VALUE!</v>
      </c>
      <c r="BO52" s="96" t="e">
        <f aca="false">BN52/$AT$5/$AT$4</f>
        <v>#VALUE!</v>
      </c>
      <c r="BP52" s="95" t="e">
        <f aca="false">BO52*100000000</f>
        <v>#VALUE!</v>
      </c>
      <c r="BQ52" s="97" t="n">
        <f aca="false">VSM!D45</f>
        <v>141.135</v>
      </c>
      <c r="BR52" s="97" t="n">
        <f aca="false">VSM!E45</f>
        <v>11.283</v>
      </c>
      <c r="BS52" s="98" t="n">
        <f aca="false">BR52/BQ52</f>
        <v>0.0799447337655436</v>
      </c>
      <c r="BT52" s="97" t="n">
        <f aca="false">VSM!F45</f>
        <v>7.05</v>
      </c>
      <c r="BU52" s="97" t="n">
        <f aca="false">ABS(VSM!G45)</f>
        <v>21.97</v>
      </c>
      <c r="BV52" s="99" t="n">
        <f aca="false">BU52/BT52</f>
        <v>3.11631205673759</v>
      </c>
      <c r="BW52" s="97" t="str">
        <f aca="false">VSM!D147</f>
        <v>NaN</v>
      </c>
      <c r="BX52" s="97" t="str">
        <f aca="false">VSM!E147</f>
        <v>NaN</v>
      </c>
      <c r="BY52" s="98" t="e">
        <f aca="false">BX52/BW52</f>
        <v>#VALUE!</v>
      </c>
      <c r="BZ52" s="97" t="str">
        <f aca="false">VSM!F147</f>
        <v>NaN</v>
      </c>
      <c r="CA52" s="97" t="e">
        <f aca="false">ABS(VSM!G147)</f>
        <v>#VALUE!</v>
      </c>
      <c r="CB52" s="99" t="e">
        <f aca="false">CA52/BZ52</f>
        <v>#VALUE!</v>
      </c>
      <c r="CC52" s="100" t="str">
        <f aca="false">VSM!D249</f>
        <v>NaN</v>
      </c>
      <c r="CD52" s="100" t="str">
        <f aca="false">VSM!E249</f>
        <v>NaN</v>
      </c>
      <c r="CE52" s="98" t="e">
        <f aca="false">CD52/CC52</f>
        <v>#VALUE!</v>
      </c>
      <c r="CF52" s="97" t="str">
        <f aca="false">VSM!F249</f>
        <v>NaN</v>
      </c>
      <c r="CG52" s="97" t="e">
        <f aca="false">ABS(VSM!G249)</f>
        <v>#VALUE!</v>
      </c>
      <c r="CH52" s="99" t="e">
        <f aca="false">CG52/CF52</f>
        <v>#VALUE!</v>
      </c>
      <c r="CI52" s="100" t="str">
        <f aca="false">VSM!D351</f>
        <v>NaN</v>
      </c>
      <c r="CJ52" s="97" t="str">
        <f aca="false">VSM!E351</f>
        <v>NaN</v>
      </c>
      <c r="CK52" s="98" t="e">
        <f aca="false">CJ52/CI52</f>
        <v>#VALUE!</v>
      </c>
      <c r="CL52" s="97" t="str">
        <f aca="false">VSM!F351</f>
        <v>NaN</v>
      </c>
      <c r="CM52" s="97" t="e">
        <f aca="false">ABS(VSM!F351)</f>
        <v>#VALUE!</v>
      </c>
      <c r="CN52" s="99" t="e">
        <f aca="false">CM52/CL52</f>
        <v>#VALUE!</v>
      </c>
      <c r="CO52" s="97" t="str">
        <f aca="false">VSM!D453</f>
        <v>NaN</v>
      </c>
      <c r="CP52" s="97" t="str">
        <f aca="false">VSM!E453</f>
        <v>NaN</v>
      </c>
      <c r="CQ52" s="98" t="e">
        <f aca="false">CP52/CO52</f>
        <v>#VALUE!</v>
      </c>
      <c r="CR52" s="97" t="str">
        <f aca="false">VSM!F453</f>
        <v>NaN</v>
      </c>
      <c r="CS52" s="97" t="e">
        <f aca="false">ABS(VSM!G453)</f>
        <v>#VALUE!</v>
      </c>
      <c r="CT52" s="99" t="e">
        <f aca="false">CS52/CR52</f>
        <v>#VALUE!</v>
      </c>
      <c r="CU52" s="97" t="str">
        <f aca="false">VSM!D555</f>
        <v>NaN</v>
      </c>
      <c r="CV52" s="97" t="str">
        <f aca="false">VSM!E555</f>
        <v>NaN</v>
      </c>
      <c r="CW52" s="98" t="e">
        <f aca="false">CV52/CU52</f>
        <v>#VALUE!</v>
      </c>
      <c r="CX52" s="97" t="str">
        <f aca="false">VSM!F555</f>
        <v>NaN</v>
      </c>
      <c r="CY52" s="97" t="e">
        <f aca="false">ABS(VSM!G555)</f>
        <v>#VALUE!</v>
      </c>
      <c r="CZ52" s="99" t="e">
        <f aca="false">CY52/CX52</f>
        <v>#VALUE!</v>
      </c>
    </row>
    <row r="53" customFormat="false" ht="16.5" hidden="false" customHeight="true" outlineLevel="0" collapsed="false">
      <c r="A53" s="85" t="n">
        <v>45</v>
      </c>
      <c r="B53" s="86" t="str">
        <f aca="false">Lokalizacje!D47</f>
        <v>52° 10.810'N</v>
      </c>
      <c r="C53" s="86" t="str">
        <f aca="false">Lokalizacje!C47</f>
        <v>20° 58.669'E</v>
      </c>
      <c r="D53" s="87" t="n">
        <f aca="false">Lokalizacje!B47</f>
        <v>45180</v>
      </c>
      <c r="E53" s="88" t="n">
        <f aca="false">'Analiza sitowa'!B46</f>
        <v>709.83</v>
      </c>
      <c r="F53" s="88" t="n">
        <f aca="false">'Analiza sitowa'!C46</f>
        <v>17.61</v>
      </c>
      <c r="G53" s="88" t="n">
        <f aca="false">'Analiza sitowa'!D46</f>
        <v>43.65</v>
      </c>
      <c r="H53" s="88" t="n">
        <f aca="false">'Analiza sitowa'!E46</f>
        <v>175.34</v>
      </c>
      <c r="I53" s="88" t="n">
        <f aca="false">'Analiza sitowa'!F46</f>
        <v>350.28</v>
      </c>
      <c r="J53" s="88" t="n">
        <f aca="false">'Analiza sitowa'!G46</f>
        <v>122.03</v>
      </c>
      <c r="K53" s="89" t="n">
        <f aca="false">E53/$E53*100</f>
        <v>100</v>
      </c>
      <c r="L53" s="89" t="n">
        <f aca="false">F53/$E53*100</f>
        <v>2.48087570263302</v>
      </c>
      <c r="M53" s="89" t="n">
        <f aca="false">G53/$E53*100</f>
        <v>6.14935970584506</v>
      </c>
      <c r="N53" s="89" t="n">
        <f aca="false">H53/$E53*100</f>
        <v>24.7016891368356</v>
      </c>
      <c r="O53" s="89" t="n">
        <f aca="false">I53/$E53*100</f>
        <v>49.3470267528845</v>
      </c>
      <c r="P53" s="89" t="n">
        <f aca="false">J53/$E53*100</f>
        <v>17.1914402039925</v>
      </c>
      <c r="Q53" s="90" t="n">
        <f aca="false">'Masa Warszawa'!D47</f>
        <v>9.88</v>
      </c>
      <c r="R53" s="90" t="n">
        <f aca="false">'Masa Warszawa'!G47</f>
        <v>7.61</v>
      </c>
      <c r="S53" s="90" t="n">
        <f aca="false">'Masa Warszawa'!J47</f>
        <v>9.32</v>
      </c>
      <c r="T53" s="90" t="n">
        <f aca="false">'Masa Warszawa'!M47</f>
        <v>9.78</v>
      </c>
      <c r="U53" s="90" t="n">
        <f aca="false">'Masa Warszawa'!P47</f>
        <v>9.48</v>
      </c>
      <c r="V53" s="90" t="n">
        <f aca="false">'Masa Warszawa'!S47</f>
        <v>8.43</v>
      </c>
      <c r="W53" s="91" t="n">
        <f aca="true">INDIRECT("'F1 Warszawa'!AK"&amp;2+ROW(B45)*6-6)</f>
        <v>0.00293966666666667</v>
      </c>
      <c r="X53" s="91" t="n">
        <f aca="true">INDIRECT("'F1 Warszawa'!AK"&amp;3+ROW(C45)*6-6)</f>
        <v>0.00275713333333333</v>
      </c>
      <c r="Y53" s="91" t="n">
        <f aca="true">INDIRECT("'F1 Warszawa'!AK"&amp;4+ROW(D45)*6-6)</f>
        <v>0.0021911</v>
      </c>
      <c r="Z53" s="91" t="n">
        <f aca="true">INDIRECT("'F1 Warszawa'!AK"&amp;5+ROW(E45)*6-6)</f>
        <v>0.00218853333333333</v>
      </c>
      <c r="AA53" s="91" t="n">
        <f aca="true">INDIRECT("'F1 Warszawa'!AK"&amp;6+ROW(F45)*6-6)</f>
        <v>0.0027575</v>
      </c>
      <c r="AB53" s="91" t="n">
        <f aca="true">INDIRECT("'F1 Warszawa'!AK"&amp;7+ROW(G45)*6-6)</f>
        <v>0.00345346666666667</v>
      </c>
      <c r="AC53" s="92" t="n">
        <f aca="false">W53/100</f>
        <v>2.93966666666667E-005</v>
      </c>
      <c r="AD53" s="92" t="n">
        <f aca="false">X53/100</f>
        <v>2.75713333333333E-005</v>
      </c>
      <c r="AE53" s="92" t="n">
        <f aca="false">Y53/100</f>
        <v>2.1911E-005</v>
      </c>
      <c r="AF53" s="92" t="n">
        <f aca="false">Z53/100</f>
        <v>2.18853333333333E-005</v>
      </c>
      <c r="AG53" s="92" t="n">
        <f aca="false">AA53/100</f>
        <v>2.7575E-005</v>
      </c>
      <c r="AH53" s="92" t="n">
        <f aca="false">AB53/100</f>
        <v>3.45346666666667E-005</v>
      </c>
      <c r="AI53" s="93" t="n">
        <f aca="false">AC53/Q53*100000000</f>
        <v>297.537112010796</v>
      </c>
      <c r="AJ53" s="93" t="n">
        <f aca="false">AD53/R53*100000000</f>
        <v>362.303985983355</v>
      </c>
      <c r="AK53" s="93" t="n">
        <f aca="false">AE53/S53*100000000</f>
        <v>235.096566523605</v>
      </c>
      <c r="AL53" s="93" t="n">
        <f aca="false">AF53/T53*100000000</f>
        <v>223.776414451261</v>
      </c>
      <c r="AM53" s="93" t="n">
        <f aca="false">AG53/U53*100000000</f>
        <v>290.87552742616</v>
      </c>
      <c r="AN53" s="93" t="n">
        <f aca="false">AH53/V53*100000000</f>
        <v>409.663898774219</v>
      </c>
      <c r="AO53" s="92" t="n">
        <f aca="false">'F3 Warszawa'!AK46</f>
        <v>0.00282</v>
      </c>
      <c r="AP53" s="92" t="n">
        <f aca="false">AO53/100</f>
        <v>2.82E-005</v>
      </c>
      <c r="AQ53" s="93" t="n">
        <f aca="false">AP53/Q53*100000000</f>
        <v>285.425101214575</v>
      </c>
      <c r="AR53" s="93" t="n">
        <f aca="false">(AI53-AQ53)/AI53*100</f>
        <v>4.0707563215784</v>
      </c>
      <c r="AS53" s="92" t="n">
        <f aca="false">ARM!G49</f>
        <v>0.0185536414372731</v>
      </c>
      <c r="AT53" s="92" t="n">
        <f aca="false">AS53/1000000*$AW$2</f>
        <v>1.85536414372731E-007</v>
      </c>
      <c r="AU53" s="94" t="n">
        <f aca="false">AT53/$AT$5/$AT$4</f>
        <v>5.17852747671444E-006</v>
      </c>
      <c r="AV53" s="95" t="n">
        <f aca="false">AU53*100000000</f>
        <v>517.852747671444</v>
      </c>
      <c r="AW53" s="96" t="n">
        <f aca="false">ARM!G193</f>
        <v>0.034719353122865</v>
      </c>
      <c r="AX53" s="92" t="n">
        <f aca="false">AW53/1000000*$AW$2</f>
        <v>3.4719353122865E-007</v>
      </c>
      <c r="AY53" s="96" t="n">
        <f aca="false">AX53/$AT$5/$AT$4</f>
        <v>9.69055722718187E-006</v>
      </c>
      <c r="AZ53" s="95" t="n">
        <f aca="false">AY53*100000000</f>
        <v>969.055722718187</v>
      </c>
      <c r="BA53" s="101" t="s">
        <v>136</v>
      </c>
      <c r="BB53" s="92" t="e">
        <f aca="false">BA53/1000000*$AW$2</f>
        <v>#VALUE!</v>
      </c>
      <c r="BC53" s="96" t="e">
        <f aca="false">BB53/$AT$5/$AT$4</f>
        <v>#VALUE!</v>
      </c>
      <c r="BD53" s="95" t="e">
        <f aca="false">BC53*100000000</f>
        <v>#VALUE!</v>
      </c>
      <c r="BE53" s="101" t="s">
        <v>136</v>
      </c>
      <c r="BF53" s="96" t="e">
        <f aca="false">BE53/1000000*$AW$2</f>
        <v>#VALUE!</v>
      </c>
      <c r="BG53" s="96" t="e">
        <f aca="false">BF53/$AT$5/$AT$4</f>
        <v>#VALUE!</v>
      </c>
      <c r="BH53" s="95" t="e">
        <f aca="false">BG53*100000000</f>
        <v>#VALUE!</v>
      </c>
      <c r="BI53" s="96" t="n">
        <f aca="false">ARM!G296</f>
        <v>0.0145769627022063</v>
      </c>
      <c r="BJ53" s="96" t="n">
        <f aca="false">BI53/1000000*$AW$2</f>
        <v>1.45769627022063E-007</v>
      </c>
      <c r="BK53" s="96" t="n">
        <f aca="false">BJ53/$AT$5/$AT$4</f>
        <v>4.06859225643802E-006</v>
      </c>
      <c r="BL53" s="95" t="n">
        <f aca="false">BK53*100000000</f>
        <v>406.859225643802</v>
      </c>
      <c r="BM53" s="96" t="n">
        <f aca="false">ARM!G192</f>
        <v>0.0228999267304854</v>
      </c>
      <c r="BN53" s="92" t="n">
        <f aca="false">BM53/1000000*$AW$2</f>
        <v>2.28999267304854E-007</v>
      </c>
      <c r="BO53" s="96" t="n">
        <f aca="false">BN53/$AT$5/$AT$4</f>
        <v>6.39162399410881E-006</v>
      </c>
      <c r="BP53" s="95" t="n">
        <f aca="false">BO53*100000000</f>
        <v>639.162399410881</v>
      </c>
      <c r="BQ53" s="97" t="n">
        <f aca="false">VSM!D46</f>
        <v>209.041</v>
      </c>
      <c r="BR53" s="97" t="n">
        <f aca="false">VSM!E46</f>
        <v>19.204</v>
      </c>
      <c r="BS53" s="98" t="n">
        <f aca="false">BR53/BQ53</f>
        <v>0.0918671456795557</v>
      </c>
      <c r="BT53" s="97" t="n">
        <f aca="false">VSM!F46</f>
        <v>7.86</v>
      </c>
      <c r="BU53" s="97" t="n">
        <f aca="false">ABS(VSM!G46)</f>
        <v>26.06</v>
      </c>
      <c r="BV53" s="99" t="n">
        <f aca="false">BU53/BT53</f>
        <v>3.31552162849873</v>
      </c>
      <c r="BW53" s="97" t="n">
        <f aca="false">VSM!D148</f>
        <v>342.568</v>
      </c>
      <c r="BX53" s="97" t="n">
        <f aca="false">VSM!E148</f>
        <v>35.26</v>
      </c>
      <c r="BY53" s="98" t="n">
        <f aca="false">BX53/BW53</f>
        <v>0.102928469676094</v>
      </c>
      <c r="BZ53" s="97" t="n">
        <f aca="false">VSM!F148</f>
        <v>9.65</v>
      </c>
      <c r="CA53" s="97" t="n">
        <f aca="false">ABS(VSM!G148)</f>
        <v>27.34</v>
      </c>
      <c r="CB53" s="99" t="n">
        <f aca="false">CA53/BZ53</f>
        <v>2.83316062176166</v>
      </c>
      <c r="CC53" s="100" t="str">
        <f aca="false">VSM!D250</f>
        <v>NaN</v>
      </c>
      <c r="CD53" s="100" t="str">
        <f aca="false">VSM!E250</f>
        <v>NaN</v>
      </c>
      <c r="CE53" s="98" t="e">
        <f aca="false">CD53/CC53</f>
        <v>#VALUE!</v>
      </c>
      <c r="CF53" s="97" t="str">
        <f aca="false">VSM!F250</f>
        <v>NaN</v>
      </c>
      <c r="CG53" s="97" t="e">
        <f aca="false">ABS(VSM!G250)</f>
        <v>#VALUE!</v>
      </c>
      <c r="CH53" s="99" t="e">
        <f aca="false">CG53/CF53</f>
        <v>#VALUE!</v>
      </c>
      <c r="CI53" s="100" t="str">
        <f aca="false">VSM!D352</f>
        <v>NaN</v>
      </c>
      <c r="CJ53" s="97" t="str">
        <f aca="false">VSM!E352</f>
        <v>NaN</v>
      </c>
      <c r="CK53" s="98" t="e">
        <f aca="false">CJ53/CI53</f>
        <v>#VALUE!</v>
      </c>
      <c r="CL53" s="97" t="str">
        <f aca="false">VSM!F352</f>
        <v>NaN</v>
      </c>
      <c r="CM53" s="97" t="e">
        <f aca="false">ABS(VSM!F352)</f>
        <v>#VALUE!</v>
      </c>
      <c r="CN53" s="99" t="e">
        <f aca="false">CM53/CL53</f>
        <v>#VALUE!</v>
      </c>
      <c r="CO53" s="97" t="n">
        <f aca="false">VSM!D454</f>
        <v>250.543</v>
      </c>
      <c r="CP53" s="97" t="n">
        <f aca="false">VSM!E454</f>
        <v>22.083</v>
      </c>
      <c r="CQ53" s="98" t="n">
        <f aca="false">CP53/CO53</f>
        <v>0.0881405587064895</v>
      </c>
      <c r="CR53" s="97" t="n">
        <f aca="false">VSM!F454</f>
        <v>7.98</v>
      </c>
      <c r="CS53" s="97" t="n">
        <f aca="false">ABS(VSM!G454)</f>
        <v>27.56</v>
      </c>
      <c r="CT53" s="99" t="n">
        <f aca="false">CS53/CR53</f>
        <v>3.45363408521303</v>
      </c>
      <c r="CU53" s="97" t="n">
        <f aca="false">VSM!D556</f>
        <v>303.585</v>
      </c>
      <c r="CV53" s="97" t="n">
        <f aca="false">VSM!E556</f>
        <v>26.352</v>
      </c>
      <c r="CW53" s="98" t="n">
        <f aca="false">CV53/CU53</f>
        <v>0.0868027076436583</v>
      </c>
      <c r="CX53" s="97" t="n">
        <f aca="false">VSM!F556</f>
        <v>8</v>
      </c>
      <c r="CY53" s="97" t="n">
        <f aca="false">ABS(VSM!G556)</f>
        <v>27.84</v>
      </c>
      <c r="CZ53" s="99" t="n">
        <f aca="false">CY53/CX53</f>
        <v>3.48</v>
      </c>
    </row>
    <row r="54" customFormat="false" ht="16.5" hidden="false" customHeight="true" outlineLevel="0" collapsed="false">
      <c r="A54" s="85" t="n">
        <v>46</v>
      </c>
      <c r="B54" s="86" t="str">
        <f aca="false">Lokalizacje!D48</f>
        <v>52° 11.775'N</v>
      </c>
      <c r="C54" s="86" t="str">
        <f aca="false">Lokalizacje!C48</f>
        <v>20° 55.613'E</v>
      </c>
      <c r="D54" s="87" t="n">
        <f aca="false">Lokalizacje!B48</f>
        <v>45180</v>
      </c>
      <c r="E54" s="88" t="n">
        <f aca="false">'Analiza sitowa'!B47</f>
        <v>974.14</v>
      </c>
      <c r="F54" s="88" t="n">
        <f aca="false">'Analiza sitowa'!C47</f>
        <v>38.2</v>
      </c>
      <c r="G54" s="88" t="n">
        <f aca="false">'Analiza sitowa'!D47</f>
        <v>138.4</v>
      </c>
      <c r="H54" s="88" t="n">
        <f aca="false">'Analiza sitowa'!E47</f>
        <v>364.91</v>
      </c>
      <c r="I54" s="88" t="n">
        <f aca="false">'Analiza sitowa'!F47</f>
        <v>341.03</v>
      </c>
      <c r="J54" s="88" t="n">
        <f aca="false">'Analiza sitowa'!G47</f>
        <v>90.64</v>
      </c>
      <c r="K54" s="89" t="n">
        <f aca="false">E54/$E54*100</f>
        <v>100</v>
      </c>
      <c r="L54" s="89" t="n">
        <f aca="false">F54/$E54*100</f>
        <v>3.92140760055023</v>
      </c>
      <c r="M54" s="89" t="n">
        <f aca="false">G54/$E54*100</f>
        <v>14.2074034533024</v>
      </c>
      <c r="N54" s="89" t="n">
        <f aca="false">H54/$E54*100</f>
        <v>37.4597080501776</v>
      </c>
      <c r="O54" s="89" t="n">
        <f aca="false">I54/$E54*100</f>
        <v>35.0083150265876</v>
      </c>
      <c r="P54" s="89" t="n">
        <f aca="false">J54/$E54*100</f>
        <v>9.30461740612232</v>
      </c>
      <c r="Q54" s="90" t="n">
        <f aca="false">'Masa Warszawa'!D48</f>
        <v>11.24</v>
      </c>
      <c r="R54" s="90" t="n">
        <f aca="false">'Masa Warszawa'!G48</f>
        <v>10.1</v>
      </c>
      <c r="S54" s="90" t="n">
        <f aca="false">'Masa Warszawa'!J48</f>
        <v>11.02</v>
      </c>
      <c r="T54" s="90" t="n">
        <f aca="false">'Masa Warszawa'!M48</f>
        <v>10.57</v>
      </c>
      <c r="U54" s="90" t="n">
        <f aca="false">'Masa Warszawa'!P48</f>
        <v>10.35</v>
      </c>
      <c r="V54" s="90" t="n">
        <f aca="false">'Masa Warszawa'!S48</f>
        <v>8.75</v>
      </c>
      <c r="W54" s="91" t="n">
        <f aca="true">INDIRECT("'F1 Warszawa'!AK"&amp;2+ROW(B46)*6-6)</f>
        <v>0.00261706666666667</v>
      </c>
      <c r="X54" s="91" t="n">
        <f aca="true">INDIRECT("'F1 Warszawa'!AK"&amp;3+ROW(C46)*6-6)</f>
        <v>0.00479193333333333</v>
      </c>
      <c r="Y54" s="91" t="n">
        <f aca="true">INDIRECT("'F1 Warszawa'!AK"&amp;4+ROW(D46)*6-6)</f>
        <v>0.0025061</v>
      </c>
      <c r="Z54" s="91" t="n">
        <f aca="true">INDIRECT("'F1 Warszawa'!AK"&amp;5+ROW(E46)*6-6)</f>
        <v>0.0021166</v>
      </c>
      <c r="AA54" s="91" t="n">
        <f aca="true">INDIRECT("'F1 Warszawa'!AK"&amp;6+ROW(F46)*6-6)</f>
        <v>0.00216493333333333</v>
      </c>
      <c r="AB54" s="91" t="n">
        <f aca="true">INDIRECT("'F1 Warszawa'!AK"&amp;7+ROW(G46)*6-6)</f>
        <v>0.0036944</v>
      </c>
      <c r="AC54" s="92" t="n">
        <f aca="false">W54/100</f>
        <v>2.61706666666667E-005</v>
      </c>
      <c r="AD54" s="92" t="n">
        <f aca="false">X54/100</f>
        <v>4.79193333333333E-005</v>
      </c>
      <c r="AE54" s="92" t="n">
        <f aca="false">Y54/100</f>
        <v>2.5061E-005</v>
      </c>
      <c r="AF54" s="92" t="n">
        <f aca="false">Z54/100</f>
        <v>2.1166E-005</v>
      </c>
      <c r="AG54" s="92" t="n">
        <f aca="false">AA54/100</f>
        <v>2.16493333333333E-005</v>
      </c>
      <c r="AH54" s="92" t="n">
        <f aca="false">AB54/100</f>
        <v>3.6944E-005</v>
      </c>
      <c r="AI54" s="93" t="n">
        <f aca="false">AC54/Q54*100000000</f>
        <v>232.835112692764</v>
      </c>
      <c r="AJ54" s="93" t="n">
        <f aca="false">AD54/R54*100000000</f>
        <v>474.448844884489</v>
      </c>
      <c r="AK54" s="93" t="n">
        <f aca="false">AE54/S54*100000000</f>
        <v>227.413793103448</v>
      </c>
      <c r="AL54" s="93" t="n">
        <f aca="false">AF54/T54*100000000</f>
        <v>200.245979186377</v>
      </c>
      <c r="AM54" s="93" t="n">
        <f aca="false">AG54/U54*100000000</f>
        <v>209.17230273752</v>
      </c>
      <c r="AN54" s="93" t="n">
        <f aca="false">AH54/V54*100000000</f>
        <v>422.217142857143</v>
      </c>
      <c r="AO54" s="92" t="n">
        <f aca="false">'F3 Warszawa'!AK47</f>
        <v>0.00252</v>
      </c>
      <c r="AP54" s="92" t="n">
        <f aca="false">AO54/100</f>
        <v>2.52E-005</v>
      </c>
      <c r="AQ54" s="93" t="n">
        <f aca="false">AP54/Q54*100000000</f>
        <v>224.199288256228</v>
      </c>
      <c r="AR54" s="93" t="n">
        <f aca="false">(AI54-AQ54)/AI54*100</f>
        <v>3.70898716119827</v>
      </c>
      <c r="AS54" s="92" t="n">
        <f aca="false">ARM!G50</f>
        <v>0.0186662820765298</v>
      </c>
      <c r="AT54" s="92" t="n">
        <f aca="false">AS54/1000000*$AW$2</f>
        <v>1.86662820765298E-007</v>
      </c>
      <c r="AU54" s="94" t="n">
        <f aca="false">AT54/$AT$5/$AT$4</f>
        <v>5.20996673069365E-006</v>
      </c>
      <c r="AV54" s="95" t="n">
        <f aca="false">AU54*100000000</f>
        <v>520.996673069365</v>
      </c>
      <c r="AW54" s="92" t="n">
        <f aca="false">ARM!G132</f>
        <v>0.0332356809756219</v>
      </c>
      <c r="AX54" s="92" t="n">
        <f aca="false">AW54/1000000*$AW$2</f>
        <v>3.32356809756219E-007</v>
      </c>
      <c r="AY54" s="96" t="n">
        <f aca="false">AX54/$AT$5/$AT$4</f>
        <v>9.27644784564024E-006</v>
      </c>
      <c r="AZ54" s="95" t="n">
        <f aca="false">AY54*100000000</f>
        <v>927.644784564024</v>
      </c>
      <c r="BA54" s="96" t="n">
        <f aca="false">ARM!G198</f>
        <v>0.0182444076541816</v>
      </c>
      <c r="BB54" s="92" t="n">
        <f aca="false">BA54/1000000*$AW$2</f>
        <v>1.82444076541816E-007</v>
      </c>
      <c r="BC54" s="96" t="n">
        <f aca="false">BB54/$AT$5/$AT$4</f>
        <v>5.09221689192268E-006</v>
      </c>
      <c r="BD54" s="95" t="n">
        <f aca="false">BC54*100000000</f>
        <v>509.221689192268</v>
      </c>
      <c r="BE54" s="96" t="n">
        <f aca="false">ARM!G197</f>
        <v>0.0122487023754473</v>
      </c>
      <c r="BF54" s="96" t="n">
        <f aca="false">BE54/1000000*$AW$2</f>
        <v>1.22487023754473E-007</v>
      </c>
      <c r="BG54" s="96" t="n">
        <f aca="false">BF54/$AT$5/$AT$4</f>
        <v>3.4187489296804E-006</v>
      </c>
      <c r="BH54" s="95" t="n">
        <f aca="false">BG54*100000000</f>
        <v>341.87489296804</v>
      </c>
      <c r="BI54" s="96" t="n">
        <f aca="false">ARM!G196</f>
        <v>0.0116095528771872</v>
      </c>
      <c r="BJ54" s="96" t="n">
        <f aca="false">BI54/1000000*$AW$2</f>
        <v>1.16095528771872E-007</v>
      </c>
      <c r="BK54" s="96" t="n">
        <f aca="false">BJ54/$AT$5/$AT$4</f>
        <v>3.24035520305491E-006</v>
      </c>
      <c r="BL54" s="95" t="n">
        <f aca="false">BK54*100000000</f>
        <v>324.035520305491</v>
      </c>
      <c r="BM54" s="96" t="n">
        <f aca="false">ARM!G195</f>
        <v>0.0175490390142432</v>
      </c>
      <c r="BN54" s="92" t="n">
        <f aca="false">BM54/1000000*$AW$2</f>
        <v>1.75490390142432E-007</v>
      </c>
      <c r="BO54" s="96" t="n">
        <f aca="false">BN54/$AT$5/$AT$4</f>
        <v>4.89813177819766E-006</v>
      </c>
      <c r="BP54" s="95" t="n">
        <f aca="false">BO54*100000000</f>
        <v>489.813177819766</v>
      </c>
      <c r="BQ54" s="97" t="n">
        <f aca="false">VSM!D47</f>
        <v>318.671</v>
      </c>
      <c r="BR54" s="97" t="n">
        <f aca="false">VSM!E47</f>
        <v>26.19</v>
      </c>
      <c r="BS54" s="98" t="n">
        <f aca="false">BR54/BQ54</f>
        <v>0.082185074889149</v>
      </c>
      <c r="BT54" s="97" t="n">
        <f aca="false">VSM!F47</f>
        <v>8.19</v>
      </c>
      <c r="BU54" s="97" t="n">
        <f aca="false">ABS(VSM!G47)</f>
        <v>23.82</v>
      </c>
      <c r="BV54" s="99" t="n">
        <f aca="false">BU54/BT54</f>
        <v>2.90842490842491</v>
      </c>
      <c r="BW54" s="97" t="n">
        <f aca="false">VSM!D149</f>
        <v>447.442</v>
      </c>
      <c r="BX54" s="97" t="n">
        <f aca="false">VSM!E149</f>
        <v>42.667</v>
      </c>
      <c r="BY54" s="98" t="n">
        <f aca="false">BX54/BW54</f>
        <v>0.0953576105953397</v>
      </c>
      <c r="BZ54" s="97" t="n">
        <f aca="false">VSM!F149</f>
        <v>11.05</v>
      </c>
      <c r="CA54" s="97" t="n">
        <f aca="false">ABS(VSM!G149)</f>
        <v>26.97</v>
      </c>
      <c r="CB54" s="99" t="n">
        <f aca="false">CA54/BZ54</f>
        <v>2.44072398190045</v>
      </c>
      <c r="CC54" s="100" t="n">
        <f aca="false">VSM!D251</f>
        <v>145.332</v>
      </c>
      <c r="CD54" s="100" t="n">
        <f aca="false">VSM!E251</f>
        <v>15.428</v>
      </c>
      <c r="CE54" s="98" t="n">
        <f aca="false">CD54/CC54</f>
        <v>0.106156937219608</v>
      </c>
      <c r="CF54" s="97" t="n">
        <f aca="false">VSM!F251</f>
        <v>7.19</v>
      </c>
      <c r="CG54" s="97" t="n">
        <f aca="false">ABS(VSM!G251)</f>
        <v>20.78</v>
      </c>
      <c r="CH54" s="99" t="n">
        <f aca="false">CG54/CF54</f>
        <v>2.89012517385257</v>
      </c>
      <c r="CI54" s="100" t="n">
        <f aca="false">VSM!D353</f>
        <v>210.056</v>
      </c>
      <c r="CJ54" s="97" t="n">
        <f aca="false">VSM!E353</f>
        <v>15.689</v>
      </c>
      <c r="CK54" s="98" t="n">
        <f aca="false">CJ54/CI54</f>
        <v>0.0746896065811022</v>
      </c>
      <c r="CL54" s="97" t="n">
        <f aca="false">VSM!F353</f>
        <v>5.17</v>
      </c>
      <c r="CM54" s="97" t="n">
        <f aca="false">ABS(VSM!F353)</f>
        <v>5.17</v>
      </c>
      <c r="CN54" s="99" t="n">
        <f aca="false">CM54/CL54</f>
        <v>1</v>
      </c>
      <c r="CO54" s="97" t="n">
        <f aca="false">VSM!D455</f>
        <v>170.919</v>
      </c>
      <c r="CP54" s="97" t="n">
        <f aca="false">VSM!E455</f>
        <v>13.775</v>
      </c>
      <c r="CQ54" s="98" t="n">
        <f aca="false">CP54/CO54</f>
        <v>0.0805937315336505</v>
      </c>
      <c r="CR54" s="97" t="n">
        <f aca="false">VSM!F455</f>
        <v>6.45</v>
      </c>
      <c r="CS54" s="97" t="n">
        <f aca="false">ABS(VSM!G455)</f>
        <v>25.82</v>
      </c>
      <c r="CT54" s="99" t="n">
        <f aca="false">CS54/CR54</f>
        <v>4.0031007751938</v>
      </c>
      <c r="CU54" s="97" t="n">
        <f aca="false">VSM!D557</f>
        <v>332.965</v>
      </c>
      <c r="CV54" s="97" t="n">
        <f aca="false">VSM!E557</f>
        <v>25.186</v>
      </c>
      <c r="CW54" s="98" t="n">
        <f aca="false">CV54/CU54</f>
        <v>0.0756415839502651</v>
      </c>
      <c r="CX54" s="97" t="n">
        <f aca="false">VSM!F557</f>
        <v>7.07</v>
      </c>
      <c r="CY54" s="97" t="n">
        <f aca="false">ABS(VSM!G557)</f>
        <v>26.66</v>
      </c>
      <c r="CZ54" s="99" t="n">
        <f aca="false">CY54/CX54</f>
        <v>3.77086280056577</v>
      </c>
    </row>
    <row r="55" customFormat="false" ht="16.5" hidden="false" customHeight="true" outlineLevel="0" collapsed="false">
      <c r="A55" s="85" t="n">
        <v>47</v>
      </c>
      <c r="B55" s="86" t="str">
        <f aca="false">Lokalizacje!D49</f>
        <v>52° 11.567'N</v>
      </c>
      <c r="C55" s="86" t="str">
        <f aca="false">Lokalizacje!C49</f>
        <v>20° 56.668'E</v>
      </c>
      <c r="D55" s="87" t="n">
        <f aca="false">Lokalizacje!B49</f>
        <v>45180</v>
      </c>
      <c r="E55" s="88" t="n">
        <f aca="false">'Analiza sitowa'!B48</f>
        <v>1104.12</v>
      </c>
      <c r="F55" s="88" t="n">
        <f aca="false">'Analiza sitowa'!C48</f>
        <v>35.82</v>
      </c>
      <c r="G55" s="88" t="n">
        <f aca="false">'Analiza sitowa'!D48</f>
        <v>102.4</v>
      </c>
      <c r="H55" s="88" t="n">
        <f aca="false">'Analiza sitowa'!E48</f>
        <v>357.81</v>
      </c>
      <c r="I55" s="88" t="n">
        <f aca="false">'Analiza sitowa'!F48</f>
        <v>436.84</v>
      </c>
      <c r="J55" s="88" t="n">
        <f aca="false">'Analiza sitowa'!G48</f>
        <v>170.91</v>
      </c>
      <c r="K55" s="89" t="n">
        <f aca="false">E55/$E55*100</f>
        <v>100</v>
      </c>
      <c r="L55" s="89" t="n">
        <f aca="false">F55/$E55*100</f>
        <v>3.24421258558852</v>
      </c>
      <c r="M55" s="89" t="n">
        <f aca="false">G55/$E55*100</f>
        <v>9.27435423685831</v>
      </c>
      <c r="N55" s="89" t="n">
        <f aca="false">H55/$E55*100</f>
        <v>32.4068036083034</v>
      </c>
      <c r="O55" s="89" t="n">
        <f aca="false">I55/$E55*100</f>
        <v>39.5645400862225</v>
      </c>
      <c r="P55" s="89" t="n">
        <f aca="false">J55/$E55*100</f>
        <v>15.4792957287251</v>
      </c>
      <c r="Q55" s="90" t="n">
        <f aca="false">'Masa Warszawa'!D49</f>
        <v>10.88</v>
      </c>
      <c r="R55" s="90" t="n">
        <f aca="false">'Masa Warszawa'!G49</f>
        <v>9.8</v>
      </c>
      <c r="S55" s="90" t="n">
        <f aca="false">'Masa Warszawa'!J49</f>
        <v>10.07</v>
      </c>
      <c r="T55" s="90" t="n">
        <f aca="false">'Masa Warszawa'!M49</f>
        <v>10.8</v>
      </c>
      <c r="U55" s="90" t="n">
        <f aca="false">'Masa Warszawa'!P49</f>
        <v>10.87</v>
      </c>
      <c r="V55" s="90" t="n">
        <f aca="false">'Masa Warszawa'!S49</f>
        <v>9.36</v>
      </c>
      <c r="W55" s="91" t="n">
        <f aca="true">INDIRECT("'F1 Warszawa'!AK"&amp;2+ROW(B47)*6-6)</f>
        <v>0.00218136666666667</v>
      </c>
      <c r="X55" s="91" t="n">
        <f aca="true">INDIRECT("'F1 Warszawa'!AK"&amp;3+ROW(C47)*6-6)</f>
        <v>0.00466483333333333</v>
      </c>
      <c r="Y55" s="91" t="n">
        <f aca="true">INDIRECT("'F1 Warszawa'!AK"&amp;4+ROW(D47)*6-6)</f>
        <v>0.00252123333333333</v>
      </c>
      <c r="Z55" s="91" t="n">
        <f aca="true">INDIRECT("'F1 Warszawa'!AK"&amp;5+ROW(E47)*6-6)</f>
        <v>0.0014378</v>
      </c>
      <c r="AA55" s="91" t="n">
        <f aca="true">INDIRECT("'F1 Warszawa'!AK"&amp;6+ROW(F47)*6-6)</f>
        <v>0.0019191</v>
      </c>
      <c r="AB55" s="91" t="n">
        <f aca="true">INDIRECT("'F1 Warszawa'!AK"&amp;7+ROW(G47)*6-6)</f>
        <v>0.00290606666666667</v>
      </c>
      <c r="AC55" s="92" t="n">
        <f aca="false">W55/100</f>
        <v>2.18136666666667E-005</v>
      </c>
      <c r="AD55" s="92" t="n">
        <f aca="false">X55/100</f>
        <v>4.66483333333333E-005</v>
      </c>
      <c r="AE55" s="92" t="n">
        <f aca="false">Y55/100</f>
        <v>2.52123333333333E-005</v>
      </c>
      <c r="AF55" s="92" t="n">
        <f aca="false">Z55/100</f>
        <v>1.4378E-005</v>
      </c>
      <c r="AG55" s="92" t="n">
        <f aca="false">AA55/100</f>
        <v>1.9191E-005</v>
      </c>
      <c r="AH55" s="92" t="n">
        <f aca="false">AB55/100</f>
        <v>2.90606666666667E-005</v>
      </c>
      <c r="AI55" s="93" t="n">
        <f aca="false">AC55/Q55*100000000</f>
        <v>200.493259803922</v>
      </c>
      <c r="AJ55" s="93" t="n">
        <f aca="false">AD55/R55*100000000</f>
        <v>476.003401360544</v>
      </c>
      <c r="AK55" s="93" t="n">
        <f aca="false">AE55/S55*100000000</f>
        <v>250.37073816617</v>
      </c>
      <c r="AL55" s="93" t="n">
        <f aca="false">AF55/T55*100000000</f>
        <v>133.12962962963</v>
      </c>
      <c r="AM55" s="93" t="n">
        <f aca="false">AG55/U55*100000000</f>
        <v>176.55013799448</v>
      </c>
      <c r="AN55" s="93" t="n">
        <f aca="false">AH55/V55*100000000</f>
        <v>310.477207977208</v>
      </c>
      <c r="AO55" s="92" t="n">
        <f aca="false">'F3 Warszawa'!AK48</f>
        <v>0.00209</v>
      </c>
      <c r="AP55" s="92" t="n">
        <f aca="false">AO55/100</f>
        <v>2.09E-005</v>
      </c>
      <c r="AQ55" s="93" t="n">
        <f aca="false">AP55/Q55*100000000</f>
        <v>192.095588235294</v>
      </c>
      <c r="AR55" s="93" t="n">
        <f aca="false">(AI55-AQ55)/AI55*100</f>
        <v>4.18850567686925</v>
      </c>
      <c r="AS55" s="92" t="n">
        <f aca="false">ARM!G51</f>
        <v>0.011110004959686</v>
      </c>
      <c r="AT55" s="92" t="n">
        <f aca="false">AS55/1000000*$AW$2</f>
        <v>1.1110004959686E-007</v>
      </c>
      <c r="AU55" s="94" t="n">
        <f aca="false">AT55/$AT$5/$AT$4</f>
        <v>3.10092582874791E-006</v>
      </c>
      <c r="AV55" s="95" t="n">
        <f aca="false">AU55*100000000</f>
        <v>310.092582874791</v>
      </c>
      <c r="AW55" s="92" t="n">
        <f aca="false">ARM!G130</f>
        <v>0.0306445830283526</v>
      </c>
      <c r="AX55" s="92" t="n">
        <f aca="false">AW55/1000000*$AW$2</f>
        <v>3.06445830283526E-007</v>
      </c>
      <c r="AY55" s="96" t="n">
        <f aca="false">AX55/$AT$5/$AT$4</f>
        <v>8.55324361858019E-006</v>
      </c>
      <c r="AZ55" s="95" t="n">
        <f aca="false">AY55*100000000</f>
        <v>855.324361858019</v>
      </c>
      <c r="BA55" s="101" t="s">
        <v>136</v>
      </c>
      <c r="BB55" s="92" t="e">
        <f aca="false">BA55/1000000*$AW$2</f>
        <v>#VALUE!</v>
      </c>
      <c r="BC55" s="96" t="e">
        <f aca="false">BB55/$AT$5/$AT$4</f>
        <v>#VALUE!</v>
      </c>
      <c r="BD55" s="95" t="e">
        <f aca="false">BC55*100000000</f>
        <v>#VALUE!</v>
      </c>
      <c r="BE55" s="101" t="s">
        <v>136</v>
      </c>
      <c r="BF55" s="96" t="e">
        <f aca="false">BE55/1000000*$AW$2</f>
        <v>#VALUE!</v>
      </c>
      <c r="BG55" s="96" t="e">
        <f aca="false">BF55/$AT$5/$AT$4</f>
        <v>#VALUE!</v>
      </c>
      <c r="BH55" s="95" t="e">
        <f aca="false">BG55*100000000</f>
        <v>#VALUE!</v>
      </c>
      <c r="BI55" s="101" t="s">
        <v>136</v>
      </c>
      <c r="BJ55" s="96" t="e">
        <f aca="false">BI55/1000000*$AW$2</f>
        <v>#VALUE!</v>
      </c>
      <c r="BK55" s="96" t="e">
        <f aca="false">BJ55/$AT$5/$AT$4</f>
        <v>#VALUE!</v>
      </c>
      <c r="BL55" s="95" t="e">
        <f aca="false">BK55*100000000</f>
        <v>#VALUE!</v>
      </c>
      <c r="BM55" s="101" t="s">
        <v>136</v>
      </c>
      <c r="BN55" s="92" t="e">
        <f aca="false">BM55/1000000*$AW$2</f>
        <v>#VALUE!</v>
      </c>
      <c r="BO55" s="96" t="e">
        <f aca="false">BN55/$AT$5/$AT$4</f>
        <v>#VALUE!</v>
      </c>
      <c r="BP55" s="95" t="e">
        <f aca="false">BO55*100000000</f>
        <v>#VALUE!</v>
      </c>
      <c r="BQ55" s="97" t="n">
        <f aca="false">VSM!D48</f>
        <v>177.181</v>
      </c>
      <c r="BR55" s="97" t="n">
        <f aca="false">VSM!E48</f>
        <v>16.468</v>
      </c>
      <c r="BS55" s="98" t="n">
        <f aca="false">BR55/BQ55</f>
        <v>0.0929445030787725</v>
      </c>
      <c r="BT55" s="97" t="n">
        <f aca="false">VSM!F48</f>
        <v>7.96</v>
      </c>
      <c r="BU55" s="97" t="n">
        <f aca="false">ABS(VSM!G48)</f>
        <v>23.07</v>
      </c>
      <c r="BV55" s="99" t="n">
        <f aca="false">BU55/BT55</f>
        <v>2.89824120603015</v>
      </c>
      <c r="BW55" s="97" t="n">
        <f aca="false">VSM!D150</f>
        <v>341.762</v>
      </c>
      <c r="BX55" s="97" t="n">
        <f aca="false">VSM!E150</f>
        <v>51.197</v>
      </c>
      <c r="BY55" s="98" t="n">
        <f aca="false">BX55/BW55</f>
        <v>0.149803079335912</v>
      </c>
      <c r="BZ55" s="97" t="n">
        <f aca="false">VSM!F150</f>
        <v>11.51</v>
      </c>
      <c r="CA55" s="97" t="n">
        <f aca="false">ABS(VSM!G150)</f>
        <v>27.18</v>
      </c>
      <c r="CB55" s="99" t="n">
        <f aca="false">CA55/BZ55</f>
        <v>2.3614248479583</v>
      </c>
      <c r="CC55" s="100" t="str">
        <f aca="false">VSM!D252</f>
        <v>NaN</v>
      </c>
      <c r="CD55" s="100" t="str">
        <f aca="false">VSM!E252</f>
        <v>NaN</v>
      </c>
      <c r="CE55" s="98" t="e">
        <f aca="false">CD55/CC55</f>
        <v>#VALUE!</v>
      </c>
      <c r="CF55" s="97" t="str">
        <f aca="false">VSM!F252</f>
        <v>NaN</v>
      </c>
      <c r="CG55" s="97" t="e">
        <f aca="false">ABS(VSM!G252)</f>
        <v>#VALUE!</v>
      </c>
      <c r="CH55" s="99" t="e">
        <f aca="false">CG55/CF55</f>
        <v>#VALUE!</v>
      </c>
      <c r="CI55" s="100" t="str">
        <f aca="false">VSM!D354</f>
        <v>NaN</v>
      </c>
      <c r="CJ55" s="97" t="str">
        <f aca="false">VSM!E354</f>
        <v>NaN</v>
      </c>
      <c r="CK55" s="98" t="e">
        <f aca="false">CJ55/CI55</f>
        <v>#VALUE!</v>
      </c>
      <c r="CL55" s="97" t="str">
        <f aca="false">VSM!F354</f>
        <v>NaN</v>
      </c>
      <c r="CM55" s="97" t="e">
        <f aca="false">ABS(VSM!F354)</f>
        <v>#VALUE!</v>
      </c>
      <c r="CN55" s="99" t="e">
        <f aca="false">CM55/CL55</f>
        <v>#VALUE!</v>
      </c>
      <c r="CO55" s="97" t="str">
        <f aca="false">VSM!D456</f>
        <v>NaN</v>
      </c>
      <c r="CP55" s="97" t="str">
        <f aca="false">VSM!E456</f>
        <v>NaN</v>
      </c>
      <c r="CQ55" s="98" t="e">
        <f aca="false">CP55/CO55</f>
        <v>#VALUE!</v>
      </c>
      <c r="CR55" s="97" t="str">
        <f aca="false">VSM!F456</f>
        <v>NaN</v>
      </c>
      <c r="CS55" s="97" t="e">
        <f aca="false">ABS(VSM!G456)</f>
        <v>#VALUE!</v>
      </c>
      <c r="CT55" s="99" t="e">
        <f aca="false">CS55/CR55</f>
        <v>#VALUE!</v>
      </c>
      <c r="CU55" s="97" t="str">
        <f aca="false">VSM!D558</f>
        <v>NaN</v>
      </c>
      <c r="CV55" s="97" t="str">
        <f aca="false">VSM!E558</f>
        <v>NaN</v>
      </c>
      <c r="CW55" s="98" t="e">
        <f aca="false">CV55/CU55</f>
        <v>#VALUE!</v>
      </c>
      <c r="CX55" s="97" t="str">
        <f aca="false">VSM!F558</f>
        <v>NaN</v>
      </c>
      <c r="CY55" s="97" t="e">
        <f aca="false">ABS(VSM!G558)</f>
        <v>#VALUE!</v>
      </c>
      <c r="CZ55" s="99" t="e">
        <f aca="false">CY55/CX55</f>
        <v>#VALUE!</v>
      </c>
    </row>
    <row r="56" customFormat="false" ht="16.5" hidden="false" customHeight="true" outlineLevel="0" collapsed="false">
      <c r="A56" s="85" t="n">
        <v>48</v>
      </c>
      <c r="B56" s="86" t="str">
        <f aca="false">Lokalizacje!D50</f>
        <v>52° 11.460'N</v>
      </c>
      <c r="C56" s="86" t="str">
        <f aca="false">Lokalizacje!C50</f>
        <v>20° 57.213'E</v>
      </c>
      <c r="D56" s="87" t="n">
        <f aca="false">Lokalizacje!B50</f>
        <v>45180</v>
      </c>
      <c r="E56" s="88" t="n">
        <f aca="false">'Analiza sitowa'!B49</f>
        <v>948.17</v>
      </c>
      <c r="F56" s="88" t="n">
        <f aca="false">'Analiza sitowa'!C49</f>
        <v>14.97</v>
      </c>
      <c r="G56" s="88" t="n">
        <f aca="false">'Analiza sitowa'!D49</f>
        <v>40.9</v>
      </c>
      <c r="H56" s="88" t="n">
        <f aca="false">'Analiza sitowa'!E49</f>
        <v>137.24</v>
      </c>
      <c r="I56" s="88" t="n">
        <f aca="false">'Analiza sitowa'!F49</f>
        <v>476.06</v>
      </c>
      <c r="J56" s="88" t="n">
        <f aca="false">'Analiza sitowa'!G49</f>
        <v>278.71</v>
      </c>
      <c r="K56" s="89" t="n">
        <f aca="false">E56/$E56*100</f>
        <v>100</v>
      </c>
      <c r="L56" s="89" t="n">
        <f aca="false">F56/$E56*100</f>
        <v>1.5788308003839</v>
      </c>
      <c r="M56" s="89" t="n">
        <f aca="false">G56/$E56*100</f>
        <v>4.3135724606347</v>
      </c>
      <c r="N56" s="89" t="n">
        <f aca="false">H56/$E56*100</f>
        <v>14.4741976649757</v>
      </c>
      <c r="O56" s="89" t="n">
        <f aca="false">I56/$E56*100</f>
        <v>50.2082959806786</v>
      </c>
      <c r="P56" s="89" t="n">
        <f aca="false">J56/$E56*100</f>
        <v>29.3945178607212</v>
      </c>
      <c r="Q56" s="90" t="n">
        <f aca="false">'Masa Warszawa'!D50</f>
        <v>9.92</v>
      </c>
      <c r="R56" s="90" t="n">
        <f aca="false">'Masa Warszawa'!G50</f>
        <v>8.72</v>
      </c>
      <c r="S56" s="90" t="n">
        <f aca="false">'Masa Warszawa'!J50</f>
        <v>9.6</v>
      </c>
      <c r="T56" s="90" t="n">
        <f aca="false">'Masa Warszawa'!M50</f>
        <v>10.46</v>
      </c>
      <c r="U56" s="90" t="n">
        <f aca="false">'Masa Warszawa'!P50</f>
        <v>10.18</v>
      </c>
      <c r="V56" s="90" t="n">
        <f aca="false">'Masa Warszawa'!S50</f>
        <v>9.51</v>
      </c>
      <c r="W56" s="91" t="n">
        <f aca="true">INDIRECT("'F1 Warszawa'!AK"&amp;2+ROW(B48)*6-6)</f>
        <v>0.00215353333333333</v>
      </c>
      <c r="X56" s="91" t="n">
        <f aca="true">INDIRECT("'F1 Warszawa'!AK"&amp;3+ROW(C48)*6-6)</f>
        <v>0.00514966666666667</v>
      </c>
      <c r="Y56" s="91" t="n">
        <f aca="true">INDIRECT("'F1 Warszawa'!AK"&amp;4+ROW(D48)*6-6)</f>
        <v>0.00268216666666667</v>
      </c>
      <c r="Z56" s="91" t="n">
        <f aca="true">INDIRECT("'F1 Warszawa'!AK"&amp;5+ROW(E48)*6-6)</f>
        <v>0.0012984</v>
      </c>
      <c r="AA56" s="91" t="n">
        <f aca="true">INDIRECT("'F1 Warszawa'!AK"&amp;6+ROW(F48)*6-6)</f>
        <v>0.00154373333333333</v>
      </c>
      <c r="AB56" s="91" t="n">
        <f aca="true">INDIRECT("'F1 Warszawa'!AK"&amp;7+ROW(G48)*6-6)</f>
        <v>0.00273706666666667</v>
      </c>
      <c r="AC56" s="92" t="n">
        <f aca="false">W56/100</f>
        <v>2.15353333333333E-005</v>
      </c>
      <c r="AD56" s="92" t="n">
        <f aca="false">X56/100</f>
        <v>5.14966666666667E-005</v>
      </c>
      <c r="AE56" s="92" t="n">
        <f aca="false">Y56/100</f>
        <v>2.68216666666667E-005</v>
      </c>
      <c r="AF56" s="92" t="n">
        <f aca="false">Z56/100</f>
        <v>1.2984E-005</v>
      </c>
      <c r="AG56" s="92" t="n">
        <f aca="false">AA56/100</f>
        <v>1.54373333333333E-005</v>
      </c>
      <c r="AH56" s="92" t="n">
        <f aca="false">AB56/100</f>
        <v>2.73706666666667E-005</v>
      </c>
      <c r="AI56" s="93" t="n">
        <f aca="false">AC56/Q56*100000000</f>
        <v>217.090053763441</v>
      </c>
      <c r="AJ56" s="93" t="n">
        <f aca="false">AD56/R56*100000000</f>
        <v>590.558103975535</v>
      </c>
      <c r="AK56" s="93" t="n">
        <f aca="false">AE56/S56*100000000</f>
        <v>279.392361111111</v>
      </c>
      <c r="AL56" s="93" t="n">
        <f aca="false">AF56/T56*100000000</f>
        <v>124.130019120459</v>
      </c>
      <c r="AM56" s="93" t="n">
        <f aca="false">AG56/U56*100000000</f>
        <v>151.643745907007</v>
      </c>
      <c r="AN56" s="93" t="n">
        <f aca="false">AH56/V56*100000000</f>
        <v>287.809323519103</v>
      </c>
      <c r="AO56" s="92" t="n">
        <f aca="false">'F3 Warszawa'!AK49</f>
        <v>0.00207</v>
      </c>
      <c r="AP56" s="92" t="n">
        <f aca="false">AO56/100</f>
        <v>2.07E-005</v>
      </c>
      <c r="AQ56" s="93" t="n">
        <f aca="false">AP56/Q56*100000000</f>
        <v>208.66935483871</v>
      </c>
      <c r="AR56" s="93" t="n">
        <f aca="false">(AI56-AQ56)/AI56*100</f>
        <v>3.87889669690124</v>
      </c>
      <c r="AS56" s="92" t="n">
        <f aca="false">ARM!G52</f>
        <v>0.0109795600739113</v>
      </c>
      <c r="AT56" s="92" t="n">
        <f aca="false">AS56/1000000*$AW$2</f>
        <v>1.09795600739113E-007</v>
      </c>
      <c r="AU56" s="94" t="n">
        <f aca="false">AT56/$AT$5/$AT$4</f>
        <v>3.06451721174057E-006</v>
      </c>
      <c r="AV56" s="95" t="n">
        <f aca="false">AU56*100000000</f>
        <v>306.451721174057</v>
      </c>
      <c r="AW56" s="92" t="n">
        <f aca="false">ARM!G115</f>
        <v>0.0164444676955489</v>
      </c>
      <c r="AX56" s="92" t="n">
        <f aca="false">AW56/1000000*$AW$2</f>
        <v>1.64444676955489E-007</v>
      </c>
      <c r="AY56" s="96" t="n">
        <f aca="false">AX56/$AT$5/$AT$4</f>
        <v>4.58983365013542E-006</v>
      </c>
      <c r="AZ56" s="95" t="n">
        <f aca="false">AY56*100000000</f>
        <v>458.983365013542</v>
      </c>
      <c r="BA56" s="101" t="s">
        <v>136</v>
      </c>
      <c r="BB56" s="92" t="e">
        <f aca="false">BA56/1000000*$AW$2</f>
        <v>#VALUE!</v>
      </c>
      <c r="BC56" s="96" t="e">
        <f aca="false">BB56/$AT$5/$AT$4</f>
        <v>#VALUE!</v>
      </c>
      <c r="BD56" s="95" t="e">
        <f aca="false">BC56*100000000</f>
        <v>#VALUE!</v>
      </c>
      <c r="BE56" s="101" t="s">
        <v>136</v>
      </c>
      <c r="BF56" s="96" t="e">
        <f aca="false">BE56/1000000*$AW$2</f>
        <v>#VALUE!</v>
      </c>
      <c r="BG56" s="96" t="e">
        <f aca="false">BF56/$AT$5/$AT$4</f>
        <v>#VALUE!</v>
      </c>
      <c r="BH56" s="95" t="e">
        <f aca="false">BG56*100000000</f>
        <v>#VALUE!</v>
      </c>
      <c r="BI56" s="101" t="s">
        <v>136</v>
      </c>
      <c r="BJ56" s="96" t="e">
        <f aca="false">BI56/1000000*$AW$2</f>
        <v>#VALUE!</v>
      </c>
      <c r="BK56" s="96" t="e">
        <f aca="false">BJ56/$AT$5/$AT$4</f>
        <v>#VALUE!</v>
      </c>
      <c r="BL56" s="95" t="e">
        <f aca="false">BK56*100000000</f>
        <v>#VALUE!</v>
      </c>
      <c r="BM56" s="101" t="s">
        <v>136</v>
      </c>
      <c r="BN56" s="92" t="e">
        <f aca="false">BM56/1000000*$AW$2</f>
        <v>#VALUE!</v>
      </c>
      <c r="BO56" s="96" t="e">
        <f aca="false">BN56/$AT$5/$AT$4</f>
        <v>#VALUE!</v>
      </c>
      <c r="BP56" s="95" t="e">
        <f aca="false">BO56*100000000</f>
        <v>#VALUE!</v>
      </c>
      <c r="BQ56" s="97" t="n">
        <f aca="false">VSM!D49</f>
        <v>168.117</v>
      </c>
      <c r="BR56" s="97" t="n">
        <f aca="false">VSM!E49</f>
        <v>16.498</v>
      </c>
      <c r="BS56" s="98" t="n">
        <f aca="false">BR56/BQ56</f>
        <v>0.0981340376047634</v>
      </c>
      <c r="BT56" s="97" t="n">
        <f aca="false">VSM!F49</f>
        <v>8.47</v>
      </c>
      <c r="BU56" s="97" t="n">
        <f aca="false">ABS(VSM!G49)</f>
        <v>24.25</v>
      </c>
      <c r="BV56" s="99" t="n">
        <f aca="false">BU56/BT56</f>
        <v>2.86304604486423</v>
      </c>
      <c r="BW56" s="97" t="n">
        <f aca="false">VSM!D151</f>
        <v>431.057</v>
      </c>
      <c r="BX56" s="97" t="n">
        <f aca="false">VSM!E151</f>
        <v>57.948</v>
      </c>
      <c r="BY56" s="98" t="n">
        <f aca="false">BX56/BW56</f>
        <v>0.134432337254702</v>
      </c>
      <c r="BZ56" s="97" t="n">
        <f aca="false">VSM!F151</f>
        <v>9.16</v>
      </c>
      <c r="CA56" s="97" t="n">
        <f aca="false">ABS(VSM!G151)</f>
        <v>22.43</v>
      </c>
      <c r="CB56" s="99" t="n">
        <f aca="false">CA56/BZ56</f>
        <v>2.44868995633188</v>
      </c>
      <c r="CC56" s="100" t="str">
        <f aca="false">VSM!D253</f>
        <v>NaN</v>
      </c>
      <c r="CD56" s="100" t="str">
        <f aca="false">VSM!E253</f>
        <v>NaN</v>
      </c>
      <c r="CE56" s="98" t="e">
        <f aca="false">CD56/CC56</f>
        <v>#VALUE!</v>
      </c>
      <c r="CF56" s="97" t="str">
        <f aca="false">VSM!F253</f>
        <v>NaN</v>
      </c>
      <c r="CG56" s="97" t="e">
        <f aca="false">ABS(VSM!G253)</f>
        <v>#VALUE!</v>
      </c>
      <c r="CH56" s="99" t="e">
        <f aca="false">CG56/CF56</f>
        <v>#VALUE!</v>
      </c>
      <c r="CI56" s="100" t="str">
        <f aca="false">VSM!D355</f>
        <v>NaN</v>
      </c>
      <c r="CJ56" s="97" t="str">
        <f aca="false">VSM!E355</f>
        <v>NaN</v>
      </c>
      <c r="CK56" s="98" t="e">
        <f aca="false">CJ56/CI56</f>
        <v>#VALUE!</v>
      </c>
      <c r="CL56" s="97" t="str">
        <f aca="false">VSM!F355</f>
        <v>NaN</v>
      </c>
      <c r="CM56" s="97" t="e">
        <f aca="false">ABS(VSM!F355)</f>
        <v>#VALUE!</v>
      </c>
      <c r="CN56" s="99" t="e">
        <f aca="false">CM56/CL56</f>
        <v>#VALUE!</v>
      </c>
      <c r="CO56" s="97" t="str">
        <f aca="false">VSM!D457</f>
        <v>NaN</v>
      </c>
      <c r="CP56" s="97" t="str">
        <f aca="false">VSM!E457</f>
        <v>NaN</v>
      </c>
      <c r="CQ56" s="98" t="e">
        <f aca="false">CP56/CO56</f>
        <v>#VALUE!</v>
      </c>
      <c r="CR56" s="97" t="str">
        <f aca="false">VSM!F457</f>
        <v>NaN</v>
      </c>
      <c r="CS56" s="97" t="e">
        <f aca="false">ABS(VSM!G457)</f>
        <v>#VALUE!</v>
      </c>
      <c r="CT56" s="99" t="e">
        <f aca="false">CS56/CR56</f>
        <v>#VALUE!</v>
      </c>
      <c r="CU56" s="97" t="str">
        <f aca="false">VSM!D559</f>
        <v>NaN</v>
      </c>
      <c r="CV56" s="97" t="str">
        <f aca="false">VSM!E559</f>
        <v>NaN</v>
      </c>
      <c r="CW56" s="98" t="e">
        <f aca="false">CV56/CU56</f>
        <v>#VALUE!</v>
      </c>
      <c r="CX56" s="97" t="str">
        <f aca="false">VSM!F559</f>
        <v>NaN</v>
      </c>
      <c r="CY56" s="97" t="e">
        <f aca="false">ABS(VSM!G559)</f>
        <v>#VALUE!</v>
      </c>
      <c r="CZ56" s="99" t="e">
        <f aca="false">CY56/CX56</f>
        <v>#VALUE!</v>
      </c>
    </row>
    <row r="57" customFormat="false" ht="16.5" hidden="false" customHeight="true" outlineLevel="0" collapsed="false">
      <c r="A57" s="85" t="n">
        <v>49</v>
      </c>
      <c r="B57" s="86" t="str">
        <f aca="false">Lokalizacje!D51</f>
        <v>52° 10.931'N</v>
      </c>
      <c r="C57" s="86" t="str">
        <f aca="false">Lokalizacje!C51</f>
        <v>20° 57.005'E</v>
      </c>
      <c r="D57" s="87" t="n">
        <f aca="false">Lokalizacje!B51</f>
        <v>45180</v>
      </c>
      <c r="E57" s="88" t="n">
        <f aca="false">'Analiza sitowa'!B50</f>
        <v>793.2</v>
      </c>
      <c r="F57" s="88" t="n">
        <f aca="false">'Analiza sitowa'!C50</f>
        <v>18.28</v>
      </c>
      <c r="G57" s="88" t="n">
        <f aca="false">'Analiza sitowa'!D50</f>
        <v>45.61</v>
      </c>
      <c r="H57" s="88" t="n">
        <f aca="false">'Analiza sitowa'!E50</f>
        <v>132.72</v>
      </c>
      <c r="I57" s="88" t="n">
        <f aca="false">'Analiza sitowa'!F50</f>
        <v>354.28</v>
      </c>
      <c r="J57" s="88" t="n">
        <f aca="false">'Analiza sitowa'!G50</f>
        <v>241.31</v>
      </c>
      <c r="K57" s="89" t="n">
        <f aca="false">E57/$E57*100</f>
        <v>100</v>
      </c>
      <c r="L57" s="89" t="n">
        <f aca="false">F57/$E57*100</f>
        <v>2.30458900655572</v>
      </c>
      <c r="M57" s="89" t="n">
        <f aca="false">G57/$E57*100</f>
        <v>5.75012607160867</v>
      </c>
      <c r="N57" s="89" t="n">
        <f aca="false">H57/$E57*100</f>
        <v>16.732223903177</v>
      </c>
      <c r="O57" s="89" t="n">
        <f aca="false">I57/$E57*100</f>
        <v>44.6646495209279</v>
      </c>
      <c r="P57" s="89" t="n">
        <f aca="false">J57/$E57*100</f>
        <v>30.422339889057</v>
      </c>
      <c r="Q57" s="90" t="n">
        <f aca="false">'Masa Warszawa'!D51</f>
        <v>10.47</v>
      </c>
      <c r="R57" s="90" t="n">
        <f aca="false">'Masa Warszawa'!G51</f>
        <v>8.82</v>
      </c>
      <c r="S57" s="90" t="n">
        <f aca="false">'Masa Warszawa'!J51</f>
        <v>10.07</v>
      </c>
      <c r="T57" s="90" t="n">
        <f aca="false">'Masa Warszawa'!M51</f>
        <v>9.89</v>
      </c>
      <c r="U57" s="90" t="n">
        <f aca="false">'Masa Warszawa'!P51</f>
        <v>10.29</v>
      </c>
      <c r="V57" s="90" t="n">
        <f aca="false">'Masa Warszawa'!S51</f>
        <v>8.99</v>
      </c>
      <c r="W57" s="91" t="n">
        <f aca="true">INDIRECT("'F1 Warszawa'!AK"&amp;2+ROW(B49)*6-6)</f>
        <v>0.00191413333333333</v>
      </c>
      <c r="X57" s="91" t="n">
        <f aca="true">INDIRECT("'F1 Warszawa'!AK"&amp;3+ROW(C49)*6-6)</f>
        <v>0.00306293333333333</v>
      </c>
      <c r="Y57" s="91" t="n">
        <f aca="true">INDIRECT("'F1 Warszawa'!AK"&amp;4+ROW(D49)*6-6)</f>
        <v>0.00215276666666667</v>
      </c>
      <c r="Z57" s="91" t="n">
        <f aca="true">INDIRECT("'F1 Warszawa'!AK"&amp;5+ROW(E49)*6-6)</f>
        <v>0.001152</v>
      </c>
      <c r="AA57" s="91" t="n">
        <f aca="true">INDIRECT("'F1 Warszawa'!AK"&amp;6+ROW(F49)*6-6)</f>
        <v>0.00107096666666667</v>
      </c>
      <c r="AB57" s="91" t="n">
        <f aca="true">INDIRECT("'F1 Warszawa'!AK"&amp;7+ROW(G49)*6-6)</f>
        <v>0.0023246</v>
      </c>
      <c r="AC57" s="92" t="n">
        <f aca="false">W57/100</f>
        <v>1.91413333333333E-005</v>
      </c>
      <c r="AD57" s="92" t="n">
        <f aca="false">X57/100</f>
        <v>3.06293333333333E-005</v>
      </c>
      <c r="AE57" s="92" t="n">
        <f aca="false">Y57/100</f>
        <v>2.15276666666667E-005</v>
      </c>
      <c r="AF57" s="92" t="n">
        <f aca="false">Z57/100</f>
        <v>1.152E-005</v>
      </c>
      <c r="AG57" s="92" t="n">
        <f aca="false">AA57/100</f>
        <v>1.07096666666667E-005</v>
      </c>
      <c r="AH57" s="92" t="n">
        <f aca="false">AB57/100</f>
        <v>2.3246E-005</v>
      </c>
      <c r="AI57" s="93" t="n">
        <f aca="false">AC57/Q57*100000000</f>
        <v>182.820757720471</v>
      </c>
      <c r="AJ57" s="93" t="n">
        <f aca="false">AD57/R57*100000000</f>
        <v>347.271352985639</v>
      </c>
      <c r="AK57" s="93" t="n">
        <f aca="false">AE57/S57*100000000</f>
        <v>213.780205230056</v>
      </c>
      <c r="AL57" s="93" t="n">
        <f aca="false">AF57/T57*100000000</f>
        <v>116.481294236603</v>
      </c>
      <c r="AM57" s="93" t="n">
        <f aca="false">AG57/U57*100000000</f>
        <v>104.078393262067</v>
      </c>
      <c r="AN57" s="93" t="n">
        <f aca="false">AH57/V57*100000000</f>
        <v>258.576195773081</v>
      </c>
      <c r="AO57" s="92" t="n">
        <f aca="false">'F3 Warszawa'!AK50</f>
        <v>0.00184</v>
      </c>
      <c r="AP57" s="92" t="n">
        <f aca="false">AO57/100</f>
        <v>1.84E-005</v>
      </c>
      <c r="AQ57" s="93" t="n">
        <f aca="false">AP57/Q57*100000000</f>
        <v>175.740210124164</v>
      </c>
      <c r="AR57" s="93" t="n">
        <f aca="false">(AI57-AQ57)/AI57*100</f>
        <v>3.87294511005849</v>
      </c>
      <c r="AS57" s="92" t="n">
        <f aca="false">ARM!G53</f>
        <v>0.00954121592193598</v>
      </c>
      <c r="AT57" s="92" t="n">
        <f aca="false">AS57/1000000*$AW$2</f>
        <v>9.54121592193598E-008</v>
      </c>
      <c r="AU57" s="94" t="n">
        <f aca="false">AT57/$AT$5/$AT$4</f>
        <v>2.66305937732257E-006</v>
      </c>
      <c r="AV57" s="95" t="n">
        <f aca="false">AU57*100000000</f>
        <v>266.305937732257</v>
      </c>
      <c r="AW57" s="101" t="s">
        <v>136</v>
      </c>
      <c r="AX57" s="92" t="e">
        <f aca="false">AW57/1000000*$AW$2</f>
        <v>#VALUE!</v>
      </c>
      <c r="AY57" s="96" t="e">
        <f aca="false">AX57/$AT$5/$AT$4</f>
        <v>#VALUE!</v>
      </c>
      <c r="AZ57" s="95" t="e">
        <f aca="false">AY57*100000000</f>
        <v>#VALUE!</v>
      </c>
      <c r="BA57" s="96" t="n">
        <f aca="false">ARM!G200</f>
        <v>0.0375299851440978</v>
      </c>
      <c r="BB57" s="92" t="n">
        <f aca="false">BA57/1000000*$AW$2</f>
        <v>3.75299851440978E-007</v>
      </c>
      <c r="BC57" s="96" t="n">
        <f aca="false">BB57/$AT$5/$AT$4</f>
        <v>1.04750358535526E-005</v>
      </c>
      <c r="BD57" s="95" t="n">
        <f aca="false">BC57*100000000</f>
        <v>1047.50358535526</v>
      </c>
      <c r="BE57" s="101" t="s">
        <v>136</v>
      </c>
      <c r="BF57" s="96" t="e">
        <f aca="false">BE57/1000000*$AW$2</f>
        <v>#VALUE!</v>
      </c>
      <c r="BG57" s="96" t="e">
        <f aca="false">BF57/$AT$5/$AT$4</f>
        <v>#VALUE!</v>
      </c>
      <c r="BH57" s="95" t="e">
        <f aca="false">BG57*100000000</f>
        <v>#VALUE!</v>
      </c>
      <c r="BI57" s="101" t="s">
        <v>136</v>
      </c>
      <c r="BJ57" s="96" t="e">
        <f aca="false">BI57/1000000*$AW$2</f>
        <v>#VALUE!</v>
      </c>
      <c r="BK57" s="96" t="e">
        <f aca="false">BJ57/$AT$5/$AT$4</f>
        <v>#VALUE!</v>
      </c>
      <c r="BL57" s="95" t="e">
        <f aca="false">BK57*100000000</f>
        <v>#VALUE!</v>
      </c>
      <c r="BM57" s="101" t="s">
        <v>136</v>
      </c>
      <c r="BN57" s="92" t="e">
        <f aca="false">BM57/1000000*$AW$2</f>
        <v>#VALUE!</v>
      </c>
      <c r="BO57" s="96" t="e">
        <f aca="false">BN57/$AT$5/$AT$4</f>
        <v>#VALUE!</v>
      </c>
      <c r="BP57" s="95" t="e">
        <f aca="false">BO57*100000000</f>
        <v>#VALUE!</v>
      </c>
      <c r="BQ57" s="97" t="n">
        <f aca="false">VSM!D50</f>
        <v>107.346</v>
      </c>
      <c r="BR57" s="97" t="n">
        <f aca="false">VSM!E50</f>
        <v>12.034</v>
      </c>
      <c r="BS57" s="98" t="n">
        <f aca="false">BR57/BQ57</f>
        <v>0.1121047826654</v>
      </c>
      <c r="BT57" s="97" t="n">
        <f aca="false">VSM!F50</f>
        <v>9.56</v>
      </c>
      <c r="BU57" s="97" t="n">
        <f aca="false">ABS(VSM!G50)</f>
        <v>29.35</v>
      </c>
      <c r="BV57" s="99" t="n">
        <f aca="false">BU57/BT57</f>
        <v>3.07008368200837</v>
      </c>
      <c r="BW57" s="97" t="n">
        <f aca="false">VSM!D152</f>
        <v>419.569</v>
      </c>
      <c r="BX57" s="97" t="n">
        <f aca="false">VSM!E152</f>
        <v>64.477</v>
      </c>
      <c r="BY57" s="98" t="n">
        <f aca="false">BX57/BW57</f>
        <v>0.153674365837324</v>
      </c>
      <c r="BZ57" s="97" t="n">
        <f aca="false">VSM!F152</f>
        <v>8.62</v>
      </c>
      <c r="CA57" s="97" t="n">
        <f aca="false">ABS(VSM!G152)</f>
        <v>19.89</v>
      </c>
      <c r="CB57" s="99" t="n">
        <f aca="false">CA57/BZ57</f>
        <v>2.30742459396752</v>
      </c>
      <c r="CC57" s="100" t="str">
        <f aca="false">VSM!D254</f>
        <v>NaN</v>
      </c>
      <c r="CD57" s="100" t="str">
        <f aca="false">VSM!E254</f>
        <v>NaN</v>
      </c>
      <c r="CE57" s="98" t="e">
        <f aca="false">CD57/CC57</f>
        <v>#VALUE!</v>
      </c>
      <c r="CF57" s="97" t="str">
        <f aca="false">VSM!F254</f>
        <v>NaN</v>
      </c>
      <c r="CG57" s="97" t="e">
        <f aca="false">ABS(VSM!G254)</f>
        <v>#VALUE!</v>
      </c>
      <c r="CH57" s="99" t="e">
        <f aca="false">CG57/CF57</f>
        <v>#VALUE!</v>
      </c>
      <c r="CI57" s="100" t="str">
        <f aca="false">VSM!D356</f>
        <v>NaN</v>
      </c>
      <c r="CJ57" s="97" t="str">
        <f aca="false">VSM!E356</f>
        <v>NaN</v>
      </c>
      <c r="CK57" s="98" t="e">
        <f aca="false">CJ57/CI57</f>
        <v>#VALUE!</v>
      </c>
      <c r="CL57" s="97" t="str">
        <f aca="false">VSM!F356</f>
        <v>NaN</v>
      </c>
      <c r="CM57" s="97" t="e">
        <f aca="false">ABS(VSM!F356)</f>
        <v>#VALUE!</v>
      </c>
      <c r="CN57" s="99" t="e">
        <f aca="false">CM57/CL57</f>
        <v>#VALUE!</v>
      </c>
      <c r="CO57" s="97" t="str">
        <f aca="false">VSM!D458</f>
        <v>NaN</v>
      </c>
      <c r="CP57" s="97" t="str">
        <f aca="false">VSM!E458</f>
        <v>NaN</v>
      </c>
      <c r="CQ57" s="98" t="e">
        <f aca="false">CP57/CO57</f>
        <v>#VALUE!</v>
      </c>
      <c r="CR57" s="97" t="str">
        <f aca="false">VSM!F458</f>
        <v>NaN</v>
      </c>
      <c r="CS57" s="97" t="e">
        <f aca="false">ABS(VSM!G458)</f>
        <v>#VALUE!</v>
      </c>
      <c r="CT57" s="99" t="e">
        <f aca="false">CS57/CR57</f>
        <v>#VALUE!</v>
      </c>
      <c r="CU57" s="97" t="str">
        <f aca="false">VSM!D560</f>
        <v>NaN</v>
      </c>
      <c r="CV57" s="97" t="str">
        <f aca="false">VSM!E560</f>
        <v>NaN</v>
      </c>
      <c r="CW57" s="98" t="e">
        <f aca="false">CV57/CU57</f>
        <v>#VALUE!</v>
      </c>
      <c r="CX57" s="97" t="str">
        <f aca="false">VSM!F560</f>
        <v>NaN</v>
      </c>
      <c r="CY57" s="97" t="e">
        <f aca="false">ABS(VSM!G560)</f>
        <v>#VALUE!</v>
      </c>
      <c r="CZ57" s="99" t="e">
        <f aca="false">CY57/CX57</f>
        <v>#VALUE!</v>
      </c>
    </row>
    <row r="58" customFormat="false" ht="16.5" hidden="false" customHeight="true" outlineLevel="0" collapsed="false">
      <c r="A58" s="85" t="n">
        <v>50</v>
      </c>
      <c r="B58" s="86" t="str">
        <f aca="false">Lokalizacje!D52</f>
        <v>52° 10.525'N</v>
      </c>
      <c r="C58" s="86" t="str">
        <f aca="false">Lokalizacje!C52</f>
        <v>20° 56.658'E</v>
      </c>
      <c r="D58" s="87" t="n">
        <f aca="false">Lokalizacje!B52</f>
        <v>45180</v>
      </c>
      <c r="E58" s="88" t="n">
        <f aca="false">'Analiza sitowa'!B51</f>
        <v>1257.44</v>
      </c>
      <c r="F58" s="88" t="n">
        <f aca="false">'Analiza sitowa'!C51</f>
        <v>49.55</v>
      </c>
      <c r="G58" s="88" t="n">
        <f aca="false">'Analiza sitowa'!D51</f>
        <v>140.66</v>
      </c>
      <c r="H58" s="88" t="n">
        <f aca="false">'Analiza sitowa'!E51</f>
        <v>528.82</v>
      </c>
      <c r="I58" s="88" t="n">
        <f aca="false">'Analiza sitowa'!F51</f>
        <v>364.79</v>
      </c>
      <c r="J58" s="88" t="n">
        <f aca="false">'Analiza sitowa'!G51</f>
        <v>172.79</v>
      </c>
      <c r="K58" s="89" t="n">
        <f aca="false">E58/$E58*100</f>
        <v>100</v>
      </c>
      <c r="L58" s="89" t="n">
        <f aca="false">F58/$E58*100</f>
        <v>3.94054587097595</v>
      </c>
      <c r="M58" s="89" t="n">
        <f aca="false">G58/$E58*100</f>
        <v>11.1862196208169</v>
      </c>
      <c r="N58" s="89" t="n">
        <f aca="false">H58/$E58*100</f>
        <v>42.0552869321797</v>
      </c>
      <c r="O58" s="89" t="n">
        <f aca="false">I58/$E58*100</f>
        <v>29.0105293294312</v>
      </c>
      <c r="P58" s="89" t="n">
        <f aca="false">J58/$E58*100</f>
        <v>13.7414111210078</v>
      </c>
      <c r="Q58" s="90" t="n">
        <f aca="false">'Masa Warszawa'!D52</f>
        <v>10.77</v>
      </c>
      <c r="R58" s="90" t="n">
        <f aca="false">'Masa Warszawa'!G52</f>
        <v>9.76</v>
      </c>
      <c r="S58" s="90" t="n">
        <f aca="false">'Masa Warszawa'!J52</f>
        <v>9.32</v>
      </c>
      <c r="T58" s="90" t="n">
        <f aca="false">'Masa Warszawa'!M52</f>
        <v>9.93</v>
      </c>
      <c r="U58" s="90" t="n">
        <f aca="false">'Masa Warszawa'!P52</f>
        <v>10.36</v>
      </c>
      <c r="V58" s="90" t="n">
        <f aca="false">'Masa Warszawa'!S52</f>
        <v>8.77</v>
      </c>
      <c r="W58" s="91" t="n">
        <f aca="true">INDIRECT("'F1 Warszawa'!AK"&amp;2+ROW(B50)*6-6)</f>
        <v>0.00249343333333333</v>
      </c>
      <c r="X58" s="91" t="n">
        <f aca="true">INDIRECT("'F1 Warszawa'!AK"&amp;3+ROW(C50)*6-6)</f>
        <v>0.00153436666666667</v>
      </c>
      <c r="Y58" s="91" t="n">
        <f aca="true">INDIRECT("'F1 Warszawa'!AK"&amp;4+ROW(D50)*6-6)</f>
        <v>0.00116963333333333</v>
      </c>
      <c r="Z58" s="91" t="n">
        <f aca="true">INDIRECT("'F1 Warszawa'!AK"&amp;5+ROW(E50)*6-6)</f>
        <v>0.00153893333333333</v>
      </c>
      <c r="AA58" s="91" t="n">
        <f aca="true">INDIRECT("'F1 Warszawa'!AK"&amp;6+ROW(F50)*6-6)</f>
        <v>0.00228843333333333</v>
      </c>
      <c r="AB58" s="91" t="n">
        <f aca="true">INDIRECT("'F1 Warszawa'!AK"&amp;7+ROW(G50)*6-6)</f>
        <v>0.00443276666666667</v>
      </c>
      <c r="AC58" s="92" t="n">
        <f aca="false">W58/100</f>
        <v>2.49343333333333E-005</v>
      </c>
      <c r="AD58" s="92" t="n">
        <f aca="false">X58/100</f>
        <v>1.53436666666667E-005</v>
      </c>
      <c r="AE58" s="92" t="n">
        <f aca="false">Y58/100</f>
        <v>1.16963333333333E-005</v>
      </c>
      <c r="AF58" s="92" t="n">
        <f aca="false">Z58/100</f>
        <v>1.53893333333333E-005</v>
      </c>
      <c r="AG58" s="92" t="n">
        <f aca="false">AA58/100</f>
        <v>2.28843333333333E-005</v>
      </c>
      <c r="AH58" s="92" t="n">
        <f aca="false">AB58/100</f>
        <v>4.43276666666667E-005</v>
      </c>
      <c r="AI58" s="93" t="n">
        <f aca="false">AC58/Q58*100000000</f>
        <v>231.516558341071</v>
      </c>
      <c r="AJ58" s="93" t="n">
        <f aca="false">AD58/R58*100000000</f>
        <v>157.209699453552</v>
      </c>
      <c r="AK58" s="93" t="n">
        <f aca="false">AE58/S58*100000000</f>
        <v>125.497138769671</v>
      </c>
      <c r="AL58" s="93" t="n">
        <f aca="false">AF58/T58*100000000</f>
        <v>154.978180597516</v>
      </c>
      <c r="AM58" s="93" t="n">
        <f aca="false">AG58/U58*100000000</f>
        <v>220.891248391248</v>
      </c>
      <c r="AN58" s="93" t="n">
        <f aca="false">AH58/V58*100000000</f>
        <v>505.446598251615</v>
      </c>
      <c r="AO58" s="92" t="n">
        <f aca="false">'F3 Warszawa'!AK51</f>
        <v>0.00241</v>
      </c>
      <c r="AP58" s="92" t="n">
        <f aca="false">AO58/100</f>
        <v>2.41E-005</v>
      </c>
      <c r="AQ58" s="93" t="n">
        <f aca="false">AP58/Q58*100000000</f>
        <v>223.769730733519</v>
      </c>
      <c r="AR58" s="93" t="n">
        <f aca="false">(AI58-AQ58)/AI58*100</f>
        <v>3.34612248171866</v>
      </c>
      <c r="AS58" s="92" t="n">
        <f aca="false">ARM!G54</f>
        <v>0.0153267442653179</v>
      </c>
      <c r="AT58" s="92" t="n">
        <f aca="false">AS58/1000000*$AW$2</f>
        <v>1.53267442653179E-007</v>
      </c>
      <c r="AU58" s="94" t="n">
        <f aca="false">AT58/$AT$5/$AT$4</f>
        <v>4.27786462160873E-006</v>
      </c>
      <c r="AV58" s="95" t="n">
        <f aca="false">AU58*100000000</f>
        <v>427.786462160873</v>
      </c>
      <c r="AW58" s="101" t="s">
        <v>136</v>
      </c>
      <c r="AX58" s="92" t="e">
        <f aca="false">AW58/1000000*$AW$2</f>
        <v>#VALUE!</v>
      </c>
      <c r="AY58" s="96" t="e">
        <f aca="false">AX58/$AT$5/$AT$4</f>
        <v>#VALUE!</v>
      </c>
      <c r="AZ58" s="95" t="e">
        <f aca="false">AY58*100000000</f>
        <v>#VALUE!</v>
      </c>
      <c r="BA58" s="101" t="s">
        <v>136</v>
      </c>
      <c r="BB58" s="92" t="e">
        <f aca="false">BA58/1000000*$AW$2</f>
        <v>#VALUE!</v>
      </c>
      <c r="BC58" s="96" t="e">
        <f aca="false">BB58/$AT$5/$AT$4</f>
        <v>#VALUE!</v>
      </c>
      <c r="BD58" s="95" t="e">
        <f aca="false">BC58*100000000</f>
        <v>#VALUE!</v>
      </c>
      <c r="BE58" s="101" t="s">
        <v>136</v>
      </c>
      <c r="BF58" s="96" t="e">
        <f aca="false">BE58/1000000*$AW$2</f>
        <v>#VALUE!</v>
      </c>
      <c r="BG58" s="96" t="e">
        <f aca="false">BF58/$AT$5/$AT$4</f>
        <v>#VALUE!</v>
      </c>
      <c r="BH58" s="95" t="e">
        <f aca="false">BG58*100000000</f>
        <v>#VALUE!</v>
      </c>
      <c r="BI58" s="96" t="n">
        <f aca="false">ARM!G332</f>
        <v>0.0108293312373405</v>
      </c>
      <c r="BJ58" s="96" t="n">
        <f aca="false">BI58/1000000*$AW$2</f>
        <v>1.08293312373405E-007</v>
      </c>
      <c r="BK58" s="96" t="n">
        <f aca="false">BJ58/$AT$5/$AT$4</f>
        <v>3.02258667424437E-006</v>
      </c>
      <c r="BL58" s="95" t="n">
        <f aca="false">BK58*100000000</f>
        <v>302.258667424437</v>
      </c>
      <c r="BM58" s="92" t="n">
        <f aca="false">ARM!G125</f>
        <v>0.0252199018494203</v>
      </c>
      <c r="BN58" s="92" t="n">
        <f aca="false">BM58/1000000*$AW$2</f>
        <v>2.52199018494203E-007</v>
      </c>
      <c r="BO58" s="96" t="n">
        <f aca="false">BN58/$AT$5/$AT$4</f>
        <v>7.03915482730486E-006</v>
      </c>
      <c r="BP58" s="95" t="n">
        <f aca="false">BO58*100000000</f>
        <v>703.915482730486</v>
      </c>
      <c r="BQ58" s="97" t="n">
        <f aca="false">VSM!D51</f>
        <v>204.276</v>
      </c>
      <c r="BR58" s="97" t="n">
        <f aca="false">VSM!E51</f>
        <v>20.762</v>
      </c>
      <c r="BS58" s="98" t="n">
        <f aca="false">BR58/BQ58</f>
        <v>0.101637000920323</v>
      </c>
      <c r="BT58" s="97" t="n">
        <f aca="false">VSM!F51</f>
        <v>8.99</v>
      </c>
      <c r="BU58" s="97" t="n">
        <f aca="false">ABS(VSM!G51)</f>
        <v>29.28</v>
      </c>
      <c r="BV58" s="99" t="n">
        <f aca="false">BU58/BT58</f>
        <v>3.25695216907675</v>
      </c>
      <c r="BW58" s="97" t="str">
        <f aca="false">VSM!D153</f>
        <v>NaN</v>
      </c>
      <c r="BX58" s="97" t="str">
        <f aca="false">VSM!E153</f>
        <v>NaN</v>
      </c>
      <c r="BY58" s="98" t="e">
        <f aca="false">BX58/BW58</f>
        <v>#VALUE!</v>
      </c>
      <c r="BZ58" s="97" t="str">
        <f aca="false">VSM!F153</f>
        <v>NaN</v>
      </c>
      <c r="CA58" s="97" t="e">
        <f aca="false">ABS(VSM!G153)</f>
        <v>#VALUE!</v>
      </c>
      <c r="CB58" s="99" t="e">
        <f aca="false">CA58/BZ58</f>
        <v>#VALUE!</v>
      </c>
      <c r="CC58" s="100" t="str">
        <f aca="false">VSM!D255</f>
        <v>NaN</v>
      </c>
      <c r="CD58" s="100" t="str">
        <f aca="false">VSM!E255</f>
        <v>NaN</v>
      </c>
      <c r="CE58" s="98" t="e">
        <f aca="false">CD58/CC58</f>
        <v>#VALUE!</v>
      </c>
      <c r="CF58" s="97" t="str">
        <f aca="false">VSM!F255</f>
        <v>NaN</v>
      </c>
      <c r="CG58" s="97" t="e">
        <f aca="false">ABS(VSM!G255)</f>
        <v>#VALUE!</v>
      </c>
      <c r="CH58" s="99" t="e">
        <f aca="false">CG58/CF58</f>
        <v>#VALUE!</v>
      </c>
      <c r="CI58" s="100" t="str">
        <f aca="false">VSM!D357</f>
        <v>NaN</v>
      </c>
      <c r="CJ58" s="97" t="str">
        <f aca="false">VSM!E357</f>
        <v>NaN</v>
      </c>
      <c r="CK58" s="98" t="e">
        <f aca="false">CJ58/CI58</f>
        <v>#VALUE!</v>
      </c>
      <c r="CL58" s="97" t="str">
        <f aca="false">VSM!F357</f>
        <v>NaN</v>
      </c>
      <c r="CM58" s="97" t="e">
        <f aca="false">ABS(VSM!F357)</f>
        <v>#VALUE!</v>
      </c>
      <c r="CN58" s="99" t="e">
        <f aca="false">CM58/CL58</f>
        <v>#VALUE!</v>
      </c>
      <c r="CO58" s="97" t="n">
        <f aca="false">VSM!D459</f>
        <v>180.526</v>
      </c>
      <c r="CP58" s="97" t="n">
        <f aca="false">VSM!E459</f>
        <v>15.438</v>
      </c>
      <c r="CQ58" s="98" t="n">
        <f aca="false">CP58/CO58</f>
        <v>0.0855167676678152</v>
      </c>
      <c r="CR58" s="97" t="n">
        <f aca="false">VSM!F459</f>
        <v>7.55</v>
      </c>
      <c r="CS58" s="97" t="n">
        <f aca="false">ABS(VSM!G459)</f>
        <v>26.8</v>
      </c>
      <c r="CT58" s="99" t="n">
        <f aca="false">CS58/CR58</f>
        <v>3.54966887417219</v>
      </c>
      <c r="CU58" s="97" t="n">
        <f aca="false">VSM!D561</f>
        <v>278.154</v>
      </c>
      <c r="CV58" s="97" t="n">
        <f aca="false">VSM!E561</f>
        <v>26.894</v>
      </c>
      <c r="CW58" s="98" t="n">
        <f aca="false">CV58/CU58</f>
        <v>0.09668744652243</v>
      </c>
      <c r="CX58" s="97" t="n">
        <f aca="false">VSM!F561</f>
        <v>8.15</v>
      </c>
      <c r="CY58" s="97" t="n">
        <f aca="false">ABS(VSM!G561)</f>
        <v>26.74</v>
      </c>
      <c r="CZ58" s="99" t="n">
        <f aca="false">CY58/CX58</f>
        <v>3.28098159509202</v>
      </c>
    </row>
    <row r="59" customFormat="false" ht="16.5" hidden="false" customHeight="true" outlineLevel="0" collapsed="false">
      <c r="A59" s="85" t="n">
        <v>51</v>
      </c>
      <c r="B59" s="86" t="str">
        <f aca="false">Lokalizacje!D53</f>
        <v>52° 13.162'N</v>
      </c>
      <c r="C59" s="86" t="str">
        <f aca="false">Lokalizacje!C53</f>
        <v>20° 55.023'E</v>
      </c>
      <c r="D59" s="87" t="n">
        <f aca="false">Lokalizacje!B53</f>
        <v>45180</v>
      </c>
      <c r="E59" s="88" t="n">
        <f aca="false">'Analiza sitowa'!B52</f>
        <v>747.23</v>
      </c>
      <c r="F59" s="88" t="n">
        <f aca="false">'Analiza sitowa'!C52</f>
        <v>32.75</v>
      </c>
      <c r="G59" s="88" t="n">
        <f aca="false">'Analiza sitowa'!D52</f>
        <v>44.77</v>
      </c>
      <c r="H59" s="88" t="n">
        <f aca="false">'Analiza sitowa'!E52</f>
        <v>99.32</v>
      </c>
      <c r="I59" s="88" t="n">
        <f aca="false">'Analiza sitowa'!F52</f>
        <v>342.22</v>
      </c>
      <c r="J59" s="88" t="n">
        <f aca="false">'Analiza sitowa'!G52</f>
        <v>227.63</v>
      </c>
      <c r="K59" s="89" t="n">
        <f aca="false">E59/$E59*100</f>
        <v>100</v>
      </c>
      <c r="L59" s="89" t="n">
        <f aca="false">F59/$E59*100</f>
        <v>4.38285400746758</v>
      </c>
      <c r="M59" s="89" t="n">
        <f aca="false">G59/$E59*100</f>
        <v>5.99146179891064</v>
      </c>
      <c r="N59" s="89" t="n">
        <f aca="false">H59/$E59*100</f>
        <v>13.2917575579139</v>
      </c>
      <c r="O59" s="89" t="n">
        <f aca="false">I59/$E59*100</f>
        <v>45.7984823949788</v>
      </c>
      <c r="P59" s="89" t="n">
        <f aca="false">J59/$E59*100</f>
        <v>30.4631773349571</v>
      </c>
      <c r="Q59" s="90" t="n">
        <f aca="false">'Masa Warszawa'!D53</f>
        <v>10.04</v>
      </c>
      <c r="R59" s="90" t="n">
        <f aca="false">'Masa Warszawa'!G53</f>
        <v>8.45</v>
      </c>
      <c r="S59" s="90" t="n">
        <f aca="false">'Masa Warszawa'!J53</f>
        <v>9.93</v>
      </c>
      <c r="T59" s="90" t="n">
        <f aca="false">'Masa Warszawa'!M53</f>
        <v>9.79</v>
      </c>
      <c r="U59" s="90" t="n">
        <f aca="false">'Masa Warszawa'!P53</f>
        <v>10.05</v>
      </c>
      <c r="V59" s="90" t="n">
        <f aca="false">'Masa Warszawa'!S53</f>
        <v>8.86</v>
      </c>
      <c r="W59" s="91" t="n">
        <f aca="true">INDIRECT("'F1 Warszawa'!AK"&amp;2+ROW(B51)*6-6)</f>
        <v>0.00158053333333333</v>
      </c>
      <c r="X59" s="91" t="n">
        <f aca="true">INDIRECT("'F1 Warszawa'!AK"&amp;3+ROW(C51)*6-6)</f>
        <v>0.0015218</v>
      </c>
      <c r="Y59" s="91" t="n">
        <f aca="true">INDIRECT("'F1 Warszawa'!AK"&amp;4+ROW(D51)*6-6)</f>
        <v>0.00134806666666667</v>
      </c>
      <c r="Z59" s="91" t="n">
        <f aca="true">INDIRECT("'F1 Warszawa'!AK"&amp;5+ROW(E51)*6-6)</f>
        <v>0.000987636666666667</v>
      </c>
      <c r="AA59" s="91" t="n">
        <f aca="true">INDIRECT("'F1 Warszawa'!AK"&amp;6+ROW(F51)*6-6)</f>
        <v>0.0011089</v>
      </c>
      <c r="AB59" s="91" t="n">
        <f aca="true">INDIRECT("'F1 Warszawa'!AK"&amp;7+ROW(G51)*6-6)</f>
        <v>0.00213423333333333</v>
      </c>
      <c r="AC59" s="92" t="n">
        <f aca="false">W59/100</f>
        <v>1.58053333333333E-005</v>
      </c>
      <c r="AD59" s="92" t="n">
        <f aca="false">X59/100</f>
        <v>1.5218E-005</v>
      </c>
      <c r="AE59" s="92" t="n">
        <f aca="false">Y59/100</f>
        <v>1.34806666666667E-005</v>
      </c>
      <c r="AF59" s="92" t="n">
        <f aca="false">Z59/100</f>
        <v>9.87636666666667E-006</v>
      </c>
      <c r="AG59" s="92" t="n">
        <f aca="false">AA59/100</f>
        <v>1.1089E-005</v>
      </c>
      <c r="AH59" s="92" t="n">
        <f aca="false">AB59/100</f>
        <v>2.13423333333333E-005</v>
      </c>
      <c r="AI59" s="93" t="n">
        <f aca="false">AC59/Q59*100000000</f>
        <v>157.423638778221</v>
      </c>
      <c r="AJ59" s="93" t="n">
        <f aca="false">AD59/R59*100000000</f>
        <v>180.094674556213</v>
      </c>
      <c r="AK59" s="93" t="n">
        <f aca="false">AE59/S59*100000000</f>
        <v>135.756965424639</v>
      </c>
      <c r="AL59" s="93" t="n">
        <f aca="false">AF59/T59*100000000</f>
        <v>100.882192713653</v>
      </c>
      <c r="AM59" s="93" t="n">
        <f aca="false">AG59/U59*100000000</f>
        <v>110.338308457711</v>
      </c>
      <c r="AN59" s="93" t="n">
        <f aca="false">AH59/V59*100000000</f>
        <v>240.884123401053</v>
      </c>
      <c r="AO59" s="92" t="n">
        <f aca="false">'F3 Warszawa'!AK52</f>
        <v>0.00152</v>
      </c>
      <c r="AP59" s="92" t="n">
        <f aca="false">AO59/100</f>
        <v>1.52E-005</v>
      </c>
      <c r="AQ59" s="93" t="n">
        <f aca="false">AP59/Q59*100000000</f>
        <v>151.394422310757</v>
      </c>
      <c r="AR59" s="93" t="n">
        <f aca="false">(AI59-AQ59)/AI59*100</f>
        <v>3.82993082503799</v>
      </c>
      <c r="AS59" s="92" t="n">
        <f aca="false">ARM!G55</f>
        <v>0.00769425013483584</v>
      </c>
      <c r="AT59" s="92" t="n">
        <f aca="false">AS59/1000000*$AW$2</f>
        <v>7.69425013483584E-008</v>
      </c>
      <c r="AU59" s="94" t="n">
        <f aca="false">AT59/$AT$5/$AT$4</f>
        <v>2.14755070430085E-006</v>
      </c>
      <c r="AV59" s="95" t="n">
        <f aca="false">AU59*100000000</f>
        <v>214.755070430085</v>
      </c>
      <c r="AW59" s="101" t="s">
        <v>136</v>
      </c>
      <c r="AX59" s="92" t="e">
        <f aca="false">AW59/1000000*$AW$2</f>
        <v>#VALUE!</v>
      </c>
      <c r="AY59" s="96" t="e">
        <f aca="false">AX59/$AT$5/$AT$4</f>
        <v>#VALUE!</v>
      </c>
      <c r="AZ59" s="95" t="e">
        <f aca="false">AY59*100000000</f>
        <v>#VALUE!</v>
      </c>
      <c r="BA59" s="101" t="s">
        <v>136</v>
      </c>
      <c r="BB59" s="92" t="e">
        <f aca="false">BA59/1000000*$AW$2</f>
        <v>#VALUE!</v>
      </c>
      <c r="BC59" s="96" t="e">
        <f aca="false">BB59/$AT$5/$AT$4</f>
        <v>#VALUE!</v>
      </c>
      <c r="BD59" s="95" t="e">
        <f aca="false">BC59*100000000</f>
        <v>#VALUE!</v>
      </c>
      <c r="BE59" s="101" t="s">
        <v>136</v>
      </c>
      <c r="BF59" s="96" t="e">
        <f aca="false">BE59/1000000*$AW$2</f>
        <v>#VALUE!</v>
      </c>
      <c r="BG59" s="96" t="e">
        <f aca="false">BF59/$AT$5/$AT$4</f>
        <v>#VALUE!</v>
      </c>
      <c r="BH59" s="95" t="e">
        <f aca="false">BG59*100000000</f>
        <v>#VALUE!</v>
      </c>
      <c r="BI59" s="101" t="s">
        <v>136</v>
      </c>
      <c r="BJ59" s="96" t="e">
        <f aca="false">BI59/1000000*$AW$2</f>
        <v>#VALUE!</v>
      </c>
      <c r="BK59" s="96" t="e">
        <f aca="false">BJ59/$AT$5/$AT$4</f>
        <v>#VALUE!</v>
      </c>
      <c r="BL59" s="95" t="e">
        <f aca="false">BK59*100000000</f>
        <v>#VALUE!</v>
      </c>
      <c r="BM59" s="101" t="s">
        <v>136</v>
      </c>
      <c r="BN59" s="92" t="e">
        <f aca="false">BM59/1000000*$AW$2</f>
        <v>#VALUE!</v>
      </c>
      <c r="BO59" s="96" t="e">
        <f aca="false">BN59/$AT$5/$AT$4</f>
        <v>#VALUE!</v>
      </c>
      <c r="BP59" s="95" t="e">
        <f aca="false">BO59*100000000</f>
        <v>#VALUE!</v>
      </c>
      <c r="BQ59" s="97" t="n">
        <f aca="false">VSM!D52</f>
        <v>101.57</v>
      </c>
      <c r="BR59" s="97" t="n">
        <f aca="false">VSM!E52</f>
        <v>10.424</v>
      </c>
      <c r="BS59" s="98" t="n">
        <f aca="false">BR59/BQ59</f>
        <v>0.1026287289554</v>
      </c>
      <c r="BT59" s="97" t="n">
        <f aca="false">VSM!F52</f>
        <v>8.23</v>
      </c>
      <c r="BU59" s="97" t="n">
        <f aca="false">ABS(VSM!G52)</f>
        <v>22.8</v>
      </c>
      <c r="BV59" s="99" t="n">
        <f aca="false">BU59/BT59</f>
        <v>2.77035236938032</v>
      </c>
      <c r="BW59" s="97" t="str">
        <f aca="false">VSM!D154</f>
        <v>NaN</v>
      </c>
      <c r="BX59" s="97" t="str">
        <f aca="false">VSM!E154</f>
        <v>NaN</v>
      </c>
      <c r="BY59" s="98" t="e">
        <f aca="false">BX59/BW59</f>
        <v>#VALUE!</v>
      </c>
      <c r="BZ59" s="97" t="str">
        <f aca="false">VSM!F154</f>
        <v>NaN</v>
      </c>
      <c r="CA59" s="97" t="e">
        <f aca="false">ABS(VSM!G154)</f>
        <v>#VALUE!</v>
      </c>
      <c r="CB59" s="99" t="e">
        <f aca="false">CA59/BZ59</f>
        <v>#VALUE!</v>
      </c>
      <c r="CC59" s="100" t="str">
        <f aca="false">VSM!D256</f>
        <v>NaN</v>
      </c>
      <c r="CD59" s="100" t="str">
        <f aca="false">VSM!E256</f>
        <v>NaN</v>
      </c>
      <c r="CE59" s="98" t="e">
        <f aca="false">CD59/CC59</f>
        <v>#VALUE!</v>
      </c>
      <c r="CF59" s="97" t="str">
        <f aca="false">VSM!F256</f>
        <v>NaN</v>
      </c>
      <c r="CG59" s="97" t="e">
        <f aca="false">ABS(VSM!G256)</f>
        <v>#VALUE!</v>
      </c>
      <c r="CH59" s="99" t="e">
        <f aca="false">CG59/CF59</f>
        <v>#VALUE!</v>
      </c>
      <c r="CI59" s="100" t="str">
        <f aca="false">VSM!D358</f>
        <v>NaN</v>
      </c>
      <c r="CJ59" s="97" t="str">
        <f aca="false">VSM!E358</f>
        <v>NaN</v>
      </c>
      <c r="CK59" s="98" t="e">
        <f aca="false">CJ59/CI59</f>
        <v>#VALUE!</v>
      </c>
      <c r="CL59" s="97" t="str">
        <f aca="false">VSM!F358</f>
        <v>NaN</v>
      </c>
      <c r="CM59" s="97" t="e">
        <f aca="false">ABS(VSM!F358)</f>
        <v>#VALUE!</v>
      </c>
      <c r="CN59" s="99" t="e">
        <f aca="false">CM59/CL59</f>
        <v>#VALUE!</v>
      </c>
      <c r="CO59" s="97" t="str">
        <f aca="false">VSM!D460</f>
        <v>NaN</v>
      </c>
      <c r="CP59" s="97" t="str">
        <f aca="false">VSM!E460</f>
        <v>NaN</v>
      </c>
      <c r="CQ59" s="98" t="e">
        <f aca="false">CP59/CO59</f>
        <v>#VALUE!</v>
      </c>
      <c r="CR59" s="97" t="str">
        <f aca="false">VSM!F460</f>
        <v>NaN</v>
      </c>
      <c r="CS59" s="97" t="e">
        <f aca="false">ABS(VSM!G460)</f>
        <v>#VALUE!</v>
      </c>
      <c r="CT59" s="99" t="e">
        <f aca="false">CS59/CR59</f>
        <v>#VALUE!</v>
      </c>
      <c r="CU59" s="97" t="str">
        <f aca="false">VSM!D562</f>
        <v>NaN</v>
      </c>
      <c r="CV59" s="97" t="str">
        <f aca="false">VSM!E562</f>
        <v>NaN</v>
      </c>
      <c r="CW59" s="98" t="e">
        <f aca="false">CV59/CU59</f>
        <v>#VALUE!</v>
      </c>
      <c r="CX59" s="97" t="str">
        <f aca="false">VSM!F562</f>
        <v>NaN</v>
      </c>
      <c r="CY59" s="97" t="e">
        <f aca="false">ABS(VSM!G562)</f>
        <v>#VALUE!</v>
      </c>
      <c r="CZ59" s="99" t="e">
        <f aca="false">CY59/CX59</f>
        <v>#VALUE!</v>
      </c>
    </row>
    <row r="60" customFormat="false" ht="16.5" hidden="false" customHeight="true" outlineLevel="0" collapsed="false">
      <c r="A60" s="85" t="n">
        <v>52</v>
      </c>
      <c r="B60" s="86" t="str">
        <f aca="false">Lokalizacje!D54</f>
        <v>52° 13.418'N</v>
      </c>
      <c r="C60" s="86" t="str">
        <f aca="false">Lokalizacje!C54</f>
        <v>20° 55.900'E</v>
      </c>
      <c r="D60" s="87" t="n">
        <f aca="false">Lokalizacje!B54</f>
        <v>45180</v>
      </c>
      <c r="E60" s="88" t="n">
        <f aca="false">'Analiza sitowa'!B53</f>
        <v>833.56</v>
      </c>
      <c r="F60" s="88" t="n">
        <f aca="false">'Analiza sitowa'!C53</f>
        <v>41.72</v>
      </c>
      <c r="G60" s="88" t="n">
        <f aca="false">'Analiza sitowa'!D53</f>
        <v>82.53</v>
      </c>
      <c r="H60" s="88" t="n">
        <f aca="false">'Analiza sitowa'!E53</f>
        <v>146.16</v>
      </c>
      <c r="I60" s="88" t="n">
        <f aca="false">'Analiza sitowa'!F53</f>
        <v>252.07</v>
      </c>
      <c r="J60" s="88" t="n">
        <f aca="false">'Analiza sitowa'!G53</f>
        <v>310.19</v>
      </c>
      <c r="K60" s="89" t="n">
        <f aca="false">E60/$E60*100</f>
        <v>100</v>
      </c>
      <c r="L60" s="89" t="n">
        <f aca="false">F60/$E60*100</f>
        <v>5.00503862949278</v>
      </c>
      <c r="M60" s="89" t="n">
        <f aca="false">G60/$E60*100</f>
        <v>9.9009069533087</v>
      </c>
      <c r="N60" s="89" t="n">
        <f aca="false">H60/$E60*100</f>
        <v>17.5344306348673</v>
      </c>
      <c r="O60" s="89" t="n">
        <f aca="false">I60/$E60*100</f>
        <v>30.2401746724891</v>
      </c>
      <c r="P60" s="89" t="n">
        <f aca="false">J60/$E60*100</f>
        <v>37.2126781515428</v>
      </c>
      <c r="Q60" s="90" t="n">
        <f aca="false">'Masa Warszawa'!D54</f>
        <v>10.3</v>
      </c>
      <c r="R60" s="90" t="n">
        <f aca="false">'Masa Warszawa'!G54</f>
        <v>10.05</v>
      </c>
      <c r="S60" s="90" t="n">
        <f aca="false">'Masa Warszawa'!J54</f>
        <v>9.91</v>
      </c>
      <c r="T60" s="90" t="n">
        <f aca="false">'Masa Warszawa'!M54</f>
        <v>9.71</v>
      </c>
      <c r="U60" s="90" t="n">
        <f aca="false">'Masa Warszawa'!P54</f>
        <v>9.31</v>
      </c>
      <c r="V60" s="90" t="n">
        <f aca="false">'Masa Warszawa'!S54</f>
        <v>7.84</v>
      </c>
      <c r="W60" s="91" t="n">
        <f aca="true">INDIRECT("'F1 Warszawa'!AK"&amp;2+ROW(B52)*6-6)</f>
        <v>0.00179913333333333</v>
      </c>
      <c r="X60" s="91" t="n">
        <f aca="true">INDIRECT("'F1 Warszawa'!AK"&amp;3+ROW(C52)*6-6)</f>
        <v>0.00155043333333333</v>
      </c>
      <c r="Y60" s="91" t="n">
        <f aca="true">INDIRECT("'F1 Warszawa'!AK"&amp;4+ROW(D52)*6-6)</f>
        <v>0.0010076</v>
      </c>
      <c r="Z60" s="91" t="n">
        <f aca="true">INDIRECT("'F1 Warszawa'!AK"&amp;5+ROW(E52)*6-6)</f>
        <v>0.00081026</v>
      </c>
      <c r="AA60" s="91" t="n">
        <f aca="true">INDIRECT("'F1 Warszawa'!AK"&amp;6+ROW(F52)*6-6)</f>
        <v>0.000816173333333333</v>
      </c>
      <c r="AB60" s="91" t="n">
        <f aca="true">INDIRECT("'F1 Warszawa'!AK"&amp;7+ROW(G52)*6-6)</f>
        <v>0.0024652</v>
      </c>
      <c r="AC60" s="92" t="n">
        <f aca="false">W60/100</f>
        <v>1.79913333333333E-005</v>
      </c>
      <c r="AD60" s="92" t="n">
        <f aca="false">X60/100</f>
        <v>1.55043333333333E-005</v>
      </c>
      <c r="AE60" s="92" t="n">
        <f aca="false">Y60/100</f>
        <v>1.0076E-005</v>
      </c>
      <c r="AF60" s="92" t="n">
        <f aca="false">Z60/100</f>
        <v>8.1026E-006</v>
      </c>
      <c r="AG60" s="92" t="n">
        <f aca="false">AA60/100</f>
        <v>8.16173333333333E-006</v>
      </c>
      <c r="AH60" s="92" t="n">
        <f aca="false">AB60/100</f>
        <v>2.4652E-005</v>
      </c>
      <c r="AI60" s="93" t="n">
        <f aca="false">AC60/Q60*100000000</f>
        <v>174.673139158576</v>
      </c>
      <c r="AJ60" s="93" t="n">
        <f aca="false">AD60/R60*100000000</f>
        <v>154.271973466003</v>
      </c>
      <c r="AK60" s="93" t="n">
        <f aca="false">AE60/S60*100000000</f>
        <v>101.67507568113</v>
      </c>
      <c r="AL60" s="93" t="n">
        <f aca="false">AF60/T60*100000000</f>
        <v>83.4459320288363</v>
      </c>
      <c r="AM60" s="93" t="n">
        <f aca="false">AG60/U60*100000000</f>
        <v>87.6663086287147</v>
      </c>
      <c r="AN60" s="93" t="n">
        <f aca="false">AH60/V60*100000000</f>
        <v>314.438775510204</v>
      </c>
      <c r="AO60" s="92" t="n">
        <f aca="false">'F3 Warszawa'!AK53</f>
        <v>0.00173</v>
      </c>
      <c r="AP60" s="92" t="n">
        <f aca="false">AO60/100</f>
        <v>1.73E-005</v>
      </c>
      <c r="AQ60" s="93" t="n">
        <f aca="false">AP60/Q60*100000000</f>
        <v>167.961165048544</v>
      </c>
      <c r="AR60" s="93" t="n">
        <f aca="false">(AI60-AQ60)/AI60*100</f>
        <v>3.84259087708897</v>
      </c>
      <c r="AS60" s="92" t="n">
        <f aca="false">ARM!G56</f>
        <v>0.00815042808631916</v>
      </c>
      <c r="AT60" s="92" t="n">
        <f aca="false">AS60/1000000*$AW$2</f>
        <v>8.15042808631916E-008</v>
      </c>
      <c r="AU60" s="94" t="n">
        <f aca="false">AT60/$AT$5/$AT$4</f>
        <v>2.27487503920375E-006</v>
      </c>
      <c r="AV60" s="95" t="n">
        <f aca="false">AU60*100000000</f>
        <v>227.487503920375</v>
      </c>
      <c r="AW60" s="101" t="s">
        <v>136</v>
      </c>
      <c r="AX60" s="92" t="e">
        <f aca="false">AW60/1000000*$AW$2</f>
        <v>#VALUE!</v>
      </c>
      <c r="AY60" s="96" t="e">
        <f aca="false">AX60/$AT$5/$AT$4</f>
        <v>#VALUE!</v>
      </c>
      <c r="AZ60" s="95" t="e">
        <f aca="false">AY60*100000000</f>
        <v>#VALUE!</v>
      </c>
      <c r="BA60" s="101" t="s">
        <v>136</v>
      </c>
      <c r="BB60" s="92" t="e">
        <f aca="false">BA60/1000000*$AW$2</f>
        <v>#VALUE!</v>
      </c>
      <c r="BC60" s="96" t="e">
        <f aca="false">BB60/$AT$5/$AT$4</f>
        <v>#VALUE!</v>
      </c>
      <c r="BD60" s="95" t="e">
        <f aca="false">BC60*100000000</f>
        <v>#VALUE!</v>
      </c>
      <c r="BE60" s="101" t="s">
        <v>136</v>
      </c>
      <c r="BF60" s="96" t="e">
        <f aca="false">BE60/1000000*$AW$2</f>
        <v>#VALUE!</v>
      </c>
      <c r="BG60" s="96" t="e">
        <f aca="false">BF60/$AT$5/$AT$4</f>
        <v>#VALUE!</v>
      </c>
      <c r="BH60" s="95" t="e">
        <f aca="false">BG60*100000000</f>
        <v>#VALUE!</v>
      </c>
      <c r="BI60" s="96" t="n">
        <f aca="false">ARM!G307</f>
        <v>0.00699509729837813</v>
      </c>
      <c r="BJ60" s="96" t="n">
        <f aca="false">BI60/1000000*$AW$2</f>
        <v>6.99509729837813E-008</v>
      </c>
      <c r="BK60" s="96" t="n">
        <f aca="false">BJ60/$AT$5/$AT$4</f>
        <v>1.95240937928065E-006</v>
      </c>
      <c r="BL60" s="95" t="n">
        <f aca="false">BK60*100000000</f>
        <v>195.240937928065</v>
      </c>
      <c r="BM60" s="101" t="s">
        <v>136</v>
      </c>
      <c r="BN60" s="92" t="e">
        <f aca="false">BM60/1000000*$AW$2</f>
        <v>#VALUE!</v>
      </c>
      <c r="BO60" s="96" t="e">
        <f aca="false">BN60/$AT$5/$AT$4</f>
        <v>#VALUE!</v>
      </c>
      <c r="BP60" s="95" t="e">
        <f aca="false">BO60*100000000</f>
        <v>#VALUE!</v>
      </c>
      <c r="BQ60" s="97" t="n">
        <f aca="false">VSM!D53</f>
        <v>151.08</v>
      </c>
      <c r="BR60" s="97" t="n">
        <f aca="false">VSM!E53</f>
        <v>9.344</v>
      </c>
      <c r="BS60" s="98" t="n">
        <f aca="false">BR60/BQ60</f>
        <v>0.0618480275350807</v>
      </c>
      <c r="BT60" s="97" t="n">
        <f aca="false">VSM!F53</f>
        <v>7.44</v>
      </c>
      <c r="BU60" s="97" t="n">
        <f aca="false">ABS(VSM!G53)</f>
        <v>28.37</v>
      </c>
      <c r="BV60" s="99" t="n">
        <f aca="false">BU60/BT60</f>
        <v>3.81317204301075</v>
      </c>
      <c r="BW60" s="97" t="str">
        <f aca="false">VSM!D155</f>
        <v>NaN</v>
      </c>
      <c r="BX60" s="97" t="str">
        <f aca="false">VSM!E155</f>
        <v>NaN</v>
      </c>
      <c r="BY60" s="98" t="e">
        <f aca="false">BX60/BW60</f>
        <v>#VALUE!</v>
      </c>
      <c r="BZ60" s="97" t="str">
        <f aca="false">VSM!F155</f>
        <v>NaN</v>
      </c>
      <c r="CA60" s="97" t="e">
        <f aca="false">ABS(VSM!G155)</f>
        <v>#VALUE!</v>
      </c>
      <c r="CB60" s="99" t="e">
        <f aca="false">CA60/BZ60</f>
        <v>#VALUE!</v>
      </c>
      <c r="CC60" s="100" t="str">
        <f aca="false">VSM!D257</f>
        <v>NaN</v>
      </c>
      <c r="CD60" s="100" t="str">
        <f aca="false">VSM!E257</f>
        <v>NaN</v>
      </c>
      <c r="CE60" s="98" t="e">
        <f aca="false">CD60/CC60</f>
        <v>#VALUE!</v>
      </c>
      <c r="CF60" s="97" t="str">
        <f aca="false">VSM!F257</f>
        <v>NaN</v>
      </c>
      <c r="CG60" s="97" t="e">
        <f aca="false">ABS(VSM!G257)</f>
        <v>#VALUE!</v>
      </c>
      <c r="CH60" s="99" t="e">
        <f aca="false">CG60/CF60</f>
        <v>#VALUE!</v>
      </c>
      <c r="CI60" s="100" t="str">
        <f aca="false">VSM!D359</f>
        <v>NaN</v>
      </c>
      <c r="CJ60" s="97" t="str">
        <f aca="false">VSM!E359</f>
        <v>NaN</v>
      </c>
      <c r="CK60" s="98" t="e">
        <f aca="false">CJ60/CI60</f>
        <v>#VALUE!</v>
      </c>
      <c r="CL60" s="97" t="str">
        <f aca="false">VSM!F359</f>
        <v>NaN</v>
      </c>
      <c r="CM60" s="97" t="e">
        <f aca="false">ABS(VSM!F359)</f>
        <v>#VALUE!</v>
      </c>
      <c r="CN60" s="99" t="e">
        <f aca="false">CM60/CL60</f>
        <v>#VALUE!</v>
      </c>
      <c r="CO60" s="97" t="n">
        <f aca="false">VSM!D461</f>
        <v>74.2</v>
      </c>
      <c r="CP60" s="97" t="n">
        <f aca="false">VSM!E461</f>
        <v>7.41</v>
      </c>
      <c r="CQ60" s="98" t="n">
        <f aca="false">CP60/CO60</f>
        <v>0.0998652291105121</v>
      </c>
      <c r="CR60" s="97" t="n">
        <f aca="false">VSM!F461</f>
        <v>7.22</v>
      </c>
      <c r="CS60" s="97" t="n">
        <f aca="false">ABS(VSM!G461)</f>
        <v>21.02</v>
      </c>
      <c r="CT60" s="99" t="n">
        <f aca="false">CS60/CR60</f>
        <v>2.91135734072022</v>
      </c>
      <c r="CU60" s="97" t="str">
        <f aca="false">VSM!D563</f>
        <v>NaN</v>
      </c>
      <c r="CV60" s="97" t="str">
        <f aca="false">VSM!E563</f>
        <v>NaN</v>
      </c>
      <c r="CW60" s="98" t="e">
        <f aca="false">CV60/CU60</f>
        <v>#VALUE!</v>
      </c>
      <c r="CX60" s="97" t="str">
        <f aca="false">VSM!F563</f>
        <v>NaN</v>
      </c>
      <c r="CY60" s="97" t="e">
        <f aca="false">ABS(VSM!G563)</f>
        <v>#VALUE!</v>
      </c>
      <c r="CZ60" s="99" t="e">
        <f aca="false">CY60/CX60</f>
        <v>#VALUE!</v>
      </c>
    </row>
    <row r="61" customFormat="false" ht="16.5" hidden="false" customHeight="true" outlineLevel="0" collapsed="false">
      <c r="A61" s="85" t="n">
        <v>53</v>
      </c>
      <c r="B61" s="86" t="str">
        <f aca="false">Lokalizacje!D55</f>
        <v>52° 13.342'N</v>
      </c>
      <c r="C61" s="86" t="str">
        <f aca="false">Lokalizacje!C55</f>
        <v>20° 56.226'E</v>
      </c>
      <c r="D61" s="87" t="n">
        <f aca="false">Lokalizacje!B55</f>
        <v>45180</v>
      </c>
      <c r="E61" s="88" t="n">
        <f aca="false">'Analiza sitowa'!B54</f>
        <v>809.56</v>
      </c>
      <c r="F61" s="88" t="n">
        <f aca="false">'Analiza sitowa'!C54</f>
        <v>17.63</v>
      </c>
      <c r="G61" s="88" t="n">
        <f aca="false">'Analiza sitowa'!D54</f>
        <v>35.73</v>
      </c>
      <c r="H61" s="88" t="n">
        <f aca="false">'Analiza sitowa'!E54</f>
        <v>80.13</v>
      </c>
      <c r="I61" s="88" t="n">
        <f aca="false">'Analiza sitowa'!F54</f>
        <v>295.52</v>
      </c>
      <c r="J61" s="88" t="n">
        <f aca="false">'Analiza sitowa'!G54</f>
        <v>380.09</v>
      </c>
      <c r="K61" s="89" t="n">
        <f aca="false">E61/$E61*100</f>
        <v>100</v>
      </c>
      <c r="L61" s="89" t="n">
        <f aca="false">F61/$E61*100</f>
        <v>2.17772617224171</v>
      </c>
      <c r="M61" s="89" t="n">
        <f aca="false">G61/$E61*100</f>
        <v>4.41350857255793</v>
      </c>
      <c r="N61" s="89" t="n">
        <f aca="false">H61/$E61*100</f>
        <v>9.89796926725629</v>
      </c>
      <c r="O61" s="89" t="n">
        <f aca="false">I61/$E61*100</f>
        <v>36.5037798310193</v>
      </c>
      <c r="P61" s="89" t="n">
        <f aca="false">J61/$E61*100</f>
        <v>46.9501951677454</v>
      </c>
      <c r="Q61" s="90" t="n">
        <f aca="false">'Masa Warszawa'!D55</f>
        <v>9.86</v>
      </c>
      <c r="R61" s="90" t="n">
        <f aca="false">'Masa Warszawa'!G55</f>
        <v>8.82</v>
      </c>
      <c r="S61" s="90" t="n">
        <f aca="false">'Masa Warszawa'!J55</f>
        <v>9.56</v>
      </c>
      <c r="T61" s="90" t="n">
        <f aca="false">'Masa Warszawa'!M55</f>
        <v>10.51</v>
      </c>
      <c r="U61" s="90" t="n">
        <f aca="false">'Masa Warszawa'!P55</f>
        <v>10.28</v>
      </c>
      <c r="V61" s="90" t="n">
        <f aca="false">'Masa Warszawa'!S55</f>
        <v>8.35</v>
      </c>
      <c r="W61" s="91" t="n">
        <f aca="true">INDIRECT("'F1 Warszawa'!AK"&amp;2+ROW(B53)*6-6)</f>
        <v>0.0017861</v>
      </c>
      <c r="X61" s="91" t="n">
        <f aca="true">INDIRECT("'F1 Warszawa'!AK"&amp;3+ROW(C53)*6-6)</f>
        <v>0.00406706666666667</v>
      </c>
      <c r="Y61" s="91" t="n">
        <f aca="true">INDIRECT("'F1 Warszawa'!AK"&amp;4+ROW(D53)*6-6)</f>
        <v>0.00270086666666667</v>
      </c>
      <c r="Z61" s="91" t="n">
        <f aca="true">INDIRECT("'F1 Warszawa'!AK"&amp;5+ROW(E53)*6-6)</f>
        <v>0.0014117</v>
      </c>
      <c r="AA61" s="91" t="n">
        <f aca="true">INDIRECT("'F1 Warszawa'!AK"&amp;6+ROW(F53)*6-6)</f>
        <v>0.00101443333333333</v>
      </c>
      <c r="AB61" s="91" t="n">
        <f aca="true">INDIRECT("'F1 Warszawa'!AK"&amp;7+ROW(G53)*6-6)</f>
        <v>0.0018745</v>
      </c>
      <c r="AC61" s="92" t="n">
        <f aca="false">W61/100</f>
        <v>1.7861E-005</v>
      </c>
      <c r="AD61" s="92" t="n">
        <f aca="false">X61/100</f>
        <v>4.06706666666667E-005</v>
      </c>
      <c r="AE61" s="92" t="n">
        <f aca="false">Y61/100</f>
        <v>2.70086666666667E-005</v>
      </c>
      <c r="AF61" s="92" t="n">
        <f aca="false">Z61/100</f>
        <v>1.4117E-005</v>
      </c>
      <c r="AG61" s="92" t="n">
        <f aca="false">AA61/100</f>
        <v>1.01443333333333E-005</v>
      </c>
      <c r="AH61" s="92" t="n">
        <f aca="false">AB61/100</f>
        <v>1.8745E-005</v>
      </c>
      <c r="AI61" s="93" t="n">
        <f aca="false">AC61/Q61*100000000</f>
        <v>181.146044624746</v>
      </c>
      <c r="AJ61" s="93" t="n">
        <f aca="false">AD61/R61*100000000</f>
        <v>461.118669690098</v>
      </c>
      <c r="AK61" s="93" t="n">
        <f aca="false">AE61/S61*100000000</f>
        <v>282.517433751743</v>
      </c>
      <c r="AL61" s="93" t="n">
        <f aca="false">AF61/T61*100000000</f>
        <v>134.319695528069</v>
      </c>
      <c r="AM61" s="93" t="n">
        <f aca="false">AG61/U61*100000000</f>
        <v>98.6802853437095</v>
      </c>
      <c r="AN61" s="93" t="n">
        <f aca="false">AH61/V61*100000000</f>
        <v>224.491017964072</v>
      </c>
      <c r="AO61" s="92" t="n">
        <f aca="false">'F3 Warszawa'!AK54</f>
        <v>0.0017</v>
      </c>
      <c r="AP61" s="92" t="n">
        <f aca="false">AO61/100</f>
        <v>1.7E-005</v>
      </c>
      <c r="AQ61" s="93" t="n">
        <f aca="false">AP61/Q61*100000000</f>
        <v>172.413793103448</v>
      </c>
      <c r="AR61" s="93" t="n">
        <f aca="false">(AI61-AQ61)/AI61*100</f>
        <v>4.82055875930797</v>
      </c>
      <c r="AS61" s="92" t="n">
        <f aca="false">ARM!G57</f>
        <v>0.0126804537937263</v>
      </c>
      <c r="AT61" s="92" t="n">
        <f aca="false">AS61/1000000*$AW$2</f>
        <v>1.26804537937263E-007</v>
      </c>
      <c r="AU61" s="94" t="n">
        <f aca="false">AT61/$AT$5/$AT$4</f>
        <v>3.53925554776005E-006</v>
      </c>
      <c r="AV61" s="95" t="n">
        <f aca="false">AU61*100000000</f>
        <v>353.925554776005</v>
      </c>
      <c r="AW61" s="92" t="n">
        <f aca="false">ARM!G139</f>
        <v>0.0331660112670115</v>
      </c>
      <c r="AX61" s="92" t="n">
        <f aca="false">AW61/1000000*$AW$2</f>
        <v>3.31660112670115E-007</v>
      </c>
      <c r="AY61" s="96" t="n">
        <f aca="false">AX61/$AT$5/$AT$4</f>
        <v>9.25700225585921E-006</v>
      </c>
      <c r="AZ61" s="95" t="n">
        <f aca="false">AY61*100000000</f>
        <v>925.700225585921</v>
      </c>
      <c r="BA61" s="101" t="s">
        <v>136</v>
      </c>
      <c r="BB61" s="92" t="e">
        <f aca="false">BA61/1000000*$AW$2</f>
        <v>#VALUE!</v>
      </c>
      <c r="BC61" s="96" t="e">
        <f aca="false">BB61/$AT$5/$AT$4</f>
        <v>#VALUE!</v>
      </c>
      <c r="BD61" s="95" t="e">
        <f aca="false">BC61*100000000</f>
        <v>#VALUE!</v>
      </c>
      <c r="BE61" s="101" t="s">
        <v>136</v>
      </c>
      <c r="BF61" s="96" t="e">
        <f aca="false">BE61/1000000*$AW$2</f>
        <v>#VALUE!</v>
      </c>
      <c r="BG61" s="96" t="e">
        <f aca="false">BF61/$AT$5/$AT$4</f>
        <v>#VALUE!</v>
      </c>
      <c r="BH61" s="95" t="e">
        <f aca="false">BG61*100000000</f>
        <v>#VALUE!</v>
      </c>
      <c r="BI61" s="101" t="s">
        <v>136</v>
      </c>
      <c r="BJ61" s="96" t="e">
        <f aca="false">BI61/1000000*$AW$2</f>
        <v>#VALUE!</v>
      </c>
      <c r="BK61" s="96" t="e">
        <f aca="false">BJ61/$AT$5/$AT$4</f>
        <v>#VALUE!</v>
      </c>
      <c r="BL61" s="95" t="e">
        <f aca="false">BK61*100000000</f>
        <v>#VALUE!</v>
      </c>
      <c r="BM61" s="101" t="s">
        <v>136</v>
      </c>
      <c r="BN61" s="92" t="e">
        <f aca="false">BM61/1000000*$AW$2</f>
        <v>#VALUE!</v>
      </c>
      <c r="BO61" s="96" t="e">
        <f aca="false">BN61/$AT$5/$AT$4</f>
        <v>#VALUE!</v>
      </c>
      <c r="BP61" s="95" t="e">
        <f aca="false">BO61*100000000</f>
        <v>#VALUE!</v>
      </c>
      <c r="BQ61" s="97" t="n">
        <f aca="false">VSM!D54</f>
        <v>133.947</v>
      </c>
      <c r="BR61" s="97" t="n">
        <f aca="false">VSM!E54</f>
        <v>14.376</v>
      </c>
      <c r="BS61" s="98" t="n">
        <f aca="false">BR61/BQ61</f>
        <v>0.107326031938005</v>
      </c>
      <c r="BT61" s="97" t="n">
        <f aca="false">VSM!F54</f>
        <v>8.21</v>
      </c>
      <c r="BU61" s="97" t="n">
        <f aca="false">ABS(VSM!G54)</f>
        <v>24.91</v>
      </c>
      <c r="BV61" s="99" t="n">
        <f aca="false">BU61/BT61</f>
        <v>3.03410475030451</v>
      </c>
      <c r="BW61" s="97" t="n">
        <f aca="false">VSM!D156</f>
        <v>435.03</v>
      </c>
      <c r="BX61" s="97" t="n">
        <f aca="false">VSM!E156</f>
        <v>66.448</v>
      </c>
      <c r="BY61" s="98" t="n">
        <f aca="false">BX61/BW61</f>
        <v>0.152743488954785</v>
      </c>
      <c r="BZ61" s="97" t="n">
        <f aca="false">VSM!F156</f>
        <v>8.55</v>
      </c>
      <c r="CA61" s="97" t="n">
        <f aca="false">ABS(VSM!G156)</f>
        <v>19.5</v>
      </c>
      <c r="CB61" s="99" t="n">
        <f aca="false">CA61/BZ61</f>
        <v>2.28070175438597</v>
      </c>
      <c r="CC61" s="100" t="str">
        <f aca="false">VSM!D258</f>
        <v>NaN</v>
      </c>
      <c r="CD61" s="100" t="str">
        <f aca="false">VSM!E258</f>
        <v>NaN</v>
      </c>
      <c r="CE61" s="98" t="e">
        <f aca="false">CD61/CC61</f>
        <v>#VALUE!</v>
      </c>
      <c r="CF61" s="97" t="str">
        <f aca="false">VSM!F258</f>
        <v>NaN</v>
      </c>
      <c r="CG61" s="97" t="e">
        <f aca="false">ABS(VSM!G258)</f>
        <v>#VALUE!</v>
      </c>
      <c r="CH61" s="99" t="e">
        <f aca="false">CG61/CF61</f>
        <v>#VALUE!</v>
      </c>
      <c r="CI61" s="100" t="str">
        <f aca="false">VSM!D360</f>
        <v>NaN</v>
      </c>
      <c r="CJ61" s="97" t="str">
        <f aca="false">VSM!E360</f>
        <v>NaN</v>
      </c>
      <c r="CK61" s="98" t="e">
        <f aca="false">CJ61/CI61</f>
        <v>#VALUE!</v>
      </c>
      <c r="CL61" s="97" t="str">
        <f aca="false">VSM!F360</f>
        <v>NaN</v>
      </c>
      <c r="CM61" s="97" t="e">
        <f aca="false">ABS(VSM!F360)</f>
        <v>#VALUE!</v>
      </c>
      <c r="CN61" s="99" t="e">
        <f aca="false">CM61/CL61</f>
        <v>#VALUE!</v>
      </c>
      <c r="CO61" s="97" t="str">
        <f aca="false">VSM!D462</f>
        <v>NaN</v>
      </c>
      <c r="CP61" s="97" t="str">
        <f aca="false">VSM!E462</f>
        <v>NaN</v>
      </c>
      <c r="CQ61" s="98" t="e">
        <f aca="false">CP61/CO61</f>
        <v>#VALUE!</v>
      </c>
      <c r="CR61" s="97" t="str">
        <f aca="false">VSM!F462</f>
        <v>NaN</v>
      </c>
      <c r="CS61" s="97" t="e">
        <f aca="false">ABS(VSM!G462)</f>
        <v>#VALUE!</v>
      </c>
      <c r="CT61" s="99" t="e">
        <f aca="false">CS61/CR61</f>
        <v>#VALUE!</v>
      </c>
      <c r="CU61" s="97" t="str">
        <f aca="false">VSM!D564</f>
        <v>NaN</v>
      </c>
      <c r="CV61" s="97" t="str">
        <f aca="false">VSM!E564</f>
        <v>NaN</v>
      </c>
      <c r="CW61" s="98" t="e">
        <f aca="false">CV61/CU61</f>
        <v>#VALUE!</v>
      </c>
      <c r="CX61" s="97" t="str">
        <f aca="false">VSM!F564</f>
        <v>NaN</v>
      </c>
      <c r="CY61" s="97" t="e">
        <f aca="false">ABS(VSM!G564)</f>
        <v>#VALUE!</v>
      </c>
      <c r="CZ61" s="99" t="e">
        <f aca="false">CY61/CX61</f>
        <v>#VALUE!</v>
      </c>
    </row>
    <row r="62" customFormat="false" ht="16.5" hidden="false" customHeight="true" outlineLevel="0" collapsed="false">
      <c r="A62" s="85" t="n">
        <v>54</v>
      </c>
      <c r="B62" s="86" t="str">
        <f aca="false">Lokalizacje!D56</f>
        <v>52° 13.904'N</v>
      </c>
      <c r="C62" s="86" t="str">
        <f aca="false">Lokalizacje!C56</f>
        <v>20° 56.507'E</v>
      </c>
      <c r="D62" s="87" t="n">
        <f aca="false">Lokalizacje!B56</f>
        <v>45180</v>
      </c>
      <c r="E62" s="88" t="n">
        <f aca="false">'Analiza sitowa'!B55</f>
        <v>825.55</v>
      </c>
      <c r="F62" s="88" t="n">
        <f aca="false">'Analiza sitowa'!C55</f>
        <v>20.42</v>
      </c>
      <c r="G62" s="88" t="n">
        <f aca="false">'Analiza sitowa'!D55</f>
        <v>37.28</v>
      </c>
      <c r="H62" s="88" t="n">
        <f aca="false">'Analiza sitowa'!E55</f>
        <v>84.52</v>
      </c>
      <c r="I62" s="88" t="n">
        <f aca="false">'Analiza sitowa'!F55</f>
        <v>292.66</v>
      </c>
      <c r="J62" s="88" t="n">
        <f aca="false">'Analiza sitowa'!G55</f>
        <v>390.06</v>
      </c>
      <c r="K62" s="89" t="n">
        <f aca="false">E62/$E62*100</f>
        <v>100</v>
      </c>
      <c r="L62" s="89" t="n">
        <f aca="false">F62/$E62*100</f>
        <v>2.47350251347586</v>
      </c>
      <c r="M62" s="89" t="n">
        <f aca="false">G62/$E62*100</f>
        <v>4.51577736054751</v>
      </c>
      <c r="N62" s="89" t="n">
        <f aca="false">H62/$E62*100</f>
        <v>10.2380231360911</v>
      </c>
      <c r="O62" s="89" t="n">
        <f aca="false">I62/$E62*100</f>
        <v>35.4503058567016</v>
      </c>
      <c r="P62" s="89" t="n">
        <f aca="false">J62/$E62*100</f>
        <v>47.2485009993338</v>
      </c>
      <c r="Q62" s="90" t="n">
        <f aca="false">'Masa Warszawa'!D56</f>
        <v>9.39</v>
      </c>
      <c r="R62" s="90" t="n">
        <f aca="false">'Masa Warszawa'!G56</f>
        <v>6.06</v>
      </c>
      <c r="S62" s="90" t="n">
        <f aca="false">'Masa Warszawa'!J56</f>
        <v>7.2</v>
      </c>
      <c r="T62" s="90" t="n">
        <f aca="false">'Masa Warszawa'!M56</f>
        <v>8.07</v>
      </c>
      <c r="U62" s="90" t="n">
        <f aca="false">'Masa Warszawa'!P56</f>
        <v>8.31</v>
      </c>
      <c r="V62" s="90" t="n">
        <f aca="false">'Masa Warszawa'!S56</f>
        <v>8.14</v>
      </c>
      <c r="W62" s="91" t="n">
        <f aca="true">INDIRECT("'F1 Warszawa'!AK"&amp;2+ROW(B54)*6-6)</f>
        <v>0.00128893333333333</v>
      </c>
      <c r="X62" s="91" t="n">
        <f aca="true">INDIRECT("'F1 Warszawa'!AK"&amp;3+ROW(C54)*6-6)</f>
        <v>0.00103933333333333</v>
      </c>
      <c r="Y62" s="91" t="n">
        <f aca="true">INDIRECT("'F1 Warszawa'!AK"&amp;4+ROW(D54)*6-6)</f>
        <v>0.000776143333333333</v>
      </c>
      <c r="Z62" s="91" t="n">
        <f aca="true">INDIRECT("'F1 Warszawa'!AK"&amp;5+ROW(E54)*6-6)</f>
        <v>0.000591103333333333</v>
      </c>
      <c r="AA62" s="91" t="n">
        <f aca="true">INDIRECT("'F1 Warszawa'!AK"&amp;6+ROW(F54)*6-6)</f>
        <v>0.000702796666666667</v>
      </c>
      <c r="AB62" s="91" t="n">
        <f aca="true">INDIRECT("'F1 Warszawa'!AK"&amp;7+ROW(G54)*6-6)</f>
        <v>0.0013732</v>
      </c>
      <c r="AC62" s="92" t="n">
        <f aca="false">W62/100</f>
        <v>1.28893333333333E-005</v>
      </c>
      <c r="AD62" s="92" t="n">
        <f aca="false">X62/100</f>
        <v>1.03933333333333E-005</v>
      </c>
      <c r="AE62" s="92" t="n">
        <f aca="false">Y62/100</f>
        <v>7.76143333333333E-006</v>
      </c>
      <c r="AF62" s="92" t="n">
        <f aca="false">Z62/100</f>
        <v>5.91103333333333E-006</v>
      </c>
      <c r="AG62" s="92" t="n">
        <f aca="false">AA62/100</f>
        <v>7.02796666666667E-006</v>
      </c>
      <c r="AH62" s="92" t="n">
        <f aca="false">AB62/100</f>
        <v>1.3732E-005</v>
      </c>
      <c r="AI62" s="93" t="n">
        <f aca="false">AC62/Q62*100000000</f>
        <v>137.266595669152</v>
      </c>
      <c r="AJ62" s="93" t="n">
        <f aca="false">AD62/R62*100000000</f>
        <v>171.507150715072</v>
      </c>
      <c r="AK62" s="93" t="n">
        <f aca="false">AE62/S62*100000000</f>
        <v>107.797685185185</v>
      </c>
      <c r="AL62" s="93" t="n">
        <f aca="false">AF62/T62*100000000</f>
        <v>73.2470053696819</v>
      </c>
      <c r="AM62" s="93" t="n">
        <f aca="false">AG62/U62*100000000</f>
        <v>84.5724027276374</v>
      </c>
      <c r="AN62" s="93" t="n">
        <f aca="false">AH62/V62*100000000</f>
        <v>168.697788697789</v>
      </c>
      <c r="AO62" s="92" t="n">
        <f aca="false">'F3 Warszawa'!AK55</f>
        <v>0.00123666666666667</v>
      </c>
      <c r="AP62" s="92" t="n">
        <f aca="false">AO62/100</f>
        <v>1.23666666666667E-005</v>
      </c>
      <c r="AQ62" s="93" t="n">
        <f aca="false">AP62/Q62*100000000</f>
        <v>131.700390486333</v>
      </c>
      <c r="AR62" s="93" t="n">
        <f aca="false">(AI62-AQ62)/AI62*100</f>
        <v>4.05503258508328</v>
      </c>
      <c r="AS62" s="92" t="n">
        <f aca="false">ARM!G58</f>
        <v>0.00775878510221544</v>
      </c>
      <c r="AT62" s="92" t="n">
        <f aca="false">AS62/1000000*$AW$2</f>
        <v>7.75878510221544E-008</v>
      </c>
      <c r="AU62" s="94" t="n">
        <f aca="false">AT62/$AT$5/$AT$4</f>
        <v>2.16556313075169E-006</v>
      </c>
      <c r="AV62" s="95" t="n">
        <f aca="false">AU62*100000000</f>
        <v>216.556313075169</v>
      </c>
      <c r="AW62" s="101" t="s">
        <v>136</v>
      </c>
      <c r="AX62" s="92" t="e">
        <f aca="false">AW62/1000000*$AW$2</f>
        <v>#VALUE!</v>
      </c>
      <c r="AY62" s="96" t="e">
        <f aca="false">AX62/$AT$5/$AT$4</f>
        <v>#VALUE!</v>
      </c>
      <c r="AZ62" s="95" t="e">
        <f aca="false">AY62*100000000</f>
        <v>#VALUE!</v>
      </c>
      <c r="BA62" s="101" t="s">
        <v>136</v>
      </c>
      <c r="BB62" s="92" t="e">
        <f aca="false">BA62/1000000*$AW$2</f>
        <v>#VALUE!</v>
      </c>
      <c r="BC62" s="96" t="e">
        <f aca="false">BB62/$AT$5/$AT$4</f>
        <v>#VALUE!</v>
      </c>
      <c r="BD62" s="95" t="e">
        <f aca="false">BC62*100000000</f>
        <v>#VALUE!</v>
      </c>
      <c r="BE62" s="101" t="s">
        <v>136</v>
      </c>
      <c r="BF62" s="96" t="e">
        <f aca="false">BE62/1000000*$AW$2</f>
        <v>#VALUE!</v>
      </c>
      <c r="BG62" s="96" t="e">
        <f aca="false">BF62/$AT$5/$AT$4</f>
        <v>#VALUE!</v>
      </c>
      <c r="BH62" s="95" t="e">
        <f aca="false">BG62*100000000</f>
        <v>#VALUE!</v>
      </c>
      <c r="BI62" s="101" t="s">
        <v>136</v>
      </c>
      <c r="BJ62" s="96" t="e">
        <f aca="false">BI62/1000000*$AW$2</f>
        <v>#VALUE!</v>
      </c>
      <c r="BK62" s="96" t="e">
        <f aca="false">BJ62/$AT$5/$AT$4</f>
        <v>#VALUE!</v>
      </c>
      <c r="BL62" s="95" t="e">
        <f aca="false">BK62*100000000</f>
        <v>#VALUE!</v>
      </c>
      <c r="BM62" s="101" t="s">
        <v>136</v>
      </c>
      <c r="BN62" s="92" t="e">
        <f aca="false">BM62/1000000*$AW$2</f>
        <v>#VALUE!</v>
      </c>
      <c r="BO62" s="96" t="e">
        <f aca="false">BN62/$AT$5/$AT$4</f>
        <v>#VALUE!</v>
      </c>
      <c r="BP62" s="95" t="e">
        <f aca="false">BO62*100000000</f>
        <v>#VALUE!</v>
      </c>
      <c r="BQ62" s="97" t="n">
        <f aca="false">VSM!D55</f>
        <v>112.109</v>
      </c>
      <c r="BR62" s="97" t="n">
        <f aca="false">VSM!E55</f>
        <v>8.505</v>
      </c>
      <c r="BS62" s="98" t="n">
        <f aca="false">BR62/BQ62</f>
        <v>0.0758636683941521</v>
      </c>
      <c r="BT62" s="97" t="n">
        <f aca="false">VSM!F55</f>
        <v>7.3</v>
      </c>
      <c r="BU62" s="97" t="n">
        <f aca="false">ABS(VSM!G55)</f>
        <v>26.92</v>
      </c>
      <c r="BV62" s="99" t="n">
        <f aca="false">BU62/BT62</f>
        <v>3.68767123287671</v>
      </c>
      <c r="BW62" s="97" t="str">
        <f aca="false">VSM!D157</f>
        <v>NaN</v>
      </c>
      <c r="BX62" s="97" t="str">
        <f aca="false">VSM!E157</f>
        <v>NaN</v>
      </c>
      <c r="BY62" s="98" t="e">
        <f aca="false">BX62/BW62</f>
        <v>#VALUE!</v>
      </c>
      <c r="BZ62" s="97" t="str">
        <f aca="false">VSM!F157</f>
        <v>NaN</v>
      </c>
      <c r="CA62" s="97" t="e">
        <f aca="false">ABS(VSM!G157)</f>
        <v>#VALUE!</v>
      </c>
      <c r="CB62" s="99" t="e">
        <f aca="false">CA62/BZ62</f>
        <v>#VALUE!</v>
      </c>
      <c r="CC62" s="100" t="str">
        <f aca="false">VSM!D259</f>
        <v>NaN</v>
      </c>
      <c r="CD62" s="100" t="str">
        <f aca="false">VSM!E259</f>
        <v>NaN</v>
      </c>
      <c r="CE62" s="98" t="e">
        <f aca="false">CD62/CC62</f>
        <v>#VALUE!</v>
      </c>
      <c r="CF62" s="97" t="str">
        <f aca="false">VSM!F259</f>
        <v>NaN</v>
      </c>
      <c r="CG62" s="97" t="e">
        <f aca="false">ABS(VSM!G259)</f>
        <v>#VALUE!</v>
      </c>
      <c r="CH62" s="99" t="e">
        <f aca="false">CG62/CF62</f>
        <v>#VALUE!</v>
      </c>
      <c r="CI62" s="100" t="str">
        <f aca="false">VSM!D361</f>
        <v>NaN</v>
      </c>
      <c r="CJ62" s="97" t="str">
        <f aca="false">VSM!E361</f>
        <v>NaN</v>
      </c>
      <c r="CK62" s="98" t="e">
        <f aca="false">CJ62/CI62</f>
        <v>#VALUE!</v>
      </c>
      <c r="CL62" s="97" t="str">
        <f aca="false">VSM!F361</f>
        <v>NaN</v>
      </c>
      <c r="CM62" s="97" t="e">
        <f aca="false">ABS(VSM!F361)</f>
        <v>#VALUE!</v>
      </c>
      <c r="CN62" s="99" t="e">
        <f aca="false">CM62/CL62</f>
        <v>#VALUE!</v>
      </c>
      <c r="CO62" s="97" t="str">
        <f aca="false">VSM!D463</f>
        <v>NaN</v>
      </c>
      <c r="CP62" s="97" t="str">
        <f aca="false">VSM!E463</f>
        <v>NaN</v>
      </c>
      <c r="CQ62" s="98" t="e">
        <f aca="false">CP62/CO62</f>
        <v>#VALUE!</v>
      </c>
      <c r="CR62" s="97" t="str">
        <f aca="false">VSM!F463</f>
        <v>NaN</v>
      </c>
      <c r="CS62" s="97" t="e">
        <f aca="false">ABS(VSM!G463)</f>
        <v>#VALUE!</v>
      </c>
      <c r="CT62" s="99" t="e">
        <f aca="false">CS62/CR62</f>
        <v>#VALUE!</v>
      </c>
      <c r="CU62" s="97" t="str">
        <f aca="false">VSM!D565</f>
        <v>NaN</v>
      </c>
      <c r="CV62" s="97" t="str">
        <f aca="false">VSM!E565</f>
        <v>NaN</v>
      </c>
      <c r="CW62" s="98" t="e">
        <f aca="false">CV62/CU62</f>
        <v>#VALUE!</v>
      </c>
      <c r="CX62" s="97" t="str">
        <f aca="false">VSM!F565</f>
        <v>NaN</v>
      </c>
      <c r="CY62" s="97" t="e">
        <f aca="false">ABS(VSM!G565)</f>
        <v>#VALUE!</v>
      </c>
      <c r="CZ62" s="99" t="e">
        <f aca="false">CY62/CX62</f>
        <v>#VALUE!</v>
      </c>
    </row>
    <row r="63" customFormat="false" ht="16.5" hidden="false" customHeight="true" outlineLevel="0" collapsed="false">
      <c r="A63" s="85" t="n">
        <v>55</v>
      </c>
      <c r="B63" s="86" t="str">
        <f aca="false">Lokalizacje!D57</f>
        <v>52° 14.048'N</v>
      </c>
      <c r="C63" s="86" t="str">
        <f aca="false">Lokalizacje!C57</f>
        <v>20° 55.509'E</v>
      </c>
      <c r="D63" s="87" t="n">
        <f aca="false">Lokalizacje!B57</f>
        <v>45180</v>
      </c>
      <c r="E63" s="88" t="n">
        <f aca="false">'Analiza sitowa'!B56</f>
        <v>723.34</v>
      </c>
      <c r="F63" s="88" t="n">
        <f aca="false">'Analiza sitowa'!C56</f>
        <v>36.44</v>
      </c>
      <c r="G63" s="88" t="n">
        <f aca="false">'Analiza sitowa'!D56</f>
        <v>57.43</v>
      </c>
      <c r="H63" s="88" t="n">
        <f aca="false">'Analiza sitowa'!E56</f>
        <v>106.34</v>
      </c>
      <c r="I63" s="88" t="n">
        <f aca="false">'Analiza sitowa'!F56</f>
        <v>266.15</v>
      </c>
      <c r="J63" s="88" t="n">
        <f aca="false">'Analiza sitowa'!G56</f>
        <v>255.85</v>
      </c>
      <c r="K63" s="89" t="n">
        <f aca="false">E63/$E63*100</f>
        <v>100</v>
      </c>
      <c r="L63" s="89" t="n">
        <f aca="false">F63/$E63*100</f>
        <v>5.03774158763514</v>
      </c>
      <c r="M63" s="89" t="n">
        <f aca="false">G63/$E63*100</f>
        <v>7.93955816075428</v>
      </c>
      <c r="N63" s="89" t="n">
        <f aca="false">H63/$E63*100</f>
        <v>14.7012469931153</v>
      </c>
      <c r="O63" s="89" t="n">
        <f aca="false">I63/$E63*100</f>
        <v>36.7945917549147</v>
      </c>
      <c r="P63" s="89" t="n">
        <f aca="false">J63/$E63*100</f>
        <v>35.3706417452374</v>
      </c>
      <c r="Q63" s="90" t="n">
        <f aca="false">'Masa Warszawa'!D57</f>
        <v>9.99</v>
      </c>
      <c r="R63" s="90" t="n">
        <f aca="false">'Masa Warszawa'!G57</f>
        <v>9.46</v>
      </c>
      <c r="S63" s="90" t="n">
        <f aca="false">'Masa Warszawa'!J57</f>
        <v>9.81</v>
      </c>
      <c r="T63" s="90" t="n">
        <f aca="false">'Masa Warszawa'!M57</f>
        <v>9.19</v>
      </c>
      <c r="U63" s="90" t="n">
        <f aca="false">'Masa Warszawa'!P57</f>
        <v>9.89</v>
      </c>
      <c r="V63" s="90" t="n">
        <f aca="false">'Masa Warszawa'!S57</f>
        <v>7.76</v>
      </c>
      <c r="W63" s="91" t="n">
        <f aca="true">INDIRECT("'F1 Warszawa'!AK"&amp;2+ROW(B55)*6-6)</f>
        <v>0.00290493333333333</v>
      </c>
      <c r="X63" s="91" t="n">
        <f aca="true">INDIRECT("'F1 Warszawa'!AK"&amp;3+ROW(C55)*6-6)</f>
        <v>0.0062725</v>
      </c>
      <c r="Y63" s="91" t="n">
        <f aca="true">INDIRECT("'F1 Warszawa'!AK"&amp;4+ROW(D55)*6-6)</f>
        <v>0.00350823333333333</v>
      </c>
      <c r="Z63" s="91" t="n">
        <f aca="true">INDIRECT("'F1 Warszawa'!AK"&amp;5+ROW(E55)*6-6)</f>
        <v>0.00220886666666667</v>
      </c>
      <c r="AA63" s="91" t="n">
        <f aca="true">INDIRECT("'F1 Warszawa'!AK"&amp;6+ROW(F55)*6-6)</f>
        <v>0.0019145</v>
      </c>
      <c r="AB63" s="91" t="n">
        <f aca="true">INDIRECT("'F1 Warszawa'!AK"&amp;7+ROW(G55)*6-6)</f>
        <v>0.0029292</v>
      </c>
      <c r="AC63" s="92" t="n">
        <f aca="false">W63/100</f>
        <v>2.90493333333333E-005</v>
      </c>
      <c r="AD63" s="92" t="n">
        <f aca="false">X63/100</f>
        <v>6.2725E-005</v>
      </c>
      <c r="AE63" s="92" t="n">
        <f aca="false">Y63/100</f>
        <v>3.50823333333333E-005</v>
      </c>
      <c r="AF63" s="92" t="n">
        <f aca="false">Z63/100</f>
        <v>2.20886666666667E-005</v>
      </c>
      <c r="AG63" s="92" t="n">
        <f aca="false">AA63/100</f>
        <v>1.9145E-005</v>
      </c>
      <c r="AH63" s="92" t="n">
        <f aca="false">AB63/100</f>
        <v>2.9292E-005</v>
      </c>
      <c r="AI63" s="93" t="n">
        <f aca="false">AC63/Q63*100000000</f>
        <v>290.784117450784</v>
      </c>
      <c r="AJ63" s="93" t="n">
        <f aca="false">AD63/R63*100000000</f>
        <v>663.054968287526</v>
      </c>
      <c r="AK63" s="93" t="n">
        <f aca="false">AE63/S63*100000000</f>
        <v>357.618076792389</v>
      </c>
      <c r="AL63" s="93" t="n">
        <f aca="false">AF63/T63*100000000</f>
        <v>240.355458832064</v>
      </c>
      <c r="AM63" s="93" t="n">
        <f aca="false">AG63/U63*100000000</f>
        <v>193.579373104146</v>
      </c>
      <c r="AN63" s="93" t="n">
        <f aca="false">AH63/V63*100000000</f>
        <v>377.474226804124</v>
      </c>
      <c r="AO63" s="92" t="n">
        <f aca="false">'F3 Warszawa'!AK56</f>
        <v>0.00281</v>
      </c>
      <c r="AP63" s="92" t="n">
        <f aca="false">AO63/100</f>
        <v>2.81E-005</v>
      </c>
      <c r="AQ63" s="93" t="n">
        <f aca="false">AP63/Q63*100000000</f>
        <v>281.281281281281</v>
      </c>
      <c r="AR63" s="93" t="n">
        <f aca="false">(AI63-AQ63)/AI63*100</f>
        <v>3.26800385551016</v>
      </c>
      <c r="AS63" s="92" t="n">
        <f aca="false">ARM!G59</f>
        <v>0.0136562105824267</v>
      </c>
      <c r="AT63" s="92" t="n">
        <f aca="false">AS63/1000000*$AW$2</f>
        <v>1.36562105824267E-007</v>
      </c>
      <c r="AU63" s="94" t="n">
        <f aca="false">AT63/$AT$5/$AT$4</f>
        <v>3.81160010922843E-006</v>
      </c>
      <c r="AV63" s="95" t="n">
        <f aca="false">AU63*100000000</f>
        <v>381.160010922843</v>
      </c>
      <c r="AW63" s="92" t="n">
        <f aca="false">ARM!G112</f>
        <v>0.0239888813537918</v>
      </c>
      <c r="AX63" s="92" t="n">
        <f aca="false">AW63/1000000*$AW$2</f>
        <v>2.39888813537918E-007</v>
      </c>
      <c r="AY63" s="96" t="n">
        <f aca="false">AX63/$AT$5/$AT$4</f>
        <v>6.69556332896944E-006</v>
      </c>
      <c r="AZ63" s="95" t="n">
        <f aca="false">AY63*100000000</f>
        <v>669.556332896944</v>
      </c>
      <c r="BA63" s="96" t="n">
        <f aca="false">ARM!G202</f>
        <v>0.0113962570507148</v>
      </c>
      <c r="BB63" s="92" t="n">
        <f aca="false">BA63/1000000*$AW$2</f>
        <v>1.13962570507148E-007</v>
      </c>
      <c r="BC63" s="96" t="n">
        <f aca="false">BB63/$AT$5/$AT$4</f>
        <v>3.18082196793284E-006</v>
      </c>
      <c r="BD63" s="95" t="n">
        <f aca="false">BC63*100000000</f>
        <v>318.082196793284</v>
      </c>
      <c r="BE63" s="101" t="s">
        <v>136</v>
      </c>
      <c r="BF63" s="96" t="e">
        <f aca="false">BE63/1000000*$AW$2</f>
        <v>#VALUE!</v>
      </c>
      <c r="BG63" s="96" t="e">
        <f aca="false">BF63/$AT$5/$AT$4</f>
        <v>#VALUE!</v>
      </c>
      <c r="BH63" s="95" t="e">
        <f aca="false">BG63*100000000</f>
        <v>#VALUE!</v>
      </c>
      <c r="BI63" s="96" t="n">
        <f aca="false">ARM!G323</f>
        <v>0.0131729833552225</v>
      </c>
      <c r="BJ63" s="96" t="n">
        <f aca="false">BI63/1000000*$AW$2</f>
        <v>1.31729833552225E-007</v>
      </c>
      <c r="BK63" s="96" t="n">
        <f aca="false">BJ63/$AT$5/$AT$4</f>
        <v>3.67672602092432E-006</v>
      </c>
      <c r="BL63" s="95" t="n">
        <f aca="false">BK63*100000000</f>
        <v>367.672602092432</v>
      </c>
      <c r="BM63" s="96" t="n">
        <f aca="false">ARM!G201</f>
        <v>0.0212386461250531</v>
      </c>
      <c r="BN63" s="92" t="n">
        <f aca="false">BM63/1000000*$AW$2</f>
        <v>2.12386461250531E-007</v>
      </c>
      <c r="BO63" s="96" t="n">
        <f aca="false">BN63/$AT$5/$AT$4</f>
        <v>5.92794211845926E-006</v>
      </c>
      <c r="BP63" s="95" t="n">
        <f aca="false">BO63*100000000</f>
        <v>592.794211845926</v>
      </c>
      <c r="BQ63" s="97" t="n">
        <f aca="false">VSM!D56</f>
        <v>232.638</v>
      </c>
      <c r="BR63" s="97" t="n">
        <f aca="false">VSM!E56</f>
        <v>21.755</v>
      </c>
      <c r="BS63" s="98" t="n">
        <f aca="false">BR63/BQ63</f>
        <v>0.0935143871594494</v>
      </c>
      <c r="BT63" s="97" t="n">
        <f aca="false">VSM!F56</f>
        <v>8.49</v>
      </c>
      <c r="BU63" s="97" t="n">
        <f aca="false">ABS(VSM!G56)</f>
        <v>28.18</v>
      </c>
      <c r="BV63" s="99" t="n">
        <f aca="false">BU63/BT63</f>
        <v>3.31919905771496</v>
      </c>
      <c r="BW63" s="97" t="n">
        <f aca="false">VSM!D158</f>
        <v>204.238</v>
      </c>
      <c r="BX63" s="97" t="n">
        <f aca="false">VSM!E158</f>
        <v>30.674</v>
      </c>
      <c r="BY63" s="98" t="n">
        <f aca="false">BX63/BW63</f>
        <v>0.150187526317336</v>
      </c>
      <c r="BZ63" s="97" t="n">
        <f aca="false">VSM!F158</f>
        <v>9.02</v>
      </c>
      <c r="CA63" s="97" t="n">
        <f aca="false">ABS(VSM!G158)</f>
        <v>20.47</v>
      </c>
      <c r="CB63" s="99" t="n">
        <f aca="false">CA63/BZ63</f>
        <v>2.26940133037694</v>
      </c>
      <c r="CC63" s="100" t="n">
        <f aca="false">VSM!D260</f>
        <v>243.808</v>
      </c>
      <c r="CD63" s="100" t="n">
        <f aca="false">VSM!E260</f>
        <v>28.356</v>
      </c>
      <c r="CE63" s="98" t="n">
        <f aca="false">CD63/CC63</f>
        <v>0.116304633153957</v>
      </c>
      <c r="CF63" s="97" t="n">
        <f aca="false">VSM!F260</f>
        <v>8.31</v>
      </c>
      <c r="CG63" s="97" t="n">
        <f aca="false">ABS(VSM!G260)</f>
        <v>21.15</v>
      </c>
      <c r="CH63" s="99" t="n">
        <f aca="false">CG63/CF63</f>
        <v>2.54512635379061</v>
      </c>
      <c r="CI63" s="100" t="str">
        <f aca="false">VSM!D362</f>
        <v>NaN</v>
      </c>
      <c r="CJ63" s="97" t="str">
        <f aca="false">VSM!E362</f>
        <v>NaN</v>
      </c>
      <c r="CK63" s="98" t="e">
        <f aca="false">CJ63/CI63</f>
        <v>#VALUE!</v>
      </c>
      <c r="CL63" s="97" t="str">
        <f aca="false">VSM!F362</f>
        <v>NaN</v>
      </c>
      <c r="CM63" s="97" t="e">
        <f aca="false">ABS(VSM!F362)</f>
        <v>#VALUE!</v>
      </c>
      <c r="CN63" s="99" t="e">
        <f aca="false">CM63/CL63</f>
        <v>#VALUE!</v>
      </c>
      <c r="CO63" s="97" t="n">
        <f aca="false">VSM!D464</f>
        <v>212.713</v>
      </c>
      <c r="CP63" s="97" t="n">
        <f aca="false">VSM!E464</f>
        <v>23.403</v>
      </c>
      <c r="CQ63" s="98" t="n">
        <f aca="false">CP63/CO63</f>
        <v>0.110021484347454</v>
      </c>
      <c r="CR63" s="97" t="n">
        <f aca="false">VSM!F464</f>
        <v>8.75</v>
      </c>
      <c r="CS63" s="97" t="n">
        <f aca="false">ABS(VSM!G464)</f>
        <v>23.32</v>
      </c>
      <c r="CT63" s="99" t="n">
        <f aca="false">CS63/CR63</f>
        <v>2.66514285714286</v>
      </c>
      <c r="CU63" s="97" t="n">
        <f aca="false">VSM!D566</f>
        <v>312.31</v>
      </c>
      <c r="CV63" s="97" t="n">
        <f aca="false">VSM!E566</f>
        <v>27.673</v>
      </c>
      <c r="CW63" s="98" t="n">
        <f aca="false">CV63/CU63</f>
        <v>0.088607473343793</v>
      </c>
      <c r="CX63" s="97" t="n">
        <f aca="false">VSM!F566</f>
        <v>8.17</v>
      </c>
      <c r="CY63" s="97" t="n">
        <f aca="false">ABS(VSM!G566)</f>
        <v>27.12</v>
      </c>
      <c r="CZ63" s="99" t="n">
        <f aca="false">CY63/CX63</f>
        <v>3.31946144430845</v>
      </c>
    </row>
    <row r="64" customFormat="false" ht="16.5" hidden="false" customHeight="true" outlineLevel="0" collapsed="false">
      <c r="A64" s="85" t="n">
        <v>56</v>
      </c>
      <c r="B64" s="86" t="str">
        <f aca="false">Lokalizacje!D58</f>
        <v>52° 13.906'N</v>
      </c>
      <c r="C64" s="86" t="str">
        <f aca="false">Lokalizacje!C58</f>
        <v>20° 54.912'E</v>
      </c>
      <c r="D64" s="87" t="n">
        <f aca="false">Lokalizacje!B58</f>
        <v>45180</v>
      </c>
      <c r="E64" s="88" t="n">
        <f aca="false">'Analiza sitowa'!B57</f>
        <v>884.48</v>
      </c>
      <c r="F64" s="88" t="n">
        <f aca="false">'Analiza sitowa'!C57</f>
        <v>43.96</v>
      </c>
      <c r="G64" s="88" t="n">
        <f aca="false">'Analiza sitowa'!D57</f>
        <v>72.15</v>
      </c>
      <c r="H64" s="88" t="n">
        <f aca="false">'Analiza sitowa'!E57</f>
        <v>136.91</v>
      </c>
      <c r="I64" s="88" t="n">
        <f aca="false">'Analiza sitowa'!F57</f>
        <v>325.18</v>
      </c>
      <c r="J64" s="88" t="n">
        <f aca="false">'Analiza sitowa'!G57</f>
        <v>305.42</v>
      </c>
      <c r="K64" s="89" t="n">
        <f aca="false">E64/$E64*100</f>
        <v>100</v>
      </c>
      <c r="L64" s="89" t="n">
        <f aca="false">F64/$E64*100</f>
        <v>4.9701519536903</v>
      </c>
      <c r="M64" s="89" t="n">
        <f aca="false">G64/$E64*100</f>
        <v>8.15733538350217</v>
      </c>
      <c r="N64" s="89" t="n">
        <f aca="false">H64/$E64*100</f>
        <v>15.4791515918958</v>
      </c>
      <c r="O64" s="89" t="n">
        <f aca="false">I64/$E64*100</f>
        <v>36.7651049204052</v>
      </c>
      <c r="P64" s="89" t="n">
        <f aca="false">J64/$E64*100</f>
        <v>34.5310238784371</v>
      </c>
      <c r="Q64" s="90" t="n">
        <f aca="false">'Masa Warszawa'!D58</f>
        <v>9.22</v>
      </c>
      <c r="R64" s="90" t="n">
        <f aca="false">'Masa Warszawa'!G58</f>
        <v>8.06</v>
      </c>
      <c r="S64" s="90" t="n">
        <f aca="false">'Masa Warszawa'!J58</f>
        <v>8.83</v>
      </c>
      <c r="T64" s="90" t="n">
        <f aca="false">'Masa Warszawa'!M58</f>
        <v>9.05</v>
      </c>
      <c r="U64" s="90" t="n">
        <f aca="false">'Masa Warszawa'!P58</f>
        <v>9</v>
      </c>
      <c r="V64" s="90" t="n">
        <f aca="false">'Masa Warszawa'!S58</f>
        <v>7.9</v>
      </c>
      <c r="W64" s="91" t="n">
        <f aca="true">INDIRECT("'F1 Warszawa'!AK"&amp;2+ROW(B56)*6-6)</f>
        <v>0.00157433333333333</v>
      </c>
      <c r="X64" s="91" t="n">
        <f aca="true">INDIRECT("'F1 Warszawa'!AK"&amp;3+ROW(C56)*6-6)</f>
        <v>0.00124713333333333</v>
      </c>
      <c r="Y64" s="91" t="n">
        <f aca="true">INDIRECT("'F1 Warszawa'!AK"&amp;4+ROW(D56)*6-6)</f>
        <v>0.0011112</v>
      </c>
      <c r="Z64" s="91" t="n">
        <f aca="true">INDIRECT("'F1 Warszawa'!AK"&amp;5+ROW(E56)*6-6)</f>
        <v>0.00088401</v>
      </c>
      <c r="AA64" s="91" t="n">
        <f aca="true">INDIRECT("'F1 Warszawa'!AK"&amp;6+ROW(F56)*6-6)</f>
        <v>0.000914413333333333</v>
      </c>
      <c r="AB64" s="91" t="n">
        <f aca="true">INDIRECT("'F1 Warszawa'!AK"&amp;7+ROW(G56)*6-6)</f>
        <v>0.0018656</v>
      </c>
      <c r="AC64" s="92" t="n">
        <f aca="false">W64/100</f>
        <v>1.57433333333333E-005</v>
      </c>
      <c r="AD64" s="92" t="n">
        <f aca="false">X64/100</f>
        <v>1.24713333333333E-005</v>
      </c>
      <c r="AE64" s="92" t="n">
        <f aca="false">Y64/100</f>
        <v>1.1112E-005</v>
      </c>
      <c r="AF64" s="92" t="n">
        <f aca="false">Z64/100</f>
        <v>8.8401E-006</v>
      </c>
      <c r="AG64" s="92" t="n">
        <f aca="false">AA64/100</f>
        <v>9.14413333333333E-006</v>
      </c>
      <c r="AH64" s="92" t="n">
        <f aca="false">AB64/100</f>
        <v>1.8656E-005</v>
      </c>
      <c r="AI64" s="93" t="n">
        <f aca="false">AC64/Q64*100000000</f>
        <v>170.751988430947</v>
      </c>
      <c r="AJ64" s="93" t="n">
        <f aca="false">AD64/R64*100000000</f>
        <v>154.731182795699</v>
      </c>
      <c r="AK64" s="93" t="n">
        <f aca="false">AE64/S64*100000000</f>
        <v>125.843714609287</v>
      </c>
      <c r="AL64" s="93" t="n">
        <f aca="false">AF64/T64*100000000</f>
        <v>97.6806629834254</v>
      </c>
      <c r="AM64" s="93" t="n">
        <f aca="false">AG64/U64*100000000</f>
        <v>101.601481481481</v>
      </c>
      <c r="AN64" s="93" t="n">
        <f aca="false">AH64/V64*100000000</f>
        <v>236.151898734177</v>
      </c>
      <c r="AO64" s="92" t="n">
        <f aca="false">'F3 Warszawa'!AK57</f>
        <v>0.00151</v>
      </c>
      <c r="AP64" s="92" t="n">
        <f aca="false">AO64/100</f>
        <v>1.51E-005</v>
      </c>
      <c r="AQ64" s="93" t="n">
        <f aca="false">AP64/Q64*100000000</f>
        <v>163.774403470716</v>
      </c>
      <c r="AR64" s="93" t="n">
        <f aca="false">(AI64-AQ64)/AI64*100</f>
        <v>4.08638577175523</v>
      </c>
      <c r="AS64" s="92" t="n">
        <f aca="false">ARM!G60</f>
        <v>0.013088849898798</v>
      </c>
      <c r="AT64" s="92" t="n">
        <f aca="false">AS64/1000000*$AW$2</f>
        <v>1.3088849898798E-007</v>
      </c>
      <c r="AU64" s="94" t="n">
        <f aca="false">AT64/$AT$5/$AT$4</f>
        <v>3.65324343842006E-006</v>
      </c>
      <c r="AV64" s="95" t="n">
        <f aca="false">AU64*100000000</f>
        <v>365.324343842006</v>
      </c>
      <c r="AW64" s="101" t="s">
        <v>136</v>
      </c>
      <c r="AX64" s="92" t="e">
        <f aca="false">AW64/1000000*$AW$2</f>
        <v>#VALUE!</v>
      </c>
      <c r="AY64" s="96" t="e">
        <f aca="false">AX64/$AT$5/$AT$4</f>
        <v>#VALUE!</v>
      </c>
      <c r="AZ64" s="95" t="e">
        <f aca="false">AY64*100000000</f>
        <v>#VALUE!</v>
      </c>
      <c r="BA64" s="101" t="s">
        <v>136</v>
      </c>
      <c r="BB64" s="92" t="e">
        <f aca="false">BA64/1000000*$AW$2</f>
        <v>#VALUE!</v>
      </c>
      <c r="BC64" s="96" t="e">
        <f aca="false">BB64/$AT$5/$AT$4</f>
        <v>#VALUE!</v>
      </c>
      <c r="BD64" s="95" t="e">
        <f aca="false">BC64*100000000</f>
        <v>#VALUE!</v>
      </c>
      <c r="BE64" s="101" t="s">
        <v>136</v>
      </c>
      <c r="BF64" s="96" t="e">
        <f aca="false">BE64/1000000*$AW$2</f>
        <v>#VALUE!</v>
      </c>
      <c r="BG64" s="96" t="e">
        <f aca="false">BF64/$AT$5/$AT$4</f>
        <v>#VALUE!</v>
      </c>
      <c r="BH64" s="95" t="e">
        <f aca="false">BG64*100000000</f>
        <v>#VALUE!</v>
      </c>
      <c r="BI64" s="101" t="s">
        <v>136</v>
      </c>
      <c r="BJ64" s="96" t="e">
        <f aca="false">BI64/1000000*$AW$2</f>
        <v>#VALUE!</v>
      </c>
      <c r="BK64" s="96" t="e">
        <f aca="false">BJ64/$AT$5/$AT$4</f>
        <v>#VALUE!</v>
      </c>
      <c r="BL64" s="95" t="e">
        <f aca="false">BK64*100000000</f>
        <v>#VALUE!</v>
      </c>
      <c r="BM64" s="101" t="s">
        <v>136</v>
      </c>
      <c r="BN64" s="92" t="e">
        <f aca="false">BM64/1000000*$AW$2</f>
        <v>#VALUE!</v>
      </c>
      <c r="BO64" s="96" t="e">
        <f aca="false">BN64/$AT$5/$AT$4</f>
        <v>#VALUE!</v>
      </c>
      <c r="BP64" s="95" t="e">
        <f aca="false">BO64*100000000</f>
        <v>#VALUE!</v>
      </c>
      <c r="BQ64" s="97" t="n">
        <f aca="false">VSM!D57</f>
        <v>218.693</v>
      </c>
      <c r="BR64" s="97" t="n">
        <f aca="false">VSM!E57</f>
        <v>25.753</v>
      </c>
      <c r="BS64" s="98" t="n">
        <f aca="false">BR64/BQ64</f>
        <v>0.11775868454866</v>
      </c>
      <c r="BT64" s="97" t="n">
        <f aca="false">VSM!F57</f>
        <v>9.86</v>
      </c>
      <c r="BU64" s="97" t="n">
        <f aca="false">ABS(VSM!G57)</f>
        <v>28.72</v>
      </c>
      <c r="BV64" s="99" t="n">
        <f aca="false">BU64/BT64</f>
        <v>2.91277890466531</v>
      </c>
      <c r="BW64" s="97" t="str">
        <f aca="false">VSM!D159</f>
        <v>NaN</v>
      </c>
      <c r="BX64" s="97" t="str">
        <f aca="false">VSM!E159</f>
        <v>NaN</v>
      </c>
      <c r="BY64" s="98" t="e">
        <f aca="false">BX64/BW64</f>
        <v>#VALUE!</v>
      </c>
      <c r="BZ64" s="97" t="str">
        <f aca="false">VSM!F159</f>
        <v>NaN</v>
      </c>
      <c r="CA64" s="97" t="e">
        <f aca="false">ABS(VSM!G159)</f>
        <v>#VALUE!</v>
      </c>
      <c r="CB64" s="99" t="e">
        <f aca="false">CA64/BZ64</f>
        <v>#VALUE!</v>
      </c>
      <c r="CC64" s="100" t="str">
        <f aca="false">VSM!D261</f>
        <v>NaN</v>
      </c>
      <c r="CD64" s="100" t="str">
        <f aca="false">VSM!E261</f>
        <v>NaN</v>
      </c>
      <c r="CE64" s="98" t="e">
        <f aca="false">CD64/CC64</f>
        <v>#VALUE!</v>
      </c>
      <c r="CF64" s="97" t="str">
        <f aca="false">VSM!F261</f>
        <v>NaN</v>
      </c>
      <c r="CG64" s="97" t="e">
        <f aca="false">ABS(VSM!G261)</f>
        <v>#VALUE!</v>
      </c>
      <c r="CH64" s="99" t="e">
        <f aca="false">CG64/CF64</f>
        <v>#VALUE!</v>
      </c>
      <c r="CI64" s="100" t="str">
        <f aca="false">VSM!D363</f>
        <v>NaN</v>
      </c>
      <c r="CJ64" s="97" t="str">
        <f aca="false">VSM!E363</f>
        <v>NaN</v>
      </c>
      <c r="CK64" s="98" t="e">
        <f aca="false">CJ64/CI64</f>
        <v>#VALUE!</v>
      </c>
      <c r="CL64" s="97" t="str">
        <f aca="false">VSM!F363</f>
        <v>NaN</v>
      </c>
      <c r="CM64" s="97" t="e">
        <f aca="false">ABS(VSM!F363)</f>
        <v>#VALUE!</v>
      </c>
      <c r="CN64" s="99" t="e">
        <f aca="false">CM64/CL64</f>
        <v>#VALUE!</v>
      </c>
      <c r="CO64" s="97" t="str">
        <f aca="false">VSM!D465</f>
        <v>NaN</v>
      </c>
      <c r="CP64" s="97" t="str">
        <f aca="false">VSM!E465</f>
        <v>NaN</v>
      </c>
      <c r="CQ64" s="98" t="e">
        <f aca="false">CP64/CO64</f>
        <v>#VALUE!</v>
      </c>
      <c r="CR64" s="97" t="str">
        <f aca="false">VSM!F465</f>
        <v>NaN</v>
      </c>
      <c r="CS64" s="97" t="e">
        <f aca="false">ABS(VSM!G465)</f>
        <v>#VALUE!</v>
      </c>
      <c r="CT64" s="99" t="e">
        <f aca="false">CS64/CR64</f>
        <v>#VALUE!</v>
      </c>
      <c r="CU64" s="97" t="str">
        <f aca="false">VSM!D567</f>
        <v>NaN</v>
      </c>
      <c r="CV64" s="97" t="str">
        <f aca="false">VSM!E567</f>
        <v>NaN</v>
      </c>
      <c r="CW64" s="98" t="e">
        <f aca="false">CV64/CU64</f>
        <v>#VALUE!</v>
      </c>
      <c r="CX64" s="97" t="str">
        <f aca="false">VSM!F567</f>
        <v>NaN</v>
      </c>
      <c r="CY64" s="97" t="e">
        <f aca="false">ABS(VSM!G567)</f>
        <v>#VALUE!</v>
      </c>
      <c r="CZ64" s="99" t="e">
        <f aca="false">CY64/CX64</f>
        <v>#VALUE!</v>
      </c>
    </row>
    <row r="65" customFormat="false" ht="16.5" hidden="false" customHeight="true" outlineLevel="0" collapsed="false">
      <c r="A65" s="85" t="n">
        <v>57</v>
      </c>
      <c r="B65" s="86" t="str">
        <f aca="false">Lokalizacje!D59</f>
        <v>52° 14.438'N</v>
      </c>
      <c r="C65" s="86" t="str">
        <f aca="false">Lokalizacje!C59</f>
        <v>20° 54.797'E</v>
      </c>
      <c r="D65" s="87" t="n">
        <f aca="false">Lokalizacje!B59</f>
        <v>45180</v>
      </c>
      <c r="E65" s="88" t="n">
        <f aca="false">'Analiza sitowa'!B58</f>
        <v>860.31</v>
      </c>
      <c r="F65" s="88" t="n">
        <f aca="false">'Analiza sitowa'!C58</f>
        <v>10.57</v>
      </c>
      <c r="G65" s="88" t="n">
        <f aca="false">'Analiza sitowa'!D58</f>
        <v>25.32</v>
      </c>
      <c r="H65" s="88" t="n">
        <f aca="false">'Analiza sitowa'!E58</f>
        <v>74.35</v>
      </c>
      <c r="I65" s="88" t="n">
        <f aca="false">'Analiza sitowa'!F58</f>
        <v>361.49</v>
      </c>
      <c r="J65" s="88" t="n">
        <f aca="false">'Analiza sitowa'!G58</f>
        <v>387.8</v>
      </c>
      <c r="K65" s="89" t="n">
        <f aca="false">E65/$E65*100</f>
        <v>100</v>
      </c>
      <c r="L65" s="89" t="n">
        <f aca="false">F65/$E65*100</f>
        <v>1.22862689030698</v>
      </c>
      <c r="M65" s="89" t="n">
        <f aca="false">G65/$E65*100</f>
        <v>2.94312515256129</v>
      </c>
      <c r="N65" s="89" t="n">
        <f aca="false">H65/$E65*100</f>
        <v>8.64223361346491</v>
      </c>
      <c r="O65" s="89" t="n">
        <f aca="false">I65/$E65*100</f>
        <v>42.0185746998175</v>
      </c>
      <c r="P65" s="89" t="n">
        <f aca="false">J65/$E65*100</f>
        <v>45.0767746509979</v>
      </c>
      <c r="Q65" s="90" t="n">
        <f aca="false">'Masa Warszawa'!D59</f>
        <v>9.49</v>
      </c>
      <c r="R65" s="90" t="n">
        <f aca="false">'Masa Warszawa'!G59</f>
        <v>8.06</v>
      </c>
      <c r="S65" s="90" t="n">
        <f aca="false">'Masa Warszawa'!J59</f>
        <v>9.14</v>
      </c>
      <c r="T65" s="90" t="n">
        <f aca="false">'Masa Warszawa'!M59</f>
        <v>10.25</v>
      </c>
      <c r="U65" s="90" t="n">
        <f aca="false">'Masa Warszawa'!P59</f>
        <v>10.21</v>
      </c>
      <c r="V65" s="90" t="n">
        <f aca="false">'Masa Warszawa'!S59</f>
        <v>9.04</v>
      </c>
      <c r="W65" s="91" t="n">
        <f aca="true">INDIRECT("'F1 Warszawa'!AK"&amp;2+ROW(B57)*6-6)</f>
        <v>0.00172516666666667</v>
      </c>
      <c r="X65" s="91" t="n">
        <f aca="true">INDIRECT("'F1 Warszawa'!AK"&amp;3+ROW(C57)*6-6)</f>
        <v>0.0029687</v>
      </c>
      <c r="Y65" s="91" t="n">
        <f aca="true">INDIRECT("'F1 Warszawa'!AK"&amp;4+ROW(D57)*6-6)</f>
        <v>0.0017129</v>
      </c>
      <c r="Z65" s="91" t="n">
        <f aca="true">INDIRECT("'F1 Warszawa'!AK"&amp;5+ROW(E57)*6-6)</f>
        <v>0.0010163</v>
      </c>
      <c r="AA65" s="91" t="n">
        <f aca="true">INDIRECT("'F1 Warszawa'!AK"&amp;6+ROW(F57)*6-6)</f>
        <v>0.00103953333333333</v>
      </c>
      <c r="AB65" s="91" t="n">
        <f aca="true">INDIRECT("'F1 Warszawa'!AK"&amp;7+ROW(G57)*6-6)</f>
        <v>0.0022716</v>
      </c>
      <c r="AC65" s="92" t="n">
        <f aca="false">W65/100</f>
        <v>1.72516666666667E-005</v>
      </c>
      <c r="AD65" s="92" t="n">
        <f aca="false">X65/100</f>
        <v>2.9687E-005</v>
      </c>
      <c r="AE65" s="92" t="n">
        <f aca="false">Y65/100</f>
        <v>1.7129E-005</v>
      </c>
      <c r="AF65" s="92" t="n">
        <f aca="false">Z65/100</f>
        <v>1.0163E-005</v>
      </c>
      <c r="AG65" s="92" t="n">
        <f aca="false">AA65/100</f>
        <v>1.03953333333333E-005</v>
      </c>
      <c r="AH65" s="92" t="n">
        <f aca="false">AB65/100</f>
        <v>2.2716E-005</v>
      </c>
      <c r="AI65" s="93" t="n">
        <f aca="false">AC65/Q65*100000000</f>
        <v>181.78784685634</v>
      </c>
      <c r="AJ65" s="93" t="n">
        <f aca="false">AD65/R65*100000000</f>
        <v>368.325062034739</v>
      </c>
      <c r="AK65" s="93" t="n">
        <f aca="false">AE65/S65*100000000</f>
        <v>187.407002188184</v>
      </c>
      <c r="AL65" s="93" t="n">
        <f aca="false">AF65/T65*100000000</f>
        <v>99.1512195121951</v>
      </c>
      <c r="AM65" s="93" t="n">
        <f aca="false">AG65/U65*100000000</f>
        <v>101.815213842638</v>
      </c>
      <c r="AN65" s="93" t="n">
        <f aca="false">AH65/V65*100000000</f>
        <v>251.283185840708</v>
      </c>
      <c r="AO65" s="92" t="n">
        <f aca="false">'F3 Warszawa'!AK58</f>
        <v>0.00166</v>
      </c>
      <c r="AP65" s="92" t="n">
        <f aca="false">AO65/100</f>
        <v>1.66E-005</v>
      </c>
      <c r="AQ65" s="93" t="n">
        <f aca="false">AP65/Q65*100000000</f>
        <v>174.920969441517</v>
      </c>
      <c r="AR65" s="93" t="n">
        <f aca="false">(AI65-AQ65)/AI65*100</f>
        <v>3.77741281035649</v>
      </c>
      <c r="AS65" s="92" t="n">
        <f aca="false">ARM!G61</f>
        <v>0.0117223324393503</v>
      </c>
      <c r="AT65" s="92" t="n">
        <f aca="false">AS65/1000000*$AW$2</f>
        <v>1.17223324393503E-007</v>
      </c>
      <c r="AU65" s="94" t="n">
        <f aca="false">AT65/$AT$5/$AT$4</f>
        <v>3.27183323196088E-006</v>
      </c>
      <c r="AV65" s="95" t="n">
        <f aca="false">AU65*100000000</f>
        <v>327.183323196088</v>
      </c>
      <c r="AW65" s="101" t="s">
        <v>136</v>
      </c>
      <c r="AX65" s="92" t="e">
        <f aca="false">AW65/1000000*$AW$2</f>
        <v>#VALUE!</v>
      </c>
      <c r="AY65" s="96" t="e">
        <f aca="false">AX65/$AT$5/$AT$4</f>
        <v>#VALUE!</v>
      </c>
      <c r="AZ65" s="95" t="e">
        <f aca="false">AY65*100000000</f>
        <v>#VALUE!</v>
      </c>
      <c r="BA65" s="101" t="s">
        <v>136</v>
      </c>
      <c r="BB65" s="92" t="e">
        <f aca="false">BA65/1000000*$AW$2</f>
        <v>#VALUE!</v>
      </c>
      <c r="BC65" s="96" t="e">
        <f aca="false">BB65/$AT$5/$AT$4</f>
        <v>#VALUE!</v>
      </c>
      <c r="BD65" s="95" t="e">
        <f aca="false">BC65*100000000</f>
        <v>#VALUE!</v>
      </c>
      <c r="BE65" s="101" t="s">
        <v>136</v>
      </c>
      <c r="BF65" s="96" t="e">
        <f aca="false">BE65/1000000*$AW$2</f>
        <v>#VALUE!</v>
      </c>
      <c r="BG65" s="96" t="e">
        <f aca="false">BF65/$AT$5/$AT$4</f>
        <v>#VALUE!</v>
      </c>
      <c r="BH65" s="95" t="e">
        <f aca="false">BG65*100000000</f>
        <v>#VALUE!</v>
      </c>
      <c r="BI65" s="101" t="s">
        <v>136</v>
      </c>
      <c r="BJ65" s="96" t="e">
        <f aca="false">BI65/1000000*$AW$2</f>
        <v>#VALUE!</v>
      </c>
      <c r="BK65" s="96" t="e">
        <f aca="false">BJ65/$AT$5/$AT$4</f>
        <v>#VALUE!</v>
      </c>
      <c r="BL65" s="95" t="e">
        <f aca="false">BK65*100000000</f>
        <v>#VALUE!</v>
      </c>
      <c r="BM65" s="101" t="s">
        <v>136</v>
      </c>
      <c r="BN65" s="92" t="e">
        <f aca="false">BM65/1000000*$AW$2</f>
        <v>#VALUE!</v>
      </c>
      <c r="BO65" s="96" t="e">
        <f aca="false">BN65/$AT$5/$AT$4</f>
        <v>#VALUE!</v>
      </c>
      <c r="BP65" s="95" t="e">
        <f aca="false">BO65*100000000</f>
        <v>#VALUE!</v>
      </c>
      <c r="BQ65" s="97" t="n">
        <f aca="false">VSM!D58</f>
        <v>143.932</v>
      </c>
      <c r="BR65" s="97" t="n">
        <f aca="false">VSM!E58</f>
        <v>14.339</v>
      </c>
      <c r="BS65" s="98" t="n">
        <f aca="false">BR65/BQ65</f>
        <v>0.0996234332879415</v>
      </c>
      <c r="BT65" s="97" t="n">
        <f aca="false">VSM!F58</f>
        <v>8.21</v>
      </c>
      <c r="BU65" s="97" t="n">
        <f aca="false">ABS(VSM!G58)</f>
        <v>26.84</v>
      </c>
      <c r="BV65" s="99" t="n">
        <f aca="false">BU65/BT65</f>
        <v>3.26918392204628</v>
      </c>
      <c r="BW65" s="97" t="n">
        <f aca="false">VSM!D160</f>
        <v>188.619</v>
      </c>
      <c r="BX65" s="97" t="n">
        <f aca="false">VSM!E160</f>
        <v>21.327</v>
      </c>
      <c r="BY65" s="98" t="n">
        <f aca="false">BX65/BW65</f>
        <v>0.113069202996517</v>
      </c>
      <c r="BZ65" s="97" t="n">
        <f aca="false">VSM!F160</f>
        <v>6.38</v>
      </c>
      <c r="CA65" s="97" t="n">
        <f aca="false">ABS(VSM!G160)</f>
        <v>16.38</v>
      </c>
      <c r="CB65" s="99" t="n">
        <f aca="false">CA65/BZ65</f>
        <v>2.56739811912226</v>
      </c>
      <c r="CC65" s="100" t="str">
        <f aca="false">VSM!D262</f>
        <v>NaN</v>
      </c>
      <c r="CD65" s="100" t="str">
        <f aca="false">VSM!E262</f>
        <v>NaN</v>
      </c>
      <c r="CE65" s="98" t="e">
        <f aca="false">CD65/CC65</f>
        <v>#VALUE!</v>
      </c>
      <c r="CF65" s="97" t="str">
        <f aca="false">VSM!F262</f>
        <v>NaN</v>
      </c>
      <c r="CG65" s="97" t="e">
        <f aca="false">ABS(VSM!G262)</f>
        <v>#VALUE!</v>
      </c>
      <c r="CH65" s="99" t="e">
        <f aca="false">CG65/CF65</f>
        <v>#VALUE!</v>
      </c>
      <c r="CI65" s="100" t="str">
        <f aca="false">VSM!D364</f>
        <v>NaN</v>
      </c>
      <c r="CJ65" s="97" t="str">
        <f aca="false">VSM!E364</f>
        <v>NaN</v>
      </c>
      <c r="CK65" s="98" t="e">
        <f aca="false">CJ65/CI65</f>
        <v>#VALUE!</v>
      </c>
      <c r="CL65" s="97" t="str">
        <f aca="false">VSM!F364</f>
        <v>NaN</v>
      </c>
      <c r="CM65" s="97" t="e">
        <f aca="false">ABS(VSM!F364)</f>
        <v>#VALUE!</v>
      </c>
      <c r="CN65" s="99" t="e">
        <f aca="false">CM65/CL65</f>
        <v>#VALUE!</v>
      </c>
      <c r="CO65" s="97" t="str">
        <f aca="false">VSM!D466</f>
        <v>NaN</v>
      </c>
      <c r="CP65" s="97" t="str">
        <f aca="false">VSM!E466</f>
        <v>NaN</v>
      </c>
      <c r="CQ65" s="98" t="e">
        <f aca="false">CP65/CO65</f>
        <v>#VALUE!</v>
      </c>
      <c r="CR65" s="97" t="str">
        <f aca="false">VSM!F466</f>
        <v>NaN</v>
      </c>
      <c r="CS65" s="97" t="e">
        <f aca="false">ABS(VSM!G466)</f>
        <v>#VALUE!</v>
      </c>
      <c r="CT65" s="99" t="e">
        <f aca="false">CS65/CR65</f>
        <v>#VALUE!</v>
      </c>
      <c r="CU65" s="97" t="str">
        <f aca="false">VSM!D568</f>
        <v>NaN</v>
      </c>
      <c r="CV65" s="97" t="str">
        <f aca="false">VSM!E568</f>
        <v>NaN</v>
      </c>
      <c r="CW65" s="98" t="e">
        <f aca="false">CV65/CU65</f>
        <v>#VALUE!</v>
      </c>
      <c r="CX65" s="97" t="str">
        <f aca="false">VSM!F568</f>
        <v>NaN</v>
      </c>
      <c r="CY65" s="97" t="e">
        <f aca="false">ABS(VSM!G568)</f>
        <v>#VALUE!</v>
      </c>
      <c r="CZ65" s="99" t="e">
        <f aca="false">CY65/CX65</f>
        <v>#VALUE!</v>
      </c>
    </row>
    <row r="66" customFormat="false" ht="16.5" hidden="false" customHeight="true" outlineLevel="0" collapsed="false">
      <c r="A66" s="85" t="n">
        <v>58</v>
      </c>
      <c r="B66" s="86" t="str">
        <f aca="false">Lokalizacje!D60</f>
        <v>52° 14.428'N</v>
      </c>
      <c r="C66" s="86" t="str">
        <f aca="false">Lokalizacje!C60</f>
        <v>20° 55.720'E</v>
      </c>
      <c r="D66" s="87" t="n">
        <f aca="false">Lokalizacje!B60</f>
        <v>45180</v>
      </c>
      <c r="E66" s="88" t="n">
        <f aca="false">'Analiza sitowa'!B59</f>
        <v>1185.49</v>
      </c>
      <c r="F66" s="88" t="n">
        <f aca="false">'Analiza sitowa'!C59</f>
        <v>30.53</v>
      </c>
      <c r="G66" s="88" t="n">
        <f aca="false">'Analiza sitowa'!D59</f>
        <v>82.96</v>
      </c>
      <c r="H66" s="88" t="n">
        <f aca="false">'Analiza sitowa'!E59</f>
        <v>190.81</v>
      </c>
      <c r="I66" s="88" t="n">
        <f aca="false">'Analiza sitowa'!F59</f>
        <v>474.81</v>
      </c>
      <c r="J66" s="88" t="n">
        <f aca="false">'Analiza sitowa'!G59</f>
        <v>405.3</v>
      </c>
      <c r="K66" s="89" t="n">
        <f aca="false">E66/$E66*100</f>
        <v>100</v>
      </c>
      <c r="L66" s="89" t="n">
        <f aca="false">F66/$E66*100</f>
        <v>2.57530641338181</v>
      </c>
      <c r="M66" s="89" t="n">
        <f aca="false">G66/$E66*100</f>
        <v>6.99795021467916</v>
      </c>
      <c r="N66" s="89" t="n">
        <f aca="false">H66/$E66*100</f>
        <v>16.0954542003728</v>
      </c>
      <c r="O66" s="89" t="n">
        <f aca="false">I66/$E66*100</f>
        <v>40.0517929295059</v>
      </c>
      <c r="P66" s="89" t="n">
        <f aca="false">J66/$E66*100</f>
        <v>34.1883946722452</v>
      </c>
      <c r="Q66" s="90" t="n">
        <f aca="false">'Masa Warszawa'!D60</f>
        <v>10.05</v>
      </c>
      <c r="R66" s="90" t="n">
        <f aca="false">'Masa Warszawa'!G60</f>
        <v>8.84</v>
      </c>
      <c r="S66" s="90" t="n">
        <f aca="false">'Masa Warszawa'!J60</f>
        <v>9.46</v>
      </c>
      <c r="T66" s="90" t="n">
        <f aca="false">'Masa Warszawa'!M60</f>
        <v>10.34</v>
      </c>
      <c r="U66" s="90" t="n">
        <f aca="false">'Masa Warszawa'!P60</f>
        <v>10.28</v>
      </c>
      <c r="V66" s="90" t="n">
        <f aca="false">'Masa Warszawa'!S60</f>
        <v>9.04</v>
      </c>
      <c r="W66" s="91" t="n">
        <f aca="true">INDIRECT("'F1 Warszawa'!AK"&amp;2+ROW(B58)*6-6)</f>
        <v>0.0024681</v>
      </c>
      <c r="X66" s="91" t="n">
        <f aca="true">INDIRECT("'F1 Warszawa'!AK"&amp;3+ROW(C58)*6-6)</f>
        <v>0.00272166666666667</v>
      </c>
      <c r="Y66" s="91" t="n">
        <f aca="true">INDIRECT("'F1 Warszawa'!AK"&amp;4+ROW(D58)*6-6)</f>
        <v>0.0021407</v>
      </c>
      <c r="Z66" s="91" t="n">
        <f aca="true">INDIRECT("'F1 Warszawa'!AK"&amp;5+ROW(E58)*6-6)</f>
        <v>0.00128443333333333</v>
      </c>
      <c r="AA66" s="91" t="n">
        <f aca="true">INDIRECT("'F1 Warszawa'!AK"&amp;6+ROW(F58)*6-6)</f>
        <v>0.00176376666666667</v>
      </c>
      <c r="AB66" s="91" t="n">
        <f aca="true">INDIRECT("'F1 Warszawa'!AK"&amp;7+ROW(G58)*6-6)</f>
        <v>0.00361866666666667</v>
      </c>
      <c r="AC66" s="92" t="n">
        <f aca="false">W66/100</f>
        <v>2.4681E-005</v>
      </c>
      <c r="AD66" s="92" t="n">
        <f aca="false">X66/100</f>
        <v>2.72166666666667E-005</v>
      </c>
      <c r="AE66" s="92" t="n">
        <f aca="false">Y66/100</f>
        <v>2.1407E-005</v>
      </c>
      <c r="AF66" s="92" t="n">
        <f aca="false">Z66/100</f>
        <v>1.28443333333333E-005</v>
      </c>
      <c r="AG66" s="92" t="n">
        <f aca="false">AA66/100</f>
        <v>1.76376666666667E-005</v>
      </c>
      <c r="AH66" s="92" t="n">
        <f aca="false">AB66/100</f>
        <v>3.61866666666667E-005</v>
      </c>
      <c r="AI66" s="93" t="n">
        <f aca="false">AC66/Q66*100000000</f>
        <v>245.582089552239</v>
      </c>
      <c r="AJ66" s="93" t="n">
        <f aca="false">AD66/R66*100000000</f>
        <v>307.880844645551</v>
      </c>
      <c r="AK66" s="93" t="n">
        <f aca="false">AE66/S66*100000000</f>
        <v>226.289640591966</v>
      </c>
      <c r="AL66" s="93" t="n">
        <f aca="false">AF66/T66*100000000</f>
        <v>124.219858156028</v>
      </c>
      <c r="AM66" s="93" t="n">
        <f aca="false">AG66/U66*100000000</f>
        <v>171.572632944228</v>
      </c>
      <c r="AN66" s="93" t="n">
        <f aca="false">AH66/V66*100000000</f>
        <v>400.294985250737</v>
      </c>
      <c r="AO66" s="92" t="n">
        <f aca="false">'F3 Warszawa'!AK59</f>
        <v>0.00238</v>
      </c>
      <c r="AP66" s="92" t="n">
        <f aca="false">AO66/100</f>
        <v>2.38E-005</v>
      </c>
      <c r="AQ66" s="93" t="n">
        <f aca="false">AP66/Q66*100000000</f>
        <v>236.81592039801</v>
      </c>
      <c r="AR66" s="93" t="n">
        <f aca="false">(AI66-AQ66)/AI66*100</f>
        <v>3.56954742514484</v>
      </c>
      <c r="AS66" s="92" t="n">
        <f aca="false">ARM!G62</f>
        <v>0.0177904786685648</v>
      </c>
      <c r="AT66" s="92" t="n">
        <f aca="false">AS66/1000000*$AW$2</f>
        <v>1.77904786685648E-007</v>
      </c>
      <c r="AU66" s="94" t="n">
        <f aca="false">AT66/$AT$5/$AT$4</f>
        <v>4.96552026838164E-006</v>
      </c>
      <c r="AV66" s="95" t="n">
        <f aca="false">AU66*100000000</f>
        <v>496.552026838164</v>
      </c>
      <c r="AW66" s="96" t="n">
        <f aca="false">ARM!G310</f>
        <v>0.0252152348212859</v>
      </c>
      <c r="AX66" s="92" t="n">
        <f aca="false">AW66/1000000*$AW$2</f>
        <v>2.52152348212859E-007</v>
      </c>
      <c r="AY66" s="96" t="n">
        <f aca="false">AX66/$AT$5/$AT$4</f>
        <v>7.03785220789668E-006</v>
      </c>
      <c r="AZ66" s="95" t="n">
        <f aca="false">AY66*100000000</f>
        <v>703.785220789668</v>
      </c>
      <c r="BA66" s="101" t="s">
        <v>136</v>
      </c>
      <c r="BB66" s="92" t="e">
        <f aca="false">BA66/1000000*$AW$2</f>
        <v>#VALUE!</v>
      </c>
      <c r="BC66" s="96" t="e">
        <f aca="false">BB66/$AT$5/$AT$4</f>
        <v>#VALUE!</v>
      </c>
      <c r="BD66" s="95" t="e">
        <f aca="false">BC66*100000000</f>
        <v>#VALUE!</v>
      </c>
      <c r="BE66" s="101" t="s">
        <v>136</v>
      </c>
      <c r="BF66" s="96" t="e">
        <f aca="false">BE66/1000000*$AW$2</f>
        <v>#VALUE!</v>
      </c>
      <c r="BG66" s="96" t="e">
        <f aca="false">BF66/$AT$5/$AT$4</f>
        <v>#VALUE!</v>
      </c>
      <c r="BH66" s="95" t="e">
        <f aca="false">BG66*100000000</f>
        <v>#VALUE!</v>
      </c>
      <c r="BI66" s="96" t="n">
        <f aca="false">ARM!G318</f>
        <v>0.00853982734146332</v>
      </c>
      <c r="BJ66" s="96" t="n">
        <f aca="false">BI66/1000000*$AW$2</f>
        <v>8.53982734146332E-008</v>
      </c>
      <c r="BK66" s="96" t="n">
        <f aca="false">BJ66/$AT$5/$AT$4</f>
        <v>2.38356069797287E-006</v>
      </c>
      <c r="BL66" s="95" t="n">
        <f aca="false">BK66*100000000</f>
        <v>238.356069797287</v>
      </c>
      <c r="BM66" s="96" t="n">
        <f aca="false">ARM!G204</f>
        <v>0.0266601459460258</v>
      </c>
      <c r="BN66" s="92" t="n">
        <f aca="false">BM66/1000000*$AW$2</f>
        <v>2.66601459460258E-007</v>
      </c>
      <c r="BO66" s="96" t="n">
        <f aca="false">BN66/$AT$5/$AT$4</f>
        <v>7.44114295737964E-006</v>
      </c>
      <c r="BP66" s="95" t="n">
        <f aca="false">BO66*100000000</f>
        <v>744.114295737964</v>
      </c>
      <c r="BQ66" s="97" t="n">
        <f aca="false">VSM!D59</f>
        <v>243.103</v>
      </c>
      <c r="BR66" s="97" t="n">
        <f aca="false">VSM!E59</f>
        <v>22.619</v>
      </c>
      <c r="BS66" s="98" t="n">
        <f aca="false">BR66/BQ66</f>
        <v>0.0930428666038675</v>
      </c>
      <c r="BT66" s="97" t="n">
        <f aca="false">VSM!F59</f>
        <v>8.45</v>
      </c>
      <c r="BU66" s="97" t="n">
        <f aca="false">ABS(VSM!G59)</f>
        <v>25.82</v>
      </c>
      <c r="BV66" s="99" t="n">
        <f aca="false">BU66/BT66</f>
        <v>3.05562130177515</v>
      </c>
      <c r="BW66" s="97" t="str">
        <f aca="false">VSM!D161</f>
        <v>NaN</v>
      </c>
      <c r="BX66" s="97" t="str">
        <f aca="false">VSM!E161</f>
        <v>NaN</v>
      </c>
      <c r="BY66" s="98" t="e">
        <f aca="false">BX66/BW66</f>
        <v>#VALUE!</v>
      </c>
      <c r="BZ66" s="97" t="str">
        <f aca="false">VSM!F161</f>
        <v>NaN</v>
      </c>
      <c r="CA66" s="97" t="e">
        <f aca="false">ABS(VSM!G161)</f>
        <v>#VALUE!</v>
      </c>
      <c r="CB66" s="99" t="e">
        <f aca="false">CA66/BZ66</f>
        <v>#VALUE!</v>
      </c>
      <c r="CC66" s="100" t="str">
        <f aca="false">VSM!D263</f>
        <v>NaN</v>
      </c>
      <c r="CD66" s="100" t="str">
        <f aca="false">VSM!E263</f>
        <v>NaN</v>
      </c>
      <c r="CE66" s="98" t="e">
        <f aca="false">CD66/CC66</f>
        <v>#VALUE!</v>
      </c>
      <c r="CF66" s="97" t="str">
        <f aca="false">VSM!F263</f>
        <v>NaN</v>
      </c>
      <c r="CG66" s="97" t="e">
        <f aca="false">ABS(VSM!G263)</f>
        <v>#VALUE!</v>
      </c>
      <c r="CH66" s="99" t="e">
        <f aca="false">CG66/CF66</f>
        <v>#VALUE!</v>
      </c>
      <c r="CI66" s="100" t="str">
        <f aca="false">VSM!D365</f>
        <v>NaN</v>
      </c>
      <c r="CJ66" s="97" t="str">
        <f aca="false">VSM!E365</f>
        <v>NaN</v>
      </c>
      <c r="CK66" s="98" t="e">
        <f aca="false">CJ66/CI66</f>
        <v>#VALUE!</v>
      </c>
      <c r="CL66" s="97" t="str">
        <f aca="false">VSM!F365</f>
        <v>NaN</v>
      </c>
      <c r="CM66" s="97" t="e">
        <f aca="false">ABS(VSM!F365)</f>
        <v>#VALUE!</v>
      </c>
      <c r="CN66" s="99" t="e">
        <f aca="false">CM66/CL66</f>
        <v>#VALUE!</v>
      </c>
      <c r="CO66" s="97" t="n">
        <f aca="false">VSM!D467</f>
        <v>160.391</v>
      </c>
      <c r="CP66" s="97" t="n">
        <f aca="false">VSM!E467</f>
        <v>15.656</v>
      </c>
      <c r="CQ66" s="98" t="n">
        <f aca="false">CP66/CO66</f>
        <v>0.0976114619897625</v>
      </c>
      <c r="CR66" s="97" t="n">
        <f aca="false">VSM!F467</f>
        <v>8.33</v>
      </c>
      <c r="CS66" s="97" t="n">
        <f aca="false">ABS(VSM!G467)</f>
        <v>23.47</v>
      </c>
      <c r="CT66" s="99" t="n">
        <f aca="false">CS66/CR66</f>
        <v>2.81752701080432</v>
      </c>
      <c r="CU66" s="97" t="n">
        <f aca="false">VSM!D569</f>
        <v>335.936</v>
      </c>
      <c r="CV66" s="97" t="n">
        <f aca="false">VSM!E569</f>
        <v>29.279</v>
      </c>
      <c r="CW66" s="98" t="n">
        <f aca="false">CV66/CU66</f>
        <v>0.0871564821870833</v>
      </c>
      <c r="CX66" s="97" t="n">
        <f aca="false">VSM!F569</f>
        <v>7.91</v>
      </c>
      <c r="CY66" s="97" t="n">
        <f aca="false">ABS(VSM!G569)</f>
        <v>25.99</v>
      </c>
      <c r="CZ66" s="99" t="n">
        <f aca="false">CY66/CX66</f>
        <v>3.28571428571429</v>
      </c>
    </row>
    <row r="67" customFormat="false" ht="16.5" hidden="false" customHeight="true" outlineLevel="0" collapsed="false">
      <c r="A67" s="85" t="n">
        <v>59</v>
      </c>
      <c r="B67" s="86" t="str">
        <f aca="false">Lokalizacje!D61</f>
        <v>52° 15.165'N</v>
      </c>
      <c r="C67" s="86" t="str">
        <f aca="false">Lokalizacje!C61</f>
        <v>20° 54.812'E</v>
      </c>
      <c r="D67" s="87" t="n">
        <f aca="false">Lokalizacje!B61</f>
        <v>45180</v>
      </c>
      <c r="E67" s="88" t="n">
        <f aca="false">'Analiza sitowa'!B60</f>
        <v>855.3</v>
      </c>
      <c r="F67" s="88" t="n">
        <f aca="false">'Analiza sitowa'!C60</f>
        <v>23.81</v>
      </c>
      <c r="G67" s="88" t="n">
        <f aca="false">'Analiza sitowa'!D60</f>
        <v>64.57</v>
      </c>
      <c r="H67" s="88" t="n">
        <f aca="false">'Analiza sitowa'!E60</f>
        <v>172.87</v>
      </c>
      <c r="I67" s="88" t="n">
        <f aca="false">'Analiza sitowa'!F60</f>
        <v>295.67</v>
      </c>
      <c r="J67" s="88" t="n">
        <f aca="false">'Analiza sitowa'!G60</f>
        <v>297.61</v>
      </c>
      <c r="K67" s="89" t="n">
        <f aca="false">E67/$E67*100</f>
        <v>100</v>
      </c>
      <c r="L67" s="89" t="n">
        <f aca="false">F67/$E67*100</f>
        <v>2.78381854320122</v>
      </c>
      <c r="M67" s="89" t="n">
        <f aca="false">G67/$E67*100</f>
        <v>7.54939787209166</v>
      </c>
      <c r="N67" s="89" t="n">
        <f aca="false">H67/$E67*100</f>
        <v>20.2116216532211</v>
      </c>
      <c r="O67" s="89" t="n">
        <f aca="false">I67/$E67*100</f>
        <v>34.5691570209283</v>
      </c>
      <c r="P67" s="89" t="n">
        <f aca="false">J67/$E67*100</f>
        <v>34.7959780194084</v>
      </c>
      <c r="Q67" s="90" t="n">
        <f aca="false">'Masa Warszawa'!D61</f>
        <v>9.62</v>
      </c>
      <c r="R67" s="90" t="n">
        <f aca="false">'Masa Warszawa'!G61</f>
        <v>9.07</v>
      </c>
      <c r="S67" s="90" t="n">
        <f aca="false">'Masa Warszawa'!J61</f>
        <v>9.4</v>
      </c>
      <c r="T67" s="90" t="n">
        <f aca="false">'Masa Warszawa'!M61</f>
        <v>10.17</v>
      </c>
      <c r="U67" s="90" t="n">
        <f aca="false">'Masa Warszawa'!P61</f>
        <v>9.99</v>
      </c>
      <c r="V67" s="90" t="n">
        <f aca="false">'Masa Warszawa'!S61</f>
        <v>8.45</v>
      </c>
      <c r="W67" s="91" t="n">
        <f aca="true">INDIRECT("'F1 Warszawa'!AK"&amp;2+ROW(B59)*6-6)</f>
        <v>0.00255623333333333</v>
      </c>
      <c r="X67" s="91" t="n">
        <f aca="true">INDIRECT("'F1 Warszawa'!AK"&amp;3+ROW(C59)*6-6)</f>
        <v>0.0017942</v>
      </c>
      <c r="Y67" s="91" t="n">
        <f aca="true">INDIRECT("'F1 Warszawa'!AK"&amp;4+ROW(D59)*6-6)</f>
        <v>0.00115206666666667</v>
      </c>
      <c r="Z67" s="91" t="n">
        <f aca="true">INDIRECT("'F1 Warszawa'!AK"&amp;5+ROW(E59)*6-6)</f>
        <v>0.000943243333333333</v>
      </c>
      <c r="AA67" s="91" t="n">
        <f aca="true">INDIRECT("'F1 Warszawa'!AK"&amp;6+ROW(F59)*6-6)</f>
        <v>0.00120196666666667</v>
      </c>
      <c r="AB67" s="91" t="n">
        <f aca="true">INDIRECT("'F1 Warszawa'!AK"&amp;7+ROW(G59)*6-6)</f>
        <v>0.0037214</v>
      </c>
      <c r="AC67" s="92" t="n">
        <f aca="false">W67/100</f>
        <v>2.55623333333333E-005</v>
      </c>
      <c r="AD67" s="92" t="n">
        <f aca="false">X67/100</f>
        <v>1.7942E-005</v>
      </c>
      <c r="AE67" s="92" t="n">
        <f aca="false">Y67/100</f>
        <v>1.15206666666667E-005</v>
      </c>
      <c r="AF67" s="92" t="n">
        <f aca="false">Z67/100</f>
        <v>9.43243333333333E-006</v>
      </c>
      <c r="AG67" s="92" t="n">
        <f aca="false">AA67/100</f>
        <v>1.20196666666667E-005</v>
      </c>
      <c r="AH67" s="92" t="n">
        <f aca="false">AB67/100</f>
        <v>3.7214E-005</v>
      </c>
      <c r="AI67" s="93" t="n">
        <f aca="false">AC67/Q67*100000000</f>
        <v>265.720720720721</v>
      </c>
      <c r="AJ67" s="93" t="n">
        <f aca="false">AD67/R67*100000000</f>
        <v>197.816979051819</v>
      </c>
      <c r="AK67" s="93" t="n">
        <f aca="false">AE67/S67*100000000</f>
        <v>122.560283687943</v>
      </c>
      <c r="AL67" s="93" t="n">
        <f aca="false">AF67/T67*100000000</f>
        <v>92.7476237299246</v>
      </c>
      <c r="AM67" s="93" t="n">
        <f aca="false">AG67/U67*100000000</f>
        <v>120.316983650317</v>
      </c>
      <c r="AN67" s="93" t="n">
        <f aca="false">AH67/V67*100000000</f>
        <v>440.402366863905</v>
      </c>
      <c r="AO67" s="92" t="n">
        <f aca="false">'F3 Warszawa'!AK60</f>
        <v>0.00246</v>
      </c>
      <c r="AP67" s="92" t="n">
        <f aca="false">AO67/100</f>
        <v>2.46E-005</v>
      </c>
      <c r="AQ67" s="93" t="n">
        <f aca="false">AP67/Q67*100000000</f>
        <v>255.717255717256</v>
      </c>
      <c r="AR67" s="93" t="n">
        <f aca="false">(AI67-AQ67)/AI67*100</f>
        <v>3.76465372227366</v>
      </c>
      <c r="AS67" s="92" t="n">
        <f aca="false">ARM!G63</f>
        <v>0.0115042042412318</v>
      </c>
      <c r="AT67" s="92" t="n">
        <f aca="false">AS67/1000000*$AW$2</f>
        <v>1.15042042412318E-007</v>
      </c>
      <c r="AU67" s="94" t="n">
        <f aca="false">AT67/$AT$5/$AT$4</f>
        <v>3.21095122821936E-006</v>
      </c>
      <c r="AV67" s="95" t="n">
        <f aca="false">AU67*100000000</f>
        <v>321.095122821936</v>
      </c>
      <c r="AW67" s="101" t="s">
        <v>136</v>
      </c>
      <c r="AX67" s="92" t="e">
        <f aca="false">AW67/1000000*$AW$2</f>
        <v>#VALUE!</v>
      </c>
      <c r="AY67" s="96" t="e">
        <f aca="false">AX67/$AT$5/$AT$4</f>
        <v>#VALUE!</v>
      </c>
      <c r="AZ67" s="95" t="e">
        <f aca="false">AY67*100000000</f>
        <v>#VALUE!</v>
      </c>
      <c r="BA67" s="96" t="n">
        <f aca="false">ARM!G206</f>
        <v>0.0129205770769188</v>
      </c>
      <c r="BB67" s="92" t="n">
        <f aca="false">BA67/1000000*$AW$2</f>
        <v>1.29205770769188E-007</v>
      </c>
      <c r="BC67" s="96" t="n">
        <f aca="false">BB67/$AT$5/$AT$4</f>
        <v>3.60627662413556E-006</v>
      </c>
      <c r="BD67" s="95" t="n">
        <f aca="false">BC67*100000000</f>
        <v>360.627662413556</v>
      </c>
      <c r="BE67" s="101" t="s">
        <v>136</v>
      </c>
      <c r="BF67" s="96" t="e">
        <f aca="false">BE67/1000000*$AW$2</f>
        <v>#VALUE!</v>
      </c>
      <c r="BG67" s="96" t="e">
        <f aca="false">BF67/$AT$5/$AT$4</f>
        <v>#VALUE!</v>
      </c>
      <c r="BH67" s="95" t="e">
        <f aca="false">BG67*100000000</f>
        <v>#VALUE!</v>
      </c>
      <c r="BI67" s="96" t="n">
        <f aca="false">ARM!G205</f>
        <v>0.00841781223170677</v>
      </c>
      <c r="BJ67" s="96" t="n">
        <f aca="false">BI67/1000000*$AW$2</f>
        <v>8.41781223170677E-008</v>
      </c>
      <c r="BK67" s="96" t="n">
        <f aca="false">BJ67/$AT$5/$AT$4</f>
        <v>2.34950492511638E-006</v>
      </c>
      <c r="BL67" s="95" t="n">
        <f aca="false">BK67*100000000</f>
        <v>234.950492511638</v>
      </c>
      <c r="BM67" s="92" t="n">
        <f aca="false">ARM!G147</f>
        <v>0.0213027522183897</v>
      </c>
      <c r="BN67" s="92" t="n">
        <f aca="false">BM67/1000000*$AW$2</f>
        <v>2.13027522183897E-007</v>
      </c>
      <c r="BO67" s="96" t="n">
        <f aca="false">BN67/$AT$5/$AT$4</f>
        <v>5.94583484139943E-006</v>
      </c>
      <c r="BP67" s="95" t="n">
        <f aca="false">BO67*100000000</f>
        <v>594.583484139943</v>
      </c>
      <c r="BQ67" s="97" t="n">
        <f aca="false">VSM!D60</f>
        <v>198.118</v>
      </c>
      <c r="BR67" s="97" t="n">
        <f aca="false">VSM!E60</f>
        <v>17.609</v>
      </c>
      <c r="BS67" s="98" t="n">
        <f aca="false">BR67/BQ67</f>
        <v>0.0888813737267689</v>
      </c>
      <c r="BT67" s="97" t="n">
        <f aca="false">VSM!F60</f>
        <v>8.19</v>
      </c>
      <c r="BU67" s="97" t="n">
        <f aca="false">ABS(VSM!G60)</f>
        <v>28.1</v>
      </c>
      <c r="BV67" s="99" t="n">
        <f aca="false">BU67/BT67</f>
        <v>3.43101343101343</v>
      </c>
      <c r="BW67" s="97" t="str">
        <f aca="false">VSM!D162</f>
        <v>NaN</v>
      </c>
      <c r="BX67" s="97" t="str">
        <f aca="false">VSM!E162</f>
        <v>NaN</v>
      </c>
      <c r="BY67" s="98" t="e">
        <f aca="false">BX67/BW67</f>
        <v>#VALUE!</v>
      </c>
      <c r="BZ67" s="97" t="str">
        <f aca="false">VSM!F162</f>
        <v>NaN</v>
      </c>
      <c r="CA67" s="97" t="e">
        <f aca="false">ABS(VSM!G162)</f>
        <v>#VALUE!</v>
      </c>
      <c r="CB67" s="99" t="e">
        <f aca="false">CA67/BZ67</f>
        <v>#VALUE!</v>
      </c>
      <c r="CC67" s="100" t="n">
        <f aca="false">VSM!D264</f>
        <v>94.875</v>
      </c>
      <c r="CD67" s="100" t="n">
        <f aca="false">VSM!E264</f>
        <v>7.799</v>
      </c>
      <c r="CE67" s="98" t="n">
        <f aca="false">CD67/CC67</f>
        <v>0.0822028985507246</v>
      </c>
      <c r="CF67" s="97" t="n">
        <f aca="false">VSM!F264</f>
        <v>6.22</v>
      </c>
      <c r="CG67" s="97" t="n">
        <f aca="false">ABS(VSM!G264)</f>
        <v>18.4</v>
      </c>
      <c r="CH67" s="99" t="n">
        <f aca="false">CG67/CF67</f>
        <v>2.95819935691318</v>
      </c>
      <c r="CI67" s="100" t="str">
        <f aca="false">VSM!D366</f>
        <v>NaN</v>
      </c>
      <c r="CJ67" s="97" t="str">
        <f aca="false">VSM!E366</f>
        <v>NaN</v>
      </c>
      <c r="CK67" s="98" t="e">
        <f aca="false">CJ67/CI67</f>
        <v>#VALUE!</v>
      </c>
      <c r="CL67" s="97" t="str">
        <f aca="false">VSM!F366</f>
        <v>NaN</v>
      </c>
      <c r="CM67" s="97" t="e">
        <f aca="false">ABS(VSM!F366)</f>
        <v>#VALUE!</v>
      </c>
      <c r="CN67" s="99" t="e">
        <f aca="false">CM67/CL67</f>
        <v>#VALUE!</v>
      </c>
      <c r="CO67" s="97" t="n">
        <f aca="false">VSM!D468</f>
        <v>117.468</v>
      </c>
      <c r="CP67" s="97" t="n">
        <f aca="false">VSM!E468</f>
        <v>9.123</v>
      </c>
      <c r="CQ67" s="98" t="n">
        <f aca="false">CP67/CO67</f>
        <v>0.0776637041577281</v>
      </c>
      <c r="CR67" s="97" t="n">
        <f aca="false">VSM!F468</f>
        <v>7.52</v>
      </c>
      <c r="CS67" s="97" t="n">
        <f aca="false">ABS(VSM!G468)</f>
        <v>24.28</v>
      </c>
      <c r="CT67" s="99" t="n">
        <f aca="false">CS67/CR67</f>
        <v>3.22872340425532</v>
      </c>
      <c r="CU67" s="97" t="n">
        <f aca="false">VSM!D570</f>
        <v>354.031</v>
      </c>
      <c r="CV67" s="97" t="n">
        <f aca="false">VSM!E570</f>
        <v>29.461</v>
      </c>
      <c r="CW67" s="98" t="n">
        <f aca="false">CV67/CU67</f>
        <v>0.0832158765757801</v>
      </c>
      <c r="CX67" s="97" t="n">
        <f aca="false">VSM!F570</f>
        <v>7.97</v>
      </c>
      <c r="CY67" s="97" t="n">
        <f aca="false">ABS(VSM!G570)</f>
        <v>29.49</v>
      </c>
      <c r="CZ67" s="99" t="n">
        <f aca="false">CY67/CX67</f>
        <v>3.70012547051443</v>
      </c>
    </row>
    <row r="68" customFormat="false" ht="16.5" hidden="false" customHeight="true" outlineLevel="0" collapsed="false">
      <c r="A68" s="85" t="n">
        <v>60</v>
      </c>
      <c r="B68" s="86" t="str">
        <f aca="false">Lokalizacje!D62</f>
        <v>52° 15.189'N</v>
      </c>
      <c r="C68" s="86" t="str">
        <f aca="false">Lokalizacje!C62</f>
        <v>20° 55.417'E</v>
      </c>
      <c r="D68" s="87" t="n">
        <f aca="false">Lokalizacje!B62</f>
        <v>45180</v>
      </c>
      <c r="E68" s="88" t="n">
        <f aca="false">'Analiza sitowa'!B61</f>
        <v>1152.95</v>
      </c>
      <c r="F68" s="88" t="n">
        <f aca="false">'Analiza sitowa'!C61</f>
        <v>15.09</v>
      </c>
      <c r="G68" s="88" t="n">
        <f aca="false">'Analiza sitowa'!D61</f>
        <v>46.52</v>
      </c>
      <c r="H68" s="88" t="n">
        <f aca="false">'Analiza sitowa'!E61</f>
        <v>164.96</v>
      </c>
      <c r="I68" s="88" t="n">
        <f aca="false">'Analiza sitowa'!F61</f>
        <v>688.21</v>
      </c>
      <c r="J68" s="88" t="n">
        <f aca="false">'Analiza sitowa'!G61</f>
        <v>237.58</v>
      </c>
      <c r="K68" s="89" t="n">
        <f aca="false">E68/$E68*100</f>
        <v>100</v>
      </c>
      <c r="L68" s="89" t="n">
        <f aca="false">F68/$E68*100</f>
        <v>1.30881651415933</v>
      </c>
      <c r="M68" s="89" t="n">
        <f aca="false">G68/$E68*100</f>
        <v>4.03486708009888</v>
      </c>
      <c r="N68" s="89" t="n">
        <f aca="false">H68/$E68*100</f>
        <v>14.307645604753</v>
      </c>
      <c r="O68" s="89" t="n">
        <f aca="false">I68/$E68*100</f>
        <v>59.6912268528557</v>
      </c>
      <c r="P68" s="89" t="n">
        <f aca="false">J68/$E68*100</f>
        <v>20.606270870376</v>
      </c>
      <c r="Q68" s="90" t="n">
        <f aca="false">'Masa Warszawa'!D62</f>
        <v>10.3</v>
      </c>
      <c r="R68" s="90" t="n">
        <f aca="false">'Masa Warszawa'!G62</f>
        <v>8.83</v>
      </c>
      <c r="S68" s="90" t="n">
        <f aca="false">'Masa Warszawa'!J62</f>
        <v>10.33</v>
      </c>
      <c r="T68" s="90" t="n">
        <f aca="false">'Masa Warszawa'!M62</f>
        <v>10.64</v>
      </c>
      <c r="U68" s="90" t="n">
        <f aca="false">'Masa Warszawa'!P62</f>
        <v>10.26</v>
      </c>
      <c r="V68" s="90" t="n">
        <f aca="false">'Masa Warszawa'!S62</f>
        <v>9.85</v>
      </c>
      <c r="W68" s="91" t="n">
        <f aca="true">INDIRECT("'F1 Warszawa'!AK"&amp;2+ROW(B60)*6-6)</f>
        <v>0.00201566666666667</v>
      </c>
      <c r="X68" s="91" t="n">
        <f aca="true">INDIRECT("'F1 Warszawa'!AK"&amp;3+ROW(C60)*6-6)</f>
        <v>0.00259206666666667</v>
      </c>
      <c r="Y68" s="91" t="n">
        <f aca="true">INDIRECT("'F1 Warszawa'!AK"&amp;4+ROW(D60)*6-6)</f>
        <v>0.00205333333333333</v>
      </c>
      <c r="Z68" s="91" t="n">
        <f aca="true">INDIRECT("'F1 Warszawa'!AK"&amp;5+ROW(E60)*6-6)</f>
        <v>0.00119503333333333</v>
      </c>
      <c r="AA68" s="91" t="n">
        <f aca="true">INDIRECT("'F1 Warszawa'!AK"&amp;6+ROW(F60)*6-6)</f>
        <v>0.00156866666666667</v>
      </c>
      <c r="AB68" s="91" t="n">
        <f aca="true">INDIRECT("'F1 Warszawa'!AK"&amp;7+ROW(G60)*6-6)</f>
        <v>0.00306423333333333</v>
      </c>
      <c r="AC68" s="92" t="n">
        <f aca="false">W68/100</f>
        <v>2.01566666666667E-005</v>
      </c>
      <c r="AD68" s="92" t="n">
        <f aca="false">X68/100</f>
        <v>2.59206666666667E-005</v>
      </c>
      <c r="AE68" s="92" t="n">
        <f aca="false">Y68/100</f>
        <v>2.05333333333333E-005</v>
      </c>
      <c r="AF68" s="92" t="n">
        <f aca="false">Z68/100</f>
        <v>1.19503333333333E-005</v>
      </c>
      <c r="AG68" s="92" t="n">
        <f aca="false">AA68/100</f>
        <v>1.56866666666667E-005</v>
      </c>
      <c r="AH68" s="92" t="n">
        <f aca="false">AB68/100</f>
        <v>3.06423333333333E-005</v>
      </c>
      <c r="AI68" s="93" t="n">
        <f aca="false">AC68/Q68*100000000</f>
        <v>195.695792880259</v>
      </c>
      <c r="AJ68" s="93" t="n">
        <f aca="false">AD68/R68*100000000</f>
        <v>293.55228388071</v>
      </c>
      <c r="AK68" s="93" t="n">
        <f aca="false">AE68/S68*100000000</f>
        <v>198.773797999355</v>
      </c>
      <c r="AL68" s="93" t="n">
        <f aca="false">AF68/T68*100000000</f>
        <v>112.315162907268</v>
      </c>
      <c r="AM68" s="93" t="n">
        <f aca="false">AG68/U68*100000000</f>
        <v>152.891487979207</v>
      </c>
      <c r="AN68" s="93" t="n">
        <f aca="false">AH68/V68*100000000</f>
        <v>311.089678510998</v>
      </c>
      <c r="AO68" s="92" t="n">
        <f aca="false">'F3 Warszawa'!AK61</f>
        <v>0.00194</v>
      </c>
      <c r="AP68" s="92" t="n">
        <f aca="false">AO68/100</f>
        <v>1.94E-005</v>
      </c>
      <c r="AQ68" s="93" t="n">
        <f aca="false">AP68/Q68*100000000</f>
        <v>188.349514563107</v>
      </c>
      <c r="AR68" s="93" t="n">
        <f aca="false">(AI68-AQ68)/AI68*100</f>
        <v>3.75392756738879</v>
      </c>
      <c r="AS68" s="92" t="n">
        <f aca="false">ARM!G64</f>
        <v>0.010847937170057</v>
      </c>
      <c r="AT68" s="92" t="n">
        <f aca="false">AS68/1000000*$AW$2</f>
        <v>1.0847937170057E-007</v>
      </c>
      <c r="AU68" s="94" t="n">
        <f aca="false">AT68/$AT$5/$AT$4</f>
        <v>3.02777979679813E-006</v>
      </c>
      <c r="AV68" s="95" t="n">
        <f aca="false">AU68*100000000</f>
        <v>302.777979679813</v>
      </c>
      <c r="AW68" s="101" t="s">
        <v>136</v>
      </c>
      <c r="AX68" s="92" t="e">
        <f aca="false">AW68/1000000*$AW$2</f>
        <v>#VALUE!</v>
      </c>
      <c r="AY68" s="96" t="e">
        <f aca="false">AX68/$AT$5/$AT$4</f>
        <v>#VALUE!</v>
      </c>
      <c r="AZ68" s="95" t="e">
        <f aca="false">AY68*100000000</f>
        <v>#VALUE!</v>
      </c>
      <c r="BA68" s="101" t="s">
        <v>136</v>
      </c>
      <c r="BB68" s="92" t="e">
        <f aca="false">BA68/1000000*$AW$2</f>
        <v>#VALUE!</v>
      </c>
      <c r="BC68" s="96" t="e">
        <f aca="false">BB68/$AT$5/$AT$4</f>
        <v>#VALUE!</v>
      </c>
      <c r="BD68" s="95" t="e">
        <f aca="false">BC68*100000000</f>
        <v>#VALUE!</v>
      </c>
      <c r="BE68" s="101" t="s">
        <v>136</v>
      </c>
      <c r="BF68" s="96" t="e">
        <f aca="false">BE68/1000000*$AW$2</f>
        <v>#VALUE!</v>
      </c>
      <c r="BG68" s="96" t="e">
        <f aca="false">BF68/$AT$5/$AT$4</f>
        <v>#VALUE!</v>
      </c>
      <c r="BH68" s="95" t="e">
        <f aca="false">BG68*100000000</f>
        <v>#VALUE!</v>
      </c>
      <c r="BI68" s="101" t="s">
        <v>136</v>
      </c>
      <c r="BJ68" s="96" t="e">
        <f aca="false">BI68/1000000*$AW$2</f>
        <v>#VALUE!</v>
      </c>
      <c r="BK68" s="96" t="e">
        <f aca="false">BJ68/$AT$5/$AT$4</f>
        <v>#VALUE!</v>
      </c>
      <c r="BL68" s="95" t="e">
        <f aca="false">BK68*100000000</f>
        <v>#VALUE!</v>
      </c>
      <c r="BM68" s="101" t="s">
        <v>136</v>
      </c>
      <c r="BN68" s="92" t="e">
        <f aca="false">BM68/1000000*$AW$2</f>
        <v>#VALUE!</v>
      </c>
      <c r="BO68" s="96" t="e">
        <f aca="false">BN68/$AT$5/$AT$4</f>
        <v>#VALUE!</v>
      </c>
      <c r="BP68" s="95" t="e">
        <f aca="false">BO68*100000000</f>
        <v>#VALUE!</v>
      </c>
      <c r="BQ68" s="97" t="n">
        <f aca="false">VSM!D61</f>
        <v>202.16</v>
      </c>
      <c r="BR68" s="97" t="n">
        <f aca="false">VSM!E61</f>
        <v>19.818</v>
      </c>
      <c r="BS68" s="98" t="n">
        <f aca="false">BR68/BQ68</f>
        <v>0.0980312623664424</v>
      </c>
      <c r="BT68" s="97" t="n">
        <f aca="false">VSM!F61</f>
        <v>8.13</v>
      </c>
      <c r="BU68" s="97" t="n">
        <f aca="false">ABS(VSM!G61)</f>
        <v>23.44</v>
      </c>
      <c r="BV68" s="99" t="n">
        <f aca="false">BU68/BT68</f>
        <v>2.88314883148831</v>
      </c>
      <c r="BW68" s="97" t="str">
        <f aca="false">VSM!D163</f>
        <v>NaN</v>
      </c>
      <c r="BX68" s="97" t="str">
        <f aca="false">VSM!E163</f>
        <v>NaN</v>
      </c>
      <c r="BY68" s="98" t="e">
        <f aca="false">BX68/BW68</f>
        <v>#VALUE!</v>
      </c>
      <c r="BZ68" s="97" t="str">
        <f aca="false">VSM!F163</f>
        <v>NaN</v>
      </c>
      <c r="CA68" s="97" t="e">
        <f aca="false">ABS(VSM!G163)</f>
        <v>#VALUE!</v>
      </c>
      <c r="CB68" s="99" t="e">
        <f aca="false">CA68/BZ68</f>
        <v>#VALUE!</v>
      </c>
      <c r="CC68" s="100" t="str">
        <f aca="false">VSM!D265</f>
        <v>NaN</v>
      </c>
      <c r="CD68" s="100" t="str">
        <f aca="false">VSM!E265</f>
        <v>NaN</v>
      </c>
      <c r="CE68" s="98" t="e">
        <f aca="false">CD68/CC68</f>
        <v>#VALUE!</v>
      </c>
      <c r="CF68" s="97" t="str">
        <f aca="false">VSM!F265</f>
        <v>NaN</v>
      </c>
      <c r="CG68" s="97" t="e">
        <f aca="false">ABS(VSM!G265)</f>
        <v>#VALUE!</v>
      </c>
      <c r="CH68" s="99" t="e">
        <f aca="false">CG68/CF68</f>
        <v>#VALUE!</v>
      </c>
      <c r="CI68" s="100" t="str">
        <f aca="false">VSM!D367</f>
        <v>NaN</v>
      </c>
      <c r="CJ68" s="97" t="str">
        <f aca="false">VSM!E367</f>
        <v>NaN</v>
      </c>
      <c r="CK68" s="98" t="e">
        <f aca="false">CJ68/CI68</f>
        <v>#VALUE!</v>
      </c>
      <c r="CL68" s="97" t="str">
        <f aca="false">VSM!F367</f>
        <v>NaN</v>
      </c>
      <c r="CM68" s="97" t="e">
        <f aca="false">ABS(VSM!F367)</f>
        <v>#VALUE!</v>
      </c>
      <c r="CN68" s="99" t="e">
        <f aca="false">CM68/CL68</f>
        <v>#VALUE!</v>
      </c>
      <c r="CO68" s="97" t="str">
        <f aca="false">VSM!D469</f>
        <v>NaN</v>
      </c>
      <c r="CP68" s="97" t="str">
        <f aca="false">VSM!E469</f>
        <v>NaN</v>
      </c>
      <c r="CQ68" s="98" t="e">
        <f aca="false">CP68/CO68</f>
        <v>#VALUE!</v>
      </c>
      <c r="CR68" s="97" t="str">
        <f aca="false">VSM!F469</f>
        <v>NaN</v>
      </c>
      <c r="CS68" s="97" t="e">
        <f aca="false">ABS(VSM!G469)</f>
        <v>#VALUE!</v>
      </c>
      <c r="CT68" s="99" t="e">
        <f aca="false">CS68/CR68</f>
        <v>#VALUE!</v>
      </c>
      <c r="CU68" s="97" t="str">
        <f aca="false">VSM!D571</f>
        <v>NaN</v>
      </c>
      <c r="CV68" s="97" t="str">
        <f aca="false">VSM!E571</f>
        <v>NaN</v>
      </c>
      <c r="CW68" s="98" t="e">
        <f aca="false">CV68/CU68</f>
        <v>#VALUE!</v>
      </c>
      <c r="CX68" s="97" t="str">
        <f aca="false">VSM!F571</f>
        <v>NaN</v>
      </c>
      <c r="CY68" s="97" t="e">
        <f aca="false">ABS(VSM!G571)</f>
        <v>#VALUE!</v>
      </c>
      <c r="CZ68" s="99" t="e">
        <f aca="false">CY68/CX68</f>
        <v>#VALUE!</v>
      </c>
    </row>
    <row r="69" customFormat="false" ht="16.5" hidden="false" customHeight="true" outlineLevel="0" collapsed="false">
      <c r="A69" s="85" t="n">
        <v>61</v>
      </c>
      <c r="B69" s="86" t="str">
        <f aca="false">Lokalizacje!D63</f>
        <v>52° 15.662'N</v>
      </c>
      <c r="C69" s="86" t="str">
        <f aca="false">Lokalizacje!C63</f>
        <v>20° 56.417'E</v>
      </c>
      <c r="D69" s="87" t="n">
        <f aca="false">Lokalizacje!B63</f>
        <v>45180</v>
      </c>
      <c r="E69" s="88" t="n">
        <f aca="false">'Analiza sitowa'!B62</f>
        <v>1172.12</v>
      </c>
      <c r="F69" s="88" t="n">
        <f aca="false">'Analiza sitowa'!C62</f>
        <v>46.61</v>
      </c>
      <c r="G69" s="88" t="n">
        <f aca="false">'Analiza sitowa'!D62</f>
        <v>99.11</v>
      </c>
      <c r="H69" s="88" t="n">
        <f aca="false">'Analiza sitowa'!E62</f>
        <v>280.35</v>
      </c>
      <c r="I69" s="88" t="n">
        <f aca="false">'Analiza sitowa'!F62</f>
        <v>592.3</v>
      </c>
      <c r="J69" s="88" t="n">
        <f aca="false">'Analiza sitowa'!G62</f>
        <v>152.95</v>
      </c>
      <c r="K69" s="89" t="n">
        <f aca="false">E69/$E69*100</f>
        <v>100</v>
      </c>
      <c r="L69" s="89" t="n">
        <f aca="false">F69/$E69*100</f>
        <v>3.97655530150497</v>
      </c>
      <c r="M69" s="89" t="n">
        <f aca="false">G69/$E69*100</f>
        <v>8.45561887861311</v>
      </c>
      <c r="N69" s="89" t="n">
        <f aca="false">H69/$E69*100</f>
        <v>23.9181995017575</v>
      </c>
      <c r="O69" s="89" t="n">
        <f aca="false">I69/$E69*100</f>
        <v>50.5323686994506</v>
      </c>
      <c r="P69" s="89" t="n">
        <f aca="false">J69/$E69*100</f>
        <v>13.0490052213084</v>
      </c>
      <c r="Q69" s="90" t="n">
        <f aca="false">'Masa Warszawa'!D63</f>
        <v>10.92</v>
      </c>
      <c r="R69" s="90" t="n">
        <f aca="false">'Masa Warszawa'!G63</f>
        <v>10.69</v>
      </c>
      <c r="S69" s="90" t="n">
        <f aca="false">'Masa Warszawa'!J63</f>
        <v>10.2</v>
      </c>
      <c r="T69" s="90" t="n">
        <f aca="false">'Masa Warszawa'!M63</f>
        <v>10.86</v>
      </c>
      <c r="U69" s="90" t="n">
        <f aca="false">'Masa Warszawa'!P63</f>
        <v>10.16</v>
      </c>
      <c r="V69" s="90" t="n">
        <f aca="false">'Masa Warszawa'!S63</f>
        <v>8.6</v>
      </c>
      <c r="W69" s="91" t="n">
        <f aca="true">INDIRECT("'F1 Warszawa'!AK"&amp;2+ROW(B61)*6-6)</f>
        <v>0.000332356666666667</v>
      </c>
      <c r="X69" s="91" t="n">
        <f aca="true">INDIRECT("'F1 Warszawa'!AK"&amp;3+ROW(C61)*6-6)</f>
        <v>0.00095997</v>
      </c>
      <c r="Y69" s="91" t="n">
        <f aca="true">INDIRECT("'F1 Warszawa'!AK"&amp;4+ROW(D61)*6-6)</f>
        <v>0.000487623333333333</v>
      </c>
      <c r="Z69" s="91" t="n">
        <f aca="true">INDIRECT("'F1 Warszawa'!AK"&amp;5+ROW(E61)*6-6)</f>
        <v>0.00023766</v>
      </c>
      <c r="AA69" s="91" t="n">
        <f aca="true">INDIRECT("'F1 Warszawa'!AK"&amp;6+ROW(F61)*6-6)</f>
        <v>0.000201533333333333</v>
      </c>
      <c r="AB69" s="91" t="n">
        <f aca="true">INDIRECT("'F1 Warszawa'!AK"&amp;7+ROW(G61)*6-6)</f>
        <v>0.00037075</v>
      </c>
      <c r="AC69" s="103" t="n">
        <f aca="false">W69/100</f>
        <v>3.32356666666667E-006</v>
      </c>
      <c r="AD69" s="92" t="n">
        <f aca="false">X69/100</f>
        <v>9.5997E-006</v>
      </c>
      <c r="AE69" s="92" t="n">
        <f aca="false">Y69/100</f>
        <v>4.87623333333333E-006</v>
      </c>
      <c r="AF69" s="92" t="n">
        <f aca="false">Z69/100</f>
        <v>2.3766E-006</v>
      </c>
      <c r="AG69" s="103" t="n">
        <f aca="false">AA69/100</f>
        <v>2.01533333333333E-006</v>
      </c>
      <c r="AH69" s="92" t="n">
        <f aca="false">AB69/100</f>
        <v>3.7075E-006</v>
      </c>
      <c r="AI69" s="104" t="n">
        <f aca="false">AC69/Q69*100000000</f>
        <v>30.4355921855922</v>
      </c>
      <c r="AJ69" s="93" t="n">
        <f aca="false">AD69/R69*100000000</f>
        <v>89.800748362956</v>
      </c>
      <c r="AK69" s="93" t="n">
        <f aca="false">AE69/S69*100000000</f>
        <v>47.8062091503268</v>
      </c>
      <c r="AL69" s="93" t="n">
        <f aca="false">AF69/T69*100000000</f>
        <v>21.8839779005525</v>
      </c>
      <c r="AM69" s="93" t="n">
        <f aca="false">AG69/U69*100000000</f>
        <v>19.8359580052493</v>
      </c>
      <c r="AN69" s="93" t="n">
        <f aca="false">AH69/V69*100000000</f>
        <v>43.1104651162791</v>
      </c>
      <c r="AO69" s="92" t="n">
        <f aca="false">'F3 Warszawa'!AK62</f>
        <v>0.00032057</v>
      </c>
      <c r="AP69" s="92" t="n">
        <f aca="false">AO69/100</f>
        <v>3.2057E-006</v>
      </c>
      <c r="AQ69" s="93" t="n">
        <f aca="false">AP69/Q69*100000000</f>
        <v>29.3562271062271</v>
      </c>
      <c r="AR69" s="93" t="n">
        <f aca="false">(AI69-AQ69)/AI69*100</f>
        <v>3.54639092541147</v>
      </c>
      <c r="AS69" s="105" t="n">
        <f aca="false">ARM!G65</f>
        <v>0.00221836877777616</v>
      </c>
      <c r="AT69" s="92" t="n">
        <f aca="false">AS69/1000000*$AW$2</f>
        <v>2.21836877777616E-008</v>
      </c>
      <c r="AU69" s="105" t="n">
        <f aca="false">AT69/$AT$5/$AT$4</f>
        <v>6.19171374419301E-007</v>
      </c>
      <c r="AV69" s="106" t="n">
        <f aca="false">AU69*100000000</f>
        <v>61.9171374419301</v>
      </c>
      <c r="AW69" s="101" t="s">
        <v>136</v>
      </c>
      <c r="AX69" s="92" t="e">
        <f aca="false">AW69/1000000*$AW$2</f>
        <v>#VALUE!</v>
      </c>
      <c r="AY69" s="96" t="e">
        <f aca="false">AX69/$AT$5/$AT$4</f>
        <v>#VALUE!</v>
      </c>
      <c r="AZ69" s="95" t="e">
        <f aca="false">AY69*100000000</f>
        <v>#VALUE!</v>
      </c>
      <c r="BA69" s="101" t="s">
        <v>136</v>
      </c>
      <c r="BB69" s="92" t="e">
        <f aca="false">BA69/1000000*$AW$2</f>
        <v>#VALUE!</v>
      </c>
      <c r="BC69" s="96" t="e">
        <f aca="false">BB69/$AT$5/$AT$4</f>
        <v>#VALUE!</v>
      </c>
      <c r="BD69" s="95" t="e">
        <f aca="false">BC69*100000000</f>
        <v>#VALUE!</v>
      </c>
      <c r="BE69" s="101" t="s">
        <v>136</v>
      </c>
      <c r="BF69" s="96" t="e">
        <f aca="false">BE69/1000000*$AW$2</f>
        <v>#VALUE!</v>
      </c>
      <c r="BG69" s="96" t="e">
        <f aca="false">BF69/$AT$5/$AT$4</f>
        <v>#VALUE!</v>
      </c>
      <c r="BH69" s="95" t="e">
        <f aca="false">BG69*100000000</f>
        <v>#VALUE!</v>
      </c>
      <c r="BI69" s="101" t="s">
        <v>136</v>
      </c>
      <c r="BJ69" s="96" t="e">
        <f aca="false">BI69/1000000*$AW$2</f>
        <v>#VALUE!</v>
      </c>
      <c r="BK69" s="96" t="e">
        <f aca="false">BJ69/$AT$5/$AT$4</f>
        <v>#VALUE!</v>
      </c>
      <c r="BL69" s="95" t="e">
        <f aca="false">BK69*100000000</f>
        <v>#VALUE!</v>
      </c>
      <c r="BM69" s="101" t="s">
        <v>136</v>
      </c>
      <c r="BN69" s="92" t="e">
        <f aca="false">BM69/1000000*$AW$2</f>
        <v>#VALUE!</v>
      </c>
      <c r="BO69" s="96" t="e">
        <f aca="false">BN69/$AT$5/$AT$4</f>
        <v>#VALUE!</v>
      </c>
      <c r="BP69" s="95" t="e">
        <f aca="false">BO69*100000000</f>
        <v>#VALUE!</v>
      </c>
      <c r="BQ69" s="97" t="n">
        <f aca="false">VSM!D62</f>
        <v>22.294</v>
      </c>
      <c r="BR69" s="97" t="n">
        <f aca="false">VSM!E62</f>
        <v>2.636</v>
      </c>
      <c r="BS69" s="98" t="n">
        <f aca="false">BR69/BQ69</f>
        <v>0.118238090966179</v>
      </c>
      <c r="BT69" s="97" t="n">
        <f aca="false">VSM!F62</f>
        <v>10.48</v>
      </c>
      <c r="BU69" s="97" t="n">
        <f aca="false">ABS(VSM!G62)</f>
        <v>30.27</v>
      </c>
      <c r="BV69" s="99" t="n">
        <f aca="false">BU69/BT69</f>
        <v>2.88835877862595</v>
      </c>
      <c r="BW69" s="97" t="str">
        <f aca="false">VSM!D164</f>
        <v>NaN</v>
      </c>
      <c r="BX69" s="97" t="str">
        <f aca="false">VSM!E164</f>
        <v>NaN</v>
      </c>
      <c r="BY69" s="98" t="e">
        <f aca="false">BX69/BW69</f>
        <v>#VALUE!</v>
      </c>
      <c r="BZ69" s="97" t="str">
        <f aca="false">VSM!F164</f>
        <v>NaN</v>
      </c>
      <c r="CA69" s="97" t="e">
        <f aca="false">ABS(VSM!G164)</f>
        <v>#VALUE!</v>
      </c>
      <c r="CB69" s="99" t="e">
        <f aca="false">CA69/BZ69</f>
        <v>#VALUE!</v>
      </c>
      <c r="CC69" s="100" t="str">
        <f aca="false">VSM!D266</f>
        <v>NaN</v>
      </c>
      <c r="CD69" s="100" t="str">
        <f aca="false">VSM!E266</f>
        <v>NaN</v>
      </c>
      <c r="CE69" s="98" t="e">
        <f aca="false">CD69/CC69</f>
        <v>#VALUE!</v>
      </c>
      <c r="CF69" s="97" t="str">
        <f aca="false">VSM!F266</f>
        <v>NaN</v>
      </c>
      <c r="CG69" s="97" t="e">
        <f aca="false">ABS(VSM!G266)</f>
        <v>#VALUE!</v>
      </c>
      <c r="CH69" s="99" t="e">
        <f aca="false">CG69/CF69</f>
        <v>#VALUE!</v>
      </c>
      <c r="CI69" s="100" t="str">
        <f aca="false">VSM!D368</f>
        <v>NaN</v>
      </c>
      <c r="CJ69" s="97" t="str">
        <f aca="false">VSM!E368</f>
        <v>NaN</v>
      </c>
      <c r="CK69" s="98" t="e">
        <f aca="false">CJ69/CI69</f>
        <v>#VALUE!</v>
      </c>
      <c r="CL69" s="97" t="str">
        <f aca="false">VSM!F368</f>
        <v>NaN</v>
      </c>
      <c r="CM69" s="97" t="e">
        <f aca="false">ABS(VSM!F368)</f>
        <v>#VALUE!</v>
      </c>
      <c r="CN69" s="99" t="e">
        <f aca="false">CM69/CL69</f>
        <v>#VALUE!</v>
      </c>
      <c r="CO69" s="97" t="str">
        <f aca="false">VSM!D470</f>
        <v>NaN</v>
      </c>
      <c r="CP69" s="97" t="str">
        <f aca="false">VSM!E470</f>
        <v>NaN</v>
      </c>
      <c r="CQ69" s="98" t="e">
        <f aca="false">CP69/CO69</f>
        <v>#VALUE!</v>
      </c>
      <c r="CR69" s="97" t="str">
        <f aca="false">VSM!F470</f>
        <v>NaN</v>
      </c>
      <c r="CS69" s="97" t="e">
        <f aca="false">ABS(VSM!G470)</f>
        <v>#VALUE!</v>
      </c>
      <c r="CT69" s="99" t="e">
        <f aca="false">CS69/CR69</f>
        <v>#VALUE!</v>
      </c>
      <c r="CU69" s="97" t="str">
        <f aca="false">VSM!D572</f>
        <v>NaN</v>
      </c>
      <c r="CV69" s="97" t="str">
        <f aca="false">VSM!E572</f>
        <v>NaN</v>
      </c>
      <c r="CW69" s="98" t="e">
        <f aca="false">CV69/CU69</f>
        <v>#VALUE!</v>
      </c>
      <c r="CX69" s="97" t="str">
        <f aca="false">VSM!F572</f>
        <v>NaN</v>
      </c>
      <c r="CY69" s="97" t="e">
        <f aca="false">ABS(VSM!G572)</f>
        <v>#VALUE!</v>
      </c>
      <c r="CZ69" s="99" t="e">
        <f aca="false">CY69/CX69</f>
        <v>#VALUE!</v>
      </c>
    </row>
    <row r="70" customFormat="false" ht="16.5" hidden="false" customHeight="true" outlineLevel="0" collapsed="false">
      <c r="A70" s="85" t="n">
        <v>62</v>
      </c>
      <c r="B70" s="86" t="str">
        <f aca="false">Lokalizacje!D64</f>
        <v>52° 15.617'N</v>
      </c>
      <c r="C70" s="86" t="str">
        <f aca="false">Lokalizacje!C64</f>
        <v>20° 57.484'E</v>
      </c>
      <c r="D70" s="87" t="n">
        <f aca="false">Lokalizacje!B64</f>
        <v>45180</v>
      </c>
      <c r="E70" s="88" t="n">
        <f aca="false">'Analiza sitowa'!B63</f>
        <v>571.82</v>
      </c>
      <c r="F70" s="88" t="n">
        <f aca="false">'Analiza sitowa'!C63</f>
        <v>30.32</v>
      </c>
      <c r="G70" s="88" t="n">
        <f aca="false">'Analiza sitowa'!D63</f>
        <v>41.25</v>
      </c>
      <c r="H70" s="88" t="n">
        <f aca="false">'Analiza sitowa'!E63</f>
        <v>110.46</v>
      </c>
      <c r="I70" s="88" t="n">
        <f aca="false">'Analiza sitowa'!F63</f>
        <v>242.95</v>
      </c>
      <c r="J70" s="88" t="n">
        <f aca="false">'Analiza sitowa'!G63</f>
        <v>145.85</v>
      </c>
      <c r="K70" s="89" t="n">
        <f aca="false">E70/$E70*100</f>
        <v>100</v>
      </c>
      <c r="L70" s="89" t="n">
        <f aca="false">F70/$E70*100</f>
        <v>5.30236787800357</v>
      </c>
      <c r="M70" s="89" t="n">
        <f aca="false">G70/$E70*100</f>
        <v>7.21380854114931</v>
      </c>
      <c r="N70" s="89" t="n">
        <f aca="false">H70/$E70*100</f>
        <v>19.3172676716449</v>
      </c>
      <c r="O70" s="89" t="n">
        <f aca="false">I70/$E70*100</f>
        <v>42.4871463047812</v>
      </c>
      <c r="P70" s="89" t="n">
        <f aca="false">J70/$E70*100</f>
        <v>25.5062781994334</v>
      </c>
      <c r="Q70" s="90" t="n">
        <f aca="false">'Masa Warszawa'!D64</f>
        <v>8.84</v>
      </c>
      <c r="R70" s="90" t="n">
        <f aca="false">'Masa Warszawa'!G64</f>
        <v>7.31</v>
      </c>
      <c r="S70" s="90" t="n">
        <f aca="false">'Masa Warszawa'!J64</f>
        <v>7.67</v>
      </c>
      <c r="T70" s="90" t="n">
        <f aca="false">'Masa Warszawa'!M64</f>
        <v>8.77</v>
      </c>
      <c r="U70" s="90" t="n">
        <f aca="false">'Masa Warszawa'!P64</f>
        <v>8.66</v>
      </c>
      <c r="V70" s="90" t="n">
        <f aca="false">'Masa Warszawa'!S64</f>
        <v>7.64</v>
      </c>
      <c r="W70" s="91" t="n">
        <f aca="true">INDIRECT("'F1 Warszawa'!AK"&amp;2+ROW(B62)*6-6)</f>
        <v>0.00295803333333333</v>
      </c>
      <c r="X70" s="91" t="n">
        <f aca="true">INDIRECT("'F1 Warszawa'!AK"&amp;3+ROW(C62)*6-6)</f>
        <v>0.00353676666666667</v>
      </c>
      <c r="Y70" s="91" t="n">
        <f aca="true">INDIRECT("'F1 Warszawa'!AK"&amp;4+ROW(D62)*6-6)</f>
        <v>0.00257083333333333</v>
      </c>
      <c r="Z70" s="91" t="n">
        <f aca="true">INDIRECT("'F1 Warszawa'!AK"&amp;5+ROW(E62)*6-6)</f>
        <v>0.0021453</v>
      </c>
      <c r="AA70" s="91" t="n">
        <f aca="true">INDIRECT("'F1 Warszawa'!AK"&amp;6+ROW(F62)*6-6)</f>
        <v>0.0021427</v>
      </c>
      <c r="AB70" s="91" t="n">
        <f aca="true">INDIRECT("'F1 Warszawa'!AK"&amp;7+ROW(G62)*6-6)</f>
        <v>0.0031738</v>
      </c>
      <c r="AC70" s="92" t="n">
        <f aca="false">W70/100</f>
        <v>2.95803333333333E-005</v>
      </c>
      <c r="AD70" s="92" t="n">
        <f aca="false">X70/100</f>
        <v>3.53676666666667E-005</v>
      </c>
      <c r="AE70" s="92" t="n">
        <f aca="false">Y70/100</f>
        <v>2.57083333333333E-005</v>
      </c>
      <c r="AF70" s="92" t="n">
        <f aca="false">Z70/100</f>
        <v>2.1453E-005</v>
      </c>
      <c r="AG70" s="92" t="n">
        <f aca="false">AA70/100</f>
        <v>2.1427E-005</v>
      </c>
      <c r="AH70" s="92" t="n">
        <f aca="false">AB70/100</f>
        <v>3.1738E-005</v>
      </c>
      <c r="AI70" s="93" t="n">
        <f aca="false">AC70/Q70*100000000</f>
        <v>334.61915535445</v>
      </c>
      <c r="AJ70" s="93" t="n">
        <f aca="false">AD70/R70*100000000</f>
        <v>483.825809393525</v>
      </c>
      <c r="AK70" s="93" t="n">
        <f aca="false">AE70/S70*100000000</f>
        <v>335.180356366797</v>
      </c>
      <c r="AL70" s="93" t="n">
        <f aca="false">AF70/T70*100000000</f>
        <v>244.618015963512</v>
      </c>
      <c r="AM70" s="93" t="n">
        <f aca="false">AG70/U70*100000000</f>
        <v>247.424942263279</v>
      </c>
      <c r="AN70" s="93" t="n">
        <f aca="false">AH70/V70*100000000</f>
        <v>415.418848167539</v>
      </c>
      <c r="AO70" s="92" t="n">
        <f aca="false">'F3 Warszawa'!AK63</f>
        <v>0.00284</v>
      </c>
      <c r="AP70" s="92" t="n">
        <f aca="false">AO70/100</f>
        <v>2.84E-005</v>
      </c>
      <c r="AQ70" s="93" t="n">
        <f aca="false">AP70/Q70*100000000</f>
        <v>321.266968325792</v>
      </c>
      <c r="AR70" s="93" t="n">
        <f aca="false">(AI70-AQ70)/AI70*100</f>
        <v>3.99026380139958</v>
      </c>
      <c r="AS70" s="92" t="n">
        <f aca="false">ARM!G66</f>
        <v>0.0190685819741923</v>
      </c>
      <c r="AT70" s="92" t="n">
        <f aca="false">AS70/1000000*$AW$2</f>
        <v>1.90685819741923E-007</v>
      </c>
      <c r="AU70" s="94" t="n">
        <f aca="false">AT70/$AT$5/$AT$4</f>
        <v>5.32225310213012E-006</v>
      </c>
      <c r="AV70" s="95" t="n">
        <f aca="false">AU70*100000000</f>
        <v>532.225310213012</v>
      </c>
      <c r="AW70" s="92" t="n">
        <f aca="false">ARM!G128</f>
        <v>0.016737953443259</v>
      </c>
      <c r="AX70" s="92" t="n">
        <f aca="false">AW70/1000000*$AW$2</f>
        <v>1.6737953443259E-007</v>
      </c>
      <c r="AY70" s="96" t="n">
        <f aca="false">AX70/$AT$5/$AT$4</f>
        <v>4.67174878327406E-006</v>
      </c>
      <c r="AZ70" s="95" t="n">
        <f aca="false">AY70*100000000</f>
        <v>467.174878327406</v>
      </c>
      <c r="BA70" s="96" t="n">
        <f aca="false">ARM!G209</f>
        <v>0.0159175679114088</v>
      </c>
      <c r="BB70" s="92" t="n">
        <f aca="false">BA70/1000000*$AW$2</f>
        <v>1.59175679114088E-007</v>
      </c>
      <c r="BC70" s="96" t="n">
        <f aca="false">BB70/$AT$5/$AT$4</f>
        <v>4.44277006593988E-006</v>
      </c>
      <c r="BD70" s="95" t="n">
        <f aca="false">BC70*100000000</f>
        <v>444.277006593988</v>
      </c>
      <c r="BE70" s="96" t="n">
        <f aca="false">ARM!G208</f>
        <v>0.0345448504977822</v>
      </c>
      <c r="BF70" s="96" t="n">
        <f aca="false">BE70/1000000*$AW$2</f>
        <v>3.45448504977822E-007</v>
      </c>
      <c r="BG70" s="96" t="n">
        <f aca="false">BF70/$AT$5/$AT$4</f>
        <v>9.64185160560321E-006</v>
      </c>
      <c r="BH70" s="95" t="n">
        <f aca="false">BG70*100000000</f>
        <v>964.185160560321</v>
      </c>
      <c r="BI70" s="96" t="n">
        <f aca="false">ARM!G285</f>
        <v>0.013448893339366</v>
      </c>
      <c r="BJ70" s="96" t="n">
        <f aca="false">BI70/1000000*$AW$2</f>
        <v>1.3448893339366E-007</v>
      </c>
      <c r="BK70" s="96" t="n">
        <f aca="false">BJ70/$AT$5/$AT$4</f>
        <v>3.75373556316526E-006</v>
      </c>
      <c r="BL70" s="95" t="n">
        <f aca="false">BK70*100000000</f>
        <v>375.373556316526</v>
      </c>
      <c r="BM70" s="96" t="n">
        <f aca="false">ARM!G207</f>
        <v>0.0197478247247541</v>
      </c>
      <c r="BN70" s="92" t="n">
        <f aca="false">BM70/1000000*$AW$2</f>
        <v>1.97478247247541E-007</v>
      </c>
      <c r="BO70" s="96" t="n">
        <f aca="false">BN70/$AT$5/$AT$4</f>
        <v>5.51183730095359E-006</v>
      </c>
      <c r="BP70" s="95" t="n">
        <f aca="false">BO70*100000000</f>
        <v>551.183730095359</v>
      </c>
      <c r="BQ70" s="97" t="n">
        <f aca="false">VSM!D63</f>
        <v>309.704</v>
      </c>
      <c r="BR70" s="97" t="n">
        <f aca="false">VSM!E63</f>
        <v>27.498</v>
      </c>
      <c r="BS70" s="98" t="n">
        <f aca="false">BR70/BQ70</f>
        <v>0.0887880040296541</v>
      </c>
      <c r="BT70" s="97" t="n">
        <f aca="false">VSM!F63</f>
        <v>7.55</v>
      </c>
      <c r="BU70" s="97" t="n">
        <f aca="false">ABS(VSM!G63)</f>
        <v>23.78</v>
      </c>
      <c r="BV70" s="99" t="n">
        <f aca="false">BU70/BT70</f>
        <v>3.14966887417219</v>
      </c>
      <c r="BW70" s="97" t="n">
        <f aca="false">VSM!D165</f>
        <v>177.468</v>
      </c>
      <c r="BX70" s="97" t="n">
        <f aca="false">VSM!E165</f>
        <v>15.373</v>
      </c>
      <c r="BY70" s="98" t="n">
        <f aca="false">BX70/BW70</f>
        <v>0.0866240674375099</v>
      </c>
      <c r="BZ70" s="97" t="n">
        <f aca="false">VSM!F165</f>
        <v>6.86</v>
      </c>
      <c r="CA70" s="97" t="n">
        <f aca="false">ABS(VSM!G165)</f>
        <v>21.33</v>
      </c>
      <c r="CB70" s="99" t="n">
        <f aca="false">CA70/BZ70</f>
        <v>3.10932944606414</v>
      </c>
      <c r="CC70" s="100" t="n">
        <f aca="false">VSM!D267</f>
        <v>230.485</v>
      </c>
      <c r="CD70" s="100" t="n">
        <f aca="false">VSM!E267</f>
        <v>26.528</v>
      </c>
      <c r="CE70" s="98" t="n">
        <f aca="false">CD70/CC70</f>
        <v>0.115096427099377</v>
      </c>
      <c r="CF70" s="97" t="n">
        <f aca="false">VSM!F267</f>
        <v>9.08</v>
      </c>
      <c r="CG70" s="97" t="n">
        <f aca="false">ABS(VSM!G267)</f>
        <v>25.6</v>
      </c>
      <c r="CH70" s="99" t="n">
        <f aca="false">CG70/CF70</f>
        <v>2.81938325991189</v>
      </c>
      <c r="CI70" s="100" t="n">
        <f aca="false">VSM!D369</f>
        <v>210.845</v>
      </c>
      <c r="CJ70" s="97" t="n">
        <f aca="false">VSM!E369</f>
        <v>27.663</v>
      </c>
      <c r="CK70" s="98" t="n">
        <f aca="false">CJ70/CI70</f>
        <v>0.131200645023596</v>
      </c>
      <c r="CL70" s="97" t="n">
        <f aca="false">VSM!F369</f>
        <v>9.76</v>
      </c>
      <c r="CM70" s="97" t="n">
        <f aca="false">ABS(VSM!F369)</f>
        <v>9.76</v>
      </c>
      <c r="CN70" s="99" t="n">
        <f aca="false">CM70/CL70</f>
        <v>1</v>
      </c>
      <c r="CO70" s="97" t="n">
        <f aca="false">VSM!D471</f>
        <v>168.85</v>
      </c>
      <c r="CP70" s="97" t="n">
        <f aca="false">VSM!E471</f>
        <v>15.586</v>
      </c>
      <c r="CQ70" s="98" t="n">
        <f aca="false">CP70/CO70</f>
        <v>0.092306781166716</v>
      </c>
      <c r="CR70" s="97" t="n">
        <f aca="false">VSM!F471</f>
        <v>7.87</v>
      </c>
      <c r="CS70" s="97" t="n">
        <f aca="false">ABS(VSM!G471)</f>
        <v>26.04</v>
      </c>
      <c r="CT70" s="99" t="n">
        <f aca="false">CS70/CR70</f>
        <v>3.30876747141042</v>
      </c>
      <c r="CU70" s="97" t="n">
        <f aca="false">VSM!D573</f>
        <v>324.928</v>
      </c>
      <c r="CV70" s="97" t="n">
        <f aca="false">VSM!E573</f>
        <v>27.336</v>
      </c>
      <c r="CW70" s="98" t="n">
        <f aca="false">CV70/CU70</f>
        <v>0.084129407130195</v>
      </c>
      <c r="CX70" s="97" t="n">
        <f aca="false">VSM!F573</f>
        <v>7.69</v>
      </c>
      <c r="CY70" s="97" t="n">
        <f aca="false">ABS(VSM!G573)</f>
        <v>27.18</v>
      </c>
      <c r="CZ70" s="99" t="n">
        <f aca="false">CY70/CX70</f>
        <v>3.53446033810143</v>
      </c>
    </row>
    <row r="71" customFormat="false" ht="16.5" hidden="false" customHeight="true" outlineLevel="0" collapsed="false">
      <c r="A71" s="85" t="n">
        <v>63</v>
      </c>
      <c r="B71" s="86" t="str">
        <f aca="false">Lokalizacje!D65</f>
        <v>52° 14.244'N</v>
      </c>
      <c r="C71" s="86" t="str">
        <f aca="false">Lokalizacje!C65</f>
        <v>20° 57.818'E</v>
      </c>
      <c r="D71" s="87" t="n">
        <f aca="false">Lokalizacje!B65</f>
        <v>45180</v>
      </c>
      <c r="E71" s="88" t="n">
        <f aca="false">'Analiza sitowa'!B64</f>
        <v>745.77</v>
      </c>
      <c r="F71" s="88" t="n">
        <f aca="false">'Analiza sitowa'!C64</f>
        <v>16.63</v>
      </c>
      <c r="G71" s="88" t="n">
        <f aca="false">'Analiza sitowa'!D64</f>
        <v>44.38</v>
      </c>
      <c r="H71" s="88" t="n">
        <f aca="false">'Analiza sitowa'!E64</f>
        <v>240.95</v>
      </c>
      <c r="I71" s="88" t="n">
        <f aca="false">'Analiza sitowa'!F64</f>
        <v>305.38</v>
      </c>
      <c r="J71" s="88" t="n">
        <f aca="false">'Analiza sitowa'!G64</f>
        <v>137.81</v>
      </c>
      <c r="K71" s="89" t="n">
        <f aca="false">E71/$E71*100</f>
        <v>100</v>
      </c>
      <c r="L71" s="89" t="n">
        <f aca="false">F71/$E71*100</f>
        <v>2.22991002587929</v>
      </c>
      <c r="M71" s="89" t="n">
        <f aca="false">G71/$E71*100</f>
        <v>5.95089638896711</v>
      </c>
      <c r="N71" s="89" t="n">
        <f aca="false">H71/$E71*100</f>
        <v>32.3088887994958</v>
      </c>
      <c r="O71" s="89" t="n">
        <f aca="false">I71/$E71*100</f>
        <v>40.948281641793</v>
      </c>
      <c r="P71" s="89" t="n">
        <f aca="false">J71/$E71*100</f>
        <v>18.4788875926894</v>
      </c>
      <c r="Q71" s="90" t="n">
        <f aca="false">'Masa Warszawa'!D65</f>
        <v>10.68</v>
      </c>
      <c r="R71" s="90" t="n">
        <f aca="false">'Masa Warszawa'!G65</f>
        <v>7.96</v>
      </c>
      <c r="S71" s="90" t="n">
        <f aca="false">'Masa Warszawa'!J65</f>
        <v>9.28</v>
      </c>
      <c r="T71" s="90" t="n">
        <f aca="false">'Masa Warszawa'!M65</f>
        <v>9.88</v>
      </c>
      <c r="U71" s="90" t="n">
        <f aca="false">'Masa Warszawa'!P65</f>
        <v>10.12</v>
      </c>
      <c r="V71" s="90" t="n">
        <f aca="false">'Masa Warszawa'!S65</f>
        <v>9.38</v>
      </c>
      <c r="W71" s="91" t="n">
        <f aca="true">INDIRECT("'F1 Warszawa'!AK"&amp;2+ROW(B63)*6-6)</f>
        <v>0.0028304</v>
      </c>
      <c r="X71" s="91" t="n">
        <f aca="true">INDIRECT("'F1 Warszawa'!AK"&amp;3+ROW(C63)*6-6)</f>
        <v>0.0015208</v>
      </c>
      <c r="Y71" s="91" t="n">
        <f aca="true">INDIRECT("'F1 Warszawa'!AK"&amp;4+ROW(D63)*6-6)</f>
        <v>0.00145763333333333</v>
      </c>
      <c r="Z71" s="91" t="n">
        <f aca="true">INDIRECT("'F1 Warszawa'!AK"&amp;5+ROW(E63)*6-6)</f>
        <v>0.00150576666666667</v>
      </c>
      <c r="AA71" s="91" t="n">
        <f aca="true">INDIRECT("'F1 Warszawa'!AK"&amp;6+ROW(F63)*6-6)</f>
        <v>0.0025246</v>
      </c>
      <c r="AB71" s="91" t="n">
        <f aca="true">INDIRECT("'F1 Warszawa'!AK"&amp;7+ROW(G63)*6-6)</f>
        <v>0.004189</v>
      </c>
      <c r="AC71" s="92" t="n">
        <f aca="false">W71/100</f>
        <v>2.8304E-005</v>
      </c>
      <c r="AD71" s="92" t="n">
        <f aca="false">X71/100</f>
        <v>1.5208E-005</v>
      </c>
      <c r="AE71" s="92" t="n">
        <f aca="false">Y71/100</f>
        <v>1.45763333333333E-005</v>
      </c>
      <c r="AF71" s="92" t="n">
        <f aca="false">Z71/100</f>
        <v>1.50576666666667E-005</v>
      </c>
      <c r="AG71" s="92" t="n">
        <f aca="false">AA71/100</f>
        <v>2.5246E-005</v>
      </c>
      <c r="AH71" s="92" t="n">
        <f aca="false">AB71/100</f>
        <v>4.189E-005</v>
      </c>
      <c r="AI71" s="93" t="n">
        <f aca="false">AC71/Q71*100000000</f>
        <v>265.01872659176</v>
      </c>
      <c r="AJ71" s="93" t="n">
        <f aca="false">AD71/R71*100000000</f>
        <v>191.05527638191</v>
      </c>
      <c r="AK71" s="93" t="n">
        <f aca="false">AE71/S71*100000000</f>
        <v>157.072557471264</v>
      </c>
      <c r="AL71" s="93" t="n">
        <f aca="false">AF71/T71*100000000</f>
        <v>152.405533063428</v>
      </c>
      <c r="AM71" s="93" t="n">
        <f aca="false">AG71/U71*100000000</f>
        <v>249.466403162055</v>
      </c>
      <c r="AN71" s="93" t="n">
        <f aca="false">AH71/V71*100000000</f>
        <v>446.588486140725</v>
      </c>
      <c r="AO71" s="92" t="n">
        <f aca="false">'F3 Warszawa'!AK64</f>
        <v>0.00274</v>
      </c>
      <c r="AP71" s="92" t="n">
        <f aca="false">AO71/100</f>
        <v>2.74E-005</v>
      </c>
      <c r="AQ71" s="93" t="n">
        <f aca="false">AP71/Q71*100000000</f>
        <v>256.554307116105</v>
      </c>
      <c r="AR71" s="93" t="n">
        <f aca="false">(AI71-AQ71)/AI71*100</f>
        <v>3.19389485585077</v>
      </c>
      <c r="AS71" s="92" t="n">
        <f aca="false">ARM!G67</f>
        <v>0.0126341579184801</v>
      </c>
      <c r="AT71" s="92" t="n">
        <f aca="false">AS71/1000000*$AW$2</f>
        <v>1.26341579184801E-007</v>
      </c>
      <c r="AU71" s="94" t="n">
        <f aca="false">AT71/$AT$5/$AT$4</f>
        <v>3.52633385458022E-006</v>
      </c>
      <c r="AV71" s="95" t="n">
        <f aca="false">AU71*100000000</f>
        <v>352.633385458022</v>
      </c>
      <c r="AW71" s="101" t="s">
        <v>136</v>
      </c>
      <c r="AX71" s="92" t="e">
        <f aca="false">AW71/1000000*$AW$2</f>
        <v>#VALUE!</v>
      </c>
      <c r="AY71" s="96" t="e">
        <f aca="false">AX71/$AT$5/$AT$4</f>
        <v>#VALUE!</v>
      </c>
      <c r="AZ71" s="95" t="e">
        <f aca="false">AY71*100000000</f>
        <v>#VALUE!</v>
      </c>
      <c r="BA71" s="101" t="s">
        <v>136</v>
      </c>
      <c r="BB71" s="92" t="e">
        <f aca="false">BA71/1000000*$AW$2</f>
        <v>#VALUE!</v>
      </c>
      <c r="BC71" s="96" t="e">
        <f aca="false">BB71/$AT$5/$AT$4</f>
        <v>#VALUE!</v>
      </c>
      <c r="BD71" s="95" t="e">
        <f aca="false">BC71*100000000</f>
        <v>#VALUE!</v>
      </c>
      <c r="BE71" s="101" t="s">
        <v>136</v>
      </c>
      <c r="BF71" s="96" t="e">
        <f aca="false">BE71/1000000*$AW$2</f>
        <v>#VALUE!</v>
      </c>
      <c r="BG71" s="96" t="e">
        <f aca="false">BF71/$AT$5/$AT$4</f>
        <v>#VALUE!</v>
      </c>
      <c r="BH71" s="95" t="e">
        <f aca="false">BG71*100000000</f>
        <v>#VALUE!</v>
      </c>
      <c r="BI71" s="96" t="n">
        <f aca="false">ARM!G287</f>
        <v>0.0153366206671266</v>
      </c>
      <c r="BJ71" s="96" t="n">
        <f aca="false">BI71/1000000*$AW$2</f>
        <v>1.53366206671266E-007</v>
      </c>
      <c r="BK71" s="96" t="n">
        <f aca="false">BJ71/$AT$5/$AT$4</f>
        <v>4.28062123509133E-006</v>
      </c>
      <c r="BL71" s="95" t="n">
        <f aca="false">BK71*100000000</f>
        <v>428.062123509133</v>
      </c>
      <c r="BM71" s="92" t="n">
        <f aca="false">ARM!G145</f>
        <v>0.0211972594726589</v>
      </c>
      <c r="BN71" s="92" t="n">
        <f aca="false">BM71/1000000*$AW$2</f>
        <v>2.11972594726589E-007</v>
      </c>
      <c r="BO71" s="96" t="n">
        <f aca="false">BN71/$AT$5/$AT$4</f>
        <v>5.91639064392435E-006</v>
      </c>
      <c r="BP71" s="95" t="n">
        <f aca="false">BO71*100000000</f>
        <v>591.639064392435</v>
      </c>
      <c r="BQ71" s="97" t="n">
        <f aca="false">VSM!D64</f>
        <v>182.379</v>
      </c>
      <c r="BR71" s="97" t="n">
        <f aca="false">VSM!E64</f>
        <v>15.545</v>
      </c>
      <c r="BS71" s="98" t="n">
        <f aca="false">BR71/BQ71</f>
        <v>0.0852345938951305</v>
      </c>
      <c r="BT71" s="97" t="n">
        <f aca="false">VSM!F64</f>
        <v>7.5</v>
      </c>
      <c r="BU71" s="97" t="n">
        <f aca="false">ABS(VSM!G64)</f>
        <v>23.79</v>
      </c>
      <c r="BV71" s="99" t="n">
        <f aca="false">BU71/BT71</f>
        <v>3.172</v>
      </c>
      <c r="BW71" s="97" t="str">
        <f aca="false">VSM!D166</f>
        <v>NaN</v>
      </c>
      <c r="BX71" s="97" t="str">
        <f aca="false">VSM!E166</f>
        <v>NaN</v>
      </c>
      <c r="BY71" s="98" t="e">
        <f aca="false">BX71/BW71</f>
        <v>#VALUE!</v>
      </c>
      <c r="BZ71" s="97" t="str">
        <f aca="false">VSM!F166</f>
        <v>NaN</v>
      </c>
      <c r="CA71" s="97" t="e">
        <f aca="false">ABS(VSM!G166)</f>
        <v>#VALUE!</v>
      </c>
      <c r="CB71" s="99" t="e">
        <f aca="false">CA71/BZ71</f>
        <v>#VALUE!</v>
      </c>
      <c r="CC71" s="100" t="str">
        <f aca="false">VSM!D268</f>
        <v>NaN</v>
      </c>
      <c r="CD71" s="100" t="str">
        <f aca="false">VSM!E268</f>
        <v>NaN</v>
      </c>
      <c r="CE71" s="98" t="e">
        <f aca="false">CD71/CC71</f>
        <v>#VALUE!</v>
      </c>
      <c r="CF71" s="97" t="str">
        <f aca="false">VSM!F268</f>
        <v>NaN</v>
      </c>
      <c r="CG71" s="97" t="e">
        <f aca="false">ABS(VSM!G268)</f>
        <v>#VALUE!</v>
      </c>
      <c r="CH71" s="99" t="e">
        <f aca="false">CG71/CF71</f>
        <v>#VALUE!</v>
      </c>
      <c r="CI71" s="100" t="str">
        <f aca="false">VSM!D370</f>
        <v>NaN</v>
      </c>
      <c r="CJ71" s="97" t="str">
        <f aca="false">VSM!E370</f>
        <v>NaN</v>
      </c>
      <c r="CK71" s="98" t="e">
        <f aca="false">CJ71/CI71</f>
        <v>#VALUE!</v>
      </c>
      <c r="CL71" s="97" t="str">
        <f aca="false">VSM!F370</f>
        <v>NaN</v>
      </c>
      <c r="CM71" s="97" t="e">
        <f aca="false">ABS(VSM!F370)</f>
        <v>#VALUE!</v>
      </c>
      <c r="CN71" s="99" t="e">
        <f aca="false">CM71/CL71</f>
        <v>#VALUE!</v>
      </c>
      <c r="CO71" s="97" t="n">
        <f aca="false">VSM!D472</f>
        <v>228.534</v>
      </c>
      <c r="CP71" s="97" t="n">
        <f aca="false">VSM!E472</f>
        <v>19.562</v>
      </c>
      <c r="CQ71" s="98" t="n">
        <f aca="false">CP71/CO71</f>
        <v>0.0855977666342864</v>
      </c>
      <c r="CR71" s="97" t="n">
        <f aca="false">VSM!F472</f>
        <v>7.75</v>
      </c>
      <c r="CS71" s="97" t="n">
        <f aca="false">ABS(VSM!G472)</f>
        <v>25.2</v>
      </c>
      <c r="CT71" s="99" t="n">
        <f aca="false">CS71/CR71</f>
        <v>3.25161290322581</v>
      </c>
      <c r="CU71" s="97" t="n">
        <f aca="false">VSM!D574</f>
        <v>385.849</v>
      </c>
      <c r="CV71" s="97" t="n">
        <f aca="false">VSM!E574</f>
        <v>31.171</v>
      </c>
      <c r="CW71" s="98" t="n">
        <f aca="false">CV71/CU71</f>
        <v>0.0807854886237881</v>
      </c>
      <c r="CX71" s="97" t="n">
        <f aca="false">VSM!F574</f>
        <v>7.81</v>
      </c>
      <c r="CY71" s="97" t="n">
        <f aca="false">ABS(VSM!G574)</f>
        <v>28.14</v>
      </c>
      <c r="CZ71" s="99" t="n">
        <f aca="false">CY71/CX71</f>
        <v>3.60307298335467</v>
      </c>
    </row>
    <row r="72" customFormat="false" ht="16.5" hidden="false" customHeight="true" outlineLevel="0" collapsed="false">
      <c r="A72" s="85" t="n">
        <v>64</v>
      </c>
      <c r="B72" s="86" t="str">
        <f aca="false">Lokalizacje!D66</f>
        <v>52° 13.904'N</v>
      </c>
      <c r="C72" s="86" t="str">
        <f aca="false">Lokalizacje!C66</f>
        <v>20° 57.540'E</v>
      </c>
      <c r="D72" s="87" t="n">
        <f aca="false">Lokalizacje!B66</f>
        <v>45180</v>
      </c>
      <c r="E72" s="88" t="n">
        <f aca="false">'Analiza sitowa'!B65</f>
        <v>884.62</v>
      </c>
      <c r="F72" s="88" t="n">
        <f aca="false">'Analiza sitowa'!C65</f>
        <v>41.49</v>
      </c>
      <c r="G72" s="88" t="n">
        <f aca="false">'Analiza sitowa'!D65</f>
        <v>70.93</v>
      </c>
      <c r="H72" s="88" t="n">
        <f aca="false">'Analiza sitowa'!E65</f>
        <v>157.07</v>
      </c>
      <c r="I72" s="88" t="n">
        <f aca="false">'Analiza sitowa'!F65</f>
        <v>339.17</v>
      </c>
      <c r="J72" s="88" t="n">
        <f aca="false">'Analiza sitowa'!G65</f>
        <v>275.23</v>
      </c>
      <c r="K72" s="89" t="n">
        <f aca="false">E72/$E72*100</f>
        <v>100</v>
      </c>
      <c r="L72" s="89" t="n">
        <f aca="false">F72/$E72*100</f>
        <v>4.69014944269856</v>
      </c>
      <c r="M72" s="89" t="n">
        <f aca="false">G72/$E72*100</f>
        <v>8.01813207931089</v>
      </c>
      <c r="N72" s="89" t="n">
        <f aca="false">H72/$E72*100</f>
        <v>17.7556464922792</v>
      </c>
      <c r="O72" s="89" t="n">
        <f aca="false">I72/$E72*100</f>
        <v>38.3407564830097</v>
      </c>
      <c r="P72" s="89" t="n">
        <f aca="false">J72/$E72*100</f>
        <v>31.1127941941172</v>
      </c>
      <c r="Q72" s="90" t="n">
        <f aca="false">'Masa Warszawa'!D66</f>
        <v>10.04</v>
      </c>
      <c r="R72" s="90" t="n">
        <f aca="false">'Masa Warszawa'!G66</f>
        <v>9.34</v>
      </c>
      <c r="S72" s="90" t="n">
        <f aca="false">'Masa Warszawa'!J66</f>
        <v>9.32</v>
      </c>
      <c r="T72" s="90" t="n">
        <f aca="false">'Masa Warszawa'!M66</f>
        <v>9.93</v>
      </c>
      <c r="U72" s="90" t="n">
        <f aca="false">'Masa Warszawa'!P66</f>
        <v>10.04</v>
      </c>
      <c r="V72" s="90" t="n">
        <f aca="false">'Masa Warszawa'!S66</f>
        <v>8.22</v>
      </c>
      <c r="W72" s="91" t="n">
        <f aca="true">INDIRECT("'F1 Warszawa'!AK"&amp;2+ROW(B64)*6-6)</f>
        <v>0.00177156666666667</v>
      </c>
      <c r="X72" s="91" t="n">
        <f aca="true">INDIRECT("'F1 Warszawa'!AK"&amp;3+ROW(C64)*6-6)</f>
        <v>0.0021997</v>
      </c>
      <c r="Y72" s="91" t="n">
        <f aca="true">INDIRECT("'F1 Warszawa'!AK"&amp;4+ROW(D64)*6-6)</f>
        <v>0.00096753</v>
      </c>
      <c r="Z72" s="91" t="n">
        <f aca="true">INDIRECT("'F1 Warszawa'!AK"&amp;5+ROW(E64)*6-6)</f>
        <v>0.000649363333333333</v>
      </c>
      <c r="AA72" s="91" t="n">
        <f aca="true">INDIRECT("'F1 Warszawa'!AK"&amp;6+ROW(F64)*6-6)</f>
        <v>0.0009989</v>
      </c>
      <c r="AB72" s="91" t="n">
        <f aca="true">INDIRECT("'F1 Warszawa'!AK"&amp;7+ROW(G64)*6-6)</f>
        <v>0.00232246666666667</v>
      </c>
      <c r="AC72" s="92" t="n">
        <f aca="false">W72/100</f>
        <v>1.77156666666667E-005</v>
      </c>
      <c r="AD72" s="92" t="n">
        <f aca="false">X72/100</f>
        <v>2.1997E-005</v>
      </c>
      <c r="AE72" s="92" t="n">
        <f aca="false">Y72/100</f>
        <v>9.6753E-006</v>
      </c>
      <c r="AF72" s="92" t="n">
        <f aca="false">Z72/100</f>
        <v>6.49363333333333E-006</v>
      </c>
      <c r="AG72" s="92" t="n">
        <f aca="false">AA72/100</f>
        <v>9.989E-006</v>
      </c>
      <c r="AH72" s="92" t="n">
        <f aca="false">AB72/100</f>
        <v>2.32246666666667E-005</v>
      </c>
      <c r="AI72" s="93" t="n">
        <f aca="false">AC72/Q72*100000000</f>
        <v>176.450863213811</v>
      </c>
      <c r="AJ72" s="93" t="n">
        <f aca="false">AD72/R72*100000000</f>
        <v>235.51391862955</v>
      </c>
      <c r="AK72" s="93" t="n">
        <f aca="false">AE72/S72*100000000</f>
        <v>103.812231759657</v>
      </c>
      <c r="AL72" s="93" t="n">
        <f aca="false">AF72/T72*100000000</f>
        <v>65.3940919771736</v>
      </c>
      <c r="AM72" s="93" t="n">
        <f aca="false">AG72/U72*100000000</f>
        <v>99.49203187251</v>
      </c>
      <c r="AN72" s="93" t="n">
        <f aca="false">AH72/V72*100000000</f>
        <v>282.538523925385</v>
      </c>
      <c r="AO72" s="92" t="n">
        <f aca="false">'F3 Warszawa'!AK65</f>
        <v>0.00171</v>
      </c>
      <c r="AP72" s="92" t="n">
        <f aca="false">AO72/100</f>
        <v>1.71E-005</v>
      </c>
      <c r="AQ72" s="93" t="n">
        <f aca="false">AP72/Q72*100000000</f>
        <v>170.318725099602</v>
      </c>
      <c r="AR72" s="93" t="n">
        <f aca="false">(AI72-AQ72)/AI72*100</f>
        <v>3.47526671307882</v>
      </c>
      <c r="AS72" s="92" t="n">
        <f aca="false">ARM!G69</f>
        <v>0.0147801913066006</v>
      </c>
      <c r="AT72" s="92" t="n">
        <f aca="false">AS72/1000000*$AW$2</f>
        <v>1.47801913066006E-007</v>
      </c>
      <c r="AU72" s="94" t="n">
        <f aca="false">AT72/$AT$5/$AT$4</f>
        <v>4.12531561802008E-006</v>
      </c>
      <c r="AV72" s="95" t="n">
        <f aca="false">AU72*100000000</f>
        <v>412.531561802008</v>
      </c>
      <c r="AW72" s="101" t="s">
        <v>136</v>
      </c>
      <c r="AX72" s="92" t="e">
        <f aca="false">AW72/1000000*$AW$2</f>
        <v>#VALUE!</v>
      </c>
      <c r="AY72" s="96" t="e">
        <f aca="false">AX72/$AT$5/$AT$4</f>
        <v>#VALUE!</v>
      </c>
      <c r="AZ72" s="95" t="e">
        <f aca="false">AY72*100000000</f>
        <v>#VALUE!</v>
      </c>
      <c r="BA72" s="101" t="s">
        <v>136</v>
      </c>
      <c r="BB72" s="92" t="e">
        <f aca="false">BA72/1000000*$AW$2</f>
        <v>#VALUE!</v>
      </c>
      <c r="BC72" s="96" t="e">
        <f aca="false">BB72/$AT$5/$AT$4</f>
        <v>#VALUE!</v>
      </c>
      <c r="BD72" s="95" t="e">
        <f aca="false">BC72*100000000</f>
        <v>#VALUE!</v>
      </c>
      <c r="BE72" s="101" t="s">
        <v>136</v>
      </c>
      <c r="BF72" s="96" t="e">
        <f aca="false">BE72/1000000*$AW$2</f>
        <v>#VALUE!</v>
      </c>
      <c r="BG72" s="96" t="e">
        <f aca="false">BF72/$AT$5/$AT$4</f>
        <v>#VALUE!</v>
      </c>
      <c r="BH72" s="95" t="e">
        <f aca="false">BG72*100000000</f>
        <v>#VALUE!</v>
      </c>
      <c r="BI72" s="101" t="s">
        <v>136</v>
      </c>
      <c r="BJ72" s="96" t="e">
        <f aca="false">BI72/1000000*$AW$2</f>
        <v>#VALUE!</v>
      </c>
      <c r="BK72" s="96" t="e">
        <f aca="false">BJ72/$AT$5/$AT$4</f>
        <v>#VALUE!</v>
      </c>
      <c r="BL72" s="95" t="e">
        <f aca="false">BK72*100000000</f>
        <v>#VALUE!</v>
      </c>
      <c r="BM72" s="101" t="s">
        <v>136</v>
      </c>
      <c r="BN72" s="92" t="e">
        <f aca="false">BM72/1000000*$AW$2</f>
        <v>#VALUE!</v>
      </c>
      <c r="BO72" s="96" t="e">
        <f aca="false">BN72/$AT$5/$AT$4</f>
        <v>#VALUE!</v>
      </c>
      <c r="BP72" s="95" t="e">
        <f aca="false">BO72*100000000</f>
        <v>#VALUE!</v>
      </c>
      <c r="BQ72" s="97" t="n">
        <f aca="false">VSM!D65</f>
        <v>174.078</v>
      </c>
      <c r="BR72" s="97" t="n">
        <f aca="false">VSM!E65</f>
        <v>15.878</v>
      </c>
      <c r="BS72" s="98" t="n">
        <f aca="false">BR72/BQ72</f>
        <v>0.0912119854318179</v>
      </c>
      <c r="BT72" s="97" t="n">
        <f aca="false">VSM!F65</f>
        <v>8.68</v>
      </c>
      <c r="BU72" s="97" t="n">
        <f aca="false">ABS(VSM!G65)</f>
        <v>26.05</v>
      </c>
      <c r="BV72" s="99" t="n">
        <f aca="false">BU72/BT72</f>
        <v>3.00115207373272</v>
      </c>
      <c r="BW72" s="97" t="str">
        <f aca="false">VSM!D167</f>
        <v>NaN</v>
      </c>
      <c r="BX72" s="97" t="str">
        <f aca="false">VSM!E167</f>
        <v>NaN</v>
      </c>
      <c r="BY72" s="98" t="e">
        <f aca="false">BX72/BW72</f>
        <v>#VALUE!</v>
      </c>
      <c r="BZ72" s="97" t="str">
        <f aca="false">VSM!F167</f>
        <v>NaN</v>
      </c>
      <c r="CA72" s="97" t="e">
        <f aca="false">ABS(VSM!G167)</f>
        <v>#VALUE!</v>
      </c>
      <c r="CB72" s="99" t="e">
        <f aca="false">CA72/BZ72</f>
        <v>#VALUE!</v>
      </c>
      <c r="CC72" s="100" t="str">
        <f aca="false">VSM!D269</f>
        <v>NaN</v>
      </c>
      <c r="CD72" s="100" t="str">
        <f aca="false">VSM!E269</f>
        <v>NaN</v>
      </c>
      <c r="CE72" s="98" t="e">
        <f aca="false">CD72/CC72</f>
        <v>#VALUE!</v>
      </c>
      <c r="CF72" s="97" t="str">
        <f aca="false">VSM!F269</f>
        <v>NaN</v>
      </c>
      <c r="CG72" s="97" t="e">
        <f aca="false">ABS(VSM!G269)</f>
        <v>#VALUE!</v>
      </c>
      <c r="CH72" s="99" t="e">
        <f aca="false">CG72/CF72</f>
        <v>#VALUE!</v>
      </c>
      <c r="CI72" s="100" t="str">
        <f aca="false">VSM!D371</f>
        <v>NaN</v>
      </c>
      <c r="CJ72" s="97" t="str">
        <f aca="false">VSM!E371</f>
        <v>NaN</v>
      </c>
      <c r="CK72" s="98" t="e">
        <f aca="false">CJ72/CI72</f>
        <v>#VALUE!</v>
      </c>
      <c r="CL72" s="97" t="str">
        <f aca="false">VSM!F371</f>
        <v>NaN</v>
      </c>
      <c r="CM72" s="97" t="e">
        <f aca="false">ABS(VSM!F371)</f>
        <v>#VALUE!</v>
      </c>
      <c r="CN72" s="99" t="e">
        <f aca="false">CM72/CL72</f>
        <v>#VALUE!</v>
      </c>
      <c r="CO72" s="97" t="str">
        <f aca="false">VSM!D473</f>
        <v>NaN</v>
      </c>
      <c r="CP72" s="97" t="str">
        <f aca="false">VSM!E473</f>
        <v>NaN</v>
      </c>
      <c r="CQ72" s="98" t="e">
        <f aca="false">CP72/CO72</f>
        <v>#VALUE!</v>
      </c>
      <c r="CR72" s="97" t="str">
        <f aca="false">VSM!F473</f>
        <v>NaN</v>
      </c>
      <c r="CS72" s="97" t="e">
        <f aca="false">ABS(VSM!G473)</f>
        <v>#VALUE!</v>
      </c>
      <c r="CT72" s="99" t="e">
        <f aca="false">CS72/CR72</f>
        <v>#VALUE!</v>
      </c>
      <c r="CU72" s="97" t="str">
        <f aca="false">VSM!D575</f>
        <v>NaN</v>
      </c>
      <c r="CV72" s="97" t="str">
        <f aca="false">VSM!E575</f>
        <v>NaN</v>
      </c>
      <c r="CW72" s="98" t="e">
        <f aca="false">CV72/CU72</f>
        <v>#VALUE!</v>
      </c>
      <c r="CX72" s="97" t="str">
        <f aca="false">VSM!F575</f>
        <v>NaN</v>
      </c>
      <c r="CY72" s="97" t="e">
        <f aca="false">ABS(VSM!G575)</f>
        <v>#VALUE!</v>
      </c>
      <c r="CZ72" s="99" t="e">
        <f aca="false">CY72/CX72</f>
        <v>#VALUE!</v>
      </c>
    </row>
    <row r="73" customFormat="false" ht="16.5" hidden="false" customHeight="true" outlineLevel="0" collapsed="false">
      <c r="A73" s="85" t="n">
        <v>65</v>
      </c>
      <c r="B73" s="86" t="str">
        <f aca="false">Lokalizacje!D67</f>
        <v>52° 13.766'N</v>
      </c>
      <c r="C73" s="86" t="str">
        <f aca="false">Lokalizacje!C67</f>
        <v>20° 58.684'E</v>
      </c>
      <c r="D73" s="87" t="n">
        <f aca="false">Lokalizacje!B67</f>
        <v>45180</v>
      </c>
      <c r="E73" s="88" t="n">
        <f aca="false">'Analiza sitowa'!B66</f>
        <v>1011.7</v>
      </c>
      <c r="F73" s="88" t="n">
        <f aca="false">'Analiza sitowa'!C66</f>
        <v>78.92</v>
      </c>
      <c r="G73" s="88" t="n">
        <f aca="false">'Analiza sitowa'!D66</f>
        <v>202.95</v>
      </c>
      <c r="H73" s="88" t="n">
        <f aca="false">'Analiza sitowa'!E66</f>
        <v>236.39</v>
      </c>
      <c r="I73" s="88" t="n">
        <f aca="false">'Analiza sitowa'!F66</f>
        <v>301.28</v>
      </c>
      <c r="J73" s="88" t="n">
        <f aca="false">'Analiza sitowa'!G66</f>
        <v>191.76</v>
      </c>
      <c r="K73" s="89" t="n">
        <f aca="false">E73/$E73*100</f>
        <v>100</v>
      </c>
      <c r="L73" s="89" t="n">
        <f aca="false">F73/$E73*100</f>
        <v>7.80073144212711</v>
      </c>
      <c r="M73" s="89" t="n">
        <f aca="false">G73/$E73*100</f>
        <v>20.0602945537215</v>
      </c>
      <c r="N73" s="89" t="n">
        <f aca="false">H73/$E73*100</f>
        <v>23.3656222200257</v>
      </c>
      <c r="O73" s="89" t="n">
        <f aca="false">I73/$E73*100</f>
        <v>29.7795789265592</v>
      </c>
      <c r="P73" s="89" t="n">
        <f aca="false">J73/$E73*100</f>
        <v>18.9542354452901</v>
      </c>
      <c r="Q73" s="90" t="n">
        <f aca="false">'Masa Warszawa'!D67</f>
        <v>10.71</v>
      </c>
      <c r="R73" s="90" t="n">
        <f aca="false">'Masa Warszawa'!G67</f>
        <v>10.63</v>
      </c>
      <c r="S73" s="90" t="n">
        <f aca="false">'Masa Warszawa'!J67</f>
        <v>10.91</v>
      </c>
      <c r="T73" s="90" t="n">
        <f aca="false">'Masa Warszawa'!M67</f>
        <v>10.81</v>
      </c>
      <c r="U73" s="90" t="n">
        <f aca="false">'Masa Warszawa'!P67</f>
        <v>10.7</v>
      </c>
      <c r="V73" s="90" t="n">
        <f aca="false">'Masa Warszawa'!S67</f>
        <v>8.66</v>
      </c>
      <c r="W73" s="91" t="n">
        <f aca="true">INDIRECT("'F1 Warszawa'!AK"&amp;2+ROW(B65)*6-6)</f>
        <v>0.00236436666666667</v>
      </c>
      <c r="X73" s="91" t="n">
        <f aca="true">INDIRECT("'F1 Warszawa'!AK"&amp;3+ROW(C65)*6-6)</f>
        <v>0.00283523333333333</v>
      </c>
      <c r="Y73" s="91" t="n">
        <f aca="true">INDIRECT("'F1 Warszawa'!AK"&amp;4+ROW(D65)*6-6)</f>
        <v>0.00154663333333333</v>
      </c>
      <c r="Z73" s="91" t="n">
        <f aca="true">INDIRECT("'F1 Warszawa'!AK"&amp;5+ROW(E65)*6-6)</f>
        <v>0.001378</v>
      </c>
      <c r="AA73" s="91" t="n">
        <f aca="true">INDIRECT("'F1 Warszawa'!AK"&amp;6+ROW(F65)*6-6)</f>
        <v>0.00179023333333333</v>
      </c>
      <c r="AB73" s="91" t="n">
        <f aca="true">INDIRECT("'F1 Warszawa'!AK"&amp;7+ROW(G65)*6-6)</f>
        <v>0.00393343333333333</v>
      </c>
      <c r="AC73" s="92" t="n">
        <f aca="false">W73/100</f>
        <v>2.36436666666667E-005</v>
      </c>
      <c r="AD73" s="92" t="n">
        <f aca="false">X73/100</f>
        <v>2.83523333333333E-005</v>
      </c>
      <c r="AE73" s="92" t="n">
        <f aca="false">Y73/100</f>
        <v>1.54663333333333E-005</v>
      </c>
      <c r="AF73" s="92" t="n">
        <f aca="false">Z73/100</f>
        <v>1.378E-005</v>
      </c>
      <c r="AG73" s="92" t="n">
        <f aca="false">AA73/100</f>
        <v>1.79023333333333E-005</v>
      </c>
      <c r="AH73" s="92" t="n">
        <f aca="false">AB73/100</f>
        <v>3.93343333333333E-005</v>
      </c>
      <c r="AI73" s="93" t="n">
        <f aca="false">AC73/Q73*100000000</f>
        <v>220.762527233115</v>
      </c>
      <c r="AJ73" s="93" t="n">
        <f aca="false">AD73/R73*100000000</f>
        <v>266.719974913766</v>
      </c>
      <c r="AK73" s="93" t="n">
        <f aca="false">AE73/S73*100000000</f>
        <v>141.762908646502</v>
      </c>
      <c r="AL73" s="93" t="n">
        <f aca="false">AF73/T73*100000000</f>
        <v>127.474560592044</v>
      </c>
      <c r="AM73" s="93" t="n">
        <f aca="false">AG73/U73*100000000</f>
        <v>167.311526479751</v>
      </c>
      <c r="AN73" s="93" t="n">
        <f aca="false">AH73/V73*100000000</f>
        <v>454.207082371055</v>
      </c>
      <c r="AO73" s="92" t="n">
        <f aca="false">'F3 Warszawa'!AK66</f>
        <v>0.0023</v>
      </c>
      <c r="AP73" s="92" t="n">
        <f aca="false">AO73/100</f>
        <v>2.3E-005</v>
      </c>
      <c r="AQ73" s="93" t="n">
        <f aca="false">AP73/Q73*100000000</f>
        <v>214.752567693744</v>
      </c>
      <c r="AR73" s="93" t="n">
        <f aca="false">(AI73-AQ73)/AI73*100</f>
        <v>2.72236398753717</v>
      </c>
      <c r="AS73" s="92" t="n">
        <f aca="false">ARM!G70</f>
        <v>0.0047545706996496</v>
      </c>
      <c r="AT73" s="92" t="n">
        <f aca="false">AS73/1000000*$AW$2</f>
        <v>4.7545706996496E-008</v>
      </c>
      <c r="AU73" s="94" t="n">
        <f aca="false">AT73/$AT$5/$AT$4</f>
        <v>1.32705351083553E-006</v>
      </c>
      <c r="AV73" s="95" t="n">
        <f aca="false">AU73*100000000</f>
        <v>132.705351083553</v>
      </c>
      <c r="AW73" s="101" t="s">
        <v>136</v>
      </c>
      <c r="AX73" s="92" t="e">
        <f aca="false">AW73/1000000*$AW$2</f>
        <v>#VALUE!</v>
      </c>
      <c r="AY73" s="96" t="e">
        <f aca="false">AX73/$AT$5/$AT$4</f>
        <v>#VALUE!</v>
      </c>
      <c r="AZ73" s="95" t="e">
        <f aca="false">AY73*100000000</f>
        <v>#VALUE!</v>
      </c>
      <c r="BA73" s="101" t="s">
        <v>136</v>
      </c>
      <c r="BB73" s="92" t="e">
        <f aca="false">BA73/1000000*$AW$2</f>
        <v>#VALUE!</v>
      </c>
      <c r="BC73" s="96" t="e">
        <f aca="false">BB73/$AT$5/$AT$4</f>
        <v>#VALUE!</v>
      </c>
      <c r="BD73" s="95" t="e">
        <f aca="false">BC73*100000000</f>
        <v>#VALUE!</v>
      </c>
      <c r="BE73" s="101" t="s">
        <v>136</v>
      </c>
      <c r="BF73" s="96" t="e">
        <f aca="false">BE73/1000000*$AW$2</f>
        <v>#VALUE!</v>
      </c>
      <c r="BG73" s="96" t="e">
        <f aca="false">BF73/$AT$5/$AT$4</f>
        <v>#VALUE!</v>
      </c>
      <c r="BH73" s="95" t="e">
        <f aca="false">BG73*100000000</f>
        <v>#VALUE!</v>
      </c>
      <c r="BI73" s="96" t="n">
        <f aca="false">ARM!G313</f>
        <v>0.00732746515276975</v>
      </c>
      <c r="BJ73" s="96" t="n">
        <f aca="false">BI73/1000000*$AW$2</f>
        <v>7.32746515276975E-008</v>
      </c>
      <c r="BK73" s="96" t="n">
        <f aca="false">BJ73/$AT$5/$AT$4</f>
        <v>2.04517694041751E-006</v>
      </c>
      <c r="BL73" s="95" t="n">
        <f aca="false">BK73*100000000</f>
        <v>204.517694041751</v>
      </c>
      <c r="BM73" s="92" t="n">
        <f aca="false">ARM!G140</f>
        <v>0.0223092053803917</v>
      </c>
      <c r="BN73" s="92" t="n">
        <f aca="false">BM73/1000000*$AW$2</f>
        <v>2.23092053803917E-007</v>
      </c>
      <c r="BO73" s="96" t="n">
        <f aca="false">BN73/$AT$5/$AT$4</f>
        <v>6.2267471017271E-006</v>
      </c>
      <c r="BP73" s="95" t="n">
        <f aca="false">BO73*100000000</f>
        <v>622.67471017271</v>
      </c>
      <c r="BQ73" s="97" t="n">
        <f aca="false">VSM!D66</f>
        <v>207.89</v>
      </c>
      <c r="BR73" s="97" t="n">
        <f aca="false">VSM!E66</f>
        <v>18.287</v>
      </c>
      <c r="BS73" s="98" t="n">
        <f aca="false">BR73/BQ73</f>
        <v>0.0879647890711434</v>
      </c>
      <c r="BT73" s="97" t="n">
        <f aca="false">VSM!F66</f>
        <v>7.51</v>
      </c>
      <c r="BU73" s="97" t="n">
        <f aca="false">ABS(VSM!G66)</f>
        <v>21.75</v>
      </c>
      <c r="BV73" s="99" t="n">
        <f aca="false">BU73/BT73</f>
        <v>2.89613848202397</v>
      </c>
      <c r="BW73" s="97" t="str">
        <f aca="false">VSM!D168</f>
        <v>NaN</v>
      </c>
      <c r="BX73" s="97" t="str">
        <f aca="false">VSM!E168</f>
        <v>NaN</v>
      </c>
      <c r="BY73" s="98" t="e">
        <f aca="false">BX73/BW73</f>
        <v>#VALUE!</v>
      </c>
      <c r="BZ73" s="97" t="str">
        <f aca="false">VSM!F168</f>
        <v>NaN</v>
      </c>
      <c r="CA73" s="97" t="e">
        <f aca="false">ABS(VSM!G168)</f>
        <v>#VALUE!</v>
      </c>
      <c r="CB73" s="99" t="e">
        <f aca="false">CA73/BZ73</f>
        <v>#VALUE!</v>
      </c>
      <c r="CC73" s="100" t="str">
        <f aca="false">VSM!D270</f>
        <v>NaN</v>
      </c>
      <c r="CD73" s="100" t="str">
        <f aca="false">VSM!E270</f>
        <v>NaN</v>
      </c>
      <c r="CE73" s="98" t="e">
        <f aca="false">CD73/CC73</f>
        <v>#VALUE!</v>
      </c>
      <c r="CF73" s="97" t="str">
        <f aca="false">VSM!F270</f>
        <v>NaN</v>
      </c>
      <c r="CG73" s="97" t="e">
        <f aca="false">ABS(VSM!G270)</f>
        <v>#VALUE!</v>
      </c>
      <c r="CH73" s="99" t="e">
        <f aca="false">CG73/CF73</f>
        <v>#VALUE!</v>
      </c>
      <c r="CI73" s="100" t="str">
        <f aca="false">VSM!D372</f>
        <v>NaN</v>
      </c>
      <c r="CJ73" s="97" t="str">
        <f aca="false">VSM!E372</f>
        <v>NaN</v>
      </c>
      <c r="CK73" s="98" t="e">
        <f aca="false">CJ73/CI73</f>
        <v>#VALUE!</v>
      </c>
      <c r="CL73" s="97" t="str">
        <f aca="false">VSM!F372</f>
        <v>NaN</v>
      </c>
      <c r="CM73" s="97" t="e">
        <f aca="false">ABS(VSM!F372)</f>
        <v>#VALUE!</v>
      </c>
      <c r="CN73" s="99" t="e">
        <f aca="false">CM73/CL73</f>
        <v>#VALUE!</v>
      </c>
      <c r="CO73" s="97" t="n">
        <f aca="false">VSM!D474</f>
        <v>144.667</v>
      </c>
      <c r="CP73" s="97" t="n">
        <f aca="false">VSM!E474</f>
        <v>11.406</v>
      </c>
      <c r="CQ73" s="98" t="n">
        <f aca="false">CP73/CO73</f>
        <v>0.0788431363061375</v>
      </c>
      <c r="CR73" s="97" t="n">
        <f aca="false">VSM!F474</f>
        <v>7.05</v>
      </c>
      <c r="CS73" s="97" t="n">
        <f aca="false">ABS(VSM!G474)</f>
        <v>23.29</v>
      </c>
      <c r="CT73" s="99" t="n">
        <f aca="false">CS73/CR73</f>
        <v>3.30354609929078</v>
      </c>
      <c r="CU73" s="97" t="n">
        <f aca="false">VSM!D576</f>
        <v>369.695</v>
      </c>
      <c r="CV73" s="97" t="n">
        <f aca="false">VSM!E576</f>
        <v>26.993</v>
      </c>
      <c r="CW73" s="98" t="n">
        <f aca="false">CV73/CU73</f>
        <v>0.0730142414693193</v>
      </c>
      <c r="CX73" s="97" t="n">
        <f aca="false">VSM!F576</f>
        <v>6.91</v>
      </c>
      <c r="CY73" s="97" t="n">
        <f aca="false">ABS(VSM!G576)</f>
        <v>27.64</v>
      </c>
      <c r="CZ73" s="99" t="n">
        <f aca="false">CY73/CX73</f>
        <v>4</v>
      </c>
    </row>
    <row r="74" customFormat="false" ht="16.5" hidden="false" customHeight="true" outlineLevel="0" collapsed="false">
      <c r="A74" s="85" t="n">
        <v>66</v>
      </c>
      <c r="B74" s="86" t="str">
        <f aca="false">Lokalizacje!D68</f>
        <v>52° 11.418'N</v>
      </c>
      <c r="C74" s="86" t="str">
        <f aca="false">Lokalizacje!C68</f>
        <v>21° 04.239'E</v>
      </c>
      <c r="D74" s="87" t="n">
        <f aca="false">Lokalizacje!B68</f>
        <v>45181</v>
      </c>
      <c r="E74" s="88" t="n">
        <f aca="false">'Analiza sitowa'!B67</f>
        <v>645</v>
      </c>
      <c r="F74" s="88" t="n">
        <f aca="false">'Analiza sitowa'!C67</f>
        <v>33.69</v>
      </c>
      <c r="G74" s="88" t="n">
        <f aca="false">'Analiza sitowa'!D67</f>
        <v>87.32</v>
      </c>
      <c r="H74" s="88" t="n">
        <f aca="false">'Analiza sitowa'!E67</f>
        <v>209.12</v>
      </c>
      <c r="I74" s="88" t="n">
        <f aca="false">'Analiza sitowa'!F67</f>
        <v>231.47</v>
      </c>
      <c r="J74" s="88" t="n">
        <f aca="false">'Analiza sitowa'!G67</f>
        <v>83.19</v>
      </c>
      <c r="K74" s="89" t="n">
        <f aca="false">E74/$E74*100</f>
        <v>100</v>
      </c>
      <c r="L74" s="89" t="n">
        <f aca="false">F74/$E74*100</f>
        <v>5.22325581395349</v>
      </c>
      <c r="M74" s="89" t="n">
        <f aca="false">G74/$E74*100</f>
        <v>13.537984496124</v>
      </c>
      <c r="N74" s="89" t="n">
        <f aca="false">H74/$E74*100</f>
        <v>32.4217054263566</v>
      </c>
      <c r="O74" s="89" t="n">
        <f aca="false">I74/$E74*100</f>
        <v>35.8868217054264</v>
      </c>
      <c r="P74" s="89" t="n">
        <f aca="false">J74/$E74*100</f>
        <v>12.8976744186047</v>
      </c>
      <c r="Q74" s="90" t="n">
        <f aca="false">'Masa Warszawa'!D68</f>
        <v>8.86</v>
      </c>
      <c r="R74" s="90" t="n">
        <f aca="false">'Masa Warszawa'!G68</f>
        <v>7.09</v>
      </c>
      <c r="S74" s="90" t="n">
        <f aca="false">'Masa Warszawa'!J68</f>
        <v>9.28</v>
      </c>
      <c r="T74" s="90" t="n">
        <f aca="false">'Masa Warszawa'!M68</f>
        <v>9.4</v>
      </c>
      <c r="U74" s="90" t="n">
        <f aca="false">'Masa Warszawa'!P68</f>
        <v>9.17</v>
      </c>
      <c r="V74" s="90" t="n">
        <f aca="false">'Masa Warszawa'!S68</f>
        <v>6.11</v>
      </c>
      <c r="W74" s="91" t="n">
        <f aca="true">INDIRECT("'F1 Warszawa'!AK"&amp;2+ROW(B66)*6-6)</f>
        <v>0.00071561</v>
      </c>
      <c r="X74" s="91" t="n">
        <f aca="true">INDIRECT("'F1 Warszawa'!AK"&amp;3+ROW(C66)*6-6)</f>
        <v>0.000906953333333333</v>
      </c>
      <c r="Y74" s="91" t="n">
        <f aca="true">INDIRECT("'F1 Warszawa'!AK"&amp;4+ROW(D66)*6-6)</f>
        <v>0.00044692</v>
      </c>
      <c r="Z74" s="91" t="n">
        <f aca="true">INDIRECT("'F1 Warszawa'!AK"&amp;5+ROW(E66)*6-6)</f>
        <v>0.00031708</v>
      </c>
      <c r="AA74" s="91" t="n">
        <f aca="true">INDIRECT("'F1 Warszawa'!AK"&amp;6+ROW(F66)*6-6)</f>
        <v>0.000463513333333333</v>
      </c>
      <c r="AB74" s="91" t="n">
        <f aca="true">INDIRECT("'F1 Warszawa'!AK"&amp;7+ROW(G66)*6-6)</f>
        <v>0.0011357</v>
      </c>
      <c r="AC74" s="92" t="n">
        <f aca="false">W74/100</f>
        <v>7.1561E-006</v>
      </c>
      <c r="AD74" s="92" t="n">
        <f aca="false">X74/100</f>
        <v>9.06953333333333E-006</v>
      </c>
      <c r="AE74" s="92" t="n">
        <f aca="false">Y74/100</f>
        <v>4.4692E-006</v>
      </c>
      <c r="AF74" s="92" t="n">
        <f aca="false">Z74/100</f>
        <v>3.1708E-006</v>
      </c>
      <c r="AG74" s="92" t="n">
        <f aca="false">AA74/100</f>
        <v>4.63513333333333E-006</v>
      </c>
      <c r="AH74" s="92" t="n">
        <f aca="false">AB74/100</f>
        <v>1.1357E-005</v>
      </c>
      <c r="AI74" s="93" t="n">
        <f aca="false">AC74/Q74*100000000</f>
        <v>80.7686230248307</v>
      </c>
      <c r="AJ74" s="93" t="n">
        <f aca="false">AD74/R74*100000000</f>
        <v>127.920075223319</v>
      </c>
      <c r="AK74" s="93" t="n">
        <f aca="false">AE74/S74*100000000</f>
        <v>48.1594827586207</v>
      </c>
      <c r="AL74" s="93" t="n">
        <f aca="false">AF74/T74*100000000</f>
        <v>33.731914893617</v>
      </c>
      <c r="AM74" s="93" t="n">
        <f aca="false">AG74/U74*100000000</f>
        <v>50.5467102871683</v>
      </c>
      <c r="AN74" s="93" t="n">
        <f aca="false">AH74/V74*100000000</f>
        <v>185.875613747954</v>
      </c>
      <c r="AO74" s="92" t="n">
        <f aca="false">'F3 Warszawa'!AK67</f>
        <v>0.000686423333333333</v>
      </c>
      <c r="AP74" s="92" t="n">
        <f aca="false">AO74/100</f>
        <v>6.86423333333333E-006</v>
      </c>
      <c r="AQ74" s="93" t="n">
        <f aca="false">AP74/Q74*100000000</f>
        <v>77.474416854778</v>
      </c>
      <c r="AR74" s="93" t="n">
        <f aca="false">(AI74-AQ74)/AI74*100</f>
        <v>4.07857166147297</v>
      </c>
      <c r="AS74" s="92" t="n">
        <f aca="false">ARM!G71</f>
        <v>0.0148685223642935</v>
      </c>
      <c r="AT74" s="92" t="n">
        <f aca="false">AS74/1000000*$AW$2</f>
        <v>1.48685223642935E-007</v>
      </c>
      <c r="AU74" s="94" t="n">
        <f aca="false">AT74/$AT$5/$AT$4</f>
        <v>4.14996979767836E-006</v>
      </c>
      <c r="AV74" s="95" t="n">
        <f aca="false">AU74*100000000</f>
        <v>414.996979767836</v>
      </c>
      <c r="AW74" s="101" t="s">
        <v>136</v>
      </c>
      <c r="AX74" s="92" t="e">
        <f aca="false">AW74/1000000*$AW$2</f>
        <v>#VALUE!</v>
      </c>
      <c r="AY74" s="96" t="e">
        <f aca="false">AX74/$AT$5/$AT$4</f>
        <v>#VALUE!</v>
      </c>
      <c r="AZ74" s="95" t="e">
        <f aca="false">AY74*100000000</f>
        <v>#VALUE!</v>
      </c>
      <c r="BA74" s="101" t="s">
        <v>136</v>
      </c>
      <c r="BB74" s="92" t="e">
        <f aca="false">BA74/1000000*$AW$2</f>
        <v>#VALUE!</v>
      </c>
      <c r="BC74" s="96" t="e">
        <f aca="false">BB74/$AT$5/$AT$4</f>
        <v>#VALUE!</v>
      </c>
      <c r="BD74" s="95" t="e">
        <f aca="false">BC74*100000000</f>
        <v>#VALUE!</v>
      </c>
      <c r="BE74" s="101" t="s">
        <v>136</v>
      </c>
      <c r="BF74" s="96" t="e">
        <f aca="false">BE74/1000000*$AW$2</f>
        <v>#VALUE!</v>
      </c>
      <c r="BG74" s="96" t="e">
        <f aca="false">BF74/$AT$5/$AT$4</f>
        <v>#VALUE!</v>
      </c>
      <c r="BH74" s="95" t="e">
        <f aca="false">BG74*100000000</f>
        <v>#VALUE!</v>
      </c>
      <c r="BI74" s="101" t="s">
        <v>136</v>
      </c>
      <c r="BJ74" s="96" t="e">
        <f aca="false">BI74/1000000*$AW$2</f>
        <v>#VALUE!</v>
      </c>
      <c r="BK74" s="96" t="e">
        <f aca="false">BJ74/$AT$5/$AT$4</f>
        <v>#VALUE!</v>
      </c>
      <c r="BL74" s="95" t="e">
        <f aca="false">BK74*100000000</f>
        <v>#VALUE!</v>
      </c>
      <c r="BM74" s="101" t="s">
        <v>136</v>
      </c>
      <c r="BN74" s="92" t="e">
        <f aca="false">BM74/1000000*$AW$2</f>
        <v>#VALUE!</v>
      </c>
      <c r="BO74" s="96" t="e">
        <f aca="false">BN74/$AT$5/$AT$4</f>
        <v>#VALUE!</v>
      </c>
      <c r="BP74" s="95" t="e">
        <f aca="false">BO74*100000000</f>
        <v>#VALUE!</v>
      </c>
      <c r="BQ74" s="97" t="n">
        <f aca="false">VSM!D67</f>
        <v>33.235</v>
      </c>
      <c r="BR74" s="97" t="n">
        <f aca="false">VSM!E67</f>
        <v>3.169</v>
      </c>
      <c r="BS74" s="98" t="n">
        <f aca="false">BR74/BQ74</f>
        <v>0.095351286294569</v>
      </c>
      <c r="BT74" s="97" t="n">
        <f aca="false">VSM!F67</f>
        <v>7.99</v>
      </c>
      <c r="BU74" s="97" t="n">
        <f aca="false">ABS(VSM!G67)</f>
        <v>25.83</v>
      </c>
      <c r="BV74" s="99" t="n">
        <f aca="false">BU74/BT74</f>
        <v>3.23279098873592</v>
      </c>
      <c r="BW74" s="97" t="str">
        <f aca="false">VSM!D169</f>
        <v>NaN</v>
      </c>
      <c r="BX74" s="97" t="str">
        <f aca="false">VSM!E169</f>
        <v>NaN</v>
      </c>
      <c r="BY74" s="98" t="e">
        <f aca="false">BX74/BW74</f>
        <v>#VALUE!</v>
      </c>
      <c r="BZ74" s="97" t="str">
        <f aca="false">VSM!F169</f>
        <v>NaN</v>
      </c>
      <c r="CA74" s="97" t="e">
        <f aca="false">ABS(VSM!G169)</f>
        <v>#VALUE!</v>
      </c>
      <c r="CB74" s="99" t="e">
        <f aca="false">CA74/BZ74</f>
        <v>#VALUE!</v>
      </c>
      <c r="CC74" s="100" t="str">
        <f aca="false">VSM!D271</f>
        <v>NaN</v>
      </c>
      <c r="CD74" s="100" t="str">
        <f aca="false">VSM!E271</f>
        <v>NaN</v>
      </c>
      <c r="CE74" s="98" t="e">
        <f aca="false">CD74/CC74</f>
        <v>#VALUE!</v>
      </c>
      <c r="CF74" s="97" t="str">
        <f aca="false">VSM!F271</f>
        <v>NaN</v>
      </c>
      <c r="CG74" s="97" t="e">
        <f aca="false">ABS(VSM!G271)</f>
        <v>#VALUE!</v>
      </c>
      <c r="CH74" s="99" t="e">
        <f aca="false">CG74/CF74</f>
        <v>#VALUE!</v>
      </c>
      <c r="CI74" s="100" t="str">
        <f aca="false">VSM!D373</f>
        <v>NaN</v>
      </c>
      <c r="CJ74" s="97" t="str">
        <f aca="false">VSM!E373</f>
        <v>NaN</v>
      </c>
      <c r="CK74" s="98" t="e">
        <f aca="false">CJ74/CI74</f>
        <v>#VALUE!</v>
      </c>
      <c r="CL74" s="97" t="str">
        <f aca="false">VSM!F373</f>
        <v>NaN</v>
      </c>
      <c r="CM74" s="97" t="e">
        <f aca="false">ABS(VSM!F373)</f>
        <v>#VALUE!</v>
      </c>
      <c r="CN74" s="99" t="e">
        <f aca="false">CM74/CL74</f>
        <v>#VALUE!</v>
      </c>
      <c r="CO74" s="97" t="str">
        <f aca="false">VSM!D475</f>
        <v>NaN</v>
      </c>
      <c r="CP74" s="97" t="str">
        <f aca="false">VSM!E475</f>
        <v>NaN</v>
      </c>
      <c r="CQ74" s="98" t="e">
        <f aca="false">CP74/CO74</f>
        <v>#VALUE!</v>
      </c>
      <c r="CR74" s="97" t="str">
        <f aca="false">VSM!F475</f>
        <v>NaN</v>
      </c>
      <c r="CS74" s="97" t="e">
        <f aca="false">ABS(VSM!G475)</f>
        <v>#VALUE!</v>
      </c>
      <c r="CT74" s="99" t="e">
        <f aca="false">CS74/CR74</f>
        <v>#VALUE!</v>
      </c>
      <c r="CU74" s="97" t="str">
        <f aca="false">VSM!D577</f>
        <v>NaN</v>
      </c>
      <c r="CV74" s="97" t="str">
        <f aca="false">VSM!E577</f>
        <v>NaN</v>
      </c>
      <c r="CW74" s="98" t="e">
        <f aca="false">CV74/CU74</f>
        <v>#VALUE!</v>
      </c>
      <c r="CX74" s="97" t="str">
        <f aca="false">VSM!F577</f>
        <v>NaN</v>
      </c>
      <c r="CY74" s="97" t="e">
        <f aca="false">ABS(VSM!G577)</f>
        <v>#VALUE!</v>
      </c>
      <c r="CZ74" s="99" t="e">
        <f aca="false">CY74/CX74</f>
        <v>#VALUE!</v>
      </c>
    </row>
    <row r="75" customFormat="false" ht="16.5" hidden="false" customHeight="true" outlineLevel="0" collapsed="false">
      <c r="A75" s="85" t="n">
        <v>67</v>
      </c>
      <c r="B75" s="86" t="str">
        <f aca="false">Lokalizacje!D69</f>
        <v>52° 11.260'N</v>
      </c>
      <c r="C75" s="86" t="str">
        <f aca="false">Lokalizacje!C69</f>
        <v>21° 02.777'E</v>
      </c>
      <c r="D75" s="87" t="n">
        <f aca="false">Lokalizacje!B69</f>
        <v>45181</v>
      </c>
      <c r="E75" s="88" t="n">
        <f aca="false">'Analiza sitowa'!B68</f>
        <v>1042.09</v>
      </c>
      <c r="F75" s="88" t="n">
        <f aca="false">'Analiza sitowa'!C68</f>
        <v>7.68</v>
      </c>
      <c r="G75" s="88" t="n">
        <f aca="false">'Analiza sitowa'!D68</f>
        <v>22.99</v>
      </c>
      <c r="H75" s="88" t="n">
        <f aca="false">'Analiza sitowa'!E68</f>
        <v>83.73</v>
      </c>
      <c r="I75" s="88" t="n">
        <f aca="false">'Analiza sitowa'!F68</f>
        <v>508.14</v>
      </c>
      <c r="J75" s="88" t="n">
        <f aca="false">'Analiza sitowa'!G68</f>
        <v>418.59</v>
      </c>
      <c r="K75" s="89" t="n">
        <f aca="false">E75/$E75*100</f>
        <v>100</v>
      </c>
      <c r="L75" s="89" t="n">
        <f aca="false">F75/$E75*100</f>
        <v>0.736980491128405</v>
      </c>
      <c r="M75" s="89" t="n">
        <f aca="false">G75/$E75*100</f>
        <v>2.20614342331277</v>
      </c>
      <c r="N75" s="89" t="n">
        <f aca="false">H75/$E75*100</f>
        <v>8.0348146513257</v>
      </c>
      <c r="O75" s="89" t="n">
        <f aca="false">I75/$E75*100</f>
        <v>48.7616232763005</v>
      </c>
      <c r="P75" s="89" t="n">
        <f aca="false">J75/$E75*100</f>
        <v>40.1683155965416</v>
      </c>
      <c r="Q75" s="90" t="n">
        <f aca="false">'Masa Warszawa'!D69</f>
        <v>9.61</v>
      </c>
      <c r="R75" s="90" t="n">
        <f aca="false">'Masa Warszawa'!G69</f>
        <v>5.89</v>
      </c>
      <c r="S75" s="90" t="n">
        <f aca="false">'Masa Warszawa'!J69</f>
        <v>9.7</v>
      </c>
      <c r="T75" s="90" t="n">
        <f aca="false">'Masa Warszawa'!M69</f>
        <v>10.16</v>
      </c>
      <c r="U75" s="90" t="n">
        <f aca="false">'Masa Warszawa'!P69</f>
        <v>9.9</v>
      </c>
      <c r="V75" s="90" t="n">
        <f aca="false">'Masa Warszawa'!S69</f>
        <v>8.24</v>
      </c>
      <c r="W75" s="91" t="n">
        <f aca="true">INDIRECT("'F1 Warszawa'!AK"&amp;2+ROW(B67)*6-6)</f>
        <v>0.0023048</v>
      </c>
      <c r="X75" s="91" t="n">
        <f aca="true">INDIRECT("'F1 Warszawa'!AK"&amp;3+ROW(C67)*6-6)</f>
        <v>0.0025939</v>
      </c>
      <c r="Y75" s="91" t="n">
        <f aca="true">INDIRECT("'F1 Warszawa'!AK"&amp;4+ROW(D67)*6-6)</f>
        <v>0.0028727</v>
      </c>
      <c r="Z75" s="91" t="n">
        <f aca="true">INDIRECT("'F1 Warszawa'!AK"&amp;5+ROW(E67)*6-6)</f>
        <v>0.0014974</v>
      </c>
      <c r="AA75" s="91" t="n">
        <f aca="true">INDIRECT("'F1 Warszawa'!AK"&amp;6+ROW(F67)*6-6)</f>
        <v>0.0014912</v>
      </c>
      <c r="AB75" s="91" t="n">
        <f aca="true">INDIRECT("'F1 Warszawa'!AK"&amp;7+ROW(G67)*6-6)</f>
        <v>0.00279236666666667</v>
      </c>
      <c r="AC75" s="92" t="n">
        <f aca="false">W75/100</f>
        <v>2.3048E-005</v>
      </c>
      <c r="AD75" s="92" t="n">
        <f aca="false">X75/100</f>
        <v>2.5939E-005</v>
      </c>
      <c r="AE75" s="92" t="n">
        <f aca="false">Y75/100</f>
        <v>2.8727E-005</v>
      </c>
      <c r="AF75" s="92" t="n">
        <f aca="false">Z75/100</f>
        <v>1.4974E-005</v>
      </c>
      <c r="AG75" s="92" t="n">
        <f aca="false">AA75/100</f>
        <v>1.4912E-005</v>
      </c>
      <c r="AH75" s="92" t="n">
        <f aca="false">AB75/100</f>
        <v>2.79236666666667E-005</v>
      </c>
      <c r="AI75" s="93" t="n">
        <f aca="false">AC75/Q75*100000000</f>
        <v>239.833506763788</v>
      </c>
      <c r="AJ75" s="93" t="n">
        <f aca="false">AD75/R75*100000000</f>
        <v>440.390492359932</v>
      </c>
      <c r="AK75" s="93" t="n">
        <f aca="false">AE75/S75*100000000</f>
        <v>296.154639175258</v>
      </c>
      <c r="AL75" s="93" t="n">
        <f aca="false">AF75/T75*100000000</f>
        <v>147.38188976378</v>
      </c>
      <c r="AM75" s="93" t="n">
        <f aca="false">AG75/U75*100000000</f>
        <v>150.626262626263</v>
      </c>
      <c r="AN75" s="93" t="n">
        <f aca="false">AH75/V75*100000000</f>
        <v>338.879449838188</v>
      </c>
      <c r="AO75" s="92" t="n">
        <f aca="false">'F3 Warszawa'!AK68</f>
        <v>0.00222</v>
      </c>
      <c r="AP75" s="92" t="n">
        <f aca="false">AO75/100</f>
        <v>2.22E-005</v>
      </c>
      <c r="AQ75" s="93" t="n">
        <f aca="false">AP75/Q75*100000000</f>
        <v>231.009365244537</v>
      </c>
      <c r="AR75" s="93" t="n">
        <f aca="false">(AI75-AQ75)/AI75*100</f>
        <v>3.67927802846233</v>
      </c>
      <c r="AS75" s="92" t="n">
        <f aca="false">ARM!G72</f>
        <v>0.0125420947604362</v>
      </c>
      <c r="AT75" s="92" t="n">
        <f aca="false">AS75/1000000*$AW$2</f>
        <v>1.25420947604362E-007</v>
      </c>
      <c r="AU75" s="94" t="n">
        <f aca="false">AT75/$AT$5/$AT$4</f>
        <v>3.50063800424619E-006</v>
      </c>
      <c r="AV75" s="95" t="n">
        <f aca="false">AU75*100000000</f>
        <v>350.063800424619</v>
      </c>
      <c r="AW75" s="101" t="s">
        <v>136</v>
      </c>
      <c r="AX75" s="92" t="e">
        <f aca="false">AW75/1000000*$AW$2</f>
        <v>#VALUE!</v>
      </c>
      <c r="AY75" s="96" t="e">
        <f aca="false">AX75/$AT$5/$AT$4</f>
        <v>#VALUE!</v>
      </c>
      <c r="AZ75" s="95" t="e">
        <f aca="false">AY75*100000000</f>
        <v>#VALUE!</v>
      </c>
      <c r="BA75" s="101" t="s">
        <v>136</v>
      </c>
      <c r="BB75" s="92" t="e">
        <f aca="false">BA75/1000000*$AW$2</f>
        <v>#VALUE!</v>
      </c>
      <c r="BC75" s="96" t="e">
        <f aca="false">BB75/$AT$5/$AT$4</f>
        <v>#VALUE!</v>
      </c>
      <c r="BD75" s="95" t="e">
        <f aca="false">BC75*100000000</f>
        <v>#VALUE!</v>
      </c>
      <c r="BE75" s="101" t="s">
        <v>136</v>
      </c>
      <c r="BF75" s="96" t="e">
        <f aca="false">BE75/1000000*$AW$2</f>
        <v>#VALUE!</v>
      </c>
      <c r="BG75" s="96" t="e">
        <f aca="false">BF75/$AT$5/$AT$4</f>
        <v>#VALUE!</v>
      </c>
      <c r="BH75" s="95" t="e">
        <f aca="false">BG75*100000000</f>
        <v>#VALUE!</v>
      </c>
      <c r="BI75" s="96" t="n">
        <f aca="false">ARM!G291</f>
        <v>0.00865174322583105</v>
      </c>
      <c r="BJ75" s="96" t="n">
        <f aca="false">BI75/1000000*$AW$2</f>
        <v>8.65174322583105E-008</v>
      </c>
      <c r="BK75" s="96" t="n">
        <f aca="false">BJ75/$AT$5/$AT$4</f>
        <v>2.41479766480973E-006</v>
      </c>
      <c r="BL75" s="95" t="n">
        <f aca="false">BK75*100000000</f>
        <v>241.479766480973</v>
      </c>
      <c r="BM75" s="96" t="n">
        <f aca="false">ARM!G210</f>
        <v>0.0196466376396748</v>
      </c>
      <c r="BN75" s="92" t="n">
        <f aca="false">BM75/1000000*$AW$2</f>
        <v>1.96466376396748E-007</v>
      </c>
      <c r="BO75" s="96" t="n">
        <f aca="false">BN75/$AT$5/$AT$4</f>
        <v>5.48359486120701E-006</v>
      </c>
      <c r="BP75" s="95" t="n">
        <f aca="false">BO75*100000000</f>
        <v>548.359486120701</v>
      </c>
      <c r="BQ75" s="97" t="n">
        <f aca="false">VSM!D68</f>
        <v>228.337</v>
      </c>
      <c r="BR75" s="97" t="n">
        <f aca="false">VSM!E68</f>
        <v>22.915</v>
      </c>
      <c r="BS75" s="98" t="n">
        <f aca="false">BR75/BQ75</f>
        <v>0.100356052676526</v>
      </c>
      <c r="BT75" s="97" t="n">
        <f aca="false">VSM!F68</f>
        <v>8.38</v>
      </c>
      <c r="BU75" s="97" t="n">
        <f aca="false">ABS(VSM!G68)</f>
        <v>23.58</v>
      </c>
      <c r="BV75" s="99" t="n">
        <f aca="false">BU75/BT75</f>
        <v>2.81384248210024</v>
      </c>
      <c r="BW75" s="97" t="n">
        <f aca="false">VSM!D170</f>
        <v>241.046</v>
      </c>
      <c r="BX75" s="97" t="n">
        <f aca="false">VSM!E170</f>
        <v>36.397</v>
      </c>
      <c r="BY75" s="98" t="n">
        <f aca="false">BX75/BW75</f>
        <v>0.150996075437883</v>
      </c>
      <c r="BZ75" s="97" t="n">
        <f aca="false">VSM!F170</f>
        <v>9.05</v>
      </c>
      <c r="CA75" s="97" t="n">
        <f aca="false">ABS(VSM!G170)</f>
        <v>22</v>
      </c>
      <c r="CB75" s="99" t="n">
        <f aca="false">CA75/BZ75</f>
        <v>2.43093922651934</v>
      </c>
      <c r="CC75" s="100" t="str">
        <f aca="false">VSM!D272</f>
        <v>NaN</v>
      </c>
      <c r="CD75" s="100" t="str">
        <f aca="false">VSM!E272</f>
        <v>NaN</v>
      </c>
      <c r="CE75" s="98" t="e">
        <f aca="false">CD75/CC75</f>
        <v>#VALUE!</v>
      </c>
      <c r="CF75" s="97" t="str">
        <f aca="false">VSM!F272</f>
        <v>NaN</v>
      </c>
      <c r="CG75" s="97" t="e">
        <f aca="false">ABS(VSM!G272)</f>
        <v>#VALUE!</v>
      </c>
      <c r="CH75" s="99" t="e">
        <f aca="false">CG75/CF75</f>
        <v>#VALUE!</v>
      </c>
      <c r="CI75" s="100" t="str">
        <f aca="false">VSM!D374</f>
        <v>NaN</v>
      </c>
      <c r="CJ75" s="97" t="str">
        <f aca="false">VSM!E374</f>
        <v>NaN</v>
      </c>
      <c r="CK75" s="98" t="e">
        <f aca="false">CJ75/CI75</f>
        <v>#VALUE!</v>
      </c>
      <c r="CL75" s="97" t="str">
        <f aca="false">VSM!F374</f>
        <v>NaN</v>
      </c>
      <c r="CM75" s="97" t="e">
        <f aca="false">ABS(VSM!F374)</f>
        <v>#VALUE!</v>
      </c>
      <c r="CN75" s="99" t="e">
        <f aca="false">CM75/CL75</f>
        <v>#VALUE!</v>
      </c>
      <c r="CO75" s="97" t="n">
        <f aca="false">VSM!D476</f>
        <v>124.328</v>
      </c>
      <c r="CP75" s="97" t="n">
        <f aca="false">VSM!E476</f>
        <v>12.148</v>
      </c>
      <c r="CQ75" s="98" t="n">
        <f aca="false">CP75/CO75</f>
        <v>0.0977092851167879</v>
      </c>
      <c r="CR75" s="97" t="n">
        <f aca="false">VSM!F476</f>
        <v>8.19</v>
      </c>
      <c r="CS75" s="97" t="n">
        <f aca="false">ABS(VSM!G476)</f>
        <v>25.26</v>
      </c>
      <c r="CT75" s="99" t="n">
        <f aca="false">CS75/CR75</f>
        <v>3.08424908424909</v>
      </c>
      <c r="CU75" s="97" t="n">
        <f aca="false">VSM!D578</f>
        <v>224.759</v>
      </c>
      <c r="CV75" s="97" t="n">
        <f aca="false">VSM!E578</f>
        <v>20.27</v>
      </c>
      <c r="CW75" s="98" t="n">
        <f aca="false">CV75/CU75</f>
        <v>0.0901854875666825</v>
      </c>
      <c r="CX75" s="97" t="n">
        <f aca="false">VSM!F578</f>
        <v>7.87</v>
      </c>
      <c r="CY75" s="97" t="n">
        <f aca="false">ABS(VSM!G578)</f>
        <v>27.24</v>
      </c>
      <c r="CZ75" s="99" t="n">
        <f aca="false">CY75/CX75</f>
        <v>3.46124523506989</v>
      </c>
    </row>
    <row r="76" customFormat="false" ht="16.5" hidden="false" customHeight="true" outlineLevel="0" collapsed="false">
      <c r="A76" s="85" t="n">
        <v>68</v>
      </c>
      <c r="B76" s="86" t="str">
        <f aca="false">Lokalizacje!D70</f>
        <v>52° 11.307'N</v>
      </c>
      <c r="C76" s="86" t="str">
        <f aca="false">Lokalizacje!C70</f>
        <v>21° 02.086'E</v>
      </c>
      <c r="D76" s="87" t="n">
        <f aca="false">Lokalizacje!B70</f>
        <v>45181</v>
      </c>
      <c r="E76" s="88" t="n">
        <f aca="false">'Analiza sitowa'!B69</f>
        <v>749.16</v>
      </c>
      <c r="F76" s="88" t="n">
        <f aca="false">'Analiza sitowa'!C69</f>
        <v>24.19</v>
      </c>
      <c r="G76" s="88" t="n">
        <f aca="false">'Analiza sitowa'!D69</f>
        <v>47.22</v>
      </c>
      <c r="H76" s="88" t="n">
        <f aca="false">'Analiza sitowa'!E69</f>
        <v>101.5</v>
      </c>
      <c r="I76" s="88" t="n">
        <f aca="false">'Analiza sitowa'!F69</f>
        <v>294.43</v>
      </c>
      <c r="J76" s="88" t="n">
        <f aca="false">'Analiza sitowa'!G69</f>
        <v>281.17</v>
      </c>
      <c r="K76" s="89" t="n">
        <f aca="false">E76/$E76*100</f>
        <v>100</v>
      </c>
      <c r="L76" s="89" t="n">
        <f aca="false">F76/$E76*100</f>
        <v>3.22894975706124</v>
      </c>
      <c r="M76" s="89" t="n">
        <f aca="false">G76/$E76*100</f>
        <v>6.30305942655775</v>
      </c>
      <c r="N76" s="89" t="n">
        <f aca="false">H76/$E76*100</f>
        <v>13.5485076619147</v>
      </c>
      <c r="O76" s="89" t="n">
        <f aca="false">I76/$E76*100</f>
        <v>39.3013508462812</v>
      </c>
      <c r="P76" s="89" t="n">
        <f aca="false">J76/$E76*100</f>
        <v>37.5313684660153</v>
      </c>
      <c r="Q76" s="90" t="n">
        <f aca="false">'Masa Warszawa'!D70</f>
        <v>9.06</v>
      </c>
      <c r="R76" s="90" t="n">
        <f aca="false">'Masa Warszawa'!G70</f>
        <v>8.48</v>
      </c>
      <c r="S76" s="90" t="n">
        <f aca="false">'Masa Warszawa'!J70</f>
        <v>9.68</v>
      </c>
      <c r="T76" s="90" t="n">
        <f aca="false">'Masa Warszawa'!M70</f>
        <v>9.67</v>
      </c>
      <c r="U76" s="90" t="n">
        <f aca="false">'Masa Warszawa'!P70</f>
        <v>10.12</v>
      </c>
      <c r="V76" s="90" t="n">
        <f aca="false">'Masa Warszawa'!S70</f>
        <v>8.34</v>
      </c>
      <c r="W76" s="91" t="n">
        <f aca="true">INDIRECT("'F1 Warszawa'!AK"&amp;2+ROW(B68)*6-6)</f>
        <v>0.0015145</v>
      </c>
      <c r="X76" s="91" t="n">
        <f aca="true">INDIRECT("'F1 Warszawa'!AK"&amp;3+ROW(C68)*6-6)</f>
        <v>0.00175226666666667</v>
      </c>
      <c r="Y76" s="91" t="n">
        <f aca="true">INDIRECT("'F1 Warszawa'!AK"&amp;4+ROW(D68)*6-6)</f>
        <v>0.00118446666666667</v>
      </c>
      <c r="Z76" s="91" t="n">
        <f aca="true">INDIRECT("'F1 Warszawa'!AK"&amp;5+ROW(E68)*6-6)</f>
        <v>0.000766493333333333</v>
      </c>
      <c r="AA76" s="91" t="n">
        <f aca="true">INDIRECT("'F1 Warszawa'!AK"&amp;6+ROW(F68)*6-6)</f>
        <v>0.000789803333333333</v>
      </c>
      <c r="AB76" s="91" t="n">
        <f aca="true">INDIRECT("'F1 Warszawa'!AK"&amp;7+ROW(G68)*6-6)</f>
        <v>0.00205546666666667</v>
      </c>
      <c r="AC76" s="92" t="n">
        <f aca="false">W76/100</f>
        <v>1.5145E-005</v>
      </c>
      <c r="AD76" s="92" t="n">
        <f aca="false">X76/100</f>
        <v>1.75226666666667E-005</v>
      </c>
      <c r="AE76" s="92" t="n">
        <f aca="false">Y76/100</f>
        <v>1.18446666666667E-005</v>
      </c>
      <c r="AF76" s="92" t="n">
        <f aca="false">Z76/100</f>
        <v>7.66493333333333E-006</v>
      </c>
      <c r="AG76" s="92" t="n">
        <f aca="false">AA76/100</f>
        <v>7.89803333333333E-006</v>
      </c>
      <c r="AH76" s="92" t="n">
        <f aca="false">AB76/100</f>
        <v>2.05546666666667E-005</v>
      </c>
      <c r="AI76" s="93" t="n">
        <f aca="false">AC76/Q76*100000000</f>
        <v>167.163355408389</v>
      </c>
      <c r="AJ76" s="93" t="n">
        <f aca="false">AD76/R76*100000000</f>
        <v>206.635220125786</v>
      </c>
      <c r="AK76" s="93" t="n">
        <f aca="false">AE76/S76*100000000</f>
        <v>122.362258953168</v>
      </c>
      <c r="AL76" s="93" t="n">
        <f aca="false">AF76/T76*100000000</f>
        <v>79.2650810065495</v>
      </c>
      <c r="AM76" s="93" t="n">
        <f aca="false">AG76/U76*100000000</f>
        <v>78.0438076416337</v>
      </c>
      <c r="AN76" s="93" t="n">
        <f aca="false">AH76/V76*100000000</f>
        <v>246.458832933653</v>
      </c>
      <c r="AO76" s="92" t="n">
        <f aca="false">'F3 Warszawa'!AK69</f>
        <v>0.00146</v>
      </c>
      <c r="AP76" s="92" t="n">
        <f aca="false">AO76/100</f>
        <v>1.46E-005</v>
      </c>
      <c r="AQ76" s="93" t="n">
        <f aca="false">AP76/Q76*100000000</f>
        <v>161.147902869757</v>
      </c>
      <c r="AR76" s="93" t="n">
        <f aca="false">(AI76-AQ76)/AI76*100</f>
        <v>3.59854737537139</v>
      </c>
      <c r="AS76" s="92" t="n">
        <f aca="false">ARM!G73</f>
        <v>0.00844546838301496</v>
      </c>
      <c r="AT76" s="92" t="n">
        <f aca="false">AS76/1000000*$AW$2</f>
        <v>8.44546838301496E-008</v>
      </c>
      <c r="AU76" s="94" t="n">
        <f aca="false">AT76/$AT$5/$AT$4</f>
        <v>2.35722406423706E-006</v>
      </c>
      <c r="AV76" s="95" t="n">
        <f aca="false">AU76*100000000</f>
        <v>235.722406423706</v>
      </c>
      <c r="AW76" s="96" t="n">
        <f aca="false">ARM!G262</f>
        <v>0.0108851524134179</v>
      </c>
      <c r="AX76" s="92" t="n">
        <f aca="false">AW76/1000000*$AW$2</f>
        <v>1.08851524134179E-007</v>
      </c>
      <c r="AY76" s="96" t="n">
        <f aca="false">AX76/$AT$5/$AT$4</f>
        <v>3.03816698472286E-006</v>
      </c>
      <c r="AZ76" s="95" t="n">
        <f aca="false">AY76*100000000</f>
        <v>303.816698472286</v>
      </c>
      <c r="BA76" s="101" t="s">
        <v>136</v>
      </c>
      <c r="BB76" s="92" t="e">
        <f aca="false">BA76/1000000*$AW$2</f>
        <v>#VALUE!</v>
      </c>
      <c r="BC76" s="96" t="e">
        <f aca="false">BB76/$AT$5/$AT$4</f>
        <v>#VALUE!</v>
      </c>
      <c r="BD76" s="95" t="e">
        <f aca="false">BC76*100000000</f>
        <v>#VALUE!</v>
      </c>
      <c r="BE76" s="101" t="s">
        <v>136</v>
      </c>
      <c r="BF76" s="96" t="e">
        <f aca="false">BE76/1000000*$AW$2</f>
        <v>#VALUE!</v>
      </c>
      <c r="BG76" s="96" t="e">
        <f aca="false">BF76/$AT$5/$AT$4</f>
        <v>#VALUE!</v>
      </c>
      <c r="BH76" s="95" t="e">
        <f aca="false">BG76*100000000</f>
        <v>#VALUE!</v>
      </c>
      <c r="BI76" s="101" t="s">
        <v>136</v>
      </c>
      <c r="BJ76" s="96" t="e">
        <f aca="false">BI76/1000000*$AW$2</f>
        <v>#VALUE!</v>
      </c>
      <c r="BK76" s="96" t="e">
        <f aca="false">BJ76/$AT$5/$AT$4</f>
        <v>#VALUE!</v>
      </c>
      <c r="BL76" s="95" t="e">
        <f aca="false">BK76*100000000</f>
        <v>#VALUE!</v>
      </c>
      <c r="BM76" s="101" t="s">
        <v>136</v>
      </c>
      <c r="BN76" s="92" t="e">
        <f aca="false">BM76/1000000*$AW$2</f>
        <v>#VALUE!</v>
      </c>
      <c r="BO76" s="96" t="e">
        <f aca="false">BN76/$AT$5/$AT$4</f>
        <v>#VALUE!</v>
      </c>
      <c r="BP76" s="95" t="e">
        <f aca="false">BO76*100000000</f>
        <v>#VALUE!</v>
      </c>
      <c r="BQ76" s="97" t="n">
        <f aca="false">VSM!D69</f>
        <v>136.946</v>
      </c>
      <c r="BR76" s="97" t="n">
        <f aca="false">VSM!E69</f>
        <v>12.735</v>
      </c>
      <c r="BS76" s="98" t="n">
        <f aca="false">BR76/BQ76</f>
        <v>0.0929928584989704</v>
      </c>
      <c r="BT76" s="97" t="n">
        <f aca="false">VSM!F69</f>
        <v>7.65</v>
      </c>
      <c r="BU76" s="97" t="n">
        <f aca="false">ABS(VSM!G69)</f>
        <v>20.53</v>
      </c>
      <c r="BV76" s="99" t="n">
        <f aca="false">BU76/BT76</f>
        <v>2.68366013071895</v>
      </c>
      <c r="BW76" s="97" t="str">
        <f aca="false">VSM!D171</f>
        <v>NaN</v>
      </c>
      <c r="BX76" s="97" t="str">
        <f aca="false">VSM!E171</f>
        <v>NaN</v>
      </c>
      <c r="BY76" s="98" t="e">
        <f aca="false">BX76/BW76</f>
        <v>#VALUE!</v>
      </c>
      <c r="BZ76" s="97" t="str">
        <f aca="false">VSM!F171</f>
        <v>NaN</v>
      </c>
      <c r="CA76" s="97" t="e">
        <f aca="false">ABS(VSM!G171)</f>
        <v>#VALUE!</v>
      </c>
      <c r="CB76" s="99" t="e">
        <f aca="false">CA76/BZ76</f>
        <v>#VALUE!</v>
      </c>
      <c r="CC76" s="100" t="str">
        <f aca="false">VSM!D273</f>
        <v>NaN</v>
      </c>
      <c r="CD76" s="100" t="str">
        <f aca="false">VSM!E273</f>
        <v>NaN</v>
      </c>
      <c r="CE76" s="98" t="e">
        <f aca="false">CD76/CC76</f>
        <v>#VALUE!</v>
      </c>
      <c r="CF76" s="97" t="str">
        <f aca="false">VSM!F273</f>
        <v>NaN</v>
      </c>
      <c r="CG76" s="97" t="e">
        <f aca="false">ABS(VSM!G273)</f>
        <v>#VALUE!</v>
      </c>
      <c r="CH76" s="99" t="e">
        <f aca="false">CG76/CF76</f>
        <v>#VALUE!</v>
      </c>
      <c r="CI76" s="100" t="str">
        <f aca="false">VSM!D375</f>
        <v>NaN</v>
      </c>
      <c r="CJ76" s="97" t="str">
        <f aca="false">VSM!E375</f>
        <v>NaN</v>
      </c>
      <c r="CK76" s="98" t="e">
        <f aca="false">CJ76/CI76</f>
        <v>#VALUE!</v>
      </c>
      <c r="CL76" s="97" t="str">
        <f aca="false">VSM!F375</f>
        <v>NaN</v>
      </c>
      <c r="CM76" s="97" t="e">
        <f aca="false">ABS(VSM!F375)</f>
        <v>#VALUE!</v>
      </c>
      <c r="CN76" s="99" t="e">
        <f aca="false">CM76/CL76</f>
        <v>#VALUE!</v>
      </c>
      <c r="CO76" s="97" t="str">
        <f aca="false">VSM!D477</f>
        <v>NaN</v>
      </c>
      <c r="CP76" s="97" t="str">
        <f aca="false">VSM!E477</f>
        <v>NaN</v>
      </c>
      <c r="CQ76" s="98" t="e">
        <f aca="false">CP76/CO76</f>
        <v>#VALUE!</v>
      </c>
      <c r="CR76" s="97" t="str">
        <f aca="false">VSM!F477</f>
        <v>NaN</v>
      </c>
      <c r="CS76" s="97" t="e">
        <f aca="false">ABS(VSM!G477)</f>
        <v>#VALUE!</v>
      </c>
      <c r="CT76" s="99" t="e">
        <f aca="false">CS76/CR76</f>
        <v>#VALUE!</v>
      </c>
      <c r="CU76" s="97" t="str">
        <f aca="false">VSM!D579</f>
        <v>NaN</v>
      </c>
      <c r="CV76" s="97" t="str">
        <f aca="false">VSM!E579</f>
        <v>NaN</v>
      </c>
      <c r="CW76" s="98" t="e">
        <f aca="false">CV76/CU76</f>
        <v>#VALUE!</v>
      </c>
      <c r="CX76" s="97" t="str">
        <f aca="false">VSM!F579</f>
        <v>NaN</v>
      </c>
      <c r="CY76" s="97" t="e">
        <f aca="false">ABS(VSM!G579)</f>
        <v>#VALUE!</v>
      </c>
      <c r="CZ76" s="99" t="e">
        <f aca="false">CY76/CX76</f>
        <v>#VALUE!</v>
      </c>
    </row>
    <row r="77" customFormat="false" ht="16.5" hidden="false" customHeight="true" outlineLevel="0" collapsed="false">
      <c r="A77" s="85" t="n">
        <v>69</v>
      </c>
      <c r="B77" s="86" t="str">
        <f aca="false">Lokalizacje!D71</f>
        <v>52° 10.388'N</v>
      </c>
      <c r="C77" s="86" t="str">
        <f aca="false">Lokalizacje!C71</f>
        <v>21° 03.138'E</v>
      </c>
      <c r="D77" s="87" t="n">
        <f aca="false">Lokalizacje!B71</f>
        <v>45181</v>
      </c>
      <c r="E77" s="88" t="n">
        <f aca="false">'Analiza sitowa'!B70</f>
        <v>619.08</v>
      </c>
      <c r="F77" s="88" t="n">
        <f aca="false">'Analiza sitowa'!C70</f>
        <v>13.25</v>
      </c>
      <c r="G77" s="88" t="n">
        <f aca="false">'Analiza sitowa'!D70</f>
        <v>38.24</v>
      </c>
      <c r="H77" s="88" t="n">
        <f aca="false">'Analiza sitowa'!E70</f>
        <v>283.68</v>
      </c>
      <c r="I77" s="88" t="n">
        <f aca="false">'Analiza sitowa'!F70</f>
        <v>239.72</v>
      </c>
      <c r="J77" s="88" t="n">
        <f aca="false">'Analiza sitowa'!G70</f>
        <v>43.71</v>
      </c>
      <c r="K77" s="89" t="n">
        <f aca="false">E77/$E77*100</f>
        <v>100</v>
      </c>
      <c r="L77" s="89" t="n">
        <f aca="false">F77/$E77*100</f>
        <v>2.14027266266072</v>
      </c>
      <c r="M77" s="89" t="n">
        <f aca="false">G77/$E77*100</f>
        <v>6.17690766944498</v>
      </c>
      <c r="N77" s="89" t="n">
        <f aca="false">H77/$E77*100</f>
        <v>45.8228338825354</v>
      </c>
      <c r="O77" s="89" t="n">
        <f aca="false">I77/$E77*100</f>
        <v>38.7219745428701</v>
      </c>
      <c r="P77" s="89" t="n">
        <f aca="false">J77/$E77*100</f>
        <v>7.06047683659624</v>
      </c>
      <c r="Q77" s="90" t="n">
        <f aca="false">'Masa Warszawa'!D71</f>
        <v>10.01</v>
      </c>
      <c r="R77" s="90" t="n">
        <f aca="false">'Masa Warszawa'!G71</f>
        <v>8.31</v>
      </c>
      <c r="S77" s="90" t="n">
        <f aca="false">'Masa Warszawa'!J71</f>
        <v>8.5</v>
      </c>
      <c r="T77" s="90" t="n">
        <f aca="false">'Masa Warszawa'!M71</f>
        <v>10.55</v>
      </c>
      <c r="U77" s="90" t="n">
        <f aca="false">'Masa Warszawa'!P71</f>
        <v>10.45</v>
      </c>
      <c r="V77" s="90" t="n">
        <f aca="false">'Masa Warszawa'!S71</f>
        <v>8.78</v>
      </c>
      <c r="W77" s="91" t="n">
        <f aca="true">INDIRECT("'F1 Warszawa'!AK"&amp;2+ROW(B69)*6-6)</f>
        <v>0.00148323333333333</v>
      </c>
      <c r="X77" s="91" t="n">
        <f aca="true">INDIRECT("'F1 Warszawa'!AK"&amp;3+ROW(C69)*6-6)</f>
        <v>0.00215846666666667</v>
      </c>
      <c r="Y77" s="91" t="n">
        <f aca="true">INDIRECT("'F1 Warszawa'!AK"&amp;4+ROW(D69)*6-6)</f>
        <v>0.00129993333333333</v>
      </c>
      <c r="Z77" s="91" t="n">
        <f aca="true">INDIRECT("'F1 Warszawa'!AK"&amp;5+ROW(E69)*6-6)</f>
        <v>0.00117663333333333</v>
      </c>
      <c r="AA77" s="91" t="n">
        <f aca="true">INDIRECT("'F1 Warszawa'!AK"&amp;6+ROW(F69)*6-6)</f>
        <v>0.00146426666666667</v>
      </c>
      <c r="AB77" s="91" t="n">
        <f aca="true">INDIRECT("'F1 Warszawa'!AK"&amp;7+ROW(G69)*6-6)</f>
        <v>0.00237146666666667</v>
      </c>
      <c r="AC77" s="92" t="n">
        <f aca="false">W77/100</f>
        <v>1.48323333333333E-005</v>
      </c>
      <c r="AD77" s="92" t="n">
        <f aca="false">X77/100</f>
        <v>2.15846666666667E-005</v>
      </c>
      <c r="AE77" s="92" t="n">
        <f aca="false">Y77/100</f>
        <v>1.29993333333333E-005</v>
      </c>
      <c r="AF77" s="92" t="n">
        <f aca="false">Z77/100</f>
        <v>1.17663333333333E-005</v>
      </c>
      <c r="AG77" s="92" t="n">
        <f aca="false">AA77/100</f>
        <v>1.46426666666667E-005</v>
      </c>
      <c r="AH77" s="92" t="n">
        <f aca="false">AB77/100</f>
        <v>2.37146666666667E-005</v>
      </c>
      <c r="AI77" s="93" t="n">
        <f aca="false">AC77/Q77*100000000</f>
        <v>148.175158175158</v>
      </c>
      <c r="AJ77" s="93" t="n">
        <f aca="false">AD77/R77*100000000</f>
        <v>259.743281187325</v>
      </c>
      <c r="AK77" s="93" t="n">
        <f aca="false">AE77/S77*100000000</f>
        <v>152.933333333333</v>
      </c>
      <c r="AL77" s="93" t="n">
        <f aca="false">AF77/T77*100000000</f>
        <v>111.529225908373</v>
      </c>
      <c r="AM77" s="93" t="n">
        <f aca="false">AG77/U77*100000000</f>
        <v>140.121212121212</v>
      </c>
      <c r="AN77" s="93" t="n">
        <f aca="false">AH77/V77*100000000</f>
        <v>270.098709187548</v>
      </c>
      <c r="AO77" s="92" t="n">
        <f aca="false">'F3 Warszawa'!AK70</f>
        <v>0.00144</v>
      </c>
      <c r="AP77" s="92" t="n">
        <f aca="false">AO77/100</f>
        <v>1.44E-005</v>
      </c>
      <c r="AQ77" s="93" t="n">
        <f aca="false">AP77/Q77*100000000</f>
        <v>143.856143856144</v>
      </c>
      <c r="AR77" s="93" t="n">
        <f aca="false">(AI77-AQ77)/AI77*100</f>
        <v>2.91480324516259</v>
      </c>
      <c r="AS77" s="92" t="n">
        <f aca="false">ARM!G74</f>
        <v>0.011733790883352</v>
      </c>
      <c r="AT77" s="92" t="n">
        <f aca="false">AS77/1000000*$AW$2</f>
        <v>1.1733790883352E-007</v>
      </c>
      <c r="AU77" s="94" t="n">
        <f aca="false">AT77/$AT$5/$AT$4</f>
        <v>3.2750314109978E-006</v>
      </c>
      <c r="AV77" s="95" t="n">
        <f aca="false">AU77*100000000</f>
        <v>327.50314109978</v>
      </c>
      <c r="AW77" s="101" t="s">
        <v>136</v>
      </c>
      <c r="AX77" s="92" t="e">
        <f aca="false">AW77/1000000*$AW$2</f>
        <v>#VALUE!</v>
      </c>
      <c r="AY77" s="96" t="e">
        <f aca="false">AX77/$AT$5/$AT$4</f>
        <v>#VALUE!</v>
      </c>
      <c r="AZ77" s="95" t="e">
        <f aca="false">AY77*100000000</f>
        <v>#VALUE!</v>
      </c>
      <c r="BA77" s="101" t="s">
        <v>136</v>
      </c>
      <c r="BB77" s="92" t="e">
        <f aca="false">BA77/1000000*$AW$2</f>
        <v>#VALUE!</v>
      </c>
      <c r="BC77" s="96" t="e">
        <f aca="false">BB77/$AT$5/$AT$4</f>
        <v>#VALUE!</v>
      </c>
      <c r="BD77" s="95" t="e">
        <f aca="false">BC77*100000000</f>
        <v>#VALUE!</v>
      </c>
      <c r="BE77" s="101" t="s">
        <v>136</v>
      </c>
      <c r="BF77" s="96" t="e">
        <f aca="false">BE77/1000000*$AW$2</f>
        <v>#VALUE!</v>
      </c>
      <c r="BG77" s="96" t="e">
        <f aca="false">BF77/$AT$5/$AT$4</f>
        <v>#VALUE!</v>
      </c>
      <c r="BH77" s="95" t="e">
        <f aca="false">BG77*100000000</f>
        <v>#VALUE!</v>
      </c>
      <c r="BI77" s="101" t="s">
        <v>136</v>
      </c>
      <c r="BJ77" s="96" t="e">
        <f aca="false">BI77/1000000*$AW$2</f>
        <v>#VALUE!</v>
      </c>
      <c r="BK77" s="96" t="e">
        <f aca="false">BJ77/$AT$5/$AT$4</f>
        <v>#VALUE!</v>
      </c>
      <c r="BL77" s="95" t="e">
        <f aca="false">BK77*100000000</f>
        <v>#VALUE!</v>
      </c>
      <c r="BM77" s="101" t="s">
        <v>136</v>
      </c>
      <c r="BN77" s="92" t="e">
        <f aca="false">BM77/1000000*$AW$2</f>
        <v>#VALUE!</v>
      </c>
      <c r="BO77" s="96" t="e">
        <f aca="false">BN77/$AT$5/$AT$4</f>
        <v>#VALUE!</v>
      </c>
      <c r="BP77" s="95" t="e">
        <f aca="false">BO77*100000000</f>
        <v>#VALUE!</v>
      </c>
      <c r="BQ77" s="97" t="n">
        <f aca="false">VSM!D70</f>
        <v>125.114</v>
      </c>
      <c r="BR77" s="97" t="n">
        <f aca="false">VSM!E70</f>
        <v>13.562</v>
      </c>
      <c r="BS77" s="98" t="n">
        <f aca="false">BR77/BQ77</f>
        <v>0.108397141806672</v>
      </c>
      <c r="BT77" s="97" t="n">
        <f aca="false">VSM!F70</f>
        <v>9.45</v>
      </c>
      <c r="BU77" s="97" t="n">
        <f aca="false">ABS(VSM!G70)</f>
        <v>27.11</v>
      </c>
      <c r="BV77" s="99" t="n">
        <f aca="false">BU77/BT77</f>
        <v>2.86878306878307</v>
      </c>
      <c r="BW77" s="97" t="str">
        <f aca="false">VSM!D172</f>
        <v>NaN</v>
      </c>
      <c r="BX77" s="97" t="str">
        <f aca="false">VSM!E172</f>
        <v>NaN</v>
      </c>
      <c r="BY77" s="98" t="e">
        <f aca="false">BX77/BW77</f>
        <v>#VALUE!</v>
      </c>
      <c r="BZ77" s="97" t="str">
        <f aca="false">VSM!F172</f>
        <v>NaN</v>
      </c>
      <c r="CA77" s="97" t="e">
        <f aca="false">ABS(VSM!G172)</f>
        <v>#VALUE!</v>
      </c>
      <c r="CB77" s="99" t="e">
        <f aca="false">CA77/BZ77</f>
        <v>#VALUE!</v>
      </c>
      <c r="CC77" s="100" t="str">
        <f aca="false">VSM!D274</f>
        <v>NaN</v>
      </c>
      <c r="CD77" s="100" t="str">
        <f aca="false">VSM!E274</f>
        <v>NaN</v>
      </c>
      <c r="CE77" s="98" t="e">
        <f aca="false">CD77/CC77</f>
        <v>#VALUE!</v>
      </c>
      <c r="CF77" s="97" t="str">
        <f aca="false">VSM!F274</f>
        <v>NaN</v>
      </c>
      <c r="CG77" s="97" t="e">
        <f aca="false">ABS(VSM!G274)</f>
        <v>#VALUE!</v>
      </c>
      <c r="CH77" s="99" t="e">
        <f aca="false">CG77/CF77</f>
        <v>#VALUE!</v>
      </c>
      <c r="CI77" s="100" t="str">
        <f aca="false">VSM!D376</f>
        <v>NaN</v>
      </c>
      <c r="CJ77" s="97" t="str">
        <f aca="false">VSM!E376</f>
        <v>NaN</v>
      </c>
      <c r="CK77" s="98" t="e">
        <f aca="false">CJ77/CI77</f>
        <v>#VALUE!</v>
      </c>
      <c r="CL77" s="97" t="str">
        <f aca="false">VSM!F376</f>
        <v>NaN</v>
      </c>
      <c r="CM77" s="97" t="e">
        <f aca="false">ABS(VSM!F376)</f>
        <v>#VALUE!</v>
      </c>
      <c r="CN77" s="99" t="e">
        <f aca="false">CM77/CL77</f>
        <v>#VALUE!</v>
      </c>
      <c r="CO77" s="97" t="str">
        <f aca="false">VSM!D478</f>
        <v>NaN</v>
      </c>
      <c r="CP77" s="97" t="str">
        <f aca="false">VSM!E478</f>
        <v>NaN</v>
      </c>
      <c r="CQ77" s="98" t="e">
        <f aca="false">CP77/CO77</f>
        <v>#VALUE!</v>
      </c>
      <c r="CR77" s="97" t="str">
        <f aca="false">VSM!F478</f>
        <v>NaN</v>
      </c>
      <c r="CS77" s="97" t="e">
        <f aca="false">ABS(VSM!G478)</f>
        <v>#VALUE!</v>
      </c>
      <c r="CT77" s="99" t="e">
        <f aca="false">CS77/CR77</f>
        <v>#VALUE!</v>
      </c>
      <c r="CU77" s="97" t="str">
        <f aca="false">VSM!D580</f>
        <v>NaN</v>
      </c>
      <c r="CV77" s="97" t="str">
        <f aca="false">VSM!E580</f>
        <v>NaN</v>
      </c>
      <c r="CW77" s="98" t="e">
        <f aca="false">CV77/CU77</f>
        <v>#VALUE!</v>
      </c>
      <c r="CX77" s="97" t="str">
        <f aca="false">VSM!F580</f>
        <v>NaN</v>
      </c>
      <c r="CY77" s="97" t="e">
        <f aca="false">ABS(VSM!G580)</f>
        <v>#VALUE!</v>
      </c>
      <c r="CZ77" s="99" t="e">
        <f aca="false">CY77/CX77</f>
        <v>#VALUE!</v>
      </c>
    </row>
    <row r="78" customFormat="false" ht="16.5" hidden="false" customHeight="true" outlineLevel="0" collapsed="false">
      <c r="A78" s="85" t="n">
        <v>70</v>
      </c>
      <c r="B78" s="86" t="str">
        <f aca="false">Lokalizacje!D72</f>
        <v>52° 10.379'N</v>
      </c>
      <c r="C78" s="86" t="str">
        <f aca="false">Lokalizacje!C72</f>
        <v>21° 01.565'E</v>
      </c>
      <c r="D78" s="87" t="n">
        <f aca="false">Lokalizacje!B72</f>
        <v>45181</v>
      </c>
      <c r="E78" s="88" t="n">
        <f aca="false">'Analiza sitowa'!B71</f>
        <v>835.81</v>
      </c>
      <c r="F78" s="88" t="n">
        <f aca="false">'Analiza sitowa'!C71</f>
        <v>39.96</v>
      </c>
      <c r="G78" s="88" t="n">
        <f aca="false">'Analiza sitowa'!D71</f>
        <v>76.13</v>
      </c>
      <c r="H78" s="88" t="n">
        <f aca="false">'Analiza sitowa'!E71</f>
        <v>207.88</v>
      </c>
      <c r="I78" s="88" t="n">
        <f aca="false">'Analiza sitowa'!F71</f>
        <v>350.04</v>
      </c>
      <c r="J78" s="88" t="n">
        <f aca="false">'Analiza sitowa'!G71</f>
        <v>160.84</v>
      </c>
      <c r="K78" s="89" t="n">
        <f aca="false">E78/$E78*100</f>
        <v>100</v>
      </c>
      <c r="L78" s="89" t="n">
        <f aca="false">F78/$E78*100</f>
        <v>4.78099089505988</v>
      </c>
      <c r="M78" s="89" t="n">
        <f aca="false">G78/$E78*100</f>
        <v>9.10852945047319</v>
      </c>
      <c r="N78" s="89" t="n">
        <f aca="false">H78/$E78*100</f>
        <v>24.8716813629892</v>
      </c>
      <c r="O78" s="89" t="n">
        <f aca="false">I78/$E78*100</f>
        <v>41.8803316543234</v>
      </c>
      <c r="P78" s="89" t="n">
        <f aca="false">J78/$E78*100</f>
        <v>19.2436079970328</v>
      </c>
      <c r="Q78" s="90" t="n">
        <f aca="false">'Masa Warszawa'!D72</f>
        <v>10.33</v>
      </c>
      <c r="R78" s="90" t="n">
        <f aca="false">'Masa Warszawa'!G72</f>
        <v>8.94</v>
      </c>
      <c r="S78" s="90" t="n">
        <f aca="false">'Masa Warszawa'!J72</f>
        <v>9.41</v>
      </c>
      <c r="T78" s="90" t="n">
        <f aca="false">'Masa Warszawa'!M72</f>
        <v>10.29</v>
      </c>
      <c r="U78" s="90" t="n">
        <f aca="false">'Masa Warszawa'!P72</f>
        <v>10.14</v>
      </c>
      <c r="V78" s="90" t="n">
        <f aca="false">'Masa Warszawa'!S72</f>
        <v>8.41</v>
      </c>
      <c r="W78" s="91" t="n">
        <f aca="true">INDIRECT("'F1 Warszawa'!AK"&amp;2+ROW(B70)*6-6)</f>
        <v>0.00213546666666667</v>
      </c>
      <c r="X78" s="91" t="n">
        <f aca="true">INDIRECT("'F1 Warszawa'!AK"&amp;3+ROW(C70)*6-6)</f>
        <v>0.00319543333333333</v>
      </c>
      <c r="Y78" s="91" t="n">
        <f aca="true">INDIRECT("'F1 Warszawa'!AK"&amp;4+ROW(D70)*6-6)</f>
        <v>0.00239933333333333</v>
      </c>
      <c r="Z78" s="91" t="n">
        <f aca="true">INDIRECT("'F1 Warszawa'!AK"&amp;5+ROW(E70)*6-6)</f>
        <v>0.00154</v>
      </c>
      <c r="AA78" s="91" t="n">
        <f aca="true">INDIRECT("'F1 Warszawa'!AK"&amp;6+ROW(F70)*6-6)</f>
        <v>0.00158393333333333</v>
      </c>
      <c r="AB78" s="91" t="n">
        <f aca="true">INDIRECT("'F1 Warszawa'!AK"&amp;7+ROW(G70)*6-6)</f>
        <v>0.0023148</v>
      </c>
      <c r="AC78" s="92" t="n">
        <f aca="false">W78/100</f>
        <v>2.13546666666667E-005</v>
      </c>
      <c r="AD78" s="92" t="n">
        <f aca="false">X78/100</f>
        <v>3.19543333333333E-005</v>
      </c>
      <c r="AE78" s="92" t="n">
        <f aca="false">Y78/100</f>
        <v>2.39933333333333E-005</v>
      </c>
      <c r="AF78" s="92" t="n">
        <f aca="false">Z78/100</f>
        <v>1.54E-005</v>
      </c>
      <c r="AG78" s="92" t="n">
        <f aca="false">AA78/100</f>
        <v>1.58393333333333E-005</v>
      </c>
      <c r="AH78" s="92" t="n">
        <f aca="false">AB78/100</f>
        <v>2.3148E-005</v>
      </c>
      <c r="AI78" s="93" t="n">
        <f aca="false">AC78/Q78*100000000</f>
        <v>206.724749919329</v>
      </c>
      <c r="AJ78" s="93" t="n">
        <f aca="false">AD78/R78*100000000</f>
        <v>357.431021625653</v>
      </c>
      <c r="AK78" s="93" t="n">
        <f aca="false">AE78/S78*100000000</f>
        <v>254.976974849451</v>
      </c>
      <c r="AL78" s="93" t="n">
        <f aca="false">AF78/T78*100000000</f>
        <v>149.659863945578</v>
      </c>
      <c r="AM78" s="93" t="n">
        <f aca="false">AG78/U78*100000000</f>
        <v>156.20644312952</v>
      </c>
      <c r="AN78" s="93" t="n">
        <f aca="false">AH78/V78*100000000</f>
        <v>275.243757431629</v>
      </c>
      <c r="AO78" s="92" t="n">
        <f aca="false">'F3 Warszawa'!AK71</f>
        <v>0.00204</v>
      </c>
      <c r="AP78" s="92" t="n">
        <f aca="false">AO78/100</f>
        <v>2.04E-005</v>
      </c>
      <c r="AQ78" s="93" t="n">
        <f aca="false">AP78/Q78*100000000</f>
        <v>197.483059051307</v>
      </c>
      <c r="AR78" s="93" t="n">
        <f aca="false">(AI78-AQ78)/AI78*100</f>
        <v>4.47052947052946</v>
      </c>
      <c r="AS78" s="92" t="n">
        <f aca="false">ARM!G74</f>
        <v>0.011733790883352</v>
      </c>
      <c r="AT78" s="92" t="n">
        <f aca="false">AS78/1000000*$AW$2</f>
        <v>1.1733790883352E-007</v>
      </c>
      <c r="AU78" s="94" t="n">
        <f aca="false">AT78/$AT$5/$AT$4</f>
        <v>3.2750314109978E-006</v>
      </c>
      <c r="AV78" s="95" t="n">
        <f aca="false">AU78*100000000</f>
        <v>327.50314109978</v>
      </c>
      <c r="AW78" s="96" t="n">
        <f aca="false">ARM!G218</f>
        <v>0.0417246061102953</v>
      </c>
      <c r="AX78" s="92" t="n">
        <f aca="false">AW78/1000000*$AW$2</f>
        <v>4.17246061102953E-007</v>
      </c>
      <c r="AY78" s="96" t="n">
        <f aca="false">AX78/$AT$5/$AT$4</f>
        <v>1.1645801172118E-005</v>
      </c>
      <c r="AZ78" s="95" t="n">
        <f aca="false">AY78*100000000</f>
        <v>1164.5801172118</v>
      </c>
      <c r="BA78" s="101" t="s">
        <v>136</v>
      </c>
      <c r="BB78" s="92" t="e">
        <f aca="false">BA78/1000000*$AW$2</f>
        <v>#VALUE!</v>
      </c>
      <c r="BC78" s="96" t="e">
        <f aca="false">BB78/$AT$5/$AT$4</f>
        <v>#VALUE!</v>
      </c>
      <c r="BD78" s="95" t="e">
        <f aca="false">BC78*100000000</f>
        <v>#VALUE!</v>
      </c>
      <c r="BE78" s="101" t="s">
        <v>136</v>
      </c>
      <c r="BF78" s="96" t="e">
        <f aca="false">BE78/1000000*$AW$2</f>
        <v>#VALUE!</v>
      </c>
      <c r="BG78" s="96" t="e">
        <f aca="false">BF78/$AT$5/$AT$4</f>
        <v>#VALUE!</v>
      </c>
      <c r="BH78" s="95" t="e">
        <f aca="false">BG78*100000000</f>
        <v>#VALUE!</v>
      </c>
      <c r="BI78" s="101" t="s">
        <v>136</v>
      </c>
      <c r="BJ78" s="96" t="e">
        <f aca="false">BI78/1000000*$AW$2</f>
        <v>#VALUE!</v>
      </c>
      <c r="BK78" s="96" t="e">
        <f aca="false">BJ78/$AT$5/$AT$4</f>
        <v>#VALUE!</v>
      </c>
      <c r="BL78" s="95" t="e">
        <f aca="false">BK78*100000000</f>
        <v>#VALUE!</v>
      </c>
      <c r="BM78" s="101" t="s">
        <v>136</v>
      </c>
      <c r="BN78" s="92" t="e">
        <f aca="false">BM78/1000000*$AW$2</f>
        <v>#VALUE!</v>
      </c>
      <c r="BO78" s="96" t="e">
        <f aca="false">BN78/$AT$5/$AT$4</f>
        <v>#VALUE!</v>
      </c>
      <c r="BP78" s="95" t="e">
        <f aca="false">BO78*100000000</f>
        <v>#VALUE!</v>
      </c>
      <c r="BQ78" s="97" t="n">
        <f aca="false">VSM!D71</f>
        <v>195.597</v>
      </c>
      <c r="BR78" s="97" t="n">
        <f aca="false">VSM!E71</f>
        <v>17.361</v>
      </c>
      <c r="BS78" s="98" t="n">
        <f aca="false">BR78/BQ78</f>
        <v>0.0887590300464731</v>
      </c>
      <c r="BT78" s="97" t="n">
        <f aca="false">VSM!F71</f>
        <v>7.27</v>
      </c>
      <c r="BU78" s="97" t="n">
        <f aca="false">ABS(VSM!G71)</f>
        <v>22.33</v>
      </c>
      <c r="BV78" s="99" t="n">
        <f aca="false">BU78/BT78</f>
        <v>3.07152682255846</v>
      </c>
      <c r="BW78" s="97" t="n">
        <f aca="false">VSM!D173</f>
        <v>510.609</v>
      </c>
      <c r="BX78" s="97" t="n">
        <f aca="false">VSM!E173</f>
        <v>65.27</v>
      </c>
      <c r="BY78" s="98" t="n">
        <f aca="false">BX78/BW78</f>
        <v>0.127827750783868</v>
      </c>
      <c r="BZ78" s="97" t="n">
        <f aca="false">VSM!F173</f>
        <v>10.67</v>
      </c>
      <c r="CA78" s="97" t="n">
        <f aca="false">ABS(VSM!G173)</f>
        <v>28.09</v>
      </c>
      <c r="CB78" s="99" t="n">
        <f aca="false">CA78/BZ78</f>
        <v>2.63261480787254</v>
      </c>
      <c r="CC78" s="100" t="str">
        <f aca="false">VSM!D275</f>
        <v>NaN</v>
      </c>
      <c r="CD78" s="100" t="str">
        <f aca="false">VSM!E275</f>
        <v>NaN</v>
      </c>
      <c r="CE78" s="98" t="e">
        <f aca="false">CD78/CC78</f>
        <v>#VALUE!</v>
      </c>
      <c r="CF78" s="97" t="str">
        <f aca="false">VSM!F275</f>
        <v>NaN</v>
      </c>
      <c r="CG78" s="97" t="e">
        <f aca="false">ABS(VSM!G275)</f>
        <v>#VALUE!</v>
      </c>
      <c r="CH78" s="99" t="e">
        <f aca="false">CG78/CF78</f>
        <v>#VALUE!</v>
      </c>
      <c r="CI78" s="100" t="str">
        <f aca="false">VSM!D377</f>
        <v>NaN</v>
      </c>
      <c r="CJ78" s="97" t="str">
        <f aca="false">VSM!E377</f>
        <v>NaN</v>
      </c>
      <c r="CK78" s="98" t="e">
        <f aca="false">CJ78/CI78</f>
        <v>#VALUE!</v>
      </c>
      <c r="CL78" s="97" t="str">
        <f aca="false">VSM!F377</f>
        <v>NaN</v>
      </c>
      <c r="CM78" s="97" t="e">
        <f aca="false">ABS(VSM!F377)</f>
        <v>#VALUE!</v>
      </c>
      <c r="CN78" s="99" t="e">
        <f aca="false">CM78/CL78</f>
        <v>#VALUE!</v>
      </c>
      <c r="CO78" s="97" t="str">
        <f aca="false">VSM!D479</f>
        <v>NaN</v>
      </c>
      <c r="CP78" s="97" t="str">
        <f aca="false">VSM!E479</f>
        <v>NaN</v>
      </c>
      <c r="CQ78" s="98" t="e">
        <f aca="false">CP78/CO78</f>
        <v>#VALUE!</v>
      </c>
      <c r="CR78" s="97" t="str">
        <f aca="false">VSM!F479</f>
        <v>NaN</v>
      </c>
      <c r="CS78" s="97" t="e">
        <f aca="false">ABS(VSM!G479)</f>
        <v>#VALUE!</v>
      </c>
      <c r="CT78" s="99" t="e">
        <f aca="false">CS78/CR78</f>
        <v>#VALUE!</v>
      </c>
      <c r="CU78" s="97" t="str">
        <f aca="false">VSM!D581</f>
        <v>NaN</v>
      </c>
      <c r="CV78" s="97" t="str">
        <f aca="false">VSM!E581</f>
        <v>NaN</v>
      </c>
      <c r="CW78" s="98" t="e">
        <f aca="false">CV78/CU78</f>
        <v>#VALUE!</v>
      </c>
      <c r="CX78" s="97" t="str">
        <f aca="false">VSM!F581</f>
        <v>NaN</v>
      </c>
      <c r="CY78" s="97" t="e">
        <f aca="false">ABS(VSM!G581)</f>
        <v>#VALUE!</v>
      </c>
      <c r="CZ78" s="99" t="e">
        <f aca="false">CY78/CX78</f>
        <v>#VALUE!</v>
      </c>
    </row>
    <row r="79" customFormat="false" ht="16.5" hidden="false" customHeight="true" outlineLevel="0" collapsed="false">
      <c r="A79" s="85" t="n">
        <v>71</v>
      </c>
      <c r="B79" s="86" t="str">
        <f aca="false">Lokalizacje!D73</f>
        <v>52° 10.481'N</v>
      </c>
      <c r="C79" s="86" t="str">
        <f aca="false">Lokalizacje!C73</f>
        <v>21° 00.762'E</v>
      </c>
      <c r="D79" s="87" t="n">
        <f aca="false">Lokalizacje!B73</f>
        <v>45181</v>
      </c>
      <c r="E79" s="88" t="n">
        <f aca="false">'Analiza sitowa'!B72</f>
        <v>816.12</v>
      </c>
      <c r="F79" s="88" t="n">
        <f aca="false">'Analiza sitowa'!C72</f>
        <v>30.08</v>
      </c>
      <c r="G79" s="88" t="n">
        <f aca="false">'Analiza sitowa'!D72</f>
        <v>55.95</v>
      </c>
      <c r="H79" s="88" t="n">
        <f aca="false">'Analiza sitowa'!E72</f>
        <v>107.67</v>
      </c>
      <c r="I79" s="88" t="n">
        <f aca="false">'Analiza sitowa'!F72</f>
        <v>311.1</v>
      </c>
      <c r="J79" s="88" t="n">
        <f aca="false">'Analiza sitowa'!G72</f>
        <v>310.45</v>
      </c>
      <c r="K79" s="89" t="n">
        <f aca="false">E79/$E79*100</f>
        <v>100</v>
      </c>
      <c r="L79" s="89" t="n">
        <f aca="false">F79/$E79*100</f>
        <v>3.68573249032005</v>
      </c>
      <c r="M79" s="89" t="n">
        <f aca="false">G79/$E79*100</f>
        <v>6.85560946919571</v>
      </c>
      <c r="N79" s="89" t="n">
        <f aca="false">H79/$E79*100</f>
        <v>13.1929128069402</v>
      </c>
      <c r="O79" s="89" t="n">
        <f aca="false">I79/$E79*100</f>
        <v>38.1193942067343</v>
      </c>
      <c r="P79" s="89" t="n">
        <f aca="false">J79/$E79*100</f>
        <v>38.0397490565113</v>
      </c>
      <c r="Q79" s="90" t="n">
        <f aca="false">'Masa Warszawa'!D73</f>
        <v>9.84</v>
      </c>
      <c r="R79" s="90" t="n">
        <f aca="false">'Masa Warszawa'!G73</f>
        <v>8.92</v>
      </c>
      <c r="S79" s="90" t="n">
        <f aca="false">'Masa Warszawa'!J73</f>
        <v>9.23</v>
      </c>
      <c r="T79" s="90" t="n">
        <f aca="false">'Masa Warszawa'!M73</f>
        <v>9.59</v>
      </c>
      <c r="U79" s="90" t="n">
        <f aca="false">'Masa Warszawa'!P73</f>
        <v>9.93</v>
      </c>
      <c r="V79" s="90" t="n">
        <f aca="false">'Masa Warszawa'!S73</f>
        <v>8.56</v>
      </c>
      <c r="W79" s="91" t="n">
        <f aca="true">INDIRECT("'F1 Warszawa'!AK"&amp;2+ROW(B71)*6-6)</f>
        <v>0.00203626666666667</v>
      </c>
      <c r="X79" s="91" t="n">
        <f aca="true">INDIRECT("'F1 Warszawa'!AK"&amp;3+ROW(C71)*6-6)</f>
        <v>0.00297826666666667</v>
      </c>
      <c r="Y79" s="91" t="n">
        <f aca="true">INDIRECT("'F1 Warszawa'!AK"&amp;4+ROW(D71)*6-6)</f>
        <v>0.00198046666666667</v>
      </c>
      <c r="Z79" s="91" t="n">
        <f aca="true">INDIRECT("'F1 Warszawa'!AK"&amp;5+ROW(E71)*6-6)</f>
        <v>0.00121696666666667</v>
      </c>
      <c r="AA79" s="91" t="n">
        <f aca="true">INDIRECT("'F1 Warszawa'!AK"&amp;6+ROW(F71)*6-6)</f>
        <v>0.00131406666666667</v>
      </c>
      <c r="AB79" s="91" t="n">
        <f aca="true">INDIRECT("'F1 Warszawa'!AK"&amp;7+ROW(G71)*6-6)</f>
        <v>0.00247156666666667</v>
      </c>
      <c r="AC79" s="92" t="n">
        <f aca="false">W79/100</f>
        <v>2.03626666666667E-005</v>
      </c>
      <c r="AD79" s="92" t="n">
        <f aca="false">X79/100</f>
        <v>2.97826666666667E-005</v>
      </c>
      <c r="AE79" s="92" t="n">
        <f aca="false">Y79/100</f>
        <v>1.98046666666667E-005</v>
      </c>
      <c r="AF79" s="92" t="n">
        <f aca="false">Z79/100</f>
        <v>1.21696666666667E-005</v>
      </c>
      <c r="AG79" s="92" t="n">
        <f aca="false">AA79/100</f>
        <v>1.31406666666667E-005</v>
      </c>
      <c r="AH79" s="92" t="n">
        <f aca="false">AB79/100</f>
        <v>2.47156666666667E-005</v>
      </c>
      <c r="AI79" s="93" t="n">
        <f aca="false">AC79/Q79*100000000</f>
        <v>206.937669376694</v>
      </c>
      <c r="AJ79" s="93" t="n">
        <f aca="false">AD79/R79*100000000</f>
        <v>333.886397608371</v>
      </c>
      <c r="AK79" s="93" t="n">
        <f aca="false">AE79/S79*100000000</f>
        <v>214.568436258577</v>
      </c>
      <c r="AL79" s="93" t="n">
        <f aca="false">AF79/T79*100000000</f>
        <v>126.899548140424</v>
      </c>
      <c r="AM79" s="93" t="n">
        <f aca="false">AG79/U79*100000000</f>
        <v>132.332997650218</v>
      </c>
      <c r="AN79" s="93" t="n">
        <f aca="false">AH79/V79*100000000</f>
        <v>288.734423676012</v>
      </c>
      <c r="AO79" s="92" t="n">
        <f aca="false">'F3 Warszawa'!AK72</f>
        <v>0.00196</v>
      </c>
      <c r="AP79" s="92" t="n">
        <f aca="false">AO79/100</f>
        <v>1.96E-005</v>
      </c>
      <c r="AQ79" s="93" t="n">
        <f aca="false">AP79/Q79*100000000</f>
        <v>199.186991869919</v>
      </c>
      <c r="AR79" s="93" t="n">
        <f aca="false">(AI79-AQ79)/AI79*100</f>
        <v>3.7454164484023</v>
      </c>
      <c r="AS79" s="92" t="n">
        <f aca="false">ARM!G76</f>
        <v>0.0114474321995293</v>
      </c>
      <c r="AT79" s="92" t="n">
        <f aca="false">AS79/1000000*$AW$2</f>
        <v>1.14474321995293E-007</v>
      </c>
      <c r="AU79" s="94" t="n">
        <f aca="false">AT79/$AT$5/$AT$4</f>
        <v>3.19510552057973E-006</v>
      </c>
      <c r="AV79" s="95" t="n">
        <f aca="false">AU79*100000000</f>
        <v>319.510552057973</v>
      </c>
      <c r="AW79" s="96" t="n">
        <f aca="false">ARM!G217</f>
        <v>0.0239785110967802</v>
      </c>
      <c r="AX79" s="92" t="n">
        <f aca="false">AW79/1000000*$AW$2</f>
        <v>2.39785110967802E-007</v>
      </c>
      <c r="AY79" s="96" t="n">
        <f aca="false">AX79/$AT$5/$AT$4</f>
        <v>6.69266887501243E-006</v>
      </c>
      <c r="AZ79" s="95" t="n">
        <f aca="false">AY79*100000000</f>
        <v>669.266887501243</v>
      </c>
      <c r="BA79" s="96" t="n">
        <f aca="false">ARM!G216</f>
        <v>0.0059049537749662</v>
      </c>
      <c r="BB79" s="92" t="n">
        <f aca="false">BA79/1000000*$AW$2</f>
        <v>5.9049537749662E-008</v>
      </c>
      <c r="BC79" s="96" t="n">
        <f aca="false">BB79/$AT$5/$AT$4</f>
        <v>1.64813820919057E-006</v>
      </c>
      <c r="BD79" s="95" t="n">
        <f aca="false">BC79*100000000</f>
        <v>164.813820919057</v>
      </c>
      <c r="BE79" s="96" t="n">
        <f aca="false">ARM!G215</f>
        <v>0.0047529991672427</v>
      </c>
      <c r="BF79" s="96" t="n">
        <f aca="false">BE79/1000000*$AW$2</f>
        <v>4.7529991672427E-008</v>
      </c>
      <c r="BG79" s="96" t="n">
        <f aca="false">BF79/$AT$5/$AT$4</f>
        <v>1.3266148786793E-006</v>
      </c>
      <c r="BH79" s="95" t="n">
        <f aca="false">BG79*100000000</f>
        <v>132.66148786793</v>
      </c>
      <c r="BI79" s="96" t="n">
        <f aca="false">ARM!G214</f>
        <v>0.00692295416067076</v>
      </c>
      <c r="BJ79" s="96" t="n">
        <f aca="false">BI79/1000000*$AW$2</f>
        <v>6.92295416067076E-008</v>
      </c>
      <c r="BK79" s="96" t="n">
        <f aca="false">BJ79/$AT$5/$AT$4</f>
        <v>1.9322734279561E-006</v>
      </c>
      <c r="BL79" s="95" t="n">
        <f aca="false">BK79*100000000</f>
        <v>193.22734279561</v>
      </c>
      <c r="BM79" s="96" t="n">
        <f aca="false">ARM!G213</f>
        <v>0.0162197369362584</v>
      </c>
      <c r="BN79" s="92" t="n">
        <f aca="false">BM79/1000000*$AW$2</f>
        <v>1.62197369362584E-007</v>
      </c>
      <c r="BO79" s="96" t="n">
        <f aca="false">BN79/$AT$5/$AT$4</f>
        <v>4.52710879820901E-006</v>
      </c>
      <c r="BP79" s="95" t="n">
        <f aca="false">BO79*100000000</f>
        <v>452.710879820901</v>
      </c>
      <c r="BQ79" s="97" t="n">
        <f aca="false">VSM!D72</f>
        <v>173.088</v>
      </c>
      <c r="BR79" s="97" t="n">
        <f aca="false">VSM!E72</f>
        <v>15.929</v>
      </c>
      <c r="BS79" s="98" t="n">
        <f aca="false">BR79/BQ79</f>
        <v>0.0920283324089481</v>
      </c>
      <c r="BT79" s="97" t="n">
        <f aca="false">VSM!F72</f>
        <v>8.32</v>
      </c>
      <c r="BU79" s="97" t="n">
        <f aca="false">ABS(VSM!G72)</f>
        <v>28</v>
      </c>
      <c r="BV79" s="99" t="n">
        <f aca="false">BU79/BT79</f>
        <v>3.36538461538462</v>
      </c>
      <c r="BW79" s="97" t="n">
        <f aca="false">VSM!D174</f>
        <v>286.233</v>
      </c>
      <c r="BX79" s="97" t="n">
        <f aca="false">VSM!E174</f>
        <v>33.795</v>
      </c>
      <c r="BY79" s="98" t="n">
        <f aca="false">BX79/BW79</f>
        <v>0.118068147278616</v>
      </c>
      <c r="BZ79" s="97" t="n">
        <f aca="false">VSM!F174</f>
        <v>9.44</v>
      </c>
      <c r="CA79" s="97" t="n">
        <f aca="false">ABS(VSM!G174)</f>
        <v>26.24</v>
      </c>
      <c r="CB79" s="99" t="n">
        <f aca="false">CA79/BZ79</f>
        <v>2.77966101694915</v>
      </c>
      <c r="CC79" s="100" t="n">
        <f aca="false">VSM!D276</f>
        <v>151.457</v>
      </c>
      <c r="CD79" s="100" t="n">
        <f aca="false">VSM!E276</f>
        <v>18.299</v>
      </c>
      <c r="CE79" s="98" t="n">
        <f aca="false">CD79/CC79</f>
        <v>0.120819770627967</v>
      </c>
      <c r="CF79" s="97" t="n">
        <f aca="false">VSM!F276</f>
        <v>8.73</v>
      </c>
      <c r="CG79" s="97" t="n">
        <f aca="false">ABS(VSM!G276)</f>
        <v>25.32</v>
      </c>
      <c r="CH79" s="99" t="n">
        <f aca="false">CG79/CF79</f>
        <v>2.90034364261168</v>
      </c>
      <c r="CI79" s="100" t="n">
        <f aca="false">VSM!D378</f>
        <v>67.795</v>
      </c>
      <c r="CJ79" s="97" t="n">
        <f aca="false">VSM!E378</f>
        <v>6.194</v>
      </c>
      <c r="CK79" s="98" t="n">
        <f aca="false">CJ79/CI79</f>
        <v>0.0913636698871598</v>
      </c>
      <c r="CL79" s="97" t="n">
        <f aca="false">VSM!F378</f>
        <v>7.87</v>
      </c>
      <c r="CM79" s="97" t="n">
        <f aca="false">ABS(VSM!F378)</f>
        <v>7.87</v>
      </c>
      <c r="CN79" s="99" t="n">
        <f aca="false">CM79/CL79</f>
        <v>1</v>
      </c>
      <c r="CO79" s="97" t="n">
        <f aca="false">VSM!D480</f>
        <v>109.957</v>
      </c>
      <c r="CP79" s="97" t="n">
        <f aca="false">VSM!E480</f>
        <v>12.03</v>
      </c>
      <c r="CQ79" s="98" t="n">
        <f aca="false">CP79/CO79</f>
        <v>0.109406404321689</v>
      </c>
      <c r="CR79" s="97" t="n">
        <f aca="false">VSM!F480</f>
        <v>8.85</v>
      </c>
      <c r="CS79" s="97" t="n">
        <f aca="false">ABS(VSM!G480)</f>
        <v>27.04</v>
      </c>
      <c r="CT79" s="99" t="n">
        <f aca="false">CS79/CR79</f>
        <v>3.05536723163842</v>
      </c>
      <c r="CU79" s="97" t="n">
        <f aca="false">VSM!D582</f>
        <v>188.467</v>
      </c>
      <c r="CV79" s="97" t="n">
        <f aca="false">VSM!E582</f>
        <v>17.478</v>
      </c>
      <c r="CW79" s="98" t="n">
        <f aca="false">CV79/CU79</f>
        <v>0.0927377206619727</v>
      </c>
      <c r="CX79" s="97" t="n">
        <f aca="false">VSM!F582</f>
        <v>8.09</v>
      </c>
      <c r="CY79" s="97" t="n">
        <f aca="false">ABS(VSM!G582)</f>
        <v>28.04</v>
      </c>
      <c r="CZ79" s="99" t="n">
        <f aca="false">CY79/CX79</f>
        <v>3.46600741656366</v>
      </c>
    </row>
    <row r="80" customFormat="false" ht="16.5" hidden="false" customHeight="true" outlineLevel="0" collapsed="false">
      <c r="A80" s="85" t="n">
        <v>72</v>
      </c>
      <c r="B80" s="86" t="str">
        <f aca="false">Lokalizacje!D74</f>
        <v>52° 10.832'N</v>
      </c>
      <c r="C80" s="86" t="str">
        <f aca="false">Lokalizacje!C74</f>
        <v>20° 59.859'E</v>
      </c>
      <c r="D80" s="87" t="n">
        <f aca="false">Lokalizacje!B74</f>
        <v>45181</v>
      </c>
      <c r="E80" s="88" t="n">
        <f aca="false">'Analiza sitowa'!B73</f>
        <v>894.27</v>
      </c>
      <c r="F80" s="88" t="n">
        <f aca="false">'Analiza sitowa'!C73</f>
        <v>30.7</v>
      </c>
      <c r="G80" s="88" t="n">
        <f aca="false">'Analiza sitowa'!D73</f>
        <v>78.11</v>
      </c>
      <c r="H80" s="88" t="n">
        <f aca="false">'Analiza sitowa'!E73</f>
        <v>256.97</v>
      </c>
      <c r="I80" s="88" t="n">
        <f aca="false">'Analiza sitowa'!F73</f>
        <v>396.93</v>
      </c>
      <c r="J80" s="88" t="n">
        <f aca="false">'Analiza sitowa'!G73</f>
        <v>130.83</v>
      </c>
      <c r="K80" s="89" t="n">
        <f aca="false">E80/$E80*100</f>
        <v>100</v>
      </c>
      <c r="L80" s="89" t="n">
        <f aca="false">F80/$E80*100</f>
        <v>3.4329676719559</v>
      </c>
      <c r="M80" s="89" t="n">
        <f aca="false">G80/$E80*100</f>
        <v>8.73449852952688</v>
      </c>
      <c r="N80" s="89" t="n">
        <f aca="false">H80/$E80*100</f>
        <v>28.7351694678341</v>
      </c>
      <c r="O80" s="89" t="n">
        <f aca="false">I80/$E80*100</f>
        <v>44.3859237143145</v>
      </c>
      <c r="P80" s="89" t="n">
        <f aca="false">J80/$E80*100</f>
        <v>14.6298097889899</v>
      </c>
      <c r="Q80" s="90" t="n">
        <f aca="false">'Masa Warszawa'!D74</f>
        <v>9.94</v>
      </c>
      <c r="R80" s="90" t="n">
        <f aca="false">'Masa Warszawa'!G74</f>
        <v>7.63</v>
      </c>
      <c r="S80" s="90" t="n">
        <f aca="false">'Masa Warszawa'!J74</f>
        <v>9.62</v>
      </c>
      <c r="T80" s="90" t="n">
        <f aca="false">'Masa Warszawa'!M74</f>
        <v>10.41</v>
      </c>
      <c r="U80" s="90" t="n">
        <f aca="false">'Masa Warszawa'!P74</f>
        <v>9.73</v>
      </c>
      <c r="V80" s="90" t="n">
        <f aca="false">'Masa Warszawa'!S74</f>
        <v>8.99</v>
      </c>
      <c r="W80" s="91" t="n">
        <f aca="true">INDIRECT("'F1 Warszawa'!AK"&amp;2+ROW(B72)*6-6)</f>
        <v>0.00284903333333333</v>
      </c>
      <c r="X80" s="91" t="n">
        <f aca="true">INDIRECT("'F1 Warszawa'!AK"&amp;3+ROW(C72)*6-6)</f>
        <v>0.00299553333333333</v>
      </c>
      <c r="Y80" s="91" t="n">
        <f aca="true">INDIRECT("'F1 Warszawa'!AK"&amp;4+ROW(D72)*6-6)</f>
        <v>0.00222233333333333</v>
      </c>
      <c r="Z80" s="91" t="n">
        <f aca="true">INDIRECT("'F1 Warszawa'!AK"&amp;5+ROW(E72)*6-6)</f>
        <v>0.00169166666666667</v>
      </c>
      <c r="AA80" s="91" t="n">
        <f aca="true">INDIRECT("'F1 Warszawa'!AK"&amp;6+ROW(F72)*6-6)</f>
        <v>0.00232226666666667</v>
      </c>
      <c r="AB80" s="91" t="n">
        <f aca="true">INDIRECT("'F1 Warszawa'!AK"&amp;7+ROW(G72)*6-6)</f>
        <v>0.00558133333333333</v>
      </c>
      <c r="AC80" s="92" t="n">
        <f aca="false">W80/100</f>
        <v>2.84903333333333E-005</v>
      </c>
      <c r="AD80" s="92" t="n">
        <f aca="false">X80/100</f>
        <v>2.99553333333333E-005</v>
      </c>
      <c r="AE80" s="92" t="n">
        <f aca="false">Y80/100</f>
        <v>2.22233333333333E-005</v>
      </c>
      <c r="AF80" s="92" t="n">
        <f aca="false">Z80/100</f>
        <v>1.69166666666667E-005</v>
      </c>
      <c r="AG80" s="92" t="n">
        <f aca="false">AA80/100</f>
        <v>2.32226666666667E-005</v>
      </c>
      <c r="AH80" s="92" t="n">
        <f aca="false">AB80/100</f>
        <v>5.58133333333333E-005</v>
      </c>
      <c r="AI80" s="93" t="n">
        <f aca="false">AC80/Q80*100000000</f>
        <v>286.623071763917</v>
      </c>
      <c r="AJ80" s="93" t="n">
        <f aca="false">AD80/R80*100000000</f>
        <v>392.599388379205</v>
      </c>
      <c r="AK80" s="93" t="n">
        <f aca="false">AE80/S80*100000000</f>
        <v>231.011781011781</v>
      </c>
      <c r="AL80" s="93" t="n">
        <f aca="false">AF80/T80*100000000</f>
        <v>162.504002561639</v>
      </c>
      <c r="AM80" s="93" t="n">
        <f aca="false">AG80/U80*100000000</f>
        <v>238.670777663583</v>
      </c>
      <c r="AN80" s="93" t="n">
        <f aca="false">AH80/V80*100000000</f>
        <v>620.837968112718</v>
      </c>
      <c r="AO80" s="92" t="n">
        <f aca="false">'F3 Warszawa'!AK73</f>
        <v>0.00276</v>
      </c>
      <c r="AP80" s="92" t="n">
        <f aca="false">AO80/100</f>
        <v>2.76E-005</v>
      </c>
      <c r="AQ80" s="93" t="n">
        <f aca="false">AP80/Q80*100000000</f>
        <v>277.665995975855</v>
      </c>
      <c r="AR80" s="93" t="n">
        <f aca="false">(AI80-AQ80)/AI80*100</f>
        <v>3.12503656210879</v>
      </c>
      <c r="AS80" s="92" t="n">
        <f aca="false">ARM!G77</f>
        <v>0.0151678976562438</v>
      </c>
      <c r="AT80" s="92" t="n">
        <f aca="false">AS80/1000000*$AW$2</f>
        <v>1.51678976562438E-007</v>
      </c>
      <c r="AU80" s="94" t="n">
        <f aca="false">AT80/$AT$5/$AT$4</f>
        <v>4.23352876805382E-006</v>
      </c>
      <c r="AV80" s="95" t="n">
        <f aca="false">AU80*100000000</f>
        <v>423.352876805382</v>
      </c>
      <c r="AW80" s="96" t="n">
        <f aca="false">ARM!G219</f>
        <v>0.0278606068221805</v>
      </c>
      <c r="AX80" s="92" t="n">
        <f aca="false">AW80/1000000*$AW$2</f>
        <v>2.78606068221805E-007</v>
      </c>
      <c r="AY80" s="96" t="n">
        <f aca="false">AX80/$AT$5/$AT$4</f>
        <v>7.7762049263686E-006</v>
      </c>
      <c r="AZ80" s="95" t="n">
        <f aca="false">AY80*100000000</f>
        <v>777.62049263686</v>
      </c>
      <c r="BA80" s="101" t="s">
        <v>136</v>
      </c>
      <c r="BB80" s="92" t="e">
        <f aca="false">BA80/1000000*$AW$2</f>
        <v>#VALUE!</v>
      </c>
      <c r="BC80" s="96" t="e">
        <f aca="false">BB80/$AT$5/$AT$4</f>
        <v>#VALUE!</v>
      </c>
      <c r="BD80" s="95" t="e">
        <f aca="false">BC80*100000000</f>
        <v>#VALUE!</v>
      </c>
      <c r="BE80" s="101" t="s">
        <v>136</v>
      </c>
      <c r="BF80" s="96" t="e">
        <f aca="false">BE80/1000000*$AW$2</f>
        <v>#VALUE!</v>
      </c>
      <c r="BG80" s="96" t="e">
        <f aca="false">BF80/$AT$5/$AT$4</f>
        <v>#VALUE!</v>
      </c>
      <c r="BH80" s="95" t="e">
        <f aca="false">BG80*100000000</f>
        <v>#VALUE!</v>
      </c>
      <c r="BI80" s="96" t="n">
        <f aca="false">ARM!G330</f>
        <v>0.00878983466914866</v>
      </c>
      <c r="BJ80" s="96" t="n">
        <f aca="false">BI80/1000000*$AW$2</f>
        <v>8.78983466914866E-008</v>
      </c>
      <c r="BK80" s="96" t="n">
        <f aca="false">BJ80/$AT$5/$AT$4</f>
        <v>2.45334052098905E-006</v>
      </c>
      <c r="BL80" s="95" t="n">
        <f aca="false">BK80*100000000</f>
        <v>245.334052098905</v>
      </c>
      <c r="BM80" s="92" t="n">
        <f aca="false">ARM!G114</f>
        <v>0.0242458145330578</v>
      </c>
      <c r="BN80" s="92" t="n">
        <f aca="false">BM80/1000000*$AW$2</f>
        <v>2.42458145330578E-007</v>
      </c>
      <c r="BO80" s="96" t="n">
        <f aca="false">BN80/$AT$5/$AT$4</f>
        <v>6.76727623411569E-006</v>
      </c>
      <c r="BP80" s="95" t="n">
        <f aca="false">BO80*100000000</f>
        <v>676.727623411569</v>
      </c>
      <c r="BQ80" s="97" t="n">
        <f aca="false">VSM!D73</f>
        <v>26.484</v>
      </c>
      <c r="BR80" s="97" t="n">
        <f aca="false">VSM!E73</f>
        <v>2.019</v>
      </c>
      <c r="BS80" s="98" t="n">
        <f aca="false">BR80/BQ80</f>
        <v>0.0762347077480743</v>
      </c>
      <c r="BT80" s="97" t="n">
        <f aca="false">VSM!F73</f>
        <v>6.85</v>
      </c>
      <c r="BU80" s="97" t="n">
        <f aca="false">ABS(VSM!G73)</f>
        <v>22.48</v>
      </c>
      <c r="BV80" s="99" t="n">
        <f aca="false">BU80/BT80</f>
        <v>3.28175182481752</v>
      </c>
      <c r="BW80" s="97" t="n">
        <f aca="false">VSM!D175</f>
        <v>668.655</v>
      </c>
      <c r="BX80" s="97" t="n">
        <f aca="false">VSM!E175</f>
        <v>62.045</v>
      </c>
      <c r="BY80" s="98" t="n">
        <f aca="false">BX80/BW80</f>
        <v>0.0927907515834025</v>
      </c>
      <c r="BZ80" s="97" t="n">
        <f aca="false">VSM!F175</f>
        <v>7.88</v>
      </c>
      <c r="CA80" s="97" t="n">
        <f aca="false">ABS(VSM!G175)</f>
        <v>24.36</v>
      </c>
      <c r="CB80" s="99" t="n">
        <f aca="false">CA80/BZ80</f>
        <v>3.09137055837563</v>
      </c>
      <c r="CC80" s="100" t="str">
        <f aca="false">VSM!D277</f>
        <v>NaN</v>
      </c>
      <c r="CD80" s="100" t="str">
        <f aca="false">VSM!E277</f>
        <v>NaN</v>
      </c>
      <c r="CE80" s="98" t="e">
        <f aca="false">CD80/CC80</f>
        <v>#VALUE!</v>
      </c>
      <c r="CF80" s="97" t="str">
        <f aca="false">VSM!F277</f>
        <v>NaN</v>
      </c>
      <c r="CG80" s="97" t="e">
        <f aca="false">ABS(VSM!G277)</f>
        <v>#VALUE!</v>
      </c>
      <c r="CH80" s="99" t="e">
        <f aca="false">CG80/CF80</f>
        <v>#VALUE!</v>
      </c>
      <c r="CI80" s="100" t="str">
        <f aca="false">VSM!D379</f>
        <v>NaN</v>
      </c>
      <c r="CJ80" s="97" t="str">
        <f aca="false">VSM!E379</f>
        <v>NaN</v>
      </c>
      <c r="CK80" s="98" t="e">
        <f aca="false">CJ80/CI80</f>
        <v>#VALUE!</v>
      </c>
      <c r="CL80" s="97" t="str">
        <f aca="false">VSM!F379</f>
        <v>NaN</v>
      </c>
      <c r="CM80" s="97" t="e">
        <f aca="false">ABS(VSM!F379)</f>
        <v>#VALUE!</v>
      </c>
      <c r="CN80" s="99" t="e">
        <f aca="false">CM80/CL80</f>
        <v>#VALUE!</v>
      </c>
      <c r="CO80" s="97" t="n">
        <f aca="false">VSM!D481</f>
        <v>150.25</v>
      </c>
      <c r="CP80" s="97" t="n">
        <f aca="false">VSM!E481</f>
        <v>14.399</v>
      </c>
      <c r="CQ80" s="98" t="n">
        <f aca="false">CP80/CO80</f>
        <v>0.0958336106489185</v>
      </c>
      <c r="CR80" s="97" t="n">
        <f aca="false">VSM!F481</f>
        <v>7.67</v>
      </c>
      <c r="CS80" s="97" t="n">
        <f aca="false">ABS(VSM!G481)</f>
        <v>23.17</v>
      </c>
      <c r="CT80" s="99" t="n">
        <f aca="false">CS80/CR80</f>
        <v>3.02086049543677</v>
      </c>
      <c r="CU80" s="97" t="n">
        <f aca="false">VSM!D583</f>
        <v>527.217</v>
      </c>
      <c r="CV80" s="97" t="n">
        <f aca="false">VSM!E583</f>
        <v>30.196</v>
      </c>
      <c r="CW80" s="98" t="n">
        <f aca="false">CV80/CU80</f>
        <v>0.0572743291661688</v>
      </c>
      <c r="CX80" s="97" t="n">
        <f aca="false">VSM!F583</f>
        <v>5.77</v>
      </c>
      <c r="CY80" s="97" t="n">
        <f aca="false">ABS(VSM!G583)</f>
        <v>22.52</v>
      </c>
      <c r="CZ80" s="99" t="n">
        <f aca="false">CY80/CX80</f>
        <v>3.90294627383016</v>
      </c>
    </row>
    <row r="81" customFormat="false" ht="16.5" hidden="false" customHeight="true" outlineLevel="0" collapsed="false">
      <c r="A81" s="85" t="n">
        <v>73</v>
      </c>
      <c r="B81" s="86" t="str">
        <f aca="false">Lokalizacje!D75</f>
        <v>52° 11.329'N</v>
      </c>
      <c r="C81" s="86" t="str">
        <f aca="false">Lokalizacje!C75</f>
        <v>20° 59.728'E</v>
      </c>
      <c r="D81" s="87" t="n">
        <f aca="false">Lokalizacje!B75</f>
        <v>45181</v>
      </c>
      <c r="E81" s="88" t="n">
        <f aca="false">'Analiza sitowa'!B74</f>
        <v>843.31</v>
      </c>
      <c r="F81" s="88" t="n">
        <f aca="false">'Analiza sitowa'!C74</f>
        <v>15.4</v>
      </c>
      <c r="G81" s="88" t="n">
        <f aca="false">'Analiza sitowa'!D74</f>
        <v>43.33</v>
      </c>
      <c r="H81" s="88" t="n">
        <f aca="false">'Analiza sitowa'!E74</f>
        <v>123.44</v>
      </c>
      <c r="I81" s="88" t="n">
        <f aca="false">'Analiza sitowa'!F74</f>
        <v>360.49</v>
      </c>
      <c r="J81" s="88" t="n">
        <f aca="false">'Analiza sitowa'!G74</f>
        <v>300.14</v>
      </c>
      <c r="K81" s="89" t="n">
        <f aca="false">E81/$E81*100</f>
        <v>100</v>
      </c>
      <c r="L81" s="89" t="n">
        <f aca="false">F81/$E81*100</f>
        <v>1.82613748206472</v>
      </c>
      <c r="M81" s="89" t="n">
        <f aca="false">G81/$E81*100</f>
        <v>5.13808682453665</v>
      </c>
      <c r="N81" s="89" t="n">
        <f aca="false">H81/$E81*100</f>
        <v>14.6375591419525</v>
      </c>
      <c r="O81" s="89" t="n">
        <f aca="false">I81/$E81*100</f>
        <v>42.7470325265917</v>
      </c>
      <c r="P81" s="89" t="n">
        <f aca="false">J81/$E81*100</f>
        <v>35.5907080433055</v>
      </c>
      <c r="Q81" s="90" t="n">
        <f aca="false">'Masa Warszawa'!D75</f>
        <v>9.11</v>
      </c>
      <c r="R81" s="90" t="n">
        <f aca="false">'Masa Warszawa'!G75</f>
        <v>8.78</v>
      </c>
      <c r="S81" s="90" t="n">
        <f aca="false">'Masa Warszawa'!J75</f>
        <v>9.83</v>
      </c>
      <c r="T81" s="90" t="n">
        <f aca="false">'Masa Warszawa'!M75</f>
        <v>9.66</v>
      </c>
      <c r="U81" s="90" t="n">
        <f aca="false">'Masa Warszawa'!P75</f>
        <v>10.01</v>
      </c>
      <c r="V81" s="90" t="n">
        <f aca="false">'Masa Warszawa'!S75</f>
        <v>7.99</v>
      </c>
      <c r="W81" s="91" t="n">
        <f aca="true">INDIRECT("'F1 Warszawa'!AK"&amp;2+ROW(B73)*6-6)</f>
        <v>0.00141206666666667</v>
      </c>
      <c r="X81" s="91" t="n">
        <f aca="true">INDIRECT("'F1 Warszawa'!AK"&amp;3+ROW(C73)*6-6)</f>
        <v>0.00161103333333333</v>
      </c>
      <c r="Y81" s="91" t="n">
        <f aca="true">INDIRECT("'F1 Warszawa'!AK"&amp;4+ROW(D73)*6-6)</f>
        <v>0.0011717</v>
      </c>
      <c r="Z81" s="91" t="n">
        <f aca="true">INDIRECT("'F1 Warszawa'!AK"&amp;5+ROW(E73)*6-6)</f>
        <v>0.000696336666666667</v>
      </c>
      <c r="AA81" s="91" t="n">
        <f aca="true">INDIRECT("'F1 Warszawa'!AK"&amp;6+ROW(F73)*6-6)</f>
        <v>0.000915743333333333</v>
      </c>
      <c r="AB81" s="91" t="n">
        <f aca="true">INDIRECT("'F1 Warszawa'!AK"&amp;7+ROW(G73)*6-6)</f>
        <v>0.001972</v>
      </c>
      <c r="AC81" s="92" t="n">
        <f aca="false">W81/100</f>
        <v>1.41206666666667E-005</v>
      </c>
      <c r="AD81" s="92" t="n">
        <f aca="false">X81/100</f>
        <v>1.61103333333333E-005</v>
      </c>
      <c r="AE81" s="92" t="n">
        <f aca="false">Y81/100</f>
        <v>1.1717E-005</v>
      </c>
      <c r="AF81" s="92" t="n">
        <f aca="false">Z81/100</f>
        <v>6.96336666666667E-006</v>
      </c>
      <c r="AG81" s="92" t="n">
        <f aca="false">AA81/100</f>
        <v>9.15743333333333E-006</v>
      </c>
      <c r="AH81" s="92" t="n">
        <f aca="false">AB81/100</f>
        <v>1.972E-005</v>
      </c>
      <c r="AI81" s="93" t="n">
        <f aca="false">AC81/Q81*100000000</f>
        <v>155.001829491401</v>
      </c>
      <c r="AJ81" s="93" t="n">
        <f aca="false">AD81/R81*100000000</f>
        <v>183.488990129081</v>
      </c>
      <c r="AK81" s="93" t="n">
        <f aca="false">AE81/S81*100000000</f>
        <v>119.196337741607</v>
      </c>
      <c r="AL81" s="93" t="n">
        <f aca="false">AF81/T81*100000000</f>
        <v>72.0845410628019</v>
      </c>
      <c r="AM81" s="93" t="n">
        <f aca="false">AG81/U81*100000000</f>
        <v>91.4828504828505</v>
      </c>
      <c r="AN81" s="93" t="n">
        <f aca="false">AH81/V81*100000000</f>
        <v>246.808510638298</v>
      </c>
      <c r="AO81" s="92" t="n">
        <f aca="false">'F3 Warszawa'!AK74</f>
        <v>0.00135</v>
      </c>
      <c r="AP81" s="92" t="n">
        <f aca="false">AO81/100</f>
        <v>1.35E-005</v>
      </c>
      <c r="AQ81" s="93" t="n">
        <f aca="false">AP81/Q81*100000000</f>
        <v>148.188803512623</v>
      </c>
      <c r="AR81" s="93" t="n">
        <f aca="false">(AI81-AQ81)/AI81*100</f>
        <v>4.39544875123935</v>
      </c>
      <c r="AS81" s="92" t="n">
        <f aca="false">ARM!G78</f>
        <v>0.0090942030948187</v>
      </c>
      <c r="AT81" s="92" t="n">
        <f aca="false">AS81/1000000*$AW$2</f>
        <v>9.0942030948187E-008</v>
      </c>
      <c r="AU81" s="94" t="n">
        <f aca="false">AT81/$AT$5/$AT$4</f>
        <v>2.53829313046495E-006</v>
      </c>
      <c r="AV81" s="95" t="n">
        <f aca="false">AU81*100000000</f>
        <v>253.829313046495</v>
      </c>
      <c r="AW81" s="101" t="s">
        <v>136</v>
      </c>
      <c r="AX81" s="92" t="e">
        <f aca="false">AW81/1000000*$AW$2</f>
        <v>#VALUE!</v>
      </c>
      <c r="AY81" s="96" t="e">
        <f aca="false">AX81/$AT$5/$AT$4</f>
        <v>#VALUE!</v>
      </c>
      <c r="AZ81" s="95" t="e">
        <f aca="false">AY81*100000000</f>
        <v>#VALUE!</v>
      </c>
      <c r="BA81" s="101" t="s">
        <v>136</v>
      </c>
      <c r="BB81" s="92" t="e">
        <f aca="false">BA81/1000000*$AW$2</f>
        <v>#VALUE!</v>
      </c>
      <c r="BC81" s="96" t="e">
        <f aca="false">BB81/$AT$5/$AT$4</f>
        <v>#VALUE!</v>
      </c>
      <c r="BD81" s="95" t="e">
        <f aca="false">BC81*100000000</f>
        <v>#VALUE!</v>
      </c>
      <c r="BE81" s="101" t="s">
        <v>136</v>
      </c>
      <c r="BF81" s="96" t="e">
        <f aca="false">BE81/1000000*$AW$2</f>
        <v>#VALUE!</v>
      </c>
      <c r="BG81" s="96" t="e">
        <f aca="false">BF81/$AT$5/$AT$4</f>
        <v>#VALUE!</v>
      </c>
      <c r="BH81" s="95" t="e">
        <f aca="false">BG81*100000000</f>
        <v>#VALUE!</v>
      </c>
      <c r="BI81" s="101" t="s">
        <v>136</v>
      </c>
      <c r="BJ81" s="96" t="e">
        <f aca="false">BI81/1000000*$AW$2</f>
        <v>#VALUE!</v>
      </c>
      <c r="BK81" s="96" t="e">
        <f aca="false">BJ81/$AT$5/$AT$4</f>
        <v>#VALUE!</v>
      </c>
      <c r="BL81" s="95" t="e">
        <f aca="false">BK81*100000000</f>
        <v>#VALUE!</v>
      </c>
      <c r="BM81" s="101" t="s">
        <v>136</v>
      </c>
      <c r="BN81" s="92" t="e">
        <f aca="false">BM81/1000000*$AW$2</f>
        <v>#VALUE!</v>
      </c>
      <c r="BO81" s="96" t="e">
        <f aca="false">BN81/$AT$5/$AT$4</f>
        <v>#VALUE!</v>
      </c>
      <c r="BP81" s="95" t="e">
        <f aca="false">BO81*100000000</f>
        <v>#VALUE!</v>
      </c>
      <c r="BQ81" s="97" t="n">
        <f aca="false">VSM!D74</f>
        <v>124.296</v>
      </c>
      <c r="BR81" s="97" t="n">
        <f aca="false">VSM!E74</f>
        <v>12.615</v>
      </c>
      <c r="BS81" s="98" t="n">
        <f aca="false">BR81/BQ81</f>
        <v>0.101491600695115</v>
      </c>
      <c r="BT81" s="97" t="n">
        <f aca="false">VSM!F74</f>
        <v>8.43</v>
      </c>
      <c r="BU81" s="97" t="n">
        <f aca="false">ABS(VSM!G74)</f>
        <v>26.59</v>
      </c>
      <c r="BV81" s="99" t="n">
        <f aca="false">BU81/BT81</f>
        <v>3.15421115065243</v>
      </c>
      <c r="BW81" s="97" t="str">
        <f aca="false">VSM!D176</f>
        <v>NaN</v>
      </c>
      <c r="BX81" s="97" t="str">
        <f aca="false">VSM!E176</f>
        <v>NaN</v>
      </c>
      <c r="BY81" s="98" t="e">
        <f aca="false">BX81/BW81</f>
        <v>#VALUE!</v>
      </c>
      <c r="BZ81" s="97" t="str">
        <f aca="false">VSM!F176</f>
        <v>NaN</v>
      </c>
      <c r="CA81" s="97" t="e">
        <f aca="false">ABS(VSM!G176)</f>
        <v>#VALUE!</v>
      </c>
      <c r="CB81" s="99" t="e">
        <f aca="false">CA81/BZ81</f>
        <v>#VALUE!</v>
      </c>
      <c r="CC81" s="100" t="str">
        <f aca="false">VSM!D278</f>
        <v>NaN</v>
      </c>
      <c r="CD81" s="100" t="str">
        <f aca="false">VSM!E278</f>
        <v>NaN</v>
      </c>
      <c r="CE81" s="98" t="e">
        <f aca="false">CD81/CC81</f>
        <v>#VALUE!</v>
      </c>
      <c r="CF81" s="97" t="str">
        <f aca="false">VSM!F278</f>
        <v>NaN</v>
      </c>
      <c r="CG81" s="97" t="e">
        <f aca="false">ABS(VSM!G278)</f>
        <v>#VALUE!</v>
      </c>
      <c r="CH81" s="99" t="e">
        <f aca="false">CG81/CF81</f>
        <v>#VALUE!</v>
      </c>
      <c r="CI81" s="100" t="str">
        <f aca="false">VSM!D380</f>
        <v>NaN</v>
      </c>
      <c r="CJ81" s="97" t="str">
        <f aca="false">VSM!E380</f>
        <v>NaN</v>
      </c>
      <c r="CK81" s="98" t="e">
        <f aca="false">CJ81/CI81</f>
        <v>#VALUE!</v>
      </c>
      <c r="CL81" s="97" t="str">
        <f aca="false">VSM!F380</f>
        <v>NaN</v>
      </c>
      <c r="CM81" s="97" t="e">
        <f aca="false">ABS(VSM!F380)</f>
        <v>#VALUE!</v>
      </c>
      <c r="CN81" s="99" t="e">
        <f aca="false">CM81/CL81</f>
        <v>#VALUE!</v>
      </c>
      <c r="CO81" s="97" t="str">
        <f aca="false">VSM!D482</f>
        <v>NaN</v>
      </c>
      <c r="CP81" s="97" t="str">
        <f aca="false">VSM!E482</f>
        <v>NaN</v>
      </c>
      <c r="CQ81" s="98" t="e">
        <f aca="false">CP81/CO81</f>
        <v>#VALUE!</v>
      </c>
      <c r="CR81" s="97" t="str">
        <f aca="false">VSM!F482</f>
        <v>NaN</v>
      </c>
      <c r="CS81" s="97" t="e">
        <f aca="false">ABS(VSM!G482)</f>
        <v>#VALUE!</v>
      </c>
      <c r="CT81" s="99" t="e">
        <f aca="false">CS81/CR81</f>
        <v>#VALUE!</v>
      </c>
      <c r="CU81" s="97" t="str">
        <f aca="false">VSM!D584</f>
        <v>NaN</v>
      </c>
      <c r="CV81" s="97" t="str">
        <f aca="false">VSM!E584</f>
        <v>NaN</v>
      </c>
      <c r="CW81" s="98" t="e">
        <f aca="false">CV81/CU81</f>
        <v>#VALUE!</v>
      </c>
      <c r="CX81" s="97" t="str">
        <f aca="false">VSM!F584</f>
        <v>NaN</v>
      </c>
      <c r="CY81" s="97" t="e">
        <f aca="false">ABS(VSM!G584)</f>
        <v>#VALUE!</v>
      </c>
      <c r="CZ81" s="99" t="e">
        <f aca="false">CY81/CX81</f>
        <v>#VALUE!</v>
      </c>
    </row>
    <row r="82" customFormat="false" ht="16.5" hidden="false" customHeight="true" outlineLevel="0" collapsed="false">
      <c r="A82" s="85" t="n">
        <v>74</v>
      </c>
      <c r="B82" s="86" t="str">
        <f aca="false">Lokalizacje!D76</f>
        <v>52° 12.182'N</v>
      </c>
      <c r="C82" s="86" t="str">
        <f aca="false">Lokalizacje!C76</f>
        <v>20° 59.143'E</v>
      </c>
      <c r="D82" s="87" t="n">
        <f aca="false">Lokalizacje!B76</f>
        <v>45181</v>
      </c>
      <c r="E82" s="88" t="n">
        <f aca="false">'Analiza sitowa'!B75</f>
        <v>755.96</v>
      </c>
      <c r="F82" s="88" t="n">
        <f aca="false">'Analiza sitowa'!C75</f>
        <v>17.41</v>
      </c>
      <c r="G82" s="88" t="n">
        <f aca="false">'Analiza sitowa'!D75</f>
        <v>48.95</v>
      </c>
      <c r="H82" s="88" t="n">
        <f aca="false">'Analiza sitowa'!E75</f>
        <v>145.92</v>
      </c>
      <c r="I82" s="88" t="n">
        <f aca="false">'Analiza sitowa'!F75</f>
        <v>343.35</v>
      </c>
      <c r="J82" s="88" t="n">
        <f aca="false">'Analiza sitowa'!G75</f>
        <v>199.71</v>
      </c>
      <c r="K82" s="89" t="n">
        <f aca="false">E82/$E82*100</f>
        <v>100</v>
      </c>
      <c r="L82" s="89" t="n">
        <f aca="false">F82/$E82*100</f>
        <v>2.30303190645008</v>
      </c>
      <c r="M82" s="89" t="n">
        <f aca="false">G82/$E82*100</f>
        <v>6.47521032858881</v>
      </c>
      <c r="N82" s="89" t="n">
        <f aca="false">H82/$E82*100</f>
        <v>19.3026086036298</v>
      </c>
      <c r="O82" s="89" t="n">
        <f aca="false">I82/$E82*100</f>
        <v>45.4190697920525</v>
      </c>
      <c r="P82" s="89" t="n">
        <f aca="false">J82/$E82*100</f>
        <v>26.4180644478544</v>
      </c>
      <c r="Q82" s="90" t="n">
        <f aca="false">'Masa Warszawa'!D76</f>
        <v>9.46</v>
      </c>
      <c r="R82" s="90" t="n">
        <f aca="false">'Masa Warszawa'!G76</f>
        <v>7.08</v>
      </c>
      <c r="S82" s="90" t="n">
        <f aca="false">'Masa Warszawa'!J76</f>
        <v>8.96</v>
      </c>
      <c r="T82" s="90" t="n">
        <f aca="false">'Masa Warszawa'!M76</f>
        <v>9.42</v>
      </c>
      <c r="U82" s="90" t="n">
        <f aca="false">'Masa Warszawa'!P76</f>
        <v>9.44</v>
      </c>
      <c r="V82" s="90" t="n">
        <f aca="false">'Masa Warszawa'!S76</f>
        <v>8.74</v>
      </c>
      <c r="W82" s="91" t="n">
        <f aca="true">INDIRECT("'F1 Warszawa'!AK"&amp;2+ROW(B74)*6-6)</f>
        <v>0.00232726666666667</v>
      </c>
      <c r="X82" s="91" t="n">
        <f aca="true">INDIRECT("'F1 Warszawa'!AK"&amp;3+ROW(C74)*6-6)</f>
        <v>0.00159336666666667</v>
      </c>
      <c r="Y82" s="91" t="n">
        <f aca="true">INDIRECT("'F1 Warszawa'!AK"&amp;4+ROW(D74)*6-6)</f>
        <v>0.00142423333333333</v>
      </c>
      <c r="Z82" s="91" t="n">
        <f aca="true">INDIRECT("'F1 Warszawa'!AK"&amp;5+ROW(E74)*6-6)</f>
        <v>0.00102853333333333</v>
      </c>
      <c r="AA82" s="91" t="n">
        <f aca="true">INDIRECT("'F1 Warszawa'!AK"&amp;6+ROW(F74)*6-6)</f>
        <v>0.00150906666666667</v>
      </c>
      <c r="AB82" s="91" t="n">
        <f aca="true">INDIRECT("'F1 Warszawa'!AK"&amp;7+ROW(G74)*6-6)</f>
        <v>0.00349083333333333</v>
      </c>
      <c r="AC82" s="92" t="n">
        <f aca="false">W82/100</f>
        <v>2.32726666666667E-005</v>
      </c>
      <c r="AD82" s="92" t="n">
        <f aca="false">X82/100</f>
        <v>1.59336666666667E-005</v>
      </c>
      <c r="AE82" s="92" t="n">
        <f aca="false">Y82/100</f>
        <v>1.42423333333333E-005</v>
      </c>
      <c r="AF82" s="92" t="n">
        <f aca="false">Z82/100</f>
        <v>1.02853333333333E-005</v>
      </c>
      <c r="AG82" s="92" t="n">
        <f aca="false">AA82/100</f>
        <v>1.50906666666667E-005</v>
      </c>
      <c r="AH82" s="92" t="n">
        <f aca="false">AB82/100</f>
        <v>3.49083333333333E-005</v>
      </c>
      <c r="AI82" s="93" t="n">
        <f aca="false">AC82/Q82*100000000</f>
        <v>246.011275546159</v>
      </c>
      <c r="AJ82" s="93" t="n">
        <f aca="false">AD82/R82*100000000</f>
        <v>225.051789077213</v>
      </c>
      <c r="AK82" s="93" t="n">
        <f aca="false">AE82/S82*100000000</f>
        <v>158.954613095238</v>
      </c>
      <c r="AL82" s="93" t="n">
        <f aca="false">AF82/T82*100000000</f>
        <v>109.186128803963</v>
      </c>
      <c r="AM82" s="93" t="n">
        <f aca="false">AG82/U82*100000000</f>
        <v>159.858757062147</v>
      </c>
      <c r="AN82" s="93" t="n">
        <f aca="false">AH82/V82*100000000</f>
        <v>399.408848207475</v>
      </c>
      <c r="AO82" s="92" t="n">
        <f aca="false">'F3 Warszawa'!AK75</f>
        <v>0.00223</v>
      </c>
      <c r="AP82" s="92" t="n">
        <f aca="false">AO82/100</f>
        <v>2.23E-005</v>
      </c>
      <c r="AQ82" s="93" t="n">
        <f aca="false">AP82/Q82*100000000</f>
        <v>235.729386892178</v>
      </c>
      <c r="AR82" s="93" t="n">
        <f aca="false">(AI82-AQ82)/AI82*100</f>
        <v>4.17943796728636</v>
      </c>
      <c r="AS82" s="92" t="n">
        <f aca="false">ARM!G79</f>
        <v>0.0158052651591116</v>
      </c>
      <c r="AT82" s="92" t="n">
        <f aca="false">AS82/1000000*$AW$2</f>
        <v>1.58052651591116E-007</v>
      </c>
      <c r="AU82" s="94" t="n">
        <f aca="false">AT82/$AT$5/$AT$4</f>
        <v>4.41142511996537E-006</v>
      </c>
      <c r="AV82" s="95" t="n">
        <f aca="false">AU82*100000000</f>
        <v>441.142511996537</v>
      </c>
      <c r="AW82" s="101" t="s">
        <v>136</v>
      </c>
      <c r="AX82" s="92" t="e">
        <f aca="false">AW82/1000000*$AW$2</f>
        <v>#VALUE!</v>
      </c>
      <c r="AY82" s="96" t="e">
        <f aca="false">AX82/$AT$5/$AT$4</f>
        <v>#VALUE!</v>
      </c>
      <c r="AZ82" s="95" t="e">
        <f aca="false">AY82*100000000</f>
        <v>#VALUE!</v>
      </c>
      <c r="BA82" s="96" t="n">
        <f aca="false">ARM!G223</f>
        <v>0.0127822734613087</v>
      </c>
      <c r="BB82" s="92" t="n">
        <f aca="false">BA82/1000000*$AW$2</f>
        <v>1.27822734613087E-007</v>
      </c>
      <c r="BC82" s="96" t="n">
        <f aca="false">BB82/$AT$5/$AT$4</f>
        <v>3.56767454831194E-006</v>
      </c>
      <c r="BD82" s="95" t="n">
        <f aca="false">BC82*100000000</f>
        <v>356.767454831194</v>
      </c>
      <c r="BE82" s="101" t="s">
        <v>136</v>
      </c>
      <c r="BF82" s="96" t="e">
        <f aca="false">BE82/1000000*$AW$2</f>
        <v>#VALUE!</v>
      </c>
      <c r="BG82" s="96" t="e">
        <f aca="false">BF82/$AT$5/$AT$4</f>
        <v>#VALUE!</v>
      </c>
      <c r="BH82" s="95" t="e">
        <f aca="false">BG82*100000000</f>
        <v>#VALUE!</v>
      </c>
      <c r="BI82" s="96" t="n">
        <f aca="false">ARM!G222</f>
        <v>0.0110284485896777</v>
      </c>
      <c r="BJ82" s="96" t="n">
        <f aca="false">BI82/1000000*$AW$2</f>
        <v>1.10284485896777E-007</v>
      </c>
      <c r="BK82" s="96" t="n">
        <f aca="false">BJ82/$AT$5/$AT$4</f>
        <v>3.07816253969671E-006</v>
      </c>
      <c r="BL82" s="95" t="n">
        <f aca="false">BK82*100000000</f>
        <v>307.816253969671</v>
      </c>
      <c r="BM82" s="96" t="n">
        <f aca="false">ARM!G221</f>
        <v>0.0272448947540699</v>
      </c>
      <c r="BN82" s="92" t="n">
        <f aca="false">BM82/1000000*$AW$2</f>
        <v>2.72448947540699E-007</v>
      </c>
      <c r="BO82" s="96" t="n">
        <f aca="false">BN82/$AT$5/$AT$4</f>
        <v>7.60435284691373E-006</v>
      </c>
      <c r="BP82" s="95" t="n">
        <f aca="false">BO82*100000000</f>
        <v>760.435284691373</v>
      </c>
      <c r="BQ82" s="97" t="n">
        <f aca="false">VSM!D75</f>
        <v>256.768</v>
      </c>
      <c r="BR82" s="97" t="n">
        <f aca="false">VSM!E75</f>
        <v>24.684</v>
      </c>
      <c r="BS82" s="98" t="n">
        <f aca="false">BR82/BQ82</f>
        <v>0.0961334745762712</v>
      </c>
      <c r="BT82" s="97" t="n">
        <f aca="false">VSM!F75</f>
        <v>8.49</v>
      </c>
      <c r="BU82" s="97" t="n">
        <f aca="false">ABS(VSM!G75)</f>
        <v>26.63</v>
      </c>
      <c r="BV82" s="99" t="n">
        <f aca="false">BU82/BT82</f>
        <v>3.13663133097762</v>
      </c>
      <c r="BW82" s="97" t="str">
        <f aca="false">VSM!D177</f>
        <v>NaN</v>
      </c>
      <c r="BX82" s="97" t="str">
        <f aca="false">VSM!E177</f>
        <v>NaN</v>
      </c>
      <c r="BY82" s="98" t="e">
        <f aca="false">BX82/BW82</f>
        <v>#VALUE!</v>
      </c>
      <c r="BZ82" s="97" t="str">
        <f aca="false">VSM!F177</f>
        <v>NaN</v>
      </c>
      <c r="CA82" s="97" t="e">
        <f aca="false">ABS(VSM!G177)</f>
        <v>#VALUE!</v>
      </c>
      <c r="CB82" s="99" t="e">
        <f aca="false">CA82/BZ82</f>
        <v>#VALUE!</v>
      </c>
      <c r="CC82" s="100" t="n">
        <f aca="false">VSM!D279</f>
        <v>187.038</v>
      </c>
      <c r="CD82" s="100" t="n">
        <f aca="false">VSM!E279</f>
        <v>24.94</v>
      </c>
      <c r="CE82" s="98" t="n">
        <f aca="false">CD82/CC82</f>
        <v>0.133341887744736</v>
      </c>
      <c r="CF82" s="97" t="n">
        <f aca="false">VSM!F279</f>
        <v>10.45</v>
      </c>
      <c r="CG82" s="97" t="n">
        <f aca="false">ABS(VSM!G279)</f>
        <v>27.06</v>
      </c>
      <c r="CH82" s="99" t="n">
        <f aca="false">CG82/CF82</f>
        <v>2.58947368421053</v>
      </c>
      <c r="CI82" s="100" t="str">
        <f aca="false">VSM!D381</f>
        <v>NaN</v>
      </c>
      <c r="CJ82" s="97" t="str">
        <f aca="false">VSM!E381</f>
        <v>NaN</v>
      </c>
      <c r="CK82" s="98" t="e">
        <f aca="false">CJ82/CI82</f>
        <v>#VALUE!</v>
      </c>
      <c r="CL82" s="97" t="str">
        <f aca="false">VSM!F381</f>
        <v>NaN</v>
      </c>
      <c r="CM82" s="97" t="e">
        <f aca="false">ABS(VSM!F381)</f>
        <v>#VALUE!</v>
      </c>
      <c r="CN82" s="99" t="e">
        <f aca="false">CM82/CL82</f>
        <v>#VALUE!</v>
      </c>
      <c r="CO82" s="97" t="n">
        <f aca="false">VSM!D483</f>
        <v>147.959</v>
      </c>
      <c r="CP82" s="97" t="n">
        <f aca="false">VSM!E483</f>
        <v>13.141</v>
      </c>
      <c r="CQ82" s="98" t="n">
        <f aca="false">CP82/CO82</f>
        <v>0.0888151447360417</v>
      </c>
      <c r="CR82" s="97" t="n">
        <f aca="false">VSM!F483</f>
        <v>7.76</v>
      </c>
      <c r="CS82" s="97" t="n">
        <f aca="false">ABS(VSM!G483)</f>
        <v>27.02</v>
      </c>
      <c r="CT82" s="99" t="n">
        <f aca="false">CS82/CR82</f>
        <v>3.4819587628866</v>
      </c>
      <c r="CU82" s="97" t="n">
        <f aca="false">VSM!D585</f>
        <v>326.481</v>
      </c>
      <c r="CV82" s="97" t="n">
        <f aca="false">VSM!E585</f>
        <v>28.535</v>
      </c>
      <c r="CW82" s="98" t="n">
        <f aca="false">CV82/CU82</f>
        <v>0.0874017170983916</v>
      </c>
      <c r="CX82" s="97" t="n">
        <f aca="false">VSM!F585</f>
        <v>7.9</v>
      </c>
      <c r="CY82" s="97" t="n">
        <f aca="false">ABS(VSM!G585)</f>
        <v>10.89</v>
      </c>
      <c r="CZ82" s="99" t="n">
        <f aca="false">CY82/CX82</f>
        <v>1.37848101265823</v>
      </c>
    </row>
    <row r="83" customFormat="false" ht="16.5" hidden="false" customHeight="true" outlineLevel="0" collapsed="false">
      <c r="A83" s="85" t="n">
        <v>75</v>
      </c>
      <c r="B83" s="86" t="str">
        <f aca="false">Lokalizacje!D77</f>
        <v>52° 12.993'N</v>
      </c>
      <c r="C83" s="86" t="str">
        <f aca="false">Lokalizacje!C77</f>
        <v>20° 59.398'E</v>
      </c>
      <c r="D83" s="87" t="n">
        <f aca="false">Lokalizacje!B77</f>
        <v>45181</v>
      </c>
      <c r="E83" s="88" t="n">
        <f aca="false">'Analiza sitowa'!B76</f>
        <v>639.93</v>
      </c>
      <c r="F83" s="88" t="n">
        <f aca="false">'Analiza sitowa'!C76</f>
        <v>29.76</v>
      </c>
      <c r="G83" s="88" t="n">
        <f aca="false">'Analiza sitowa'!D76</f>
        <v>63.19</v>
      </c>
      <c r="H83" s="88" t="n">
        <f aca="false">'Analiza sitowa'!E76</f>
        <v>127.83</v>
      </c>
      <c r="I83" s="88" t="n">
        <f aca="false">'Analiza sitowa'!F76</f>
        <v>242.17</v>
      </c>
      <c r="J83" s="88" t="n">
        <f aca="false">'Analiza sitowa'!G76</f>
        <v>176.44</v>
      </c>
      <c r="K83" s="89" t="n">
        <f aca="false">E83/$E83*100</f>
        <v>100</v>
      </c>
      <c r="L83" s="89" t="n">
        <f aca="false">F83/$E83*100</f>
        <v>4.65050864938353</v>
      </c>
      <c r="M83" s="89" t="n">
        <f aca="false">G83/$E83*100</f>
        <v>9.87451752535434</v>
      </c>
      <c r="N83" s="89" t="n">
        <f aca="false">H83/$E83*100</f>
        <v>19.9756223336928</v>
      </c>
      <c r="O83" s="89" t="n">
        <f aca="false">I83/$E83*100</f>
        <v>37.843201600175</v>
      </c>
      <c r="P83" s="89" t="n">
        <f aca="false">J83/$E83*100</f>
        <v>27.5717656618693</v>
      </c>
      <c r="Q83" s="90" t="n">
        <f aca="false">'Masa Warszawa'!D77</f>
        <v>10</v>
      </c>
      <c r="R83" s="90" t="n">
        <f aca="false">'Masa Warszawa'!G77</f>
        <v>8.15</v>
      </c>
      <c r="S83" s="90" t="n">
        <f aca="false">'Masa Warszawa'!J77</f>
        <v>8.62</v>
      </c>
      <c r="T83" s="90" t="n">
        <f aca="false">'Masa Warszawa'!M77</f>
        <v>9.61</v>
      </c>
      <c r="U83" s="90" t="n">
        <f aca="false">'Masa Warszawa'!P77</f>
        <v>9.65</v>
      </c>
      <c r="V83" s="90" t="n">
        <f aca="false">'Masa Warszawa'!S77</f>
        <v>7.87</v>
      </c>
      <c r="W83" s="91" t="n">
        <f aca="true">INDIRECT("'F1 Warszawa'!AK"&amp;2+ROW(B75)*6-6)</f>
        <v>0.00253173333333333</v>
      </c>
      <c r="X83" s="91" t="n">
        <f aca="true">INDIRECT("'F1 Warszawa'!AK"&amp;3+ROW(C75)*6-6)</f>
        <v>0.0024885</v>
      </c>
      <c r="Y83" s="91" t="n">
        <f aca="true">INDIRECT("'F1 Warszawa'!AK"&amp;4+ROW(D75)*6-6)</f>
        <v>0.00171193333333333</v>
      </c>
      <c r="Z83" s="91" t="n">
        <f aca="true">INDIRECT("'F1 Warszawa'!AK"&amp;5+ROW(E75)*6-6)</f>
        <v>0.0013311</v>
      </c>
      <c r="AA83" s="91" t="n">
        <f aca="true">INDIRECT("'F1 Warszawa'!AK"&amp;6+ROW(F75)*6-6)</f>
        <v>0.00141926666666667</v>
      </c>
      <c r="AB83" s="91" t="n">
        <f aca="true">INDIRECT("'F1 Warszawa'!AK"&amp;7+ROW(G75)*6-6)</f>
        <v>0.00309023333333333</v>
      </c>
      <c r="AC83" s="92" t="n">
        <f aca="false">W83/100</f>
        <v>2.53173333333333E-005</v>
      </c>
      <c r="AD83" s="92" t="n">
        <f aca="false">X83/100</f>
        <v>2.4885E-005</v>
      </c>
      <c r="AE83" s="92" t="n">
        <f aca="false">Y83/100</f>
        <v>1.71193333333333E-005</v>
      </c>
      <c r="AF83" s="92" t="n">
        <f aca="false">Z83/100</f>
        <v>1.3311E-005</v>
      </c>
      <c r="AG83" s="92" t="n">
        <f aca="false">AA83/100</f>
        <v>1.41926666666667E-005</v>
      </c>
      <c r="AH83" s="92" t="n">
        <f aca="false">AB83/100</f>
        <v>3.09023333333333E-005</v>
      </c>
      <c r="AI83" s="93" t="n">
        <f aca="false">AC83/Q83*100000000</f>
        <v>253.173333333333</v>
      </c>
      <c r="AJ83" s="93" t="n">
        <f aca="false">AD83/R83*100000000</f>
        <v>305.337423312883</v>
      </c>
      <c r="AK83" s="93" t="n">
        <f aca="false">AE83/S83*100000000</f>
        <v>198.600154679041</v>
      </c>
      <c r="AL83" s="93" t="n">
        <f aca="false">AF83/T83*100000000</f>
        <v>138.511966701353</v>
      </c>
      <c r="AM83" s="93" t="n">
        <f aca="false">AG83/U83*100000000</f>
        <v>147.07426597582</v>
      </c>
      <c r="AN83" s="93" t="n">
        <f aca="false">AH83/V83*100000000</f>
        <v>392.659889877171</v>
      </c>
      <c r="AO83" s="92" t="n">
        <f aca="false">'F3 Warszawa'!AK76</f>
        <v>0.00246</v>
      </c>
      <c r="AP83" s="92" t="n">
        <f aca="false">AO83/100</f>
        <v>2.46E-005</v>
      </c>
      <c r="AQ83" s="93" t="n">
        <f aca="false">AP83/Q83*100000000</f>
        <v>246</v>
      </c>
      <c r="AR83" s="93" t="n">
        <f aca="false">(AI83-AQ83)/AI83*100</f>
        <v>2.83336844322731</v>
      </c>
      <c r="AS83" s="92" t="n">
        <f aca="false">ARM!G80</f>
        <v>0.0111418180135232</v>
      </c>
      <c r="AT83" s="92" t="n">
        <f aca="false">AS83/1000000*$AW$2</f>
        <v>1.11418180135232E-007</v>
      </c>
      <c r="AU83" s="94" t="n">
        <f aca="false">AT83/$AT$5/$AT$4</f>
        <v>3.10980520555225E-006</v>
      </c>
      <c r="AV83" s="95" t="n">
        <f aca="false">AU83*100000000</f>
        <v>310.980520555225</v>
      </c>
      <c r="AW83" s="101" t="s">
        <v>136</v>
      </c>
      <c r="AX83" s="92" t="e">
        <f aca="false">AW83/1000000*$AW$2</f>
        <v>#VALUE!</v>
      </c>
      <c r="AY83" s="96" t="e">
        <f aca="false">AX83/$AT$5/$AT$4</f>
        <v>#VALUE!</v>
      </c>
      <c r="AZ83" s="95" t="e">
        <f aca="false">AY83*100000000</f>
        <v>#VALUE!</v>
      </c>
      <c r="BA83" s="101" t="s">
        <v>136</v>
      </c>
      <c r="BB83" s="92" t="e">
        <f aca="false">BA83/1000000*$AW$2</f>
        <v>#VALUE!</v>
      </c>
      <c r="BC83" s="96" t="e">
        <f aca="false">BB83/$AT$5/$AT$4</f>
        <v>#VALUE!</v>
      </c>
      <c r="BD83" s="95" t="e">
        <f aca="false">BC83*100000000</f>
        <v>#VALUE!</v>
      </c>
      <c r="BE83" s="101" t="s">
        <v>136</v>
      </c>
      <c r="BF83" s="96" t="e">
        <f aca="false">BE83/1000000*$AW$2</f>
        <v>#VALUE!</v>
      </c>
      <c r="BG83" s="96" t="e">
        <f aca="false">BF83/$AT$5/$AT$4</f>
        <v>#VALUE!</v>
      </c>
      <c r="BH83" s="95" t="e">
        <f aca="false">BG83*100000000</f>
        <v>#VALUE!</v>
      </c>
      <c r="BI83" s="101" t="s">
        <v>136</v>
      </c>
      <c r="BJ83" s="96" t="e">
        <f aca="false">BI83/1000000*$AW$2</f>
        <v>#VALUE!</v>
      </c>
      <c r="BK83" s="96" t="e">
        <f aca="false">BJ83/$AT$5/$AT$4</f>
        <v>#VALUE!</v>
      </c>
      <c r="BL83" s="95" t="e">
        <f aca="false">BK83*100000000</f>
        <v>#VALUE!</v>
      </c>
      <c r="BM83" s="96" t="n">
        <f aca="false">ARM!G224</f>
        <v>0.0207046187458531</v>
      </c>
      <c r="BN83" s="92" t="n">
        <f aca="false">BM83/1000000*$AW$2</f>
        <v>2.07046187458531E-007</v>
      </c>
      <c r="BO83" s="96" t="n">
        <f aca="false">BN83/$AT$5/$AT$4</f>
        <v>5.778889143287E-006</v>
      </c>
      <c r="BP83" s="95" t="n">
        <f aca="false">BO83*100000000</f>
        <v>577.8889143287</v>
      </c>
      <c r="BQ83" s="97" t="n">
        <f aca="false">VSM!D76</f>
        <v>168.021</v>
      </c>
      <c r="BR83" s="97" t="n">
        <f aca="false">VSM!E76</f>
        <v>15.45</v>
      </c>
      <c r="BS83" s="98" t="n">
        <f aca="false">BR83/BQ83</f>
        <v>0.0919527916153338</v>
      </c>
      <c r="BT83" s="97" t="n">
        <f aca="false">VSM!F76</f>
        <v>8.03</v>
      </c>
      <c r="BU83" s="97" t="n">
        <f aca="false">ABS(VSM!G76)</f>
        <v>24.32</v>
      </c>
      <c r="BV83" s="99" t="n">
        <f aca="false">BU83/BT83</f>
        <v>3.02864259028643</v>
      </c>
      <c r="BW83" s="97" t="str">
        <f aca="false">VSM!D178</f>
        <v>NaN</v>
      </c>
      <c r="BX83" s="97" t="str">
        <f aca="false">VSM!E178</f>
        <v>NaN</v>
      </c>
      <c r="BY83" s="98" t="e">
        <f aca="false">BX83/BW83</f>
        <v>#VALUE!</v>
      </c>
      <c r="BZ83" s="97" t="str">
        <f aca="false">VSM!F178</f>
        <v>NaN</v>
      </c>
      <c r="CA83" s="97" t="e">
        <f aca="false">ABS(VSM!G178)</f>
        <v>#VALUE!</v>
      </c>
      <c r="CB83" s="99" t="e">
        <f aca="false">CA83/BZ83</f>
        <v>#VALUE!</v>
      </c>
      <c r="CC83" s="100" t="str">
        <f aca="false">VSM!D280</f>
        <v>NaN</v>
      </c>
      <c r="CD83" s="100" t="str">
        <f aca="false">VSM!E280</f>
        <v>NaN</v>
      </c>
      <c r="CE83" s="98" t="e">
        <f aca="false">CD83/CC83</f>
        <v>#VALUE!</v>
      </c>
      <c r="CF83" s="97" t="str">
        <f aca="false">VSM!F280</f>
        <v>NaN</v>
      </c>
      <c r="CG83" s="97" t="e">
        <f aca="false">ABS(VSM!G280)</f>
        <v>#VALUE!</v>
      </c>
      <c r="CH83" s="99" t="e">
        <f aca="false">CG83/CF83</f>
        <v>#VALUE!</v>
      </c>
      <c r="CI83" s="100" t="str">
        <f aca="false">VSM!D382</f>
        <v>NaN</v>
      </c>
      <c r="CJ83" s="97" t="str">
        <f aca="false">VSM!E382</f>
        <v>NaN</v>
      </c>
      <c r="CK83" s="98" t="e">
        <f aca="false">CJ83/CI83</f>
        <v>#VALUE!</v>
      </c>
      <c r="CL83" s="97" t="str">
        <f aca="false">VSM!F382</f>
        <v>NaN</v>
      </c>
      <c r="CM83" s="97" t="e">
        <f aca="false">ABS(VSM!F382)</f>
        <v>#VALUE!</v>
      </c>
      <c r="CN83" s="99" t="e">
        <f aca="false">CM83/CL83</f>
        <v>#VALUE!</v>
      </c>
      <c r="CO83" s="97" t="str">
        <f aca="false">VSM!D484</f>
        <v>NaN</v>
      </c>
      <c r="CP83" s="97" t="str">
        <f aca="false">VSM!E484</f>
        <v>NaN</v>
      </c>
      <c r="CQ83" s="98" t="e">
        <f aca="false">CP83/CO83</f>
        <v>#VALUE!</v>
      </c>
      <c r="CR83" s="97" t="str">
        <f aca="false">VSM!F484</f>
        <v>NaN</v>
      </c>
      <c r="CS83" s="97" t="e">
        <f aca="false">ABS(VSM!G484)</f>
        <v>#VALUE!</v>
      </c>
      <c r="CT83" s="99" t="e">
        <f aca="false">CS83/CR83</f>
        <v>#VALUE!</v>
      </c>
      <c r="CU83" s="97" t="n">
        <f aca="false">VSM!D586</f>
        <v>320.303</v>
      </c>
      <c r="CV83" s="97" t="n">
        <f aca="false">VSM!E586</f>
        <v>25.323</v>
      </c>
      <c r="CW83" s="98" t="n">
        <f aca="false">CV83/CU83</f>
        <v>0.0790595155212408</v>
      </c>
      <c r="CX83" s="97" t="n">
        <f aca="false">VSM!F586</f>
        <v>7.39</v>
      </c>
      <c r="CY83" s="97" t="n">
        <f aca="false">ABS(VSM!G586)</f>
        <v>26.17</v>
      </c>
      <c r="CZ83" s="99" t="n">
        <f aca="false">CY83/CX83</f>
        <v>3.54127198917456</v>
      </c>
    </row>
    <row r="84" customFormat="false" ht="16.5" hidden="false" customHeight="true" outlineLevel="0" collapsed="false">
      <c r="A84" s="85" t="n">
        <v>76</v>
      </c>
      <c r="B84" s="86" t="str">
        <f aca="false">Lokalizacje!D78</f>
        <v>52° 11.331'N</v>
      </c>
      <c r="C84" s="86" t="str">
        <f aca="false">Lokalizacje!C78</f>
        <v>21° 01.036'E</v>
      </c>
      <c r="D84" s="87" t="n">
        <f aca="false">Lokalizacje!B78</f>
        <v>45184</v>
      </c>
      <c r="E84" s="88" t="n">
        <f aca="false">'Analiza sitowa'!B77</f>
        <v>884.12</v>
      </c>
      <c r="F84" s="88" t="n">
        <f aca="false">'Analiza sitowa'!C77</f>
        <v>13.14</v>
      </c>
      <c r="G84" s="88" t="n">
        <f aca="false">'Analiza sitowa'!D77</f>
        <v>31.63</v>
      </c>
      <c r="H84" s="88" t="n">
        <f aca="false">'Analiza sitowa'!E77</f>
        <v>101.36</v>
      </c>
      <c r="I84" s="88" t="n">
        <f aca="false">'Analiza sitowa'!F77</f>
        <v>428.92</v>
      </c>
      <c r="J84" s="88" t="n">
        <f aca="false">'Analiza sitowa'!G77</f>
        <v>308.57</v>
      </c>
      <c r="K84" s="89" t="n">
        <f aca="false">E84/$E84*100</f>
        <v>100</v>
      </c>
      <c r="L84" s="89" t="n">
        <f aca="false">F84/$E84*100</f>
        <v>1.48622358955798</v>
      </c>
      <c r="M84" s="89" t="n">
        <f aca="false">G84/$E84*100</f>
        <v>3.57756865583857</v>
      </c>
      <c r="N84" s="89" t="n">
        <f aca="false">H84/$E84*100</f>
        <v>11.4645070804868</v>
      </c>
      <c r="O84" s="89" t="n">
        <f aca="false">I84/$E84*100</f>
        <v>48.513776410442</v>
      </c>
      <c r="P84" s="89" t="n">
        <f aca="false">J84/$E84*100</f>
        <v>34.9013708546351</v>
      </c>
      <c r="Q84" s="90" t="n">
        <f aca="false">'Masa Warszawa'!D78</f>
        <v>10.17</v>
      </c>
      <c r="R84" s="90" t="n">
        <f aca="false">'Masa Warszawa'!G78</f>
        <v>9.03</v>
      </c>
      <c r="S84" s="90" t="n">
        <f aca="false">'Masa Warszawa'!J78</f>
        <v>10.13</v>
      </c>
      <c r="T84" s="90" t="n">
        <f aca="false">'Masa Warszawa'!M78</f>
        <v>10.45</v>
      </c>
      <c r="U84" s="90" t="n">
        <f aca="false">'Masa Warszawa'!P78</f>
        <v>10.91</v>
      </c>
      <c r="V84" s="90" t="n">
        <f aca="false">'Masa Warszawa'!S78</f>
        <v>9.12</v>
      </c>
      <c r="W84" s="91" t="n">
        <f aca="true">INDIRECT("'F1 Warszawa'!AK"&amp;2+ROW(B76)*6-6)</f>
        <v>0.00228313333333333</v>
      </c>
      <c r="X84" s="91" t="n">
        <f aca="true">INDIRECT("'F1 Warszawa'!AK"&amp;3+ROW(C76)*6-6)</f>
        <v>0.00404396666666667</v>
      </c>
      <c r="Y84" s="91" t="n">
        <f aca="true">INDIRECT("'F1 Warszawa'!AK"&amp;4+ROW(D76)*6-6)</f>
        <v>0.00290313333333333</v>
      </c>
      <c r="Z84" s="91" t="n">
        <f aca="true">INDIRECT("'F1 Warszawa'!AK"&amp;5+ROW(E76)*6-6)</f>
        <v>0.0012778</v>
      </c>
      <c r="AA84" s="91" t="n">
        <f aca="true">INDIRECT("'F1 Warszawa'!AK"&amp;6+ROW(F76)*6-6)</f>
        <v>0.0012674</v>
      </c>
      <c r="AB84" s="91" t="n">
        <f aca="true">INDIRECT("'F1 Warszawa'!AK"&amp;7+ROW(G76)*6-6)</f>
        <v>0.0027177</v>
      </c>
      <c r="AC84" s="92" t="n">
        <f aca="false">W84/100</f>
        <v>2.28313333333333E-005</v>
      </c>
      <c r="AD84" s="92" t="n">
        <f aca="false">X84/100</f>
        <v>4.04396666666667E-005</v>
      </c>
      <c r="AE84" s="92" t="n">
        <f aca="false">Y84/100</f>
        <v>2.90313333333333E-005</v>
      </c>
      <c r="AF84" s="92" t="n">
        <f aca="false">Z84/100</f>
        <v>1.2778E-005</v>
      </c>
      <c r="AG84" s="92" t="n">
        <f aca="false">AA84/100</f>
        <v>1.2674E-005</v>
      </c>
      <c r="AH84" s="92" t="n">
        <f aca="false">AB84/100</f>
        <v>2.7177E-005</v>
      </c>
      <c r="AI84" s="93" t="n">
        <f aca="false">AC84/Q84*100000000</f>
        <v>224.496886266798</v>
      </c>
      <c r="AJ84" s="93" t="n">
        <f aca="false">AD84/R84*100000000</f>
        <v>447.836840162422</v>
      </c>
      <c r="AK84" s="93" t="n">
        <f aca="false">AE84/S84*100000000</f>
        <v>286.587693320171</v>
      </c>
      <c r="AL84" s="93" t="n">
        <f aca="false">AF84/T84*100000000</f>
        <v>122.277511961722</v>
      </c>
      <c r="AM84" s="93" t="n">
        <f aca="false">AG84/U84*100000000</f>
        <v>116.168652612282</v>
      </c>
      <c r="AN84" s="93" t="n">
        <f aca="false">AH84/V84*100000000</f>
        <v>297.993421052632</v>
      </c>
      <c r="AO84" s="92" t="n">
        <f aca="false">'F3 Warszawa'!AK77</f>
        <v>0.00218333333333333</v>
      </c>
      <c r="AP84" s="92" t="n">
        <f aca="false">AO84/100</f>
        <v>2.18333333333333E-005</v>
      </c>
      <c r="AQ84" s="93" t="n">
        <f aca="false">AP84/Q84*100000000</f>
        <v>214.683710258932</v>
      </c>
      <c r="AR84" s="93" t="n">
        <f aca="false">(AI84-AQ84)/AI84*100</f>
        <v>4.37118579729611</v>
      </c>
      <c r="AS84" s="92" t="n">
        <f aca="false">ARM!G81</f>
        <v>0.0117922289819494</v>
      </c>
      <c r="AT84" s="92" t="n">
        <f aca="false">AS84/1000000*$AW$2</f>
        <v>1.17922289819494E-007</v>
      </c>
      <c r="AU84" s="94" t="n">
        <f aca="false">AT84/$AT$5/$AT$4</f>
        <v>3.29134213362854E-006</v>
      </c>
      <c r="AV84" s="95" t="n">
        <f aca="false">AU84*100000000</f>
        <v>329.134213362854</v>
      </c>
      <c r="AW84" s="92" t="n">
        <f aca="false">ARM!G144</f>
        <v>0.0372666379623251</v>
      </c>
      <c r="AX84" s="92" t="n">
        <f aca="false">AW84/1000000*$AW$2</f>
        <v>3.72666379623251E-007</v>
      </c>
      <c r="AY84" s="96" t="n">
        <f aca="false">AX84/$AT$5/$AT$4</f>
        <v>1.04015327290401E-005</v>
      </c>
      <c r="AZ84" s="95" t="n">
        <f aca="false">AY84*100000000</f>
        <v>1040.15327290401</v>
      </c>
      <c r="BA84" s="101" t="s">
        <v>136</v>
      </c>
      <c r="BB84" s="92" t="e">
        <f aca="false">BA84/1000000*$AW$2</f>
        <v>#VALUE!</v>
      </c>
      <c r="BC84" s="96" t="e">
        <f aca="false">BB84/$AT$5/$AT$4</f>
        <v>#VALUE!</v>
      </c>
      <c r="BD84" s="95" t="e">
        <f aca="false">BC84*100000000</f>
        <v>#VALUE!</v>
      </c>
      <c r="BE84" s="101" t="s">
        <v>136</v>
      </c>
      <c r="BF84" s="96" t="e">
        <f aca="false">BE84/1000000*$AW$2</f>
        <v>#VALUE!</v>
      </c>
      <c r="BG84" s="96" t="e">
        <f aca="false">BF84/$AT$5/$AT$4</f>
        <v>#VALUE!</v>
      </c>
      <c r="BH84" s="95" t="e">
        <f aca="false">BG84*100000000</f>
        <v>#VALUE!</v>
      </c>
      <c r="BI84" s="101" t="s">
        <v>136</v>
      </c>
      <c r="BJ84" s="96" t="e">
        <f aca="false">BI84/1000000*$AW$2</f>
        <v>#VALUE!</v>
      </c>
      <c r="BK84" s="96" t="e">
        <f aca="false">BJ84/$AT$5/$AT$4</f>
        <v>#VALUE!</v>
      </c>
      <c r="BL84" s="95" t="e">
        <f aca="false">BK84*100000000</f>
        <v>#VALUE!</v>
      </c>
      <c r="BM84" s="101" t="s">
        <v>136</v>
      </c>
      <c r="BN84" s="92" t="e">
        <f aca="false">BM84/1000000*$AW$2</f>
        <v>#VALUE!</v>
      </c>
      <c r="BO84" s="96" t="e">
        <f aca="false">BN84/$AT$5/$AT$4</f>
        <v>#VALUE!</v>
      </c>
      <c r="BP84" s="95" t="e">
        <f aca="false">BO84*100000000</f>
        <v>#VALUE!</v>
      </c>
      <c r="BQ84" s="97" t="n">
        <f aca="false">VSM!D77</f>
        <v>177.604</v>
      </c>
      <c r="BR84" s="97" t="n">
        <f aca="false">VSM!E77</f>
        <v>21.333</v>
      </c>
      <c r="BS84" s="98" t="n">
        <f aca="false">BR84/BQ84</f>
        <v>0.120115537938335</v>
      </c>
      <c r="BT84" s="97" t="n">
        <f aca="false">VSM!F77</f>
        <v>9.64</v>
      </c>
      <c r="BU84" s="97" t="n">
        <f aca="false">ABS(VSM!G77)</f>
        <v>25.99</v>
      </c>
      <c r="BV84" s="99" t="n">
        <f aca="false">BU84/BT84</f>
        <v>2.69605809128631</v>
      </c>
      <c r="BW84" s="97" t="n">
        <f aca="false">VSM!D179</f>
        <v>332.068</v>
      </c>
      <c r="BX84" s="97" t="n">
        <f aca="false">VSM!E179</f>
        <v>37.472</v>
      </c>
      <c r="BY84" s="98" t="n">
        <f aca="false">BX84/BW84</f>
        <v>0.112844357179855</v>
      </c>
      <c r="BZ84" s="97" t="n">
        <f aca="false">VSM!F179</f>
        <v>9.28</v>
      </c>
      <c r="CA84" s="97" t="n">
        <f aca="false">ABS(VSM!G179)</f>
        <v>22.35</v>
      </c>
      <c r="CB84" s="99" t="n">
        <f aca="false">CA84/BZ84</f>
        <v>2.40840517241379</v>
      </c>
      <c r="CC84" s="100" t="str">
        <f aca="false">VSM!D281</f>
        <v>NaN</v>
      </c>
      <c r="CD84" s="100" t="str">
        <f aca="false">VSM!E281</f>
        <v>NaN</v>
      </c>
      <c r="CE84" s="98" t="e">
        <f aca="false">CD84/CC84</f>
        <v>#VALUE!</v>
      </c>
      <c r="CF84" s="97" t="str">
        <f aca="false">VSM!F281</f>
        <v>NaN</v>
      </c>
      <c r="CG84" s="97" t="e">
        <f aca="false">ABS(VSM!G281)</f>
        <v>#VALUE!</v>
      </c>
      <c r="CH84" s="99" t="e">
        <f aca="false">CG84/CF84</f>
        <v>#VALUE!</v>
      </c>
      <c r="CI84" s="100" t="str">
        <f aca="false">VSM!D383</f>
        <v>NaN</v>
      </c>
      <c r="CJ84" s="97" t="str">
        <f aca="false">VSM!E383</f>
        <v>NaN</v>
      </c>
      <c r="CK84" s="98" t="e">
        <f aca="false">CJ84/CI84</f>
        <v>#VALUE!</v>
      </c>
      <c r="CL84" s="97" t="str">
        <f aca="false">VSM!F383</f>
        <v>NaN</v>
      </c>
      <c r="CM84" s="97" t="e">
        <f aca="false">ABS(VSM!F383)</f>
        <v>#VALUE!</v>
      </c>
      <c r="CN84" s="99" t="e">
        <f aca="false">CM84/CL84</f>
        <v>#VALUE!</v>
      </c>
      <c r="CO84" s="97" t="str">
        <f aca="false">VSM!D485</f>
        <v>NaN</v>
      </c>
      <c r="CP84" s="97" t="str">
        <f aca="false">VSM!E485</f>
        <v>NaN</v>
      </c>
      <c r="CQ84" s="98" t="e">
        <f aca="false">CP84/CO84</f>
        <v>#VALUE!</v>
      </c>
      <c r="CR84" s="97" t="str">
        <f aca="false">VSM!F485</f>
        <v>NaN</v>
      </c>
      <c r="CS84" s="97" t="e">
        <f aca="false">ABS(VSM!G485)</f>
        <v>#VALUE!</v>
      </c>
      <c r="CT84" s="99" t="e">
        <f aca="false">CS84/CR84</f>
        <v>#VALUE!</v>
      </c>
      <c r="CU84" s="97" t="str">
        <f aca="false">VSM!D587</f>
        <v>NaN</v>
      </c>
      <c r="CV84" s="97" t="str">
        <f aca="false">VSM!E587</f>
        <v>NaN</v>
      </c>
      <c r="CW84" s="98" t="e">
        <f aca="false">CV84/CU84</f>
        <v>#VALUE!</v>
      </c>
      <c r="CX84" s="97" t="str">
        <f aca="false">VSM!F587</f>
        <v>NaN</v>
      </c>
      <c r="CY84" s="97" t="e">
        <f aca="false">ABS(VSM!G587)</f>
        <v>#VALUE!</v>
      </c>
      <c r="CZ84" s="99" t="e">
        <f aca="false">CY84/CX84</f>
        <v>#VALUE!</v>
      </c>
    </row>
    <row r="85" customFormat="false" ht="16.5" hidden="false" customHeight="true" outlineLevel="0" collapsed="false">
      <c r="A85" s="85" t="n">
        <v>77</v>
      </c>
      <c r="B85" s="86" t="str">
        <f aca="false">Lokalizacje!D79</f>
        <v>52° 11.856'N</v>
      </c>
      <c r="C85" s="86" t="str">
        <f aca="false">Lokalizacje!C79</f>
        <v>21° 00.766'E</v>
      </c>
      <c r="D85" s="87" t="n">
        <f aca="false">Lokalizacje!B79</f>
        <v>45184</v>
      </c>
      <c r="E85" s="88" t="n">
        <f aca="false">'Analiza sitowa'!B78</f>
        <v>989.29</v>
      </c>
      <c r="F85" s="88" t="n">
        <f aca="false">'Analiza sitowa'!C78</f>
        <v>29.86</v>
      </c>
      <c r="G85" s="88" t="n">
        <f aca="false">'Analiza sitowa'!D78</f>
        <v>105.22</v>
      </c>
      <c r="H85" s="88" t="n">
        <f aca="false">'Analiza sitowa'!E78</f>
        <v>361.67</v>
      </c>
      <c r="I85" s="88" t="n">
        <f aca="false">'Analiza sitowa'!F78</f>
        <v>340.57</v>
      </c>
      <c r="J85" s="88" t="n">
        <f aca="false">'Analiza sitowa'!G78</f>
        <v>151.37</v>
      </c>
      <c r="K85" s="89" t="n">
        <f aca="false">E85/$E85*100</f>
        <v>100</v>
      </c>
      <c r="L85" s="89" t="n">
        <f aca="false">F85/$E85*100</f>
        <v>3.01832627439881</v>
      </c>
      <c r="M85" s="89" t="n">
        <f aca="false">G85/$E85*100</f>
        <v>10.6359106025533</v>
      </c>
      <c r="N85" s="89" t="n">
        <f aca="false">H85/$E85*100</f>
        <v>36.5585419846557</v>
      </c>
      <c r="O85" s="89" t="n">
        <f aca="false">I85/$E85*100</f>
        <v>34.4256992388481</v>
      </c>
      <c r="P85" s="89" t="n">
        <f aca="false">J85/$E85*100</f>
        <v>15.3008723427913</v>
      </c>
      <c r="Q85" s="90" t="n">
        <f aca="false">'Masa Warszawa'!D79</f>
        <v>9.86</v>
      </c>
      <c r="R85" s="90" t="n">
        <f aca="false">'Masa Warszawa'!G79</f>
        <v>9.19</v>
      </c>
      <c r="S85" s="90" t="n">
        <f aca="false">'Masa Warszawa'!J79</f>
        <v>9.66</v>
      </c>
      <c r="T85" s="90" t="n">
        <f aca="false">'Masa Warszawa'!M79</f>
        <v>10.93</v>
      </c>
      <c r="U85" s="90" t="n">
        <f aca="false">'Masa Warszawa'!P79</f>
        <v>9.65</v>
      </c>
      <c r="V85" s="90" t="n">
        <f aca="false">'Masa Warszawa'!S79</f>
        <v>8.06</v>
      </c>
      <c r="W85" s="91" t="n">
        <f aca="true">INDIRECT("'F1 Warszawa'!AK"&amp;2+ROW(B77)*6-6)</f>
        <v>0.0015165</v>
      </c>
      <c r="X85" s="91" t="n">
        <f aca="true">INDIRECT("'F1 Warszawa'!AK"&amp;3+ROW(C77)*6-6)</f>
        <v>0.00183376666666667</v>
      </c>
      <c r="Y85" s="91" t="n">
        <f aca="true">INDIRECT("'F1 Warszawa'!AK"&amp;4+ROW(D77)*6-6)</f>
        <v>0.0010824</v>
      </c>
      <c r="Z85" s="91" t="n">
        <f aca="true">INDIRECT("'F1 Warszawa'!AK"&amp;5+ROW(E77)*6-6)</f>
        <v>0.00104163333333333</v>
      </c>
      <c r="AA85" s="91" t="n">
        <f aca="true">INDIRECT("'F1 Warszawa'!AK"&amp;6+ROW(F77)*6-6)</f>
        <v>0.00122323333333333</v>
      </c>
      <c r="AB85" s="91" t="n">
        <f aca="true">INDIRECT("'F1 Warszawa'!AK"&amp;7+ROW(G77)*6-6)</f>
        <v>0.00232483333333333</v>
      </c>
      <c r="AC85" s="92" t="n">
        <f aca="false">W85/100</f>
        <v>1.5165E-005</v>
      </c>
      <c r="AD85" s="92" t="n">
        <f aca="false">X85/100</f>
        <v>1.83376666666667E-005</v>
      </c>
      <c r="AE85" s="92" t="n">
        <f aca="false">Y85/100</f>
        <v>1.0824E-005</v>
      </c>
      <c r="AF85" s="92" t="n">
        <f aca="false">Z85/100</f>
        <v>1.04163333333333E-005</v>
      </c>
      <c r="AG85" s="92" t="n">
        <f aca="false">AA85/100</f>
        <v>1.22323333333333E-005</v>
      </c>
      <c r="AH85" s="92" t="n">
        <f aca="false">AB85/100</f>
        <v>2.32483333333333E-005</v>
      </c>
      <c r="AI85" s="93" t="n">
        <f aca="false">AC85/Q85*100000000</f>
        <v>153.803245436105</v>
      </c>
      <c r="AJ85" s="93" t="n">
        <f aca="false">AD85/R85*100000000</f>
        <v>199.539354370693</v>
      </c>
      <c r="AK85" s="93" t="n">
        <f aca="false">AE85/S85*100000000</f>
        <v>112.049689440994</v>
      </c>
      <c r="AL85" s="93" t="n">
        <f aca="false">AF85/T85*100000000</f>
        <v>95.3003964623361</v>
      </c>
      <c r="AM85" s="93" t="n">
        <f aca="false">AG85/U85*100000000</f>
        <v>126.759930915371</v>
      </c>
      <c r="AN85" s="93" t="n">
        <f aca="false">AH85/V85*100000000</f>
        <v>288.440860215054</v>
      </c>
      <c r="AO85" s="92" t="n">
        <f aca="false">'F3 Warszawa'!AK78</f>
        <v>0.00146</v>
      </c>
      <c r="AP85" s="92" t="n">
        <f aca="false">AO85/100</f>
        <v>1.46E-005</v>
      </c>
      <c r="AQ85" s="93" t="n">
        <f aca="false">AP85/Q85*100000000</f>
        <v>148.073022312373</v>
      </c>
      <c r="AR85" s="93" t="n">
        <f aca="false">(AI85-AQ85)/AI85*100</f>
        <v>3.72568414111439</v>
      </c>
      <c r="AS85" s="92" t="n">
        <f aca="false">ARM!G82</f>
        <v>0.0108707945797323</v>
      </c>
      <c r="AT85" s="92" t="n">
        <f aca="false">AS85/1000000*$AW$2</f>
        <v>1.08707945797323E-007</v>
      </c>
      <c r="AU85" s="94" t="n">
        <f aca="false">AT85/$AT$5/$AT$4</f>
        <v>3.03415955380972E-006</v>
      </c>
      <c r="AV85" s="95" t="n">
        <f aca="false">AU85*100000000</f>
        <v>303.415955380973</v>
      </c>
      <c r="AW85" s="101" t="s">
        <v>136</v>
      </c>
      <c r="AX85" s="92" t="e">
        <f aca="false">AW85/1000000*$AW$2</f>
        <v>#VALUE!</v>
      </c>
      <c r="AY85" s="96" t="e">
        <f aca="false">AX85/$AT$5/$AT$4</f>
        <v>#VALUE!</v>
      </c>
      <c r="AZ85" s="95" t="e">
        <f aca="false">AY85*100000000</f>
        <v>#VALUE!</v>
      </c>
      <c r="BA85" s="101" t="s">
        <v>136</v>
      </c>
      <c r="BB85" s="92" t="e">
        <f aca="false">BA85/1000000*$AW$2</f>
        <v>#VALUE!</v>
      </c>
      <c r="BC85" s="96" t="e">
        <f aca="false">BB85/$AT$5/$AT$4</f>
        <v>#VALUE!</v>
      </c>
      <c r="BD85" s="95" t="e">
        <f aca="false">BC85*100000000</f>
        <v>#VALUE!</v>
      </c>
      <c r="BE85" s="101" t="s">
        <v>136</v>
      </c>
      <c r="BF85" s="96" t="e">
        <f aca="false">BE85/1000000*$AW$2</f>
        <v>#VALUE!</v>
      </c>
      <c r="BG85" s="96" t="e">
        <f aca="false">BF85/$AT$5/$AT$4</f>
        <v>#VALUE!</v>
      </c>
      <c r="BH85" s="95" t="e">
        <f aca="false">BG85*100000000</f>
        <v>#VALUE!</v>
      </c>
      <c r="BI85" s="101" t="s">
        <v>136</v>
      </c>
      <c r="BJ85" s="96" t="e">
        <f aca="false">BI85/1000000*$AW$2</f>
        <v>#VALUE!</v>
      </c>
      <c r="BK85" s="96" t="e">
        <f aca="false">BJ85/$AT$5/$AT$4</f>
        <v>#VALUE!</v>
      </c>
      <c r="BL85" s="95" t="e">
        <f aca="false">BK85*100000000</f>
        <v>#VALUE!</v>
      </c>
      <c r="BM85" s="101" t="s">
        <v>136</v>
      </c>
      <c r="BN85" s="92" t="e">
        <f aca="false">BM85/1000000*$AW$2</f>
        <v>#VALUE!</v>
      </c>
      <c r="BO85" s="96" t="e">
        <f aca="false">BN85/$AT$5/$AT$4</f>
        <v>#VALUE!</v>
      </c>
      <c r="BP85" s="95" t="e">
        <f aca="false">BO85*100000000</f>
        <v>#VALUE!</v>
      </c>
      <c r="BQ85" s="97" t="n">
        <f aca="false">VSM!D78</f>
        <v>135.337</v>
      </c>
      <c r="BR85" s="97" t="n">
        <f aca="false">VSM!E78</f>
        <v>13.972</v>
      </c>
      <c r="BS85" s="98" t="n">
        <f aca="false">BR85/BQ85</f>
        <v>0.103238582205901</v>
      </c>
      <c r="BT85" s="97" t="n">
        <f aca="false">VSM!F78</f>
        <v>8.72</v>
      </c>
      <c r="BU85" s="97" t="n">
        <f aca="false">ABS(VSM!G78)</f>
        <v>27.26</v>
      </c>
      <c r="BV85" s="99" t="n">
        <f aca="false">BU85/BT85</f>
        <v>3.12614678899083</v>
      </c>
      <c r="BW85" s="97" t="str">
        <f aca="false">VSM!D180</f>
        <v>NaN</v>
      </c>
      <c r="BX85" s="97" t="str">
        <f aca="false">VSM!E180</f>
        <v>NaN</v>
      </c>
      <c r="BY85" s="98" t="e">
        <f aca="false">BX85/BW85</f>
        <v>#VALUE!</v>
      </c>
      <c r="BZ85" s="97" t="str">
        <f aca="false">VSM!F180</f>
        <v>NaN</v>
      </c>
      <c r="CA85" s="97" t="e">
        <f aca="false">ABS(VSM!G180)</f>
        <v>#VALUE!</v>
      </c>
      <c r="CB85" s="99" t="e">
        <f aca="false">CA85/BZ85</f>
        <v>#VALUE!</v>
      </c>
      <c r="CC85" s="100" t="str">
        <f aca="false">VSM!D282</f>
        <v>NaN</v>
      </c>
      <c r="CD85" s="100" t="str">
        <f aca="false">VSM!E282</f>
        <v>NaN</v>
      </c>
      <c r="CE85" s="98" t="e">
        <f aca="false">CD85/CC85</f>
        <v>#VALUE!</v>
      </c>
      <c r="CF85" s="97" t="str">
        <f aca="false">VSM!F282</f>
        <v>NaN</v>
      </c>
      <c r="CG85" s="97" t="e">
        <f aca="false">ABS(VSM!G282)</f>
        <v>#VALUE!</v>
      </c>
      <c r="CH85" s="99" t="e">
        <f aca="false">CG85/CF85</f>
        <v>#VALUE!</v>
      </c>
      <c r="CI85" s="100" t="str">
        <f aca="false">VSM!D384</f>
        <v>NaN</v>
      </c>
      <c r="CJ85" s="97" t="str">
        <f aca="false">VSM!E384</f>
        <v>NaN</v>
      </c>
      <c r="CK85" s="98" t="e">
        <f aca="false">CJ85/CI85</f>
        <v>#VALUE!</v>
      </c>
      <c r="CL85" s="97" t="str">
        <f aca="false">VSM!F384</f>
        <v>NaN</v>
      </c>
      <c r="CM85" s="97" t="e">
        <f aca="false">ABS(VSM!F384)</f>
        <v>#VALUE!</v>
      </c>
      <c r="CN85" s="99" t="e">
        <f aca="false">CM85/CL85</f>
        <v>#VALUE!</v>
      </c>
      <c r="CO85" s="97" t="str">
        <f aca="false">VSM!D486</f>
        <v>NaN</v>
      </c>
      <c r="CP85" s="97" t="str">
        <f aca="false">VSM!E486</f>
        <v>NaN</v>
      </c>
      <c r="CQ85" s="98" t="e">
        <f aca="false">CP85/CO85</f>
        <v>#VALUE!</v>
      </c>
      <c r="CR85" s="97" t="str">
        <f aca="false">VSM!F486</f>
        <v>NaN</v>
      </c>
      <c r="CS85" s="97" t="e">
        <f aca="false">ABS(VSM!G486)</f>
        <v>#VALUE!</v>
      </c>
      <c r="CT85" s="99" t="e">
        <f aca="false">CS85/CR85</f>
        <v>#VALUE!</v>
      </c>
      <c r="CU85" s="97" t="str">
        <f aca="false">VSM!D588</f>
        <v>NaN</v>
      </c>
      <c r="CV85" s="97" t="str">
        <f aca="false">VSM!E588</f>
        <v>NaN</v>
      </c>
      <c r="CW85" s="98" t="e">
        <f aca="false">CV85/CU85</f>
        <v>#VALUE!</v>
      </c>
      <c r="CX85" s="97" t="str">
        <f aca="false">VSM!F588</f>
        <v>NaN</v>
      </c>
      <c r="CY85" s="97" t="e">
        <f aca="false">ABS(VSM!G588)</f>
        <v>#VALUE!</v>
      </c>
      <c r="CZ85" s="99" t="e">
        <f aca="false">CY85/CX85</f>
        <v>#VALUE!</v>
      </c>
    </row>
    <row r="86" customFormat="false" ht="16.5" hidden="false" customHeight="true" outlineLevel="0" collapsed="false">
      <c r="A86" s="85" t="n">
        <v>78</v>
      </c>
      <c r="B86" s="86" t="str">
        <f aca="false">Lokalizacje!D80</f>
        <v>52° 13.041'N</v>
      </c>
      <c r="C86" s="86" t="str">
        <f aca="false">Lokalizacje!C80</f>
        <v>21° 00.784'E</v>
      </c>
      <c r="D86" s="87" t="n">
        <f aca="false">Lokalizacje!B80</f>
        <v>45184</v>
      </c>
      <c r="E86" s="88" t="n">
        <f aca="false">'Analiza sitowa'!B79</f>
        <v>715.22</v>
      </c>
      <c r="F86" s="88" t="n">
        <f aca="false">'Analiza sitowa'!C79</f>
        <v>30.33</v>
      </c>
      <c r="G86" s="88" t="n">
        <f aca="false">'Analiza sitowa'!D79</f>
        <v>68.23</v>
      </c>
      <c r="H86" s="88" t="n">
        <f aca="false">'Analiza sitowa'!E79</f>
        <v>251.15</v>
      </c>
      <c r="I86" s="88" t="n">
        <f aca="false">'Analiza sitowa'!F79</f>
        <v>269.52</v>
      </c>
      <c r="J86" s="88" t="n">
        <f aca="false">'Analiza sitowa'!G79</f>
        <v>95.55</v>
      </c>
      <c r="K86" s="89" t="n">
        <f aca="false">E86/$E86*100</f>
        <v>100</v>
      </c>
      <c r="L86" s="89" t="n">
        <f aca="false">F86/$E86*100</f>
        <v>4.24065322558094</v>
      </c>
      <c r="M86" s="89" t="n">
        <f aca="false">G86/$E86*100</f>
        <v>9.53972204356701</v>
      </c>
      <c r="N86" s="89" t="n">
        <f aca="false">H86/$E86*100</f>
        <v>35.1150694891082</v>
      </c>
      <c r="O86" s="89" t="n">
        <f aca="false">I86/$E86*100</f>
        <v>37.6835099689606</v>
      </c>
      <c r="P86" s="89" t="n">
        <f aca="false">J86/$E86*100</f>
        <v>13.3595257403316</v>
      </c>
      <c r="Q86" s="90" t="n">
        <f aca="false">'Masa Warszawa'!D80</f>
        <v>9.74</v>
      </c>
      <c r="R86" s="90" t="n">
        <f aca="false">'Masa Warszawa'!G80</f>
        <v>8.5</v>
      </c>
      <c r="S86" s="90" t="n">
        <f aca="false">'Masa Warszawa'!J80</f>
        <v>9.75</v>
      </c>
      <c r="T86" s="90" t="n">
        <f aca="false">'Masa Warszawa'!M80</f>
        <v>10.01</v>
      </c>
      <c r="U86" s="90" t="n">
        <f aca="false">'Masa Warszawa'!P80</f>
        <v>10.18</v>
      </c>
      <c r="V86" s="90" t="n">
        <f aca="false">'Masa Warszawa'!S80</f>
        <v>8.59</v>
      </c>
      <c r="W86" s="91" t="n">
        <f aca="true">INDIRECT("'F1 Warszawa'!AK"&amp;2+ROW(B78)*6-6)</f>
        <v>0.00163796666666667</v>
      </c>
      <c r="X86" s="91" t="n">
        <f aca="true">INDIRECT("'F1 Warszawa'!AK"&amp;3+ROW(C78)*6-6)</f>
        <v>0.0010726</v>
      </c>
      <c r="Y86" s="91" t="n">
        <f aca="true">INDIRECT("'F1 Warszawa'!AK"&amp;4+ROW(D78)*6-6)</f>
        <v>0.000922856666666667</v>
      </c>
      <c r="Z86" s="91" t="n">
        <f aca="true">INDIRECT("'F1 Warszawa'!AK"&amp;5+ROW(E78)*6-6)</f>
        <v>0.000972873333333334</v>
      </c>
      <c r="AA86" s="91" t="n">
        <f aca="true">INDIRECT("'F1 Warszawa'!AK"&amp;6+ROW(F78)*6-6)</f>
        <v>0.0015804</v>
      </c>
      <c r="AB86" s="91" t="n">
        <f aca="true">INDIRECT("'F1 Warszawa'!AK"&amp;7+ROW(G78)*6-6)</f>
        <v>0.00274813333333333</v>
      </c>
      <c r="AC86" s="92" t="n">
        <f aca="false">W86/100</f>
        <v>1.63796666666667E-005</v>
      </c>
      <c r="AD86" s="92" t="n">
        <f aca="false">X86/100</f>
        <v>1.0726E-005</v>
      </c>
      <c r="AE86" s="92" t="n">
        <f aca="false">Y86/100</f>
        <v>9.22856666666667E-006</v>
      </c>
      <c r="AF86" s="92" t="n">
        <f aca="false">Z86/100</f>
        <v>9.72873333333333E-006</v>
      </c>
      <c r="AG86" s="92" t="n">
        <f aca="false">AA86/100</f>
        <v>1.5804E-005</v>
      </c>
      <c r="AH86" s="92" t="n">
        <f aca="false">AB86/100</f>
        <v>2.74813333333333E-005</v>
      </c>
      <c r="AI86" s="93" t="n">
        <f aca="false">AC86/Q86*100000000</f>
        <v>168.169062286105</v>
      </c>
      <c r="AJ86" s="93" t="n">
        <f aca="false">AD86/R86*100000000</f>
        <v>126.188235294118</v>
      </c>
      <c r="AK86" s="93" t="n">
        <f aca="false">AE86/S86*100000000</f>
        <v>94.6519658119658</v>
      </c>
      <c r="AL86" s="93" t="n">
        <f aca="false">AF86/T86*100000000</f>
        <v>97.1901431901432</v>
      </c>
      <c r="AM86" s="93" t="n">
        <f aca="false">AG86/U86*100000000</f>
        <v>155.24557956778</v>
      </c>
      <c r="AN86" s="93" t="n">
        <f aca="false">AH86/V86*100000000</f>
        <v>319.922390376407</v>
      </c>
      <c r="AO86" s="92" t="n">
        <f aca="false">'F3 Warszawa'!AK79</f>
        <v>0.0016</v>
      </c>
      <c r="AP86" s="92" t="n">
        <f aca="false">AO86/100</f>
        <v>1.6E-005</v>
      </c>
      <c r="AQ86" s="93" t="n">
        <f aca="false">AP86/Q86*100000000</f>
        <v>164.271047227926</v>
      </c>
      <c r="AR86" s="93" t="n">
        <f aca="false">(AI86-AQ86)/AI86*100</f>
        <v>2.31791448747431</v>
      </c>
      <c r="AS86" s="92" t="n">
        <f aca="false">ARM!G83</f>
        <v>0.00807354876584036</v>
      </c>
      <c r="AT86" s="92" t="n">
        <f aca="false">AS86/1000000*$AW$2</f>
        <v>8.07354876584036E-008</v>
      </c>
      <c r="AU86" s="94" t="n">
        <f aca="false">AT86/$AT$5/$AT$4</f>
        <v>2.25341716664344E-006</v>
      </c>
      <c r="AV86" s="95" t="n">
        <f aca="false">AU86*100000000</f>
        <v>225.341716664344</v>
      </c>
      <c r="AW86" s="101" t="s">
        <v>136</v>
      </c>
      <c r="AX86" s="92" t="e">
        <f aca="false">AW86/1000000*$AW$2</f>
        <v>#VALUE!</v>
      </c>
      <c r="AY86" s="96" t="e">
        <f aca="false">AX86/$AT$5/$AT$4</f>
        <v>#VALUE!</v>
      </c>
      <c r="AZ86" s="95" t="e">
        <f aca="false">AY86*100000000</f>
        <v>#VALUE!</v>
      </c>
      <c r="BA86" s="101" t="s">
        <v>136</v>
      </c>
      <c r="BB86" s="92" t="e">
        <f aca="false">BA86/1000000*$AW$2</f>
        <v>#VALUE!</v>
      </c>
      <c r="BC86" s="96" t="e">
        <f aca="false">BB86/$AT$5/$AT$4</f>
        <v>#VALUE!</v>
      </c>
      <c r="BD86" s="95" t="e">
        <f aca="false">BC86*100000000</f>
        <v>#VALUE!</v>
      </c>
      <c r="BE86" s="101" t="s">
        <v>136</v>
      </c>
      <c r="BF86" s="96" t="e">
        <f aca="false">BE86/1000000*$AW$2</f>
        <v>#VALUE!</v>
      </c>
      <c r="BG86" s="96" t="e">
        <f aca="false">BF86/$AT$5/$AT$4</f>
        <v>#VALUE!</v>
      </c>
      <c r="BH86" s="95" t="e">
        <f aca="false">BG86*100000000</f>
        <v>#VALUE!</v>
      </c>
      <c r="BI86" s="101" t="s">
        <v>136</v>
      </c>
      <c r="BJ86" s="96" t="e">
        <f aca="false">BI86/1000000*$AW$2</f>
        <v>#VALUE!</v>
      </c>
      <c r="BK86" s="96" t="e">
        <f aca="false">BJ86/$AT$5/$AT$4</f>
        <v>#VALUE!</v>
      </c>
      <c r="BL86" s="95" t="e">
        <f aca="false">BK86*100000000</f>
        <v>#VALUE!</v>
      </c>
      <c r="BM86" s="101" t="s">
        <v>136</v>
      </c>
      <c r="BN86" s="92" t="e">
        <f aca="false">BM86/1000000*$AW$2</f>
        <v>#VALUE!</v>
      </c>
      <c r="BO86" s="96" t="e">
        <f aca="false">BN86/$AT$5/$AT$4</f>
        <v>#VALUE!</v>
      </c>
      <c r="BP86" s="95" t="e">
        <f aca="false">BO86*100000000</f>
        <v>#VALUE!</v>
      </c>
      <c r="BQ86" s="97" t="n">
        <f aca="false">VSM!D79</f>
        <v>116.826</v>
      </c>
      <c r="BR86" s="97" t="n">
        <f aca="false">VSM!E79</f>
        <v>10.275</v>
      </c>
      <c r="BS86" s="98" t="n">
        <f aca="false">BR86/BQ86</f>
        <v>0.0879513122078989</v>
      </c>
      <c r="BT86" s="97" t="n">
        <f aca="false">VSM!F79</f>
        <v>7.97</v>
      </c>
      <c r="BU86" s="97" t="n">
        <f aca="false">ABS(VSM!G79)</f>
        <v>27.46</v>
      </c>
      <c r="BV86" s="99" t="n">
        <f aca="false">BU86/BT86</f>
        <v>3.44542032622334</v>
      </c>
      <c r="BW86" s="97" t="str">
        <f aca="false">VSM!D181</f>
        <v>NaN</v>
      </c>
      <c r="BX86" s="97" t="str">
        <f aca="false">VSM!E181</f>
        <v>NaN</v>
      </c>
      <c r="BY86" s="98" t="e">
        <f aca="false">BX86/BW86</f>
        <v>#VALUE!</v>
      </c>
      <c r="BZ86" s="97" t="str">
        <f aca="false">VSM!F181</f>
        <v>NaN</v>
      </c>
      <c r="CA86" s="97" t="e">
        <f aca="false">ABS(VSM!G181)</f>
        <v>#VALUE!</v>
      </c>
      <c r="CB86" s="99" t="e">
        <f aca="false">CA86/BZ86</f>
        <v>#VALUE!</v>
      </c>
      <c r="CC86" s="100" t="str">
        <f aca="false">VSM!D283</f>
        <v>NaN</v>
      </c>
      <c r="CD86" s="100" t="str">
        <f aca="false">VSM!E283</f>
        <v>NaN</v>
      </c>
      <c r="CE86" s="98" t="e">
        <f aca="false">CD86/CC86</f>
        <v>#VALUE!</v>
      </c>
      <c r="CF86" s="97" t="str">
        <f aca="false">VSM!F283</f>
        <v>NaN</v>
      </c>
      <c r="CG86" s="97" t="e">
        <f aca="false">ABS(VSM!G283)</f>
        <v>#VALUE!</v>
      </c>
      <c r="CH86" s="99" t="e">
        <f aca="false">CG86/CF86</f>
        <v>#VALUE!</v>
      </c>
      <c r="CI86" s="100" t="str">
        <f aca="false">VSM!D385</f>
        <v>NaN</v>
      </c>
      <c r="CJ86" s="97" t="str">
        <f aca="false">VSM!E385</f>
        <v>NaN</v>
      </c>
      <c r="CK86" s="98" t="e">
        <f aca="false">CJ86/CI86</f>
        <v>#VALUE!</v>
      </c>
      <c r="CL86" s="97" t="str">
        <f aca="false">VSM!F385</f>
        <v>NaN</v>
      </c>
      <c r="CM86" s="97" t="e">
        <f aca="false">ABS(VSM!F385)</f>
        <v>#VALUE!</v>
      </c>
      <c r="CN86" s="99" t="e">
        <f aca="false">CM86/CL86</f>
        <v>#VALUE!</v>
      </c>
      <c r="CO86" s="97" t="str">
        <f aca="false">VSM!D487</f>
        <v>NaN</v>
      </c>
      <c r="CP86" s="97" t="str">
        <f aca="false">VSM!E487</f>
        <v>NaN</v>
      </c>
      <c r="CQ86" s="98" t="e">
        <f aca="false">CP86/CO86</f>
        <v>#VALUE!</v>
      </c>
      <c r="CR86" s="97" t="str">
        <f aca="false">VSM!F487</f>
        <v>NaN</v>
      </c>
      <c r="CS86" s="97" t="e">
        <f aca="false">ABS(VSM!G487)</f>
        <v>#VALUE!</v>
      </c>
      <c r="CT86" s="99" t="e">
        <f aca="false">CS86/CR86</f>
        <v>#VALUE!</v>
      </c>
      <c r="CU86" s="97" t="str">
        <f aca="false">VSM!D589</f>
        <v>NaN</v>
      </c>
      <c r="CV86" s="97" t="str">
        <f aca="false">VSM!E589</f>
        <v>NaN</v>
      </c>
      <c r="CW86" s="98" t="e">
        <f aca="false">CV86/CU86</f>
        <v>#VALUE!</v>
      </c>
      <c r="CX86" s="97" t="str">
        <f aca="false">VSM!F589</f>
        <v>NaN</v>
      </c>
      <c r="CY86" s="97" t="e">
        <f aca="false">ABS(VSM!G589)</f>
        <v>#VALUE!</v>
      </c>
      <c r="CZ86" s="99" t="e">
        <f aca="false">CY86/CX86</f>
        <v>#VALUE!</v>
      </c>
    </row>
    <row r="87" customFormat="false" ht="16.5" hidden="false" customHeight="true" outlineLevel="0" collapsed="false">
      <c r="A87" s="85" t="n">
        <v>79</v>
      </c>
      <c r="B87" s="86" t="str">
        <f aca="false">Lokalizacje!D81</f>
        <v>52° 13.052'N</v>
      </c>
      <c r="C87" s="86" t="str">
        <f aca="false">Lokalizacje!C81</f>
        <v>21° 00.302'E</v>
      </c>
      <c r="D87" s="87" t="n">
        <f aca="false">Lokalizacje!B81</f>
        <v>45184</v>
      </c>
      <c r="E87" s="88" t="n">
        <f aca="false">'Analiza sitowa'!B80</f>
        <v>780.65</v>
      </c>
      <c r="F87" s="88" t="n">
        <f aca="false">'Analiza sitowa'!C80</f>
        <v>29.16</v>
      </c>
      <c r="G87" s="88" t="n">
        <f aca="false">'Analiza sitowa'!D80</f>
        <v>65.84</v>
      </c>
      <c r="H87" s="88" t="n">
        <f aca="false">'Analiza sitowa'!E80</f>
        <v>159.93</v>
      </c>
      <c r="I87" s="88" t="n">
        <f aca="false">'Analiza sitowa'!F80</f>
        <v>333.32</v>
      </c>
      <c r="J87" s="88" t="n">
        <f aca="false">'Analiza sitowa'!G80</f>
        <v>191.46</v>
      </c>
      <c r="K87" s="89" t="n">
        <f aca="false">E87/$E87*100</f>
        <v>100</v>
      </c>
      <c r="L87" s="89" t="n">
        <f aca="false">F87/$E87*100</f>
        <v>3.73534874783834</v>
      </c>
      <c r="M87" s="89" t="n">
        <f aca="false">G87/$E87*100</f>
        <v>8.43399730993403</v>
      </c>
      <c r="N87" s="89" t="n">
        <f aca="false">H87/$E87*100</f>
        <v>20.4867738423109</v>
      </c>
      <c r="O87" s="89" t="n">
        <f aca="false">I87/$E87*100</f>
        <v>42.6977518734388</v>
      </c>
      <c r="P87" s="89" t="n">
        <f aca="false">J87/$E87*100</f>
        <v>24.5257157496958</v>
      </c>
      <c r="Q87" s="90" t="n">
        <f aca="false">'Masa Warszawa'!D81</f>
        <v>9.49</v>
      </c>
      <c r="R87" s="90" t="n">
        <f aca="false">'Masa Warszawa'!G81</f>
        <v>7.89</v>
      </c>
      <c r="S87" s="90" t="n">
        <f aca="false">'Masa Warszawa'!J81</f>
        <v>9.45</v>
      </c>
      <c r="T87" s="90" t="n">
        <f aca="false">'Masa Warszawa'!M81</f>
        <v>10.04</v>
      </c>
      <c r="U87" s="90" t="n">
        <f aca="false">'Masa Warszawa'!P81</f>
        <v>10.32</v>
      </c>
      <c r="V87" s="90" t="n">
        <f aca="false">'Masa Warszawa'!S81</f>
        <v>8.02</v>
      </c>
      <c r="W87" s="91" t="n">
        <f aca="true">INDIRECT("'F1 Warszawa'!AK"&amp;2+ROW(B79)*6-6)</f>
        <v>0.00320496666666667</v>
      </c>
      <c r="X87" s="91" t="n">
        <f aca="true">INDIRECT("'F1 Warszawa'!AK"&amp;3+ROW(C79)*6-6)</f>
        <v>0.00411146666666667</v>
      </c>
      <c r="Y87" s="91" t="n">
        <f aca="true">INDIRECT("'F1 Warszawa'!AK"&amp;4+ROW(D79)*6-6)</f>
        <v>0.0028976</v>
      </c>
      <c r="Z87" s="91" t="n">
        <f aca="true">INDIRECT("'F1 Warszawa'!AK"&amp;5+ROW(E79)*6-6)</f>
        <v>0.00209296666666667</v>
      </c>
      <c r="AA87" s="91" t="n">
        <f aca="true">INDIRECT("'F1 Warszawa'!AK"&amp;6+ROW(F79)*6-6)</f>
        <v>0.00257216666666667</v>
      </c>
      <c r="AB87" s="91" t="n">
        <f aca="true">INDIRECT("'F1 Warszawa'!AK"&amp;7+ROW(G79)*6-6)</f>
        <v>0.00454866666666667</v>
      </c>
      <c r="AC87" s="92" t="n">
        <f aca="false">W87/100</f>
        <v>3.20496666666667E-005</v>
      </c>
      <c r="AD87" s="92" t="n">
        <f aca="false">X87/100</f>
        <v>4.11146666666667E-005</v>
      </c>
      <c r="AE87" s="92" t="n">
        <f aca="false">Y87/100</f>
        <v>2.8976E-005</v>
      </c>
      <c r="AF87" s="92" t="n">
        <f aca="false">Z87/100</f>
        <v>2.09296666666667E-005</v>
      </c>
      <c r="AG87" s="92" t="n">
        <f aca="false">AA87/100</f>
        <v>2.57216666666667E-005</v>
      </c>
      <c r="AH87" s="92" t="n">
        <f aca="false">AB87/100</f>
        <v>4.54866666666667E-005</v>
      </c>
      <c r="AI87" s="93" t="n">
        <f aca="false">AC87/Q87*100000000</f>
        <v>337.720407446435</v>
      </c>
      <c r="AJ87" s="93" t="n">
        <f aca="false">AD87/R87*100000000</f>
        <v>521.098436839882</v>
      </c>
      <c r="AK87" s="93" t="n">
        <f aca="false">AE87/S87*100000000</f>
        <v>306.624338624339</v>
      </c>
      <c r="AL87" s="93" t="n">
        <f aca="false">AF87/T87*100000000</f>
        <v>208.462815405047</v>
      </c>
      <c r="AM87" s="93" t="n">
        <f aca="false">AG87/U87*100000000</f>
        <v>249.240956072351</v>
      </c>
      <c r="AN87" s="93" t="n">
        <f aca="false">AH87/V87*100000000</f>
        <v>567.165419783874</v>
      </c>
      <c r="AO87" s="92" t="n">
        <f aca="false">'F3 Warszawa'!AK80</f>
        <v>0.00309</v>
      </c>
      <c r="AP87" s="92" t="n">
        <f aca="false">AO87/100</f>
        <v>3.09E-005</v>
      </c>
      <c r="AQ87" s="93" t="n">
        <f aca="false">AP87/Q87*100000000</f>
        <v>325.605900948367</v>
      </c>
      <c r="AR87" s="93" t="n">
        <f aca="false">(AI87-AQ87)/AI87*100</f>
        <v>3.58714079189589</v>
      </c>
      <c r="AS87" s="92" t="n">
        <f aca="false">ARM!G84</f>
        <v>0.00981850412854894</v>
      </c>
      <c r="AT87" s="92" t="n">
        <f aca="false">AS87/1000000*$AW$2</f>
        <v>9.81850412854894E-008</v>
      </c>
      <c r="AU87" s="94" t="n">
        <f aca="false">AT87/$AT$5/$AT$4</f>
        <v>2.74045359676832E-006</v>
      </c>
      <c r="AV87" s="95" t="n">
        <f aca="false">AU87*100000000</f>
        <v>274.045359676832</v>
      </c>
      <c r="AW87" s="92" t="n">
        <f aca="false">ARM!G121</f>
        <v>0.109102175609642</v>
      </c>
      <c r="AX87" s="92" t="n">
        <f aca="false">AW87/1000000*$AW$2</f>
        <v>1.09102175609642E-006</v>
      </c>
      <c r="AY87" s="96" t="n">
        <f aca="false">AX87/$AT$5/$AT$4</f>
        <v>3.04516294590467E-005</v>
      </c>
      <c r="AZ87" s="95" t="n">
        <f aca="false">AY87*100000000</f>
        <v>3045.16294590467</v>
      </c>
      <c r="BA87" s="96" t="n">
        <f aca="false">ARM!G227</f>
        <v>0.0269089009950925</v>
      </c>
      <c r="BB87" s="92" t="n">
        <f aca="false">BA87/1000000*$AW$2</f>
        <v>2.69089009950925E-007</v>
      </c>
      <c r="BC87" s="96" t="n">
        <f aca="false">BB87/$AT$5/$AT$4</f>
        <v>7.51057325551915E-006</v>
      </c>
      <c r="BD87" s="95" t="n">
        <f aca="false">BC87*100000000</f>
        <v>751.057325551915</v>
      </c>
      <c r="BE87" s="96" t="n">
        <f aca="false">ARM!G226</f>
        <v>0.016990089036127</v>
      </c>
      <c r="BF87" s="96" t="n">
        <f aca="false">BE87/1000000*$AW$2</f>
        <v>1.6990089036127E-007</v>
      </c>
      <c r="BG87" s="96" t="n">
        <f aca="false">BF87/$AT$5/$AT$4</f>
        <v>4.74212262875011E-006</v>
      </c>
      <c r="BH87" s="95" t="n">
        <f aca="false">BG87*100000000</f>
        <v>474.212262875011</v>
      </c>
      <c r="BI87" s="96" t="n">
        <f aca="false">ARM!G225</f>
        <v>0.0135706349057007</v>
      </c>
      <c r="BJ87" s="96" t="n">
        <f aca="false">BI87/1000000*$AW$2</f>
        <v>1.35706349057007E-007</v>
      </c>
      <c r="BK87" s="96" t="n">
        <f aca="false">BJ87/$AT$5/$AT$4</f>
        <v>3.78771498701335E-006</v>
      </c>
      <c r="BL87" s="95" t="n">
        <f aca="false">BK87*100000000</f>
        <v>378.771498701335</v>
      </c>
      <c r="BM87" s="92" t="n">
        <f aca="false">ARM!G117</f>
        <v>0.0224284629633257</v>
      </c>
      <c r="BN87" s="92" t="n">
        <f aca="false">BM87/1000000*$AW$2</f>
        <v>2.24284629633257E-007</v>
      </c>
      <c r="BO87" s="96" t="n">
        <f aca="false">BN87/$AT$5/$AT$4</f>
        <v>6.26003321820824E-006</v>
      </c>
      <c r="BP87" s="95" t="n">
        <f aca="false">BO87*100000000</f>
        <v>626.003321820824</v>
      </c>
      <c r="BQ87" s="97" t="n">
        <f aca="false">VSM!D80</f>
        <v>306.171</v>
      </c>
      <c r="BR87" s="97" t="n">
        <f aca="false">VSM!E80</f>
        <v>39.473</v>
      </c>
      <c r="BS87" s="98" t="n">
        <f aca="false">BR87/BQ87</f>
        <v>0.128924685878153</v>
      </c>
      <c r="BT87" s="97" t="n">
        <f aca="false">VSM!F80</f>
        <v>8.74</v>
      </c>
      <c r="BU87" s="97" t="n">
        <f aca="false">ABS(VSM!G80)</f>
        <v>22.52</v>
      </c>
      <c r="BV87" s="99" t="n">
        <f aca="false">BU87/BT87</f>
        <v>2.5766590389016</v>
      </c>
      <c r="BW87" s="97" t="n">
        <f aca="false">VSM!D182</f>
        <v>880.44</v>
      </c>
      <c r="BX87" s="97" t="n">
        <f aca="false">VSM!E182</f>
        <v>105.814</v>
      </c>
      <c r="BY87" s="98" t="n">
        <f aca="false">BX87/BW87</f>
        <v>0.120183090273045</v>
      </c>
      <c r="BZ87" s="97" t="n">
        <f aca="false">VSM!F182</f>
        <v>10.11</v>
      </c>
      <c r="CA87" s="97" t="n">
        <f aca="false">ABS(VSM!G182)</f>
        <v>26.65</v>
      </c>
      <c r="CB87" s="99" t="n">
        <f aca="false">CA87/BZ87</f>
        <v>2.63600395647873</v>
      </c>
      <c r="CC87" s="100" t="n">
        <f aca="false">VSM!D284</f>
        <v>233.47</v>
      </c>
      <c r="CD87" s="100" t="n">
        <f aca="false">VSM!E284</f>
        <v>34.8</v>
      </c>
      <c r="CE87" s="98" t="n">
        <f aca="false">CD87/CC87</f>
        <v>0.149055553175997</v>
      </c>
      <c r="CF87" s="97" t="n">
        <f aca="false">VSM!F284</f>
        <v>9.94</v>
      </c>
      <c r="CG87" s="97" t="n">
        <f aca="false">ABS(VSM!G284)</f>
        <v>23.58</v>
      </c>
      <c r="CH87" s="99" t="n">
        <f aca="false">CG87/CF87</f>
        <v>2.37223340040241</v>
      </c>
      <c r="CI87" s="100" t="n">
        <f aca="false">VSM!D386</f>
        <v>157.557</v>
      </c>
      <c r="CJ87" s="97" t="n">
        <f aca="false">VSM!E386</f>
        <v>19.234</v>
      </c>
      <c r="CK87" s="98" t="n">
        <f aca="false">CJ87/CI87</f>
        <v>0.122076454870301</v>
      </c>
      <c r="CL87" s="97" t="n">
        <f aca="false">VSM!F386</f>
        <v>9.01</v>
      </c>
      <c r="CM87" s="97" t="n">
        <f aca="false">ABS(VSM!F386)</f>
        <v>9.01</v>
      </c>
      <c r="CN87" s="99" t="n">
        <f aca="false">CM87/CL87</f>
        <v>1</v>
      </c>
      <c r="CO87" s="97" t="n">
        <f aca="false">VSM!D488</f>
        <v>174.499</v>
      </c>
      <c r="CP87" s="97" t="n">
        <f aca="false">VSM!E488</f>
        <v>16.049</v>
      </c>
      <c r="CQ87" s="98" t="n">
        <f aca="false">CP87/CO87</f>
        <v>0.0919718737643196</v>
      </c>
      <c r="CR87" s="97" t="n">
        <f aca="false">VSM!F488</f>
        <v>7.81</v>
      </c>
      <c r="CS87" s="97" t="n">
        <f aca="false">ABS(VSM!G488)</f>
        <v>26.58</v>
      </c>
      <c r="CT87" s="99" t="n">
        <f aca="false">CS87/CR87</f>
        <v>3.4033290653009</v>
      </c>
      <c r="CU87" s="97" t="n">
        <f aca="false">VSM!D590</f>
        <v>386.9</v>
      </c>
      <c r="CV87" s="97" t="n">
        <f aca="false">VSM!E590</f>
        <v>30.696</v>
      </c>
      <c r="CW87" s="98" t="n">
        <f aca="false">CV87/CU87</f>
        <v>0.0793383303179116</v>
      </c>
      <c r="CX87" s="97" t="n">
        <f aca="false">VSM!F590</f>
        <v>7.73</v>
      </c>
      <c r="CY87" s="97" t="n">
        <f aca="false">ABS(VSM!G590)</f>
        <v>27.67</v>
      </c>
      <c r="CZ87" s="99" t="n">
        <f aca="false">CY87/CX87</f>
        <v>3.57956015523933</v>
      </c>
    </row>
    <row r="88" customFormat="false" ht="16.5" hidden="false" customHeight="true" outlineLevel="0" collapsed="false">
      <c r="A88" s="85" t="n">
        <v>80</v>
      </c>
      <c r="B88" s="86" t="str">
        <f aca="false">Lokalizacje!D82</f>
        <v>52° 13.019'N</v>
      </c>
      <c r="C88" s="86" t="str">
        <f aca="false">Lokalizacje!C82</f>
        <v>20° 58.766'E</v>
      </c>
      <c r="D88" s="87" t="n">
        <f aca="false">Lokalizacje!B82</f>
        <v>45184</v>
      </c>
      <c r="E88" s="88" t="n">
        <f aca="false">'Analiza sitowa'!B81</f>
        <v>668.72</v>
      </c>
      <c r="F88" s="88" t="n">
        <f aca="false">'Analiza sitowa'!C81</f>
        <v>26.83</v>
      </c>
      <c r="G88" s="88" t="n">
        <f aca="false">'Analiza sitowa'!D81</f>
        <v>58.5</v>
      </c>
      <c r="H88" s="88" t="n">
        <f aca="false">'Analiza sitowa'!E81</f>
        <v>143.23</v>
      </c>
      <c r="I88" s="88" t="n">
        <f aca="false">'Analiza sitowa'!F81</f>
        <v>275.22</v>
      </c>
      <c r="J88" s="88" t="n">
        <f aca="false">'Analiza sitowa'!G81</f>
        <v>164.3</v>
      </c>
      <c r="K88" s="89" t="n">
        <f aca="false">E88/$E88*100</f>
        <v>100</v>
      </c>
      <c r="L88" s="89" t="n">
        <f aca="false">F88/$E88*100</f>
        <v>4.01214260078957</v>
      </c>
      <c r="M88" s="89" t="n">
        <f aca="false">G88/$E88*100</f>
        <v>8.74805598755832</v>
      </c>
      <c r="N88" s="89" t="n">
        <f aca="false">H88/$E88*100</f>
        <v>21.4185309247518</v>
      </c>
      <c r="O88" s="89" t="n">
        <f aca="false">I88/$E88*100</f>
        <v>41.1562387845436</v>
      </c>
      <c r="P88" s="89" t="n">
        <f aca="false">J88/$E88*100</f>
        <v>24.5693264744587</v>
      </c>
      <c r="Q88" s="90" t="n">
        <f aca="false">'Masa Warszawa'!D82</f>
        <v>9.85</v>
      </c>
      <c r="R88" s="90" t="n">
        <f aca="false">'Masa Warszawa'!G82</f>
        <v>9.21</v>
      </c>
      <c r="S88" s="90" t="n">
        <f aca="false">'Masa Warszawa'!J82</f>
        <v>6.86</v>
      </c>
      <c r="T88" s="90" t="n">
        <f aca="false">'Masa Warszawa'!M82</f>
        <v>9.21</v>
      </c>
      <c r="U88" s="90" t="n">
        <f aca="false">'Masa Warszawa'!P82</f>
        <v>8.64</v>
      </c>
      <c r="V88" s="90" t="n">
        <f aca="false">'Masa Warszawa'!S82</f>
        <v>7.91</v>
      </c>
      <c r="W88" s="91" t="n">
        <f aca="true">INDIRECT("'F1 Warszawa'!AK"&amp;2+ROW(B80)*6-6)</f>
        <v>0.0030833</v>
      </c>
      <c r="X88" s="91" t="n">
        <f aca="true">INDIRECT("'F1 Warszawa'!AK"&amp;3+ROW(C80)*6-6)</f>
        <v>0.00206996666666667</v>
      </c>
      <c r="Y88" s="91" t="n">
        <f aca="true">INDIRECT("'F1 Warszawa'!AK"&amp;4+ROW(D80)*6-6)</f>
        <v>0.0024258</v>
      </c>
      <c r="Z88" s="91" t="n">
        <f aca="true">INDIRECT("'F1 Warszawa'!AK"&amp;5+ROW(E80)*6-6)</f>
        <v>0.00170476666666667</v>
      </c>
      <c r="AA88" s="91" t="n">
        <f aca="true">INDIRECT("'F1 Warszawa'!AK"&amp;6+ROW(F80)*6-6)</f>
        <v>0.0019373</v>
      </c>
      <c r="AB88" s="91" t="n">
        <f aca="true">INDIRECT("'F1 Warszawa'!AK"&amp;7+ROW(G80)*6-6)</f>
        <v>0.00373633333333333</v>
      </c>
      <c r="AC88" s="92" t="n">
        <f aca="false">W88/100</f>
        <v>3.0833E-005</v>
      </c>
      <c r="AD88" s="92" t="n">
        <f aca="false">X88/100</f>
        <v>2.06996666666667E-005</v>
      </c>
      <c r="AE88" s="92" t="n">
        <f aca="false">Y88/100</f>
        <v>2.4258E-005</v>
      </c>
      <c r="AF88" s="92" t="n">
        <f aca="false">Z88/100</f>
        <v>1.70476666666667E-005</v>
      </c>
      <c r="AG88" s="92" t="n">
        <f aca="false">AA88/100</f>
        <v>1.9373E-005</v>
      </c>
      <c r="AH88" s="92" t="n">
        <f aca="false">AB88/100</f>
        <v>3.73633333333333E-005</v>
      </c>
      <c r="AI88" s="93" t="n">
        <f aca="false">AC88/Q88*100000000</f>
        <v>313.02538071066</v>
      </c>
      <c r="AJ88" s="93" t="n">
        <f aca="false">AD88/R88*100000000</f>
        <v>224.752081071299</v>
      </c>
      <c r="AK88" s="93" t="n">
        <f aca="false">AE88/S88*100000000</f>
        <v>353.615160349854</v>
      </c>
      <c r="AL88" s="93" t="n">
        <f aca="false">AF88/T88*100000000</f>
        <v>185.099529496924</v>
      </c>
      <c r="AM88" s="93" t="n">
        <f aca="false">AG88/U88*100000000</f>
        <v>224.224537037037</v>
      </c>
      <c r="AN88" s="93" t="n">
        <f aca="false">AH88/V88*100000000</f>
        <v>472.355667930889</v>
      </c>
      <c r="AO88" s="92" t="n">
        <f aca="false">'F3 Warszawa'!AK81</f>
        <v>0.00298</v>
      </c>
      <c r="AP88" s="92" t="n">
        <f aca="false">AO88/100</f>
        <v>2.98E-005</v>
      </c>
      <c r="AQ88" s="93" t="n">
        <f aca="false">AP88/Q88*100000000</f>
        <v>302.53807106599</v>
      </c>
      <c r="AR88" s="93" t="n">
        <f aca="false">(AI88-AQ88)/AI88*100</f>
        <v>3.35030648979991</v>
      </c>
      <c r="AS88" s="92" t="n">
        <f aca="false">ARM!G85</f>
        <v>0.0160940430524056</v>
      </c>
      <c r="AT88" s="92" t="n">
        <f aca="false">AS88/1000000*$AW$2</f>
        <v>1.60940430524056E-007</v>
      </c>
      <c r="AU88" s="94" t="n">
        <f aca="false">AT88/$AT$5/$AT$4</f>
        <v>4.49202623862698E-006</v>
      </c>
      <c r="AV88" s="95" t="n">
        <f aca="false">AU88*100000000</f>
        <v>449.202623862698</v>
      </c>
      <c r="AW88" s="101" t="s">
        <v>136</v>
      </c>
      <c r="AX88" s="92" t="e">
        <f aca="false">AW88/1000000*$AW$2</f>
        <v>#VALUE!</v>
      </c>
      <c r="AY88" s="96" t="e">
        <f aca="false">AX88/$AT$5/$AT$4</f>
        <v>#VALUE!</v>
      </c>
      <c r="AZ88" s="95" t="e">
        <f aca="false">AY88*100000000</f>
        <v>#VALUE!</v>
      </c>
      <c r="BA88" s="92" t="n">
        <f aca="false">ARM!G138</f>
        <v>0.0283251479546715</v>
      </c>
      <c r="BB88" s="92" t="n">
        <f aca="false">BA88/1000000*$AW$2</f>
        <v>2.83251479546715E-007</v>
      </c>
      <c r="BC88" s="96" t="n">
        <f aca="false">BB88/$AT$5/$AT$4</f>
        <v>7.90586351801498E-006</v>
      </c>
      <c r="BD88" s="95" t="n">
        <f aca="false">BC88*100000000</f>
        <v>790.586351801498</v>
      </c>
      <c r="BE88" s="101" t="s">
        <v>136</v>
      </c>
      <c r="BF88" s="96" t="e">
        <f aca="false">BE88/1000000*$AW$2</f>
        <v>#VALUE!</v>
      </c>
      <c r="BG88" s="96" t="e">
        <f aca="false">BF88/$AT$5/$AT$4</f>
        <v>#VALUE!</v>
      </c>
      <c r="BH88" s="95" t="e">
        <f aca="false">BG88*100000000</f>
        <v>#VALUE!</v>
      </c>
      <c r="BI88" s="107" t="n">
        <f aca="false">ARM!G228</f>
        <v>0.0118587432659696</v>
      </c>
      <c r="BJ88" s="96" t="n">
        <f aca="false">BI88/1000000*$AW$2</f>
        <v>1.18587432659696E-007</v>
      </c>
      <c r="BK88" s="96" t="n">
        <f aca="false">BJ88/$AT$5/$AT$4</f>
        <v>3.30990700934618E-006</v>
      </c>
      <c r="BL88" s="95" t="n">
        <f aca="false">BK88*100000000</f>
        <v>330.990700934618</v>
      </c>
      <c r="BM88" s="92" t="n">
        <f aca="false">ARM!G136</f>
        <v>0.0275053106755322</v>
      </c>
      <c r="BN88" s="92" t="n">
        <f aca="false">BM88/1000000*$AW$2</f>
        <v>2.75053106755322E-007</v>
      </c>
      <c r="BO88" s="96" t="n">
        <f aca="false">BN88/$AT$5/$AT$4</f>
        <v>7.67703782410409E-006</v>
      </c>
      <c r="BP88" s="95" t="n">
        <f aca="false">BO88*100000000</f>
        <v>767.703782410409</v>
      </c>
      <c r="BQ88" s="97" t="n">
        <f aca="false">VSM!D81</f>
        <v>222.365</v>
      </c>
      <c r="BR88" s="97" t="n">
        <f aca="false">VSM!E81</f>
        <v>19.507</v>
      </c>
      <c r="BS88" s="98" t="n">
        <f aca="false">BR88/BQ88</f>
        <v>0.0877251365997347</v>
      </c>
      <c r="BT88" s="97" t="n">
        <f aca="false">VSM!F81</f>
        <v>7.66</v>
      </c>
      <c r="BU88" s="97" t="n">
        <f aca="false">ABS(VSM!G81)</f>
        <v>26.1</v>
      </c>
      <c r="BV88" s="99" t="n">
        <f aca="false">BU88/BT88</f>
        <v>3.40731070496084</v>
      </c>
      <c r="BW88" s="97" t="str">
        <f aca="false">VSM!D183</f>
        <v>NaN</v>
      </c>
      <c r="BX88" s="97" t="str">
        <f aca="false">VSM!E183</f>
        <v>NaN</v>
      </c>
      <c r="BY88" s="98" t="e">
        <f aca="false">BX88/BW88</f>
        <v>#VALUE!</v>
      </c>
      <c r="BZ88" s="97" t="str">
        <f aca="false">VSM!F183</f>
        <v>NaN</v>
      </c>
      <c r="CA88" s="97" t="e">
        <f aca="false">ABS(VSM!G183)</f>
        <v>#VALUE!</v>
      </c>
      <c r="CB88" s="99" t="e">
        <f aca="false">CA88/BZ88</f>
        <v>#VALUE!</v>
      </c>
      <c r="CC88" s="100" t="str">
        <f aca="false">VSM!D285</f>
        <v>NaN</v>
      </c>
      <c r="CD88" s="100" t="str">
        <f aca="false">VSM!E285</f>
        <v>NaN</v>
      </c>
      <c r="CE88" s="98" t="e">
        <f aca="false">CD88/CC88</f>
        <v>#VALUE!</v>
      </c>
      <c r="CF88" s="97" t="str">
        <f aca="false">VSM!F285</f>
        <v>NaN</v>
      </c>
      <c r="CG88" s="97" t="e">
        <f aca="false">ABS(VSM!G285)</f>
        <v>#VALUE!</v>
      </c>
      <c r="CH88" s="99" t="e">
        <f aca="false">CG88/CF88</f>
        <v>#VALUE!</v>
      </c>
      <c r="CI88" s="100" t="str">
        <f aca="false">VSM!D387</f>
        <v>NaN</v>
      </c>
      <c r="CJ88" s="97" t="str">
        <f aca="false">VSM!E387</f>
        <v>NaN</v>
      </c>
      <c r="CK88" s="98" t="e">
        <f aca="false">CJ88/CI88</f>
        <v>#VALUE!</v>
      </c>
      <c r="CL88" s="97" t="str">
        <f aca="false">VSM!F387</f>
        <v>NaN</v>
      </c>
      <c r="CM88" s="97" t="e">
        <f aca="false">ABS(VSM!F387)</f>
        <v>#VALUE!</v>
      </c>
      <c r="CN88" s="99" t="e">
        <f aca="false">CM88/CL88</f>
        <v>#VALUE!</v>
      </c>
      <c r="CO88" s="97" t="n">
        <f aca="false">VSM!D489</f>
        <v>160.275</v>
      </c>
      <c r="CP88" s="97" t="n">
        <f aca="false">VSM!E489</f>
        <v>16.153</v>
      </c>
      <c r="CQ88" s="98" t="n">
        <f aca="false">CP88/CO88</f>
        <v>0.100783029168616</v>
      </c>
      <c r="CR88" s="97" t="n">
        <f aca="false">VSM!F489</f>
        <v>7.72</v>
      </c>
      <c r="CS88" s="97" t="n">
        <f aca="false">ABS(VSM!G489)</f>
        <v>25.82</v>
      </c>
      <c r="CT88" s="99" t="n">
        <f aca="false">CS88/CR88</f>
        <v>3.34455958549223</v>
      </c>
      <c r="CU88" s="97" t="n">
        <f aca="false">VSM!D591</f>
        <v>355.216</v>
      </c>
      <c r="CV88" s="97" t="n">
        <f aca="false">VSM!E591</f>
        <v>31.541</v>
      </c>
      <c r="CW88" s="98" t="n">
        <f aca="false">CV88/CU88</f>
        <v>0.0887938606369083</v>
      </c>
      <c r="CX88" s="97" t="n">
        <f aca="false">VSM!F591</f>
        <v>7.73</v>
      </c>
      <c r="CY88" s="97" t="n">
        <f aca="false">ABS(VSM!G591)</f>
        <v>27.26</v>
      </c>
      <c r="CZ88" s="99" t="n">
        <f aca="false">CY88/CX88</f>
        <v>3.52652005174644</v>
      </c>
    </row>
    <row r="89" customFormat="false" ht="16.5" hidden="false" customHeight="true" outlineLevel="0" collapsed="false">
      <c r="A89" s="85" t="n">
        <v>81</v>
      </c>
      <c r="B89" s="86" t="str">
        <f aca="false">Lokalizacje!D83</f>
        <v>52° 13.039'N</v>
      </c>
      <c r="C89" s="86" t="str">
        <f aca="false">Lokalizacje!C83</f>
        <v>20° 57.783'E</v>
      </c>
      <c r="D89" s="87" t="n">
        <f aca="false">Lokalizacje!B83</f>
        <v>45184</v>
      </c>
      <c r="E89" s="88" t="n">
        <f aca="false">'Analiza sitowa'!B82</f>
        <v>644.1</v>
      </c>
      <c r="F89" s="88" t="n">
        <f aca="false">'Analiza sitowa'!C82</f>
        <v>16.43</v>
      </c>
      <c r="G89" s="88" t="n">
        <f aca="false">'Analiza sitowa'!D82</f>
        <v>37.02</v>
      </c>
      <c r="H89" s="88" t="n">
        <f aca="false">'Analiza sitowa'!E82</f>
        <v>227.12</v>
      </c>
      <c r="I89" s="88" t="n">
        <f aca="false">'Analiza sitowa'!F82</f>
        <v>287.46</v>
      </c>
      <c r="J89" s="88" t="n">
        <f aca="false">'Analiza sitowa'!G82</f>
        <v>74.97</v>
      </c>
      <c r="K89" s="89" t="n">
        <f aca="false">E89/$E89*100</f>
        <v>100</v>
      </c>
      <c r="L89" s="89" t="n">
        <f aca="false">F89/$E89*100</f>
        <v>2.55084614190343</v>
      </c>
      <c r="M89" s="89" t="n">
        <f aca="false">G89/$E89*100</f>
        <v>5.74755472752678</v>
      </c>
      <c r="N89" s="89" t="n">
        <f aca="false">H89/$E89*100</f>
        <v>35.2616053407856</v>
      </c>
      <c r="O89" s="89" t="n">
        <f aca="false">I89/$E89*100</f>
        <v>44.6297158826269</v>
      </c>
      <c r="P89" s="89" t="n">
        <f aca="false">J89/$E89*100</f>
        <v>11.6394969725198</v>
      </c>
      <c r="Q89" s="90" t="n">
        <f aca="false">'Masa Warszawa'!D83</f>
        <v>8.6</v>
      </c>
      <c r="R89" s="90" t="n">
        <f aca="false">'Masa Warszawa'!G83</f>
        <v>7.44</v>
      </c>
      <c r="S89" s="90" t="n">
        <f aca="false">'Masa Warszawa'!J83</f>
        <v>8.33</v>
      </c>
      <c r="T89" s="90" t="n">
        <f aca="false">'Masa Warszawa'!M83</f>
        <v>10.72</v>
      </c>
      <c r="U89" s="90" t="n">
        <f aca="false">'Masa Warszawa'!P83</f>
        <v>9.93</v>
      </c>
      <c r="V89" s="90" t="n">
        <f aca="false">'Masa Warszawa'!S83</f>
        <v>8.85</v>
      </c>
      <c r="W89" s="91" t="n">
        <f aca="true">INDIRECT("'F1 Warszawa'!AK"&amp;2+ROW(B81)*6-6)</f>
        <v>0.00325703333333333</v>
      </c>
      <c r="X89" s="91" t="n">
        <f aca="true">INDIRECT("'F1 Warszawa'!AK"&amp;3+ROW(C81)*6-6)</f>
        <v>0.00351446666666667</v>
      </c>
      <c r="Y89" s="91" t="n">
        <f aca="true">INDIRECT("'F1 Warszawa'!AK"&amp;4+ROW(D81)*6-6)</f>
        <v>0.00388953333333333</v>
      </c>
      <c r="Z89" s="91" t="n">
        <f aca="true">INDIRECT("'F1 Warszawa'!AK"&amp;5+ROW(E81)*6-6)</f>
        <v>0.00296646666666667</v>
      </c>
      <c r="AA89" s="91" t="n">
        <f aca="true">INDIRECT("'F1 Warszawa'!AK"&amp;6+ROW(F81)*6-6)</f>
        <v>0.0032777</v>
      </c>
      <c r="AB89" s="91" t="n">
        <f aca="true">INDIRECT("'F1 Warszawa'!AK"&amp;7+ROW(G81)*6-6)</f>
        <v>0.00421113333333333</v>
      </c>
      <c r="AC89" s="92" t="n">
        <f aca="false">W89/100</f>
        <v>3.25703333333333E-005</v>
      </c>
      <c r="AD89" s="92" t="n">
        <f aca="false">X89/100</f>
        <v>3.51446666666667E-005</v>
      </c>
      <c r="AE89" s="92" t="n">
        <f aca="false">Y89/100</f>
        <v>3.88953333333333E-005</v>
      </c>
      <c r="AF89" s="92" t="n">
        <f aca="false">Z89/100</f>
        <v>2.96646666666667E-005</v>
      </c>
      <c r="AG89" s="92" t="n">
        <f aca="false">AA89/100</f>
        <v>3.2777E-005</v>
      </c>
      <c r="AH89" s="92" t="n">
        <f aca="false">AB89/100</f>
        <v>4.21113333333333E-005</v>
      </c>
      <c r="AI89" s="93" t="n">
        <f aca="false">AC89/Q89*100000000</f>
        <v>378.72480620155</v>
      </c>
      <c r="AJ89" s="93" t="n">
        <f aca="false">AD89/R89*100000000</f>
        <v>472.374551971326</v>
      </c>
      <c r="AK89" s="93" t="n">
        <f aca="false">AE89/S89*100000000</f>
        <v>466.930772308924</v>
      </c>
      <c r="AL89" s="93" t="n">
        <f aca="false">AF89/T89*100000000</f>
        <v>276.72263681592</v>
      </c>
      <c r="AM89" s="93" t="n">
        <f aca="false">AG89/U89*100000000</f>
        <v>330.080563947633</v>
      </c>
      <c r="AN89" s="93" t="n">
        <f aca="false">AH89/V89*100000000</f>
        <v>475.834274952919</v>
      </c>
      <c r="AO89" s="92" t="n">
        <f aca="false">'F3 Warszawa'!AK82</f>
        <v>0.00311</v>
      </c>
      <c r="AP89" s="92" t="n">
        <f aca="false">AO89/100</f>
        <v>3.11E-005</v>
      </c>
      <c r="AQ89" s="93" t="n">
        <f aca="false">AP89/Q89*100000000</f>
        <v>361.627906976744</v>
      </c>
      <c r="AR89" s="93" t="n">
        <f aca="false">(AI89-AQ89)/AI89*100</f>
        <v>4.51433308429963</v>
      </c>
      <c r="AS89" s="92" t="n">
        <f aca="false">ARM!G86</f>
        <v>0.0200254101011145</v>
      </c>
      <c r="AT89" s="92" t="n">
        <f aca="false">AS89/1000000*$AW$2</f>
        <v>2.00254101011145E-007</v>
      </c>
      <c r="AU89" s="94" t="n">
        <f aca="false">AT89/$AT$5/$AT$4</f>
        <v>5.58931446377773E-006</v>
      </c>
      <c r="AV89" s="95" t="n">
        <f aca="false">AU89*100000000</f>
        <v>558.931446377773</v>
      </c>
      <c r="AW89" s="92" t="n">
        <f aca="false">ARM!G135</f>
        <v>0.0379626041929167</v>
      </c>
      <c r="AX89" s="92" t="n">
        <f aca="false">AW89/1000000*$AW$2</f>
        <v>3.79626041929167E-007</v>
      </c>
      <c r="AY89" s="96" t="n">
        <f aca="false">AX89/$AT$5/$AT$4</f>
        <v>1.05957846369563E-005</v>
      </c>
      <c r="AZ89" s="95" t="n">
        <f aca="false">AY89*100000000</f>
        <v>1059.57846369563</v>
      </c>
      <c r="BA89" s="96" t="n">
        <f aca="false">ARM!G230</f>
        <v>0.0378298302233583</v>
      </c>
      <c r="BB89" s="92" t="n">
        <f aca="false">BA89/1000000*$AW$2</f>
        <v>3.78298302233583E-007</v>
      </c>
      <c r="BC89" s="96" t="n">
        <f aca="false">BB89/$AT$5/$AT$4</f>
        <v>1.05587259467862E-005</v>
      </c>
      <c r="BD89" s="95" t="n">
        <f aca="false">BC89*100000000</f>
        <v>1055.87259467862</v>
      </c>
      <c r="BE89" s="96" t="n">
        <f aca="false">ARM!G231</f>
        <v>0.0176285638146271</v>
      </c>
      <c r="BF89" s="96" t="n">
        <f aca="false">BE89/1000000*$AW$2</f>
        <v>1.76285638146271E-007</v>
      </c>
      <c r="BG89" s="96" t="n">
        <f aca="false">BF89/$AT$5/$AT$4</f>
        <v>4.92032803359369E-006</v>
      </c>
      <c r="BH89" s="95" t="n">
        <f aca="false">BG89*100000000</f>
        <v>492.032803359369</v>
      </c>
      <c r="BI89" s="101" t="s">
        <v>136</v>
      </c>
      <c r="BJ89" s="96" t="e">
        <f aca="false">BI89/1000000*$AW$2</f>
        <v>#VALUE!</v>
      </c>
      <c r="BK89" s="96" t="e">
        <f aca="false">BJ89/$AT$5/$AT$4</f>
        <v>#VALUE!</v>
      </c>
      <c r="BL89" s="95" t="e">
        <f aca="false">BK89*100000000</f>
        <v>#VALUE!</v>
      </c>
      <c r="BM89" s="92" t="n">
        <f aca="false">ARM!G131</f>
        <v>0.0288253142207359</v>
      </c>
      <c r="BN89" s="92" t="n">
        <f aca="false">BM89/1000000*$AW$2</f>
        <v>2.88253142207359E-007</v>
      </c>
      <c r="BO89" s="96" t="n">
        <f aca="false">BN89/$AT$5/$AT$4</f>
        <v>8.0454654802765E-006</v>
      </c>
      <c r="BP89" s="95" t="n">
        <f aca="false">BO89*100000000</f>
        <v>804.54654802765</v>
      </c>
      <c r="BQ89" s="97" t="n">
        <f aca="false">VSM!D82</f>
        <v>274.677</v>
      </c>
      <c r="BR89" s="97" t="n">
        <f aca="false">VSM!E82</f>
        <v>23.933</v>
      </c>
      <c r="BS89" s="98" t="n">
        <f aca="false">BR89/BQ89</f>
        <v>0.0871314307350087</v>
      </c>
      <c r="BT89" s="97" t="n">
        <f aca="false">VSM!F82</f>
        <v>7.48</v>
      </c>
      <c r="BU89" s="97" t="n">
        <f aca="false">ABS(VSM!G82)</f>
        <v>23.03</v>
      </c>
      <c r="BV89" s="99" t="n">
        <f aca="false">BU89/BT89</f>
        <v>3.07887700534759</v>
      </c>
      <c r="BW89" s="97" t="n">
        <f aca="false">VSM!D184</f>
        <v>188.605</v>
      </c>
      <c r="BX89" s="97" t="n">
        <f aca="false">VSM!E184</f>
        <v>21.25</v>
      </c>
      <c r="BY89" s="98" t="n">
        <f aca="false">BX89/BW89</f>
        <v>0.112669335383473</v>
      </c>
      <c r="BZ89" s="97" t="n">
        <f aca="false">VSM!F184</f>
        <v>6.29</v>
      </c>
      <c r="CA89" s="97" t="n">
        <f aca="false">ABS(VSM!G184)</f>
        <v>14.12</v>
      </c>
      <c r="CB89" s="99" t="n">
        <f aca="false">CA89/BZ89</f>
        <v>2.24483306836248</v>
      </c>
      <c r="CC89" s="100" t="n">
        <f aca="false">VSM!D286</f>
        <v>238.543</v>
      </c>
      <c r="CD89" s="100" t="n">
        <f aca="false">VSM!E286</f>
        <v>23.115</v>
      </c>
      <c r="CE89" s="98" t="n">
        <f aca="false">CD89/CC89</f>
        <v>0.0969007684149189</v>
      </c>
      <c r="CF89" s="97" t="n">
        <f aca="false">VSM!F286</f>
        <v>7.15</v>
      </c>
      <c r="CG89" s="97" t="n">
        <f aca="false">ABS(VSM!G286)</f>
        <v>18.19</v>
      </c>
      <c r="CH89" s="99" t="n">
        <f aca="false">CG89/CF89</f>
        <v>2.54405594405594</v>
      </c>
      <c r="CI89" s="100" t="n">
        <f aca="false">VSM!D388</f>
        <v>177.476</v>
      </c>
      <c r="CJ89" s="97" t="n">
        <f aca="false">VSM!E388</f>
        <v>13.168</v>
      </c>
      <c r="CK89" s="98" t="n">
        <f aca="false">CJ89/CI89</f>
        <v>0.0741959476210868</v>
      </c>
      <c r="CL89" s="97" t="n">
        <f aca="false">VSM!F388</f>
        <v>6.29</v>
      </c>
      <c r="CM89" s="97" t="n">
        <f aca="false">ABS(VSM!F388)</f>
        <v>6.29</v>
      </c>
      <c r="CN89" s="99" t="n">
        <f aca="false">CM89/CL89</f>
        <v>1</v>
      </c>
      <c r="CO89" s="97" t="str">
        <f aca="false">VSM!D490</f>
        <v>NaN</v>
      </c>
      <c r="CP89" s="97" t="str">
        <f aca="false">VSM!E490</f>
        <v>NaN</v>
      </c>
      <c r="CQ89" s="98" t="e">
        <f aca="false">CP89/CO89</f>
        <v>#VALUE!</v>
      </c>
      <c r="CR89" s="97" t="str">
        <f aca="false">VSM!F490</f>
        <v>NaN</v>
      </c>
      <c r="CS89" s="97" t="e">
        <f aca="false">ABS(VSM!G490)</f>
        <v>#VALUE!</v>
      </c>
      <c r="CT89" s="99" t="e">
        <f aca="false">CS89/CR89</f>
        <v>#VALUE!</v>
      </c>
      <c r="CU89" s="97" t="n">
        <f aca="false">VSM!D592</f>
        <v>360.773</v>
      </c>
      <c r="CV89" s="97" t="n">
        <f aca="false">VSM!E592</f>
        <v>31.758</v>
      </c>
      <c r="CW89" s="98" t="n">
        <f aca="false">CV89/CU89</f>
        <v>0.0880276517366876</v>
      </c>
      <c r="CX89" s="97" t="n">
        <f aca="false">VSM!F592</f>
        <v>7.72</v>
      </c>
      <c r="CY89" s="97" t="n">
        <f aca="false">ABS(VSM!G592)</f>
        <v>25.29</v>
      </c>
      <c r="CZ89" s="99" t="n">
        <f aca="false">CY89/CX89</f>
        <v>3.2759067357513</v>
      </c>
    </row>
    <row r="90" customFormat="false" ht="16.5" hidden="false" customHeight="true" outlineLevel="0" collapsed="false">
      <c r="A90" s="85" t="n">
        <v>82</v>
      </c>
      <c r="B90" s="86" t="str">
        <f aca="false">Lokalizacje!D84</f>
        <v>52° 14.377'N</v>
      </c>
      <c r="C90" s="86" t="str">
        <f aca="false">Lokalizacje!C84</f>
        <v>20° 58.673'E</v>
      </c>
      <c r="D90" s="87" t="n">
        <f aca="false">Lokalizacje!B84</f>
        <v>45184</v>
      </c>
      <c r="E90" s="88" t="n">
        <f aca="false">'Analiza sitowa'!B83</f>
        <v>779.8</v>
      </c>
      <c r="F90" s="88" t="n">
        <f aca="false">'Analiza sitowa'!C83</f>
        <v>70.38</v>
      </c>
      <c r="G90" s="88" t="n">
        <f aca="false">'Analiza sitowa'!D83</f>
        <v>73.02</v>
      </c>
      <c r="H90" s="88" t="n">
        <f aca="false">'Analiza sitowa'!E83</f>
        <v>139.92</v>
      </c>
      <c r="I90" s="88" t="n">
        <f aca="false">'Analiza sitowa'!F83</f>
        <v>309.75</v>
      </c>
      <c r="J90" s="88" t="n">
        <f aca="false">'Analiza sitowa'!G83</f>
        <v>185.63</v>
      </c>
      <c r="K90" s="89" t="n">
        <f aca="false">E90/$E90*100</f>
        <v>100</v>
      </c>
      <c r="L90" s="89" t="n">
        <f aca="false">F90/$E90*100</f>
        <v>9.02539112592973</v>
      </c>
      <c r="M90" s="89" t="n">
        <f aca="false">G90/$E90*100</f>
        <v>9.3639394716594</v>
      </c>
      <c r="N90" s="89" t="n">
        <f aca="false">H90/$E90*100</f>
        <v>17.9430623236727</v>
      </c>
      <c r="O90" s="89" t="n">
        <f aca="false">I90/$E90*100</f>
        <v>39.721723518851</v>
      </c>
      <c r="P90" s="89" t="n">
        <f aca="false">J90/$E90*100</f>
        <v>23.8048217491665</v>
      </c>
      <c r="Q90" s="90" t="n">
        <f aca="false">'Masa Warszawa'!D84</f>
        <v>9.74</v>
      </c>
      <c r="R90" s="90" t="n">
        <f aca="false">'Masa Warszawa'!G84</f>
        <v>9.65</v>
      </c>
      <c r="S90" s="90" t="n">
        <f aca="false">'Masa Warszawa'!J84</f>
        <v>8.86</v>
      </c>
      <c r="T90" s="90" t="n">
        <f aca="false">'Masa Warszawa'!M84</f>
        <v>9.39</v>
      </c>
      <c r="U90" s="90" t="n">
        <f aca="false">'Masa Warszawa'!P84</f>
        <v>8.97</v>
      </c>
      <c r="V90" s="90" t="n">
        <f aca="false">'Masa Warszawa'!S84</f>
        <v>7.8</v>
      </c>
      <c r="W90" s="91" t="n">
        <f aca="true">INDIRECT("'F1 Warszawa'!AK"&amp;2+ROW(B82)*6-6)</f>
        <v>0.005311</v>
      </c>
      <c r="X90" s="91" t="n">
        <f aca="true">INDIRECT("'F1 Warszawa'!AK"&amp;3+ROW(C82)*6-6)</f>
        <v>0.00281756666666667</v>
      </c>
      <c r="Y90" s="91" t="n">
        <f aca="true">INDIRECT("'F1 Warszawa'!AK"&amp;4+ROW(D82)*6-6)</f>
        <v>0.0027468</v>
      </c>
      <c r="Z90" s="91" t="n">
        <f aca="true">INDIRECT("'F1 Warszawa'!AK"&amp;5+ROW(E82)*6-6)</f>
        <v>0.0024323</v>
      </c>
      <c r="AA90" s="91" t="n">
        <f aca="true">INDIRECT("'F1 Warszawa'!AK"&amp;6+ROW(F82)*6-6)</f>
        <v>0.00378096666666667</v>
      </c>
      <c r="AB90" s="91" t="n">
        <f aca="true">INDIRECT("'F1 Warszawa'!AK"&amp;7+ROW(G82)*6-6)</f>
        <v>0.00833236666666667</v>
      </c>
      <c r="AC90" s="92" t="n">
        <f aca="false">W90/100</f>
        <v>5.311E-005</v>
      </c>
      <c r="AD90" s="92" t="n">
        <f aca="false">X90/100</f>
        <v>2.81756666666667E-005</v>
      </c>
      <c r="AE90" s="92" t="n">
        <f aca="false">Y90/100</f>
        <v>2.7468E-005</v>
      </c>
      <c r="AF90" s="92" t="n">
        <f aca="false">Z90/100</f>
        <v>2.4323E-005</v>
      </c>
      <c r="AG90" s="92" t="n">
        <f aca="false">AA90/100</f>
        <v>3.78096666666667E-005</v>
      </c>
      <c r="AH90" s="92" t="n">
        <f aca="false">AB90/100</f>
        <v>8.33236666666667E-005</v>
      </c>
      <c r="AI90" s="93" t="n">
        <f aca="false">AC90/Q90*100000000</f>
        <v>545.277207392197</v>
      </c>
      <c r="AJ90" s="93" t="n">
        <f aca="false">AD90/R90*100000000</f>
        <v>291.975820379965</v>
      </c>
      <c r="AK90" s="93" t="n">
        <f aca="false">AE90/S90*100000000</f>
        <v>310.022573363431</v>
      </c>
      <c r="AL90" s="93" t="n">
        <f aca="false">AF90/T90*100000000</f>
        <v>259.030883919063</v>
      </c>
      <c r="AM90" s="93" t="n">
        <f aca="false">AG90/U90*100000000</f>
        <v>421.512448903753</v>
      </c>
      <c r="AN90" s="93" t="n">
        <f aca="false">AH90/V90*100000000</f>
        <v>1068.25213675214</v>
      </c>
      <c r="AO90" s="92" t="n">
        <f aca="false">'F3 Warszawa'!AK83</f>
        <v>0.0052</v>
      </c>
      <c r="AP90" s="92" t="n">
        <f aca="false">AO90/100</f>
        <v>5.2E-005</v>
      </c>
      <c r="AQ90" s="93" t="n">
        <f aca="false">AP90/Q90*100000000</f>
        <v>533.88090349076</v>
      </c>
      <c r="AR90" s="93" t="n">
        <f aca="false">(AI90-AQ90)/AI90*100</f>
        <v>2.0900018828846</v>
      </c>
      <c r="AS90" s="92" t="n">
        <f aca="false">ARM!G87</f>
        <v>0.021149494902081</v>
      </c>
      <c r="AT90" s="92" t="n">
        <f aca="false">AS90/1000000*$AW$2</f>
        <v>2.1149494902081E-007</v>
      </c>
      <c r="AU90" s="94" t="n">
        <f aca="false">AT90/$AT$5/$AT$4</f>
        <v>5.90305902155861E-006</v>
      </c>
      <c r="AV90" s="95" t="n">
        <f aca="false">AU90*100000000</f>
        <v>590.305902155861</v>
      </c>
      <c r="AW90" s="96" t="n">
        <f aca="false">ARM!G280</f>
        <v>0.0384344332842768</v>
      </c>
      <c r="AX90" s="92" t="n">
        <f aca="false">AW90/1000000*$AW$2</f>
        <v>3.84344332842768E-007</v>
      </c>
      <c r="AY90" s="96" t="n">
        <f aca="false">AX90/$AT$5/$AT$4</f>
        <v>1.07274773789004E-005</v>
      </c>
      <c r="AZ90" s="95" t="n">
        <f aca="false">AY90*100000000</f>
        <v>1072.74773789004</v>
      </c>
      <c r="BA90" s="96" t="n">
        <f aca="false">ARM!G232</f>
        <v>0.0159692365211207</v>
      </c>
      <c r="BB90" s="92" t="n">
        <f aca="false">BA90/1000000*$AW$2</f>
        <v>1.59692365211207E-007</v>
      </c>
      <c r="BC90" s="96" t="n">
        <f aca="false">BB90/$AT$5/$AT$4</f>
        <v>4.45719134900613E-006</v>
      </c>
      <c r="BD90" s="95" t="n">
        <f aca="false">BC90*100000000</f>
        <v>445.719134900613</v>
      </c>
      <c r="BE90" s="96" t="n">
        <f aca="false">ARM!G233</f>
        <v>0.0161174564565828</v>
      </c>
      <c r="BF90" s="96" t="n">
        <f aca="false">BE90/1000000*$AW$2</f>
        <v>1.61174564565828E-007</v>
      </c>
      <c r="BG90" s="96" t="n">
        <f aca="false">BF90/$AT$5/$AT$4</f>
        <v>4.49856117988177E-006</v>
      </c>
      <c r="BH90" s="95" t="n">
        <f aca="false">BG90*100000000</f>
        <v>449.856117988177</v>
      </c>
      <c r="BI90" s="96" t="n">
        <f aca="false">ARM!G234</f>
        <v>0.0241061105228256</v>
      </c>
      <c r="BJ90" s="96" t="n">
        <f aca="false">BI90/1000000*$AW$2</f>
        <v>2.41061105228256E-007</v>
      </c>
      <c r="BK90" s="96" t="n">
        <f aca="false">BJ90/$AT$5/$AT$4</f>
        <v>6.7282832925931E-006</v>
      </c>
      <c r="BL90" s="95" t="n">
        <f aca="false">BK90*100000000</f>
        <v>672.82832925931</v>
      </c>
      <c r="BM90" s="92" t="n">
        <f aca="false">ARM!G107</f>
        <v>0.0542294752769967</v>
      </c>
      <c r="BN90" s="92" t="n">
        <f aca="false">BM90/1000000*$AW$2</f>
        <v>5.42294752769967E-007</v>
      </c>
      <c r="BO90" s="96" t="n">
        <f aca="false">BN90/$AT$5/$AT$4</f>
        <v>1.51360490995351E-005</v>
      </c>
      <c r="BP90" s="95" t="n">
        <f aca="false">BO90*100000000</f>
        <v>1513.60490995351</v>
      </c>
      <c r="BQ90" s="97" t="n">
        <f aca="false">VSM!D83</f>
        <v>315.674</v>
      </c>
      <c r="BR90" s="97" t="n">
        <f aca="false">VSM!E83</f>
        <v>36.673</v>
      </c>
      <c r="BS90" s="98" t="n">
        <f aca="false">BR90/BQ90</f>
        <v>0.116173647497101</v>
      </c>
      <c r="BT90" s="97" t="n">
        <f aca="false">VSM!F83</f>
        <v>9.69</v>
      </c>
      <c r="BU90" s="97" t="n">
        <f aca="false">ABS(VSM!G83)</f>
        <v>30.56</v>
      </c>
      <c r="BV90" s="99" t="n">
        <f aca="false">BU90/BT90</f>
        <v>3.15376676986584</v>
      </c>
      <c r="BW90" s="97" t="n">
        <f aca="false">VSM!D185</f>
        <v>329.212</v>
      </c>
      <c r="BX90" s="97" t="n">
        <f aca="false">VSM!E185</f>
        <v>36.937</v>
      </c>
      <c r="BY90" s="98" t="n">
        <f aca="false">BX90/BW90</f>
        <v>0.112198218776958</v>
      </c>
      <c r="BZ90" s="97" t="n">
        <f aca="false">VSM!F185</f>
        <v>7.15</v>
      </c>
      <c r="CA90" s="97" t="n">
        <f aca="false">ABS(VSM!G185)</f>
        <v>19.14</v>
      </c>
      <c r="CB90" s="99" t="n">
        <f aca="false">CA90/BZ90</f>
        <v>2.67692307692308</v>
      </c>
      <c r="CC90" s="100" t="n">
        <f aca="false">VSM!D287</f>
        <v>207.212</v>
      </c>
      <c r="CD90" s="100" t="n">
        <f aca="false">VSM!E287</f>
        <v>23.312</v>
      </c>
      <c r="CE90" s="98" t="n">
        <f aca="false">CD90/CC90</f>
        <v>0.112503136883964</v>
      </c>
      <c r="CF90" s="97" t="n">
        <f aca="false">VSM!F287</f>
        <v>8.83</v>
      </c>
      <c r="CG90" s="97" t="n">
        <f aca="false">ABS(VSM!G287)</f>
        <v>22.55</v>
      </c>
      <c r="CH90" s="99" t="n">
        <f aca="false">CG90/CF90</f>
        <v>2.55379388448471</v>
      </c>
      <c r="CI90" s="100" t="n">
        <f aca="false">VSM!D389</f>
        <v>221.635</v>
      </c>
      <c r="CJ90" s="97" t="n">
        <f aca="false">VSM!E389</f>
        <v>25.299</v>
      </c>
      <c r="CK90" s="98" t="n">
        <f aca="false">CJ90/CI90</f>
        <v>0.114147133801069</v>
      </c>
      <c r="CL90" s="97" t="n">
        <f aca="false">VSM!F389</f>
        <v>9.16</v>
      </c>
      <c r="CM90" s="97" t="n">
        <f aca="false">ABS(VSM!F389)</f>
        <v>9.16</v>
      </c>
      <c r="CN90" s="99" t="n">
        <f aca="false">CM90/CL90</f>
        <v>1</v>
      </c>
      <c r="CO90" s="97" t="n">
        <f aca="false">VSM!D491</f>
        <v>390.327</v>
      </c>
      <c r="CP90" s="97" t="n">
        <f aca="false">VSM!E491</f>
        <v>33.531</v>
      </c>
      <c r="CQ90" s="98" t="n">
        <f aca="false">CP90/CO90</f>
        <v>0.085904895126394</v>
      </c>
      <c r="CR90" s="97" t="n">
        <f aca="false">VSM!F491</f>
        <v>8.45</v>
      </c>
      <c r="CS90" s="97" t="n">
        <f aca="false">ABS(VSM!G491)</f>
        <v>27.19</v>
      </c>
      <c r="CT90" s="99" t="n">
        <f aca="false">CS90/CR90</f>
        <v>3.21775147928994</v>
      </c>
      <c r="CU90" s="97" t="n">
        <f aca="false">VSM!D593</f>
        <v>982.703</v>
      </c>
      <c r="CV90" s="97" t="n">
        <f aca="false">VSM!E593</f>
        <v>81.69</v>
      </c>
      <c r="CW90" s="98" t="n">
        <f aca="false">CV90/CU90</f>
        <v>0.0831278626400856</v>
      </c>
      <c r="CX90" s="97" t="n">
        <f aca="false">VSM!F593</f>
        <v>9.46</v>
      </c>
      <c r="CY90" s="97" t="n">
        <f aca="false">ABS(VSM!G593)</f>
        <v>33.57</v>
      </c>
      <c r="CZ90" s="99" t="n">
        <f aca="false">CY90/CX90</f>
        <v>3.54862579281184</v>
      </c>
    </row>
    <row r="91" customFormat="false" ht="16.5" hidden="false" customHeight="true" outlineLevel="0" collapsed="false">
      <c r="A91" s="85" t="n">
        <v>83</v>
      </c>
      <c r="B91" s="86" t="str">
        <f aca="false">Lokalizacje!D85</f>
        <v>52° 15.299'N</v>
      </c>
      <c r="C91" s="86" t="str">
        <f aca="false">Lokalizacje!C85</f>
        <v>20° 59.069'E</v>
      </c>
      <c r="D91" s="87" t="n">
        <f aca="false">Lokalizacje!B85</f>
        <v>45184</v>
      </c>
      <c r="E91" s="88" t="n">
        <f aca="false">'Analiza sitowa'!B84</f>
        <v>1035.4</v>
      </c>
      <c r="F91" s="88" t="n">
        <f aca="false">'Analiza sitowa'!C84</f>
        <v>33.98</v>
      </c>
      <c r="G91" s="88" t="n">
        <f aca="false">'Analiza sitowa'!D84</f>
        <v>89.04</v>
      </c>
      <c r="H91" s="88" t="n">
        <f aca="false">'Analiza sitowa'!E84</f>
        <v>321.86</v>
      </c>
      <c r="I91" s="88" t="n">
        <f aca="false">'Analiza sitowa'!F84</f>
        <v>421.43</v>
      </c>
      <c r="J91" s="88" t="n">
        <f aca="false">'Analiza sitowa'!G84</f>
        <v>168.35</v>
      </c>
      <c r="K91" s="89" t="n">
        <f aca="false">E91/$E91*100</f>
        <v>100</v>
      </c>
      <c r="L91" s="89" t="n">
        <f aca="false">F91/$E91*100</f>
        <v>3.28182344987444</v>
      </c>
      <c r="M91" s="89" t="n">
        <f aca="false">G91/$E91*100</f>
        <v>8.59957504346147</v>
      </c>
      <c r="N91" s="89" t="n">
        <f aca="false">H91/$E91*100</f>
        <v>31.0855707938961</v>
      </c>
      <c r="O91" s="89" t="n">
        <f aca="false">I91/$E91*100</f>
        <v>40.702144098899</v>
      </c>
      <c r="P91" s="89" t="n">
        <f aca="false">J91/$E91*100</f>
        <v>16.2594166505698</v>
      </c>
      <c r="Q91" s="90" t="n">
        <f aca="false">'Masa Warszawa'!D85</f>
        <v>9.83</v>
      </c>
      <c r="R91" s="90" t="n">
        <f aca="false">'Masa Warszawa'!G85</f>
        <v>9.34</v>
      </c>
      <c r="S91" s="90" t="n">
        <f aca="false">'Masa Warszawa'!J85</f>
        <v>10.12</v>
      </c>
      <c r="T91" s="90" t="n">
        <f aca="false">'Masa Warszawa'!M85</f>
        <v>11.17</v>
      </c>
      <c r="U91" s="90" t="n">
        <f aca="false">'Masa Warszawa'!P85</f>
        <v>9.31</v>
      </c>
      <c r="V91" s="90" t="n">
        <f aca="false">'Masa Warszawa'!S85</f>
        <v>8.37</v>
      </c>
      <c r="W91" s="91" t="n">
        <f aca="true">INDIRECT("'F1 Warszawa'!AK"&amp;2+ROW(B83)*6-6)</f>
        <v>0.00244476666666667</v>
      </c>
      <c r="X91" s="91" t="n">
        <f aca="true">INDIRECT("'F1 Warszawa'!AK"&amp;3+ROW(C83)*6-6)</f>
        <v>0.00260173333333333</v>
      </c>
      <c r="Y91" s="91" t="n">
        <f aca="true">INDIRECT("'F1 Warszawa'!AK"&amp;4+ROW(D83)*6-6)</f>
        <v>0.0015802</v>
      </c>
      <c r="Z91" s="91" t="n">
        <f aca="true">INDIRECT("'F1 Warszawa'!AK"&amp;5+ROW(E83)*6-6)</f>
        <v>0.00172546666666667</v>
      </c>
      <c r="AA91" s="91" t="n">
        <f aca="true">INDIRECT("'F1 Warszawa'!AK"&amp;6+ROW(F83)*6-6)</f>
        <v>0.0020545</v>
      </c>
      <c r="AB91" s="91" t="n">
        <f aca="true">INDIRECT("'F1 Warszawa'!AK"&amp;7+ROW(G83)*6-6)</f>
        <v>0.00378933333333333</v>
      </c>
      <c r="AC91" s="92" t="n">
        <f aca="false">W91/100</f>
        <v>2.44476666666667E-005</v>
      </c>
      <c r="AD91" s="92" t="n">
        <f aca="false">X91/100</f>
        <v>2.60173333333333E-005</v>
      </c>
      <c r="AE91" s="92" t="n">
        <f aca="false">Y91/100</f>
        <v>1.5802E-005</v>
      </c>
      <c r="AF91" s="92" t="n">
        <f aca="false">Z91/100</f>
        <v>1.72546666666667E-005</v>
      </c>
      <c r="AG91" s="92" t="n">
        <f aca="false">AA91/100</f>
        <v>2.0545E-005</v>
      </c>
      <c r="AH91" s="92" t="n">
        <f aca="false">AB91/100</f>
        <v>3.78933333333333E-005</v>
      </c>
      <c r="AI91" s="93" t="n">
        <f aca="false">AC91/Q91*100000000</f>
        <v>248.704645642591</v>
      </c>
      <c r="AJ91" s="93" t="n">
        <f aca="false">AD91/R91*100000000</f>
        <v>278.558172733762</v>
      </c>
      <c r="AK91" s="93" t="n">
        <f aca="false">AE91/S91*100000000</f>
        <v>156.146245059289</v>
      </c>
      <c r="AL91" s="93" t="n">
        <f aca="false">AF91/T91*100000000</f>
        <v>154.47329155476</v>
      </c>
      <c r="AM91" s="93" t="n">
        <f aca="false">AG91/U91*100000000</f>
        <v>220.676691729323</v>
      </c>
      <c r="AN91" s="93" t="n">
        <f aca="false">AH91/V91*100000000</f>
        <v>452.727996814018</v>
      </c>
      <c r="AO91" s="92" t="n">
        <f aca="false">'F3 Warszawa'!AK84</f>
        <v>0.00238</v>
      </c>
      <c r="AP91" s="92" t="n">
        <f aca="false">AO91/100</f>
        <v>2.38E-005</v>
      </c>
      <c r="AQ91" s="93" t="n">
        <f aca="false">AP91/Q91*100000000</f>
        <v>242.115971515768</v>
      </c>
      <c r="AR91" s="93" t="n">
        <f aca="false">(AI91-AQ91)/AI91*100</f>
        <v>2.6491962423135</v>
      </c>
      <c r="AS91" s="92" t="n">
        <f aca="false">ARM!G88</f>
        <v>0.0159828436961795</v>
      </c>
      <c r="AT91" s="92" t="n">
        <f aca="false">AS91/1000000*$AW$2</f>
        <v>1.59828436961795E-007</v>
      </c>
      <c r="AU91" s="94" t="n">
        <f aca="false">AT91/$AT$5/$AT$4</f>
        <v>4.46098926275588E-006</v>
      </c>
      <c r="AV91" s="95" t="n">
        <f aca="false">AU91*100000000</f>
        <v>446.098926275588</v>
      </c>
      <c r="AW91" s="101" t="s">
        <v>136</v>
      </c>
      <c r="AX91" s="92" t="e">
        <f aca="false">AW91/1000000*$AW$2</f>
        <v>#VALUE!</v>
      </c>
      <c r="AY91" s="96" t="e">
        <f aca="false">AX91/$AT$5/$AT$4</f>
        <v>#VALUE!</v>
      </c>
      <c r="AZ91" s="95" t="e">
        <f aca="false">AY91*100000000</f>
        <v>#VALUE!</v>
      </c>
      <c r="BA91" s="101" t="s">
        <v>136</v>
      </c>
      <c r="BB91" s="92" t="e">
        <f aca="false">BA91/1000000*$AW$2</f>
        <v>#VALUE!</v>
      </c>
      <c r="BC91" s="96" t="e">
        <f aca="false">BB91/$AT$5/$AT$4</f>
        <v>#VALUE!</v>
      </c>
      <c r="BD91" s="95" t="e">
        <f aca="false">BC91*100000000</f>
        <v>#VALUE!</v>
      </c>
      <c r="BE91" s="101" t="s">
        <v>136</v>
      </c>
      <c r="BF91" s="96" t="e">
        <f aca="false">BE91/1000000*$AW$2</f>
        <v>#VALUE!</v>
      </c>
      <c r="BG91" s="96" t="e">
        <f aca="false">BF91/$AT$5/$AT$4</f>
        <v>#VALUE!</v>
      </c>
      <c r="BH91" s="95" t="e">
        <f aca="false">BG91*100000000</f>
        <v>#VALUE!</v>
      </c>
      <c r="BI91" s="96" t="n">
        <f aca="false">ARM!G319</f>
        <v>0.0119009569044473</v>
      </c>
      <c r="BJ91" s="96" t="n">
        <f aca="false">BI91/1000000*$AW$2</f>
        <v>1.19009569044473E-007</v>
      </c>
      <c r="BK91" s="96" t="n">
        <f aca="false">BJ91/$AT$5/$AT$4</f>
        <v>3.32168930488573E-006</v>
      </c>
      <c r="BL91" s="95" t="n">
        <f aca="false">BK91*100000000</f>
        <v>332.168930488573</v>
      </c>
      <c r="BM91" s="92" t="n">
        <f aca="false">ARM!G142</f>
        <v>0.0253104546679394</v>
      </c>
      <c r="BN91" s="92" t="n">
        <f aca="false">BM91/1000000*$AW$2</f>
        <v>2.53104546679394E-007</v>
      </c>
      <c r="BO91" s="96" t="n">
        <f aca="false">BN91/$AT$5/$AT$4</f>
        <v>7.06442912509597E-006</v>
      </c>
      <c r="BP91" s="95" t="n">
        <f aca="false">BO91*100000000</f>
        <v>706.442912509597</v>
      </c>
      <c r="BQ91" s="97" t="n">
        <f aca="false">VSM!D84</f>
        <v>268.636</v>
      </c>
      <c r="BR91" s="97" t="n">
        <f aca="false">VSM!E84</f>
        <v>23.62</v>
      </c>
      <c r="BS91" s="98" t="n">
        <f aca="false">BR91/BQ91</f>
        <v>0.0879256689349156</v>
      </c>
      <c r="BT91" s="97" t="n">
        <f aca="false">VSM!F84</f>
        <v>8.05</v>
      </c>
      <c r="BU91" s="97" t="n">
        <f aca="false">ABS(VSM!G84)</f>
        <v>23.9</v>
      </c>
      <c r="BV91" s="99" t="n">
        <f aca="false">BU91/BT91</f>
        <v>2.96894409937888</v>
      </c>
      <c r="BW91" s="97" t="str">
        <f aca="false">VSM!D186</f>
        <v>NaN</v>
      </c>
      <c r="BX91" s="97" t="str">
        <f aca="false">VSM!E186</f>
        <v>NaN</v>
      </c>
      <c r="BY91" s="98" t="e">
        <f aca="false">BX91/BW91</f>
        <v>#VALUE!</v>
      </c>
      <c r="BZ91" s="97" t="str">
        <f aca="false">VSM!F186</f>
        <v>NaN</v>
      </c>
      <c r="CA91" s="97" t="e">
        <f aca="false">ABS(VSM!G186)</f>
        <v>#VALUE!</v>
      </c>
      <c r="CB91" s="99" t="e">
        <f aca="false">CA91/BZ91</f>
        <v>#VALUE!</v>
      </c>
      <c r="CC91" s="100" t="str">
        <f aca="false">VSM!D288</f>
        <v>NaN</v>
      </c>
      <c r="CD91" s="100" t="str">
        <f aca="false">VSM!E288</f>
        <v>NaN</v>
      </c>
      <c r="CE91" s="98" t="e">
        <f aca="false">CD91/CC91</f>
        <v>#VALUE!</v>
      </c>
      <c r="CF91" s="97" t="str">
        <f aca="false">VSM!F288</f>
        <v>NaN</v>
      </c>
      <c r="CG91" s="97" t="e">
        <f aca="false">ABS(VSM!G288)</f>
        <v>#VALUE!</v>
      </c>
      <c r="CH91" s="99" t="e">
        <f aca="false">CG91/CF91</f>
        <v>#VALUE!</v>
      </c>
      <c r="CI91" s="100" t="str">
        <f aca="false">VSM!D390</f>
        <v>NaN</v>
      </c>
      <c r="CJ91" s="97" t="str">
        <f aca="false">VSM!E390</f>
        <v>NaN</v>
      </c>
      <c r="CK91" s="98" t="e">
        <f aca="false">CJ91/CI91</f>
        <v>#VALUE!</v>
      </c>
      <c r="CL91" s="97" t="str">
        <f aca="false">VSM!F390</f>
        <v>NaN</v>
      </c>
      <c r="CM91" s="97" t="e">
        <f aca="false">ABS(VSM!F390)</f>
        <v>#VALUE!</v>
      </c>
      <c r="CN91" s="99" t="e">
        <f aca="false">CM91/CL91</f>
        <v>#VALUE!</v>
      </c>
      <c r="CO91" s="97" t="n">
        <f aca="false">VSM!D492</f>
        <v>199.788</v>
      </c>
      <c r="CP91" s="97" t="n">
        <f aca="false">VSM!E492</f>
        <v>17.366</v>
      </c>
      <c r="CQ91" s="98" t="n">
        <f aca="false">CP91/CO91</f>
        <v>0.0869221374657136</v>
      </c>
      <c r="CR91" s="97" t="n">
        <f aca="false">VSM!F492</f>
        <v>7.46</v>
      </c>
      <c r="CS91" s="97" t="n">
        <f aca="false">ABS(VSM!G492)</f>
        <v>25.03</v>
      </c>
      <c r="CT91" s="99" t="n">
        <f aca="false">CS91/CR91</f>
        <v>3.35522788203753</v>
      </c>
      <c r="CU91" s="97" t="n">
        <f aca="false">VSM!D594</f>
        <v>267.876</v>
      </c>
      <c r="CV91" s="97" t="n">
        <f aca="false">VSM!E594</f>
        <v>21.223</v>
      </c>
      <c r="CW91" s="98" t="n">
        <f aca="false">CV91/CU91</f>
        <v>0.0792269557556481</v>
      </c>
      <c r="CX91" s="97" t="n">
        <f aca="false">VSM!F594</f>
        <v>7.37</v>
      </c>
      <c r="CY91" s="97" t="n">
        <f aca="false">ABS(VSM!G594)</f>
        <v>29.12</v>
      </c>
      <c r="CZ91" s="99" t="n">
        <f aca="false">CY91/CX91</f>
        <v>3.95115332428765</v>
      </c>
    </row>
    <row r="92" customFormat="false" ht="16.5" hidden="false" customHeight="true" outlineLevel="0" collapsed="false">
      <c r="A92" s="85" t="n">
        <v>84</v>
      </c>
      <c r="B92" s="86" t="str">
        <f aca="false">Lokalizacje!D86</f>
        <v>52° 15.477'N</v>
      </c>
      <c r="C92" s="86" t="str">
        <f aca="false">Lokalizacje!C86</f>
        <v>20° 59.728'E</v>
      </c>
      <c r="D92" s="87" t="n">
        <f aca="false">Lokalizacje!B86</f>
        <v>45184</v>
      </c>
      <c r="E92" s="88" t="n">
        <f aca="false">'Analiza sitowa'!B85</f>
        <v>685.39</v>
      </c>
      <c r="F92" s="88" t="n">
        <f aca="false">'Analiza sitowa'!C85</f>
        <v>21.16</v>
      </c>
      <c r="G92" s="88" t="n">
        <f aca="false">'Analiza sitowa'!D85</f>
        <v>46.99</v>
      </c>
      <c r="H92" s="88" t="n">
        <f aca="false">'Analiza sitowa'!E85</f>
        <v>209.08</v>
      </c>
      <c r="I92" s="88" t="n">
        <f aca="false">'Analiza sitowa'!F85</f>
        <v>282.49</v>
      </c>
      <c r="J92" s="88" t="n">
        <f aca="false">'Analiza sitowa'!G85</f>
        <v>124.95</v>
      </c>
      <c r="K92" s="89" t="n">
        <f aca="false">E92/$E92*100</f>
        <v>100</v>
      </c>
      <c r="L92" s="89" t="n">
        <f aca="false">F92/$E92*100</f>
        <v>3.08729336582092</v>
      </c>
      <c r="M92" s="89" t="n">
        <f aca="false">G92/$E92*100</f>
        <v>6.85595062665052</v>
      </c>
      <c r="N92" s="89" t="n">
        <f aca="false">H92/$E92*100</f>
        <v>30.5052597791039</v>
      </c>
      <c r="O92" s="89" t="n">
        <f aca="false">I92/$E92*100</f>
        <v>41.2159500430412</v>
      </c>
      <c r="P92" s="89" t="n">
        <f aca="false">J92/$E92*100</f>
        <v>18.2304965056391</v>
      </c>
      <c r="Q92" s="90" t="n">
        <f aca="false">'Masa Warszawa'!D86</f>
        <v>9.44</v>
      </c>
      <c r="R92" s="90" t="n">
        <f aca="false">'Masa Warszawa'!G86</f>
        <v>8.5</v>
      </c>
      <c r="S92" s="90" t="n">
        <f aca="false">'Masa Warszawa'!J86</f>
        <v>9.21</v>
      </c>
      <c r="T92" s="90" t="n">
        <f aca="false">'Masa Warszawa'!M86</f>
        <v>10.26</v>
      </c>
      <c r="U92" s="90" t="n">
        <f aca="false">'Masa Warszawa'!P86</f>
        <v>9.54</v>
      </c>
      <c r="V92" s="90" t="n">
        <f aca="false">'Masa Warszawa'!S86</f>
        <v>7.77</v>
      </c>
      <c r="W92" s="91" t="n">
        <f aca="true">INDIRECT("'F1 Warszawa'!AK"&amp;2+ROW(B84)*6-6)</f>
        <v>0.00215306666666667</v>
      </c>
      <c r="X92" s="91" t="n">
        <f aca="true">INDIRECT("'F1 Warszawa'!AK"&amp;3+ROW(C84)*6-6)</f>
        <v>0.00178066666666667</v>
      </c>
      <c r="Y92" s="91" t="n">
        <f aca="true">INDIRECT("'F1 Warszawa'!AK"&amp;4+ROW(D84)*6-6)</f>
        <v>0.00099894</v>
      </c>
      <c r="Z92" s="91" t="n">
        <f aca="true">INDIRECT("'F1 Warszawa'!AK"&amp;5+ROW(E84)*6-6)</f>
        <v>0.0012514</v>
      </c>
      <c r="AA92" s="91" t="n">
        <f aca="true">INDIRECT("'F1 Warszawa'!AK"&amp;6+ROW(F84)*6-6)</f>
        <v>0.00176886666666667</v>
      </c>
      <c r="AB92" s="91" t="n">
        <f aca="true">INDIRECT("'F1 Warszawa'!AK"&amp;7+ROW(G84)*6-6)</f>
        <v>0.00304966666666667</v>
      </c>
      <c r="AC92" s="92" t="n">
        <f aca="false">W92/100</f>
        <v>2.15306666666667E-005</v>
      </c>
      <c r="AD92" s="92" t="n">
        <f aca="false">X92/100</f>
        <v>1.78066666666667E-005</v>
      </c>
      <c r="AE92" s="92" t="n">
        <f aca="false">Y92/100</f>
        <v>9.9894E-006</v>
      </c>
      <c r="AF92" s="92" t="n">
        <f aca="false">Z92/100</f>
        <v>1.2514E-005</v>
      </c>
      <c r="AG92" s="92" t="n">
        <f aca="false">AA92/100</f>
        <v>1.76886666666667E-005</v>
      </c>
      <c r="AH92" s="92" t="n">
        <f aca="false">AB92/100</f>
        <v>3.04966666666667E-005</v>
      </c>
      <c r="AI92" s="93" t="n">
        <f aca="false">AC92/Q92*100000000</f>
        <v>228.079096045198</v>
      </c>
      <c r="AJ92" s="93" t="n">
        <f aca="false">AD92/R92*100000000</f>
        <v>209.490196078431</v>
      </c>
      <c r="AK92" s="93" t="n">
        <f aca="false">AE92/S92*100000000</f>
        <v>108.462540716612</v>
      </c>
      <c r="AL92" s="93" t="n">
        <f aca="false">AF92/T92*100000000</f>
        <v>121.968810916179</v>
      </c>
      <c r="AM92" s="93" t="n">
        <f aca="false">AG92/U92*100000000</f>
        <v>185.415793151642</v>
      </c>
      <c r="AN92" s="93" t="n">
        <f aca="false">AH92/V92*100000000</f>
        <v>392.492492492493</v>
      </c>
      <c r="AO92" s="92" t="n">
        <f aca="false">'F3 Warszawa'!AK85</f>
        <v>0.00208</v>
      </c>
      <c r="AP92" s="92" t="n">
        <f aca="false">AO92/100</f>
        <v>2.08E-005</v>
      </c>
      <c r="AQ92" s="93" t="n">
        <f aca="false">AP92/Q92*100000000</f>
        <v>220.338983050847</v>
      </c>
      <c r="AR92" s="93" t="n">
        <f aca="false">(AI92-AQ92)/AI92*100</f>
        <v>3.39360911567997</v>
      </c>
      <c r="AS92" s="92" t="n">
        <f aca="false">ARM!G89</f>
        <v>0.0164213608226249</v>
      </c>
      <c r="AT92" s="92" t="n">
        <f aca="false">AS92/1000000*$AW$2</f>
        <v>1.64213608226249E-007</v>
      </c>
      <c r="AU92" s="94" t="n">
        <f aca="false">AT92/$AT$5/$AT$4</f>
        <v>4.5833842651593E-006</v>
      </c>
      <c r="AV92" s="95" t="n">
        <f aca="false">AU92*100000000</f>
        <v>458.33842651593</v>
      </c>
      <c r="AW92" s="101" t="s">
        <v>136</v>
      </c>
      <c r="AX92" s="92" t="e">
        <f aca="false">AW92/1000000*$AW$2</f>
        <v>#VALUE!</v>
      </c>
      <c r="AY92" s="96" t="e">
        <f aca="false">AX92/$AT$5/$AT$4</f>
        <v>#VALUE!</v>
      </c>
      <c r="AZ92" s="95" t="e">
        <f aca="false">AY92*100000000</f>
        <v>#VALUE!</v>
      </c>
      <c r="BA92" s="101" t="s">
        <v>136</v>
      </c>
      <c r="BB92" s="92" t="e">
        <f aca="false">BA92/1000000*$AW$2</f>
        <v>#VALUE!</v>
      </c>
      <c r="BC92" s="96" t="e">
        <f aca="false">BB92/$AT$5/$AT$4</f>
        <v>#VALUE!</v>
      </c>
      <c r="BD92" s="95" t="e">
        <f aca="false">BC92*100000000</f>
        <v>#VALUE!</v>
      </c>
      <c r="BE92" s="101" t="s">
        <v>136</v>
      </c>
      <c r="BF92" s="96" t="e">
        <f aca="false">BE92/1000000*$AW$2</f>
        <v>#VALUE!</v>
      </c>
      <c r="BG92" s="96" t="e">
        <f aca="false">BF92/$AT$5/$AT$4</f>
        <v>#VALUE!</v>
      </c>
      <c r="BH92" s="95" t="e">
        <f aca="false">BG92*100000000</f>
        <v>#VALUE!</v>
      </c>
      <c r="BI92" s="96" t="n">
        <f aca="false">ARM!G312</f>
        <v>0.0124066346708324</v>
      </c>
      <c r="BJ92" s="96" t="n">
        <f aca="false">BI92/1000000*$AW$2</f>
        <v>1.24066346708324E-007</v>
      </c>
      <c r="BK92" s="96" t="n">
        <f aca="false">BJ92/$AT$5/$AT$4</f>
        <v>3.46282958812566E-006</v>
      </c>
      <c r="BL92" s="95" t="n">
        <f aca="false">BK92*100000000</f>
        <v>346.282958812566</v>
      </c>
      <c r="BM92" s="96" t="n">
        <f aca="false">ARM!G236</f>
        <v>0.00390846637618296</v>
      </c>
      <c r="BN92" s="92" t="n">
        <f aca="false">BM92/1000000*$AW$2</f>
        <v>3.90846637618296E-008</v>
      </c>
      <c r="BO92" s="96" t="n">
        <f aca="false">BN92/$AT$5/$AT$4</f>
        <v>1.09089639299684E-006</v>
      </c>
      <c r="BP92" s="95" t="n">
        <f aca="false">BO92*100000000</f>
        <v>109.089639299684</v>
      </c>
      <c r="BQ92" s="97" t="n">
        <f aca="false">VSM!D85</f>
        <v>243.679</v>
      </c>
      <c r="BR92" s="97" t="n">
        <f aca="false">VSM!E85</f>
        <v>21.386</v>
      </c>
      <c r="BS92" s="98" t="n">
        <f aca="false">BR92/BQ92</f>
        <v>0.0877629996840105</v>
      </c>
      <c r="BT92" s="97" t="n">
        <f aca="false">VSM!F85</f>
        <v>9.22</v>
      </c>
      <c r="BU92" s="97" t="n">
        <f aca="false">ABS(VSM!G85)</f>
        <v>29.71</v>
      </c>
      <c r="BV92" s="99" t="n">
        <f aca="false">BU92/BT92</f>
        <v>3.22234273318872</v>
      </c>
      <c r="BW92" s="97" t="str">
        <f aca="false">VSM!D187</f>
        <v>NaN</v>
      </c>
      <c r="BX92" s="97" t="str">
        <f aca="false">VSM!E187</f>
        <v>NaN</v>
      </c>
      <c r="BY92" s="98" t="e">
        <f aca="false">BX92/BW92</f>
        <v>#VALUE!</v>
      </c>
      <c r="BZ92" s="97" t="str">
        <f aca="false">VSM!F187</f>
        <v>NaN</v>
      </c>
      <c r="CA92" s="97" t="e">
        <f aca="false">ABS(VSM!G187)</f>
        <v>#VALUE!</v>
      </c>
      <c r="CB92" s="99" t="e">
        <f aca="false">CA92/BZ92</f>
        <v>#VALUE!</v>
      </c>
      <c r="CC92" s="100" t="str">
        <f aca="false">VSM!D289</f>
        <v>NaN</v>
      </c>
      <c r="CD92" s="100" t="str">
        <f aca="false">VSM!E289</f>
        <v>NaN</v>
      </c>
      <c r="CE92" s="98" t="e">
        <f aca="false">CD92/CC92</f>
        <v>#VALUE!</v>
      </c>
      <c r="CF92" s="97" t="str">
        <f aca="false">VSM!F289</f>
        <v>NaN</v>
      </c>
      <c r="CG92" s="97" t="e">
        <f aca="false">ABS(VSM!G289)</f>
        <v>#VALUE!</v>
      </c>
      <c r="CH92" s="99" t="e">
        <f aca="false">CG92/CF92</f>
        <v>#VALUE!</v>
      </c>
      <c r="CI92" s="100" t="str">
        <f aca="false">VSM!D391</f>
        <v>NaN</v>
      </c>
      <c r="CJ92" s="97" t="str">
        <f aca="false">VSM!E391</f>
        <v>NaN</v>
      </c>
      <c r="CK92" s="98" t="e">
        <f aca="false">CJ92/CI92</f>
        <v>#VALUE!</v>
      </c>
      <c r="CL92" s="97" t="str">
        <f aca="false">VSM!F391</f>
        <v>NaN</v>
      </c>
      <c r="CM92" s="97" t="e">
        <f aca="false">ABS(VSM!F391)</f>
        <v>#VALUE!</v>
      </c>
      <c r="CN92" s="99" t="e">
        <f aca="false">CM92/CL92</f>
        <v>#VALUE!</v>
      </c>
      <c r="CO92" s="97" t="n">
        <f aca="false">VSM!D493</f>
        <v>185.815</v>
      </c>
      <c r="CP92" s="97" t="n">
        <f aca="false">VSM!E493</f>
        <v>16.641</v>
      </c>
      <c r="CQ92" s="98" t="n">
        <f aca="false">CP92/CO92</f>
        <v>0.0895568172644835</v>
      </c>
      <c r="CR92" s="97" t="n">
        <f aca="false">VSM!F493</f>
        <v>9.07</v>
      </c>
      <c r="CS92" s="97" t="n">
        <f aca="false">ABS(VSM!G493)</f>
        <v>29.86</v>
      </c>
      <c r="CT92" s="99" t="n">
        <f aca="false">CS92/CR92</f>
        <v>3.29217199558986</v>
      </c>
      <c r="CU92" s="97" t="n">
        <f aca="false">VSM!D595</f>
        <v>321.162</v>
      </c>
      <c r="CV92" s="97" t="n">
        <f aca="false">VSM!E595</f>
        <v>26.266</v>
      </c>
      <c r="CW92" s="98" t="n">
        <f aca="false">CV92/CU92</f>
        <v>0.0817842708664163</v>
      </c>
      <c r="CX92" s="97" t="n">
        <f aca="false">VSM!F595</f>
        <v>8.25</v>
      </c>
      <c r="CY92" s="97" t="n">
        <f aca="false">ABS(VSM!G595)</f>
        <v>29.64</v>
      </c>
      <c r="CZ92" s="99" t="n">
        <f aca="false">CY92/CX92</f>
        <v>3.59272727272727</v>
      </c>
    </row>
    <row r="93" customFormat="false" ht="16.5" hidden="false" customHeight="true" outlineLevel="0" collapsed="false">
      <c r="A93" s="85" t="n">
        <v>85</v>
      </c>
      <c r="B93" s="86" t="str">
        <f aca="false">Lokalizacje!D87</f>
        <v>52° 14.723'N</v>
      </c>
      <c r="C93" s="86" t="str">
        <f aca="false">Lokalizacje!C87</f>
        <v>21° 00.179'E</v>
      </c>
      <c r="D93" s="87" t="n">
        <f aca="false">Lokalizacje!B87</f>
        <v>45184</v>
      </c>
      <c r="E93" s="88" t="n">
        <f aca="false">'Analiza sitowa'!B86</f>
        <v>1090.21</v>
      </c>
      <c r="F93" s="88" t="n">
        <f aca="false">'Analiza sitowa'!C86</f>
        <v>46.35</v>
      </c>
      <c r="G93" s="88" t="n">
        <f aca="false">'Analiza sitowa'!D86</f>
        <v>107.32</v>
      </c>
      <c r="H93" s="88" t="n">
        <f aca="false">'Analiza sitowa'!E86</f>
        <v>298.77</v>
      </c>
      <c r="I93" s="88" t="n">
        <f aca="false">'Analiza sitowa'!F86</f>
        <v>377.56</v>
      </c>
      <c r="J93" s="88" t="n">
        <f aca="false">'Analiza sitowa'!G86</f>
        <v>259.84</v>
      </c>
      <c r="K93" s="89" t="n">
        <f aca="false">E93/$E93*100</f>
        <v>100</v>
      </c>
      <c r="L93" s="89" t="n">
        <f aca="false">F93/$E93*100</f>
        <v>4.25147448656681</v>
      </c>
      <c r="M93" s="89" t="n">
        <f aca="false">G93/$E93*100</f>
        <v>9.84397501398813</v>
      </c>
      <c r="N93" s="89" t="n">
        <f aca="false">H93/$E93*100</f>
        <v>27.4048119169701</v>
      </c>
      <c r="O93" s="89" t="n">
        <f aca="false">I93/$E93*100</f>
        <v>34.6318599168967</v>
      </c>
      <c r="P93" s="89" t="n">
        <f aca="false">J93/$E93*100</f>
        <v>23.8339402500436</v>
      </c>
      <c r="Q93" s="90" t="n">
        <f aca="false">'Masa Warszawa'!D87</f>
        <v>8.61</v>
      </c>
      <c r="R93" s="90" t="n">
        <f aca="false">'Masa Warszawa'!G87</f>
        <v>7.56</v>
      </c>
      <c r="S93" s="90" t="n">
        <f aca="false">'Masa Warszawa'!J87</f>
        <v>8.35</v>
      </c>
      <c r="T93" s="90" t="n">
        <f aca="false">'Masa Warszawa'!M87</f>
        <v>8.58</v>
      </c>
      <c r="U93" s="90" t="n">
        <f aca="false">'Masa Warszawa'!P87</f>
        <v>8.38</v>
      </c>
      <c r="V93" s="90" t="n">
        <f aca="false">'Masa Warszawa'!S87</f>
        <v>6.78</v>
      </c>
      <c r="W93" s="91" t="n">
        <f aca="true">INDIRECT("'F1 Warszawa'!AK"&amp;2+ROW(B85)*6-6)</f>
        <v>0.0026482</v>
      </c>
      <c r="X93" s="91" t="n">
        <f aca="true">INDIRECT("'F1 Warszawa'!AK"&amp;3+ROW(C85)*6-6)</f>
        <v>0.0020623</v>
      </c>
      <c r="Y93" s="91" t="n">
        <f aca="true">INDIRECT("'F1 Warszawa'!AK"&amp;4+ROW(D85)*6-6)</f>
        <v>0.00145356666666667</v>
      </c>
      <c r="Z93" s="91" t="n">
        <f aca="true">INDIRECT("'F1 Warszawa'!AK"&amp;5+ROW(E85)*6-6)</f>
        <v>0.00181916666666667</v>
      </c>
      <c r="AA93" s="91" t="n">
        <f aca="true">INDIRECT("'F1 Warszawa'!AK"&amp;6+ROW(F85)*6-6)</f>
        <v>0.00217026666666667</v>
      </c>
      <c r="AB93" s="91" t="n">
        <f aca="true">INDIRECT("'F1 Warszawa'!AK"&amp;7+ROW(G85)*6-6)</f>
        <v>0.0036831</v>
      </c>
      <c r="AC93" s="92" t="n">
        <f aca="false">W93/100</f>
        <v>2.6482E-005</v>
      </c>
      <c r="AD93" s="92" t="n">
        <f aca="false">X93/100</f>
        <v>2.0623E-005</v>
      </c>
      <c r="AE93" s="92" t="n">
        <f aca="false">Y93/100</f>
        <v>1.45356666666667E-005</v>
      </c>
      <c r="AF93" s="92" t="n">
        <f aca="false">Z93/100</f>
        <v>1.81916666666667E-005</v>
      </c>
      <c r="AG93" s="92" t="n">
        <f aca="false">AA93/100</f>
        <v>2.17026666666667E-005</v>
      </c>
      <c r="AH93" s="92" t="n">
        <f aca="false">AB93/100</f>
        <v>3.6831E-005</v>
      </c>
      <c r="AI93" s="93" t="n">
        <f aca="false">AC93/Q93*100000000</f>
        <v>307.572590011614</v>
      </c>
      <c r="AJ93" s="93" t="n">
        <f aca="false">AD93/R93*100000000</f>
        <v>272.791005291005</v>
      </c>
      <c r="AK93" s="93" t="n">
        <f aca="false">AE93/S93*100000000</f>
        <v>174.079840319361</v>
      </c>
      <c r="AL93" s="93" t="n">
        <f aca="false">AF93/T93*100000000</f>
        <v>212.024087024087</v>
      </c>
      <c r="AM93" s="93" t="n">
        <f aca="false">AG93/U93*100000000</f>
        <v>258.981702466189</v>
      </c>
      <c r="AN93" s="93" t="n">
        <f aca="false">AH93/V93*100000000</f>
        <v>543.230088495575</v>
      </c>
      <c r="AO93" s="92" t="n">
        <f aca="false">'F3 Warszawa'!AK86</f>
        <v>0.00253333333333333</v>
      </c>
      <c r="AP93" s="92" t="n">
        <f aca="false">AO93/100</f>
        <v>2.53333333333333E-005</v>
      </c>
      <c r="AQ93" s="93" t="n">
        <f aca="false">AP93/Q93*100000000</f>
        <v>294.231513743709</v>
      </c>
      <c r="AR93" s="93" t="n">
        <f aca="false">(AI93-AQ93)/AI93*100</f>
        <v>4.3375374468192</v>
      </c>
      <c r="AS93" s="92" t="n">
        <f aca="false">ARM!G90</f>
        <v>0.0164000731820287</v>
      </c>
      <c r="AT93" s="92" t="n">
        <f aca="false">AS93/1000000*$AW$2</f>
        <v>1.64000731820287E-007</v>
      </c>
      <c r="AU93" s="94" t="n">
        <f aca="false">AT93/$AT$5/$AT$4</f>
        <v>4.57744264813956E-006</v>
      </c>
      <c r="AV93" s="95" t="n">
        <f aca="false">AU93*100000000</f>
        <v>457.744264813956</v>
      </c>
      <c r="AW93" s="101" t="s">
        <v>136</v>
      </c>
      <c r="AX93" s="92" t="e">
        <f aca="false">AW93/1000000*$AW$2</f>
        <v>#VALUE!</v>
      </c>
      <c r="AY93" s="96" t="e">
        <f aca="false">AX93/$AT$5/$AT$4</f>
        <v>#VALUE!</v>
      </c>
      <c r="AZ93" s="95" t="e">
        <f aca="false">AY93*100000000</f>
        <v>#VALUE!</v>
      </c>
      <c r="BA93" s="96" t="n">
        <f aca="false">ARM!G236</f>
        <v>0.00390846637618296</v>
      </c>
      <c r="BB93" s="92" t="n">
        <f aca="false">BA93/1000000*$AW$2</f>
        <v>3.90846637618296E-008</v>
      </c>
      <c r="BC93" s="96" t="n">
        <f aca="false">BB93/$AT$5/$AT$4</f>
        <v>1.09089639299684E-006</v>
      </c>
      <c r="BD93" s="95" t="n">
        <f aca="false">BC93*100000000</f>
        <v>109.089639299684</v>
      </c>
      <c r="BE93" s="101" t="s">
        <v>136</v>
      </c>
      <c r="BF93" s="96" t="e">
        <f aca="false">BE93/1000000*$AW$2</f>
        <v>#VALUE!</v>
      </c>
      <c r="BG93" s="96" t="e">
        <f aca="false">BF93/$AT$5/$AT$4</f>
        <v>#VALUE!</v>
      </c>
      <c r="BH93" s="95" t="e">
        <f aca="false">BG93*100000000</f>
        <v>#VALUE!</v>
      </c>
      <c r="BI93" s="96" t="n">
        <f aca="false">ARM!G237</f>
        <v>0.0159336793989704</v>
      </c>
      <c r="BJ93" s="96" t="n">
        <f aca="false">BI93/1000000*$AW$2</f>
        <v>1.59336793989704E-007</v>
      </c>
      <c r="BK93" s="96" t="n">
        <f aca="false">BJ93/$AT$5/$AT$4</f>
        <v>4.44726696113485E-006</v>
      </c>
      <c r="BL93" s="95" t="n">
        <f aca="false">BK93*100000000</f>
        <v>444.726696113485</v>
      </c>
      <c r="BM93" s="92" t="n">
        <f aca="false">ARM!G119</f>
        <v>0.0285615512432533</v>
      </c>
      <c r="BN93" s="92" t="n">
        <f aca="false">BM93/1000000*$AW$2</f>
        <v>2.85615512432533E-007</v>
      </c>
      <c r="BO93" s="96" t="n">
        <f aca="false">BN93/$AT$5/$AT$4</f>
        <v>7.97184630256136E-006</v>
      </c>
      <c r="BP93" s="95" t="n">
        <f aca="false">BO93*100000000</f>
        <v>797.184630256136</v>
      </c>
      <c r="BQ93" s="97" t="n">
        <f aca="false">VSM!D86</f>
        <v>288.616</v>
      </c>
      <c r="BR93" s="97" t="n">
        <f aca="false">VSM!E86</f>
        <v>28.319</v>
      </c>
      <c r="BS93" s="98" t="n">
        <f aca="false">BR93/BQ93</f>
        <v>0.0981199933475622</v>
      </c>
      <c r="BT93" s="97" t="n">
        <f aca="false">VSM!F86</f>
        <v>8.43</v>
      </c>
      <c r="BU93" s="97" t="n">
        <f aca="false">ABS(VSM!G86)</f>
        <v>26.88</v>
      </c>
      <c r="BV93" s="99" t="n">
        <f aca="false">BU93/BT93</f>
        <v>3.18861209964413</v>
      </c>
      <c r="BW93" s="97" t="str">
        <f aca="false">VSM!D188</f>
        <v>NaN</v>
      </c>
      <c r="BX93" s="97" t="str">
        <f aca="false">VSM!E188</f>
        <v>NaN</v>
      </c>
      <c r="BY93" s="98" t="e">
        <f aca="false">BX93/BW93</f>
        <v>#VALUE!</v>
      </c>
      <c r="BZ93" s="97" t="str">
        <f aca="false">VSM!F188</f>
        <v>NaN</v>
      </c>
      <c r="CA93" s="97" t="e">
        <f aca="false">ABS(VSM!G188)</f>
        <v>#VALUE!</v>
      </c>
      <c r="CB93" s="99" t="e">
        <f aca="false">CA93/BZ93</f>
        <v>#VALUE!</v>
      </c>
      <c r="CC93" s="100" t="n">
        <f aca="false">VSM!D290</f>
        <v>218.2</v>
      </c>
      <c r="CD93" s="100" t="n">
        <f aca="false">VSM!E290</f>
        <v>28.576</v>
      </c>
      <c r="CE93" s="98" t="n">
        <f aca="false">CD93/CC93</f>
        <v>0.13096241979835</v>
      </c>
      <c r="CF93" s="97" t="n">
        <f aca="false">VSM!F290</f>
        <v>8.67</v>
      </c>
      <c r="CG93" s="97" t="n">
        <f aca="false">ABS(VSM!G290)</f>
        <v>21.7</v>
      </c>
      <c r="CH93" s="99" t="n">
        <f aca="false">CG93/CF93</f>
        <v>2.50288350634371</v>
      </c>
      <c r="CI93" s="100" t="str">
        <f aca="false">VSM!D392</f>
        <v>NaN</v>
      </c>
      <c r="CJ93" s="97" t="str">
        <f aca="false">VSM!E392</f>
        <v>NaN</v>
      </c>
      <c r="CK93" s="98" t="e">
        <f aca="false">CJ93/CI93</f>
        <v>#VALUE!</v>
      </c>
      <c r="CL93" s="97" t="str">
        <f aca="false">VSM!F392</f>
        <v>NaN</v>
      </c>
      <c r="CM93" s="97" t="e">
        <f aca="false">ABS(VSM!F392)</f>
        <v>#VALUE!</v>
      </c>
      <c r="CN93" s="99" t="e">
        <f aca="false">CM93/CL93</f>
        <v>#VALUE!</v>
      </c>
      <c r="CO93" s="97" t="n">
        <f aca="false">VSM!D494</f>
        <v>175.252</v>
      </c>
      <c r="CP93" s="97" t="n">
        <f aca="false">VSM!E494</f>
        <v>17.523</v>
      </c>
      <c r="CQ93" s="98" t="n">
        <f aca="false">CP93/CO93</f>
        <v>0.0999874466482551</v>
      </c>
      <c r="CR93" s="97" t="n">
        <f aca="false">VSM!F494</f>
        <v>9.07</v>
      </c>
      <c r="CS93" s="97" t="n">
        <f aca="false">ABS(VSM!G494)</f>
        <v>31.34</v>
      </c>
      <c r="CT93" s="99" t="n">
        <f aca="false">CS93/CR93</f>
        <v>3.45534729878721</v>
      </c>
      <c r="CU93" s="97" t="n">
        <f aca="false">VSM!D596</f>
        <v>341.602</v>
      </c>
      <c r="CV93" s="97" t="n">
        <f aca="false">VSM!E596</f>
        <v>32.498</v>
      </c>
      <c r="CW93" s="98" t="n">
        <f aca="false">CV93/CU93</f>
        <v>0.0951341034303078</v>
      </c>
      <c r="CX93" s="97" t="n">
        <f aca="false">VSM!F596</f>
        <v>9</v>
      </c>
      <c r="CY93" s="97" t="n">
        <f aca="false">ABS(VSM!G596)</f>
        <v>30.38</v>
      </c>
      <c r="CZ93" s="99" t="n">
        <f aca="false">CY93/CX93</f>
        <v>3.37555555555556</v>
      </c>
    </row>
    <row r="94" customFormat="false" ht="16.5" hidden="false" customHeight="true" outlineLevel="0" collapsed="false">
      <c r="A94" s="85" t="n">
        <v>86</v>
      </c>
      <c r="B94" s="86" t="str">
        <f aca="false">Lokalizacje!D88</f>
        <v>52° 14.475'N</v>
      </c>
      <c r="C94" s="86" t="str">
        <f aca="false">Lokalizacje!C88</f>
        <v>20° 59.641'E</v>
      </c>
      <c r="D94" s="87" t="n">
        <f aca="false">Lokalizacje!B88</f>
        <v>45184</v>
      </c>
      <c r="E94" s="88" t="n">
        <f aca="false">'Analiza sitowa'!B87</f>
        <v>853.32</v>
      </c>
      <c r="F94" s="88" t="n">
        <f aca="false">'Analiza sitowa'!C87</f>
        <v>41.66</v>
      </c>
      <c r="G94" s="88" t="n">
        <f aca="false">'Analiza sitowa'!D87</f>
        <v>87.32</v>
      </c>
      <c r="H94" s="88" t="n">
        <f aca="false">'Analiza sitowa'!E87</f>
        <v>305.08</v>
      </c>
      <c r="I94" s="88" t="n">
        <f aca="false">'Analiza sitowa'!F87</f>
        <v>309</v>
      </c>
      <c r="J94" s="88" t="n">
        <f aca="false">'Analiza sitowa'!G87</f>
        <v>109.6</v>
      </c>
      <c r="K94" s="89" t="n">
        <f aca="false">E94/$E94*100</f>
        <v>100</v>
      </c>
      <c r="L94" s="89" t="n">
        <f aca="false">F94/$E94*100</f>
        <v>4.8821075329302</v>
      </c>
      <c r="M94" s="89" t="n">
        <f aca="false">G94/$E94*100</f>
        <v>10.2329723901936</v>
      </c>
      <c r="N94" s="89" t="n">
        <f aca="false">H94/$E94*100</f>
        <v>35.7521211268926</v>
      </c>
      <c r="O94" s="89" t="n">
        <f aca="false">I94/$E94*100</f>
        <v>36.2115033047391</v>
      </c>
      <c r="P94" s="89" t="n">
        <f aca="false">J94/$E94*100</f>
        <v>12.8439506867295</v>
      </c>
      <c r="Q94" s="90" t="n">
        <f aca="false">'Masa Warszawa'!D88</f>
        <v>10.72</v>
      </c>
      <c r="R94" s="90" t="n">
        <f aca="false">'Masa Warszawa'!G88</f>
        <v>8.91</v>
      </c>
      <c r="S94" s="90" t="n">
        <f aca="false">'Masa Warszawa'!J88</f>
        <v>10.39</v>
      </c>
      <c r="T94" s="90" t="n">
        <f aca="false">'Masa Warszawa'!M88</f>
        <v>10.07</v>
      </c>
      <c r="U94" s="90" t="n">
        <f aca="false">'Masa Warszawa'!P88</f>
        <v>10.38</v>
      </c>
      <c r="V94" s="90" t="n">
        <f aca="false">'Masa Warszawa'!S88</f>
        <v>8.58</v>
      </c>
      <c r="W94" s="91" t="n">
        <f aca="true">INDIRECT("'F1 Warszawa'!AK"&amp;2+ROW(B86)*6-6)</f>
        <v>0.00245256666666667</v>
      </c>
      <c r="X94" s="91" t="n">
        <f aca="true">INDIRECT("'F1 Warszawa'!AK"&amp;3+ROW(C86)*6-6)</f>
        <v>0.0039986</v>
      </c>
      <c r="Y94" s="91" t="n">
        <f aca="true">INDIRECT("'F1 Warszawa'!AK"&amp;4+ROW(D86)*6-6)</f>
        <v>0.00318796666666667</v>
      </c>
      <c r="Z94" s="91" t="n">
        <f aca="true">INDIRECT("'F1 Warszawa'!AK"&amp;5+ROW(E86)*6-6)</f>
        <v>0.0015357</v>
      </c>
      <c r="AA94" s="91" t="n">
        <f aca="true">INDIRECT("'F1 Warszawa'!AK"&amp;6+ROW(F86)*6-6)</f>
        <v>0.00194626666666667</v>
      </c>
      <c r="AB94" s="91" t="n">
        <f aca="true">INDIRECT("'F1 Warszawa'!AK"&amp;7+ROW(G86)*6-6)</f>
        <v>0.00311116666666667</v>
      </c>
      <c r="AC94" s="92" t="n">
        <f aca="false">W94/100</f>
        <v>2.45256666666667E-005</v>
      </c>
      <c r="AD94" s="92" t="n">
        <f aca="false">X94/100</f>
        <v>3.9986E-005</v>
      </c>
      <c r="AE94" s="92" t="n">
        <f aca="false">Y94/100</f>
        <v>3.18796666666667E-005</v>
      </c>
      <c r="AF94" s="92" t="n">
        <f aca="false">Z94/100</f>
        <v>1.5357E-005</v>
      </c>
      <c r="AG94" s="92" t="n">
        <f aca="false">AA94/100</f>
        <v>1.94626666666667E-005</v>
      </c>
      <c r="AH94" s="92" t="n">
        <f aca="false">AB94/100</f>
        <v>3.11116666666667E-005</v>
      </c>
      <c r="AI94" s="93" t="n">
        <f aca="false">AC94/Q94*100000000</f>
        <v>228.784203980099</v>
      </c>
      <c r="AJ94" s="93" t="n">
        <f aca="false">AD94/R94*100000000</f>
        <v>448.776655443322</v>
      </c>
      <c r="AK94" s="93" t="n">
        <f aca="false">AE94/S94*100000000</f>
        <v>306.830285530959</v>
      </c>
      <c r="AL94" s="93" t="n">
        <f aca="false">AF94/T94*100000000</f>
        <v>152.502482621648</v>
      </c>
      <c r="AM94" s="93" t="n">
        <f aca="false">AG94/U94*100000000</f>
        <v>187.501605651895</v>
      </c>
      <c r="AN94" s="93" t="n">
        <f aca="false">AH94/V94*100000000</f>
        <v>362.606837606838</v>
      </c>
      <c r="AO94" s="92" t="n">
        <f aca="false">'F3 Warszawa'!AK87</f>
        <v>0.00238</v>
      </c>
      <c r="AP94" s="92" t="n">
        <f aca="false">AO94/100</f>
        <v>2.38E-005</v>
      </c>
      <c r="AQ94" s="93" t="n">
        <f aca="false">AP94/Q94*100000000</f>
        <v>222.014925373134</v>
      </c>
      <c r="AR94" s="93" t="n">
        <f aca="false">(AI94-AQ94)/AI94*100</f>
        <v>2.95880506136426</v>
      </c>
      <c r="AS94" s="92" t="n">
        <f aca="false">ARM!G91</f>
        <v>0.0119370796391971</v>
      </c>
      <c r="AT94" s="92" t="n">
        <f aca="false">AS94/1000000*$AW$2</f>
        <v>1.19370796391971E-007</v>
      </c>
      <c r="AU94" s="94" t="n">
        <f aca="false">AT94/$AT$5/$AT$4</f>
        <v>3.33177156151812E-006</v>
      </c>
      <c r="AV94" s="95" t="n">
        <f aca="false">AU94*100000000</f>
        <v>333.177156151812</v>
      </c>
      <c r="AW94" s="92" t="n">
        <f aca="false">ARM!G143</f>
        <v>0.0247577739759322</v>
      </c>
      <c r="AX94" s="92" t="n">
        <f aca="false">AW94/1000000*$AW$2</f>
        <v>2.47577739759322E-007</v>
      </c>
      <c r="AY94" s="96" t="n">
        <f aca="false">AX94/$AT$5/$AT$4</f>
        <v>6.91016980306018E-006</v>
      </c>
      <c r="AZ94" s="95" t="n">
        <f aca="false">AY94*100000000</f>
        <v>691.016980306018</v>
      </c>
      <c r="BA94" s="101" t="s">
        <v>136</v>
      </c>
      <c r="BB94" s="92" t="e">
        <f aca="false">BA94/1000000*$AW$2</f>
        <v>#VALUE!</v>
      </c>
      <c r="BC94" s="96" t="e">
        <f aca="false">BB94/$AT$5/$AT$4</f>
        <v>#VALUE!</v>
      </c>
      <c r="BD94" s="95" t="e">
        <f aca="false">BC94*100000000</f>
        <v>#VALUE!</v>
      </c>
      <c r="BE94" s="101" t="s">
        <v>136</v>
      </c>
      <c r="BF94" s="96" t="e">
        <f aca="false">BE94/1000000*$AW$2</f>
        <v>#VALUE!</v>
      </c>
      <c r="BG94" s="96" t="e">
        <f aca="false">BF94/$AT$5/$AT$4</f>
        <v>#VALUE!</v>
      </c>
      <c r="BH94" s="95" t="e">
        <f aca="false">BG94*100000000</f>
        <v>#VALUE!</v>
      </c>
      <c r="BI94" s="101" t="s">
        <v>136</v>
      </c>
      <c r="BJ94" s="96" t="e">
        <f aca="false">BI94/1000000*$AW$2</f>
        <v>#VALUE!</v>
      </c>
      <c r="BK94" s="96" t="e">
        <f aca="false">BJ94/$AT$5/$AT$4</f>
        <v>#VALUE!</v>
      </c>
      <c r="BL94" s="95" t="e">
        <f aca="false">BK94*100000000</f>
        <v>#VALUE!</v>
      </c>
      <c r="BM94" s="96" t="n">
        <f aca="false">ARM!G238</f>
        <v>0.020028129817959</v>
      </c>
      <c r="BN94" s="92" t="n">
        <f aca="false">BM94/1000000*$AW$2</f>
        <v>2.0028129817959E-007</v>
      </c>
      <c r="BO94" s="96" t="n">
        <f aca="false">BN94/$AT$5/$AT$4</f>
        <v>5.59007356696811E-006</v>
      </c>
      <c r="BP94" s="95" t="n">
        <f aca="false">BO94*100000000</f>
        <v>559.007356696811</v>
      </c>
      <c r="BQ94" s="97" t="n">
        <f aca="false">VSM!D87</f>
        <v>182.52</v>
      </c>
      <c r="BR94" s="97" t="n">
        <f aca="false">VSM!E87</f>
        <v>17.036</v>
      </c>
      <c r="BS94" s="98" t="n">
        <f aca="false">BR94/BQ94</f>
        <v>0.0933377164146395</v>
      </c>
      <c r="BT94" s="97" t="n">
        <f aca="false">VSM!F87</f>
        <v>8.9</v>
      </c>
      <c r="BU94" s="97" t="n">
        <f aca="false">ABS(VSM!G87)</f>
        <v>26.43</v>
      </c>
      <c r="BV94" s="99" t="n">
        <f aca="false">BU94/BT94</f>
        <v>2.96966292134831</v>
      </c>
      <c r="BW94" s="97" t="n">
        <f aca="false">VSM!D189</f>
        <v>254.867</v>
      </c>
      <c r="BX94" s="97" t="n">
        <f aca="false">VSM!E189</f>
        <v>32.783</v>
      </c>
      <c r="BY94" s="98" t="n">
        <f aca="false">BX94/BW94</f>
        <v>0.128627872576677</v>
      </c>
      <c r="BZ94" s="97" t="n">
        <f aca="false">VSM!F189</f>
        <v>10.99</v>
      </c>
      <c r="CA94" s="97" t="n">
        <f aca="false">ABS(VSM!G189)</f>
        <v>28.74</v>
      </c>
      <c r="CB94" s="99" t="n">
        <f aca="false">CA94/BZ94</f>
        <v>2.61510464058235</v>
      </c>
      <c r="CC94" s="100" t="str">
        <f aca="false">VSM!D291</f>
        <v>NaN</v>
      </c>
      <c r="CD94" s="100" t="str">
        <f aca="false">VSM!E291</f>
        <v>NaN</v>
      </c>
      <c r="CE94" s="98" t="e">
        <f aca="false">CD94/CC94</f>
        <v>#VALUE!</v>
      </c>
      <c r="CF94" s="97" t="str">
        <f aca="false">VSM!F291</f>
        <v>NaN</v>
      </c>
      <c r="CG94" s="97" t="e">
        <f aca="false">ABS(VSM!G291)</f>
        <v>#VALUE!</v>
      </c>
      <c r="CH94" s="99" t="e">
        <f aca="false">CG94/CF94</f>
        <v>#VALUE!</v>
      </c>
      <c r="CI94" s="100" t="str">
        <f aca="false">VSM!D393</f>
        <v>NaN</v>
      </c>
      <c r="CJ94" s="97" t="str">
        <f aca="false">VSM!E393</f>
        <v>NaN</v>
      </c>
      <c r="CK94" s="98" t="e">
        <f aca="false">CJ94/CI94</f>
        <v>#VALUE!</v>
      </c>
      <c r="CL94" s="97" t="str">
        <f aca="false">VSM!F393</f>
        <v>NaN</v>
      </c>
      <c r="CM94" s="97" t="e">
        <f aca="false">ABS(VSM!F393)</f>
        <v>#VALUE!</v>
      </c>
      <c r="CN94" s="99" t="e">
        <f aca="false">CM94/CL94</f>
        <v>#VALUE!</v>
      </c>
      <c r="CO94" s="97" t="str">
        <f aca="false">VSM!D495</f>
        <v>NaN</v>
      </c>
      <c r="CP94" s="97" t="str">
        <f aca="false">VSM!E495</f>
        <v>NaN</v>
      </c>
      <c r="CQ94" s="98" t="e">
        <f aca="false">CP94/CO94</f>
        <v>#VALUE!</v>
      </c>
      <c r="CR94" s="97" t="str">
        <f aca="false">VSM!F495</f>
        <v>NaN</v>
      </c>
      <c r="CS94" s="97" t="e">
        <f aca="false">ABS(VSM!G495)</f>
        <v>#VALUE!</v>
      </c>
      <c r="CT94" s="99" t="e">
        <f aca="false">CS94/CR94</f>
        <v>#VALUE!</v>
      </c>
      <c r="CU94" s="97" t="n">
        <f aca="false">VSM!D597</f>
        <v>263.04</v>
      </c>
      <c r="CV94" s="97" t="n">
        <f aca="false">VSM!E597</f>
        <v>23.409</v>
      </c>
      <c r="CW94" s="98" t="n">
        <f aca="false">CV94/CU94</f>
        <v>0.0889940693430657</v>
      </c>
      <c r="CX94" s="97" t="n">
        <f aca="false">VSM!F597</f>
        <v>8.61</v>
      </c>
      <c r="CY94" s="97" t="n">
        <f aca="false">ABS(VSM!G597)</f>
        <v>30.09</v>
      </c>
      <c r="CZ94" s="99" t="n">
        <f aca="false">CY94/CX94</f>
        <v>3.49477351916376</v>
      </c>
    </row>
    <row r="95" customFormat="false" ht="16.5" hidden="false" customHeight="true" outlineLevel="0" collapsed="false">
      <c r="A95" s="85" t="n">
        <v>87</v>
      </c>
      <c r="B95" s="86" t="str">
        <f aca="false">Lokalizacje!D89</f>
        <v>52° 13.931'N</v>
      </c>
      <c r="C95" s="86" t="str">
        <f aca="false">Lokalizacje!C89</f>
        <v>20° 59.931'E</v>
      </c>
      <c r="D95" s="87" t="n">
        <f aca="false">Lokalizacje!B89</f>
        <v>45184</v>
      </c>
      <c r="E95" s="88" t="n">
        <f aca="false">'Analiza sitowa'!B88</f>
        <v>768.64</v>
      </c>
      <c r="F95" s="88" t="n">
        <f aca="false">'Analiza sitowa'!C88</f>
        <v>37.94</v>
      </c>
      <c r="G95" s="88" t="n">
        <f aca="false">'Analiza sitowa'!D88</f>
        <v>64.82</v>
      </c>
      <c r="H95" s="88" t="n">
        <f aca="false">'Analiza sitowa'!E88</f>
        <v>132.77</v>
      </c>
      <c r="I95" s="88" t="n">
        <f aca="false">'Analiza sitowa'!F88</f>
        <v>318.19</v>
      </c>
      <c r="J95" s="88" t="n">
        <f aca="false">'Analiza sitowa'!G88</f>
        <v>214.07</v>
      </c>
      <c r="K95" s="89" t="n">
        <f aca="false">E95/$E95*100</f>
        <v>100</v>
      </c>
      <c r="L95" s="89" t="n">
        <f aca="false">F95/$E95*100</f>
        <v>4.93599084096586</v>
      </c>
      <c r="M95" s="89" t="n">
        <f aca="false">G95/$E95*100</f>
        <v>8.43307660283097</v>
      </c>
      <c r="N95" s="89" t="n">
        <f aca="false">H95/$E95*100</f>
        <v>17.2733659450458</v>
      </c>
      <c r="O95" s="89" t="n">
        <f aca="false">I95/$E95*100</f>
        <v>41.3964925062448</v>
      </c>
      <c r="P95" s="89" t="n">
        <f aca="false">J95/$E95*100</f>
        <v>27.8504891756869</v>
      </c>
      <c r="Q95" s="90" t="n">
        <f aca="false">'Masa Warszawa'!D89</f>
        <v>10.37</v>
      </c>
      <c r="R95" s="90" t="n">
        <f aca="false">'Masa Warszawa'!G89</f>
        <v>8.86</v>
      </c>
      <c r="S95" s="90" t="n">
        <f aca="false">'Masa Warszawa'!J89</f>
        <v>10.36</v>
      </c>
      <c r="T95" s="90" t="n">
        <f aca="false">'Masa Warszawa'!M89</f>
        <v>10.15</v>
      </c>
      <c r="U95" s="90" t="n">
        <f aca="false">'Masa Warszawa'!P89</f>
        <v>10.43</v>
      </c>
      <c r="V95" s="90" t="n">
        <f aca="false">'Masa Warszawa'!S89</f>
        <v>8.07</v>
      </c>
      <c r="W95" s="91" t="n">
        <f aca="true">INDIRECT("'F1 Warszawa'!AK"&amp;2+ROW(B87)*6-6)</f>
        <v>0.00224643333333333</v>
      </c>
      <c r="X95" s="91" t="n">
        <f aca="true">INDIRECT("'F1 Warszawa'!AK"&amp;3+ROW(C87)*6-6)</f>
        <v>0.0026076</v>
      </c>
      <c r="Y95" s="91" t="n">
        <f aca="true">INDIRECT("'F1 Warszawa'!AK"&amp;4+ROW(D87)*6-6)</f>
        <v>0.0014239</v>
      </c>
      <c r="Z95" s="91" t="n">
        <f aca="true">INDIRECT("'F1 Warszawa'!AK"&amp;5+ROW(E87)*6-6)</f>
        <v>0.00087196</v>
      </c>
      <c r="AA95" s="91" t="n">
        <f aca="true">INDIRECT("'F1 Warszawa'!AK"&amp;6+ROW(F87)*6-6)</f>
        <v>0.00140663333333333</v>
      </c>
      <c r="AB95" s="91" t="n">
        <f aca="true">INDIRECT("'F1 Warszawa'!AK"&amp;7+ROW(G87)*6-6)</f>
        <v>0.0032745</v>
      </c>
      <c r="AC95" s="92" t="n">
        <f aca="false">W95/100</f>
        <v>2.24643333333333E-005</v>
      </c>
      <c r="AD95" s="92" t="n">
        <f aca="false">X95/100</f>
        <v>2.6076E-005</v>
      </c>
      <c r="AE95" s="92" t="n">
        <f aca="false">Y95/100</f>
        <v>1.4239E-005</v>
      </c>
      <c r="AF95" s="92" t="n">
        <f aca="false">Z95/100</f>
        <v>8.7196E-006</v>
      </c>
      <c r="AG95" s="92" t="n">
        <f aca="false">AA95/100</f>
        <v>1.40663333333333E-005</v>
      </c>
      <c r="AH95" s="92" t="n">
        <f aca="false">AB95/100</f>
        <v>3.2745E-005</v>
      </c>
      <c r="AI95" s="93" t="n">
        <f aca="false">AC95/Q95*100000000</f>
        <v>216.628093860495</v>
      </c>
      <c r="AJ95" s="93" t="n">
        <f aca="false">AD95/R95*100000000</f>
        <v>294.31151241535</v>
      </c>
      <c r="AK95" s="93" t="n">
        <f aca="false">AE95/S95*100000000</f>
        <v>137.442084942085</v>
      </c>
      <c r="AL95" s="93" t="n">
        <f aca="false">AF95/T95*100000000</f>
        <v>85.9073891625616</v>
      </c>
      <c r="AM95" s="93" t="n">
        <f aca="false">AG95/U95*100000000</f>
        <v>134.864173857462</v>
      </c>
      <c r="AN95" s="93" t="n">
        <f aca="false">AH95/V95*100000000</f>
        <v>405.762081784387</v>
      </c>
      <c r="AO95" s="92" t="n">
        <f aca="false">'F3 Warszawa'!AK88</f>
        <v>0.00219</v>
      </c>
      <c r="AP95" s="92" t="n">
        <f aca="false">AO95/100</f>
        <v>2.19E-005</v>
      </c>
      <c r="AQ95" s="93" t="n">
        <f aca="false">AP95/Q95*100000000</f>
        <v>211.186113789778</v>
      </c>
      <c r="AR95" s="93" t="n">
        <f aca="false">(AI95-AQ95)/AI95*100</f>
        <v>2.5121303399463</v>
      </c>
      <c r="AS95" s="92" t="n">
        <f aca="false">ARM!G92</f>
        <v>0.0132032815088458</v>
      </c>
      <c r="AT95" s="92" t="n">
        <f aca="false">AS95/1000000*$AW$2</f>
        <v>1.32032815088458E-007</v>
      </c>
      <c r="AU95" s="94" t="n">
        <f aca="false">AT95/$AT$5/$AT$4</f>
        <v>3.68518257224674E-006</v>
      </c>
      <c r="AV95" s="95" t="n">
        <f aca="false">AU95*100000000</f>
        <v>368.518257224674</v>
      </c>
      <c r="AW95" s="101" t="s">
        <v>136</v>
      </c>
      <c r="AX95" s="92" t="e">
        <f aca="false">AW95/1000000*$AW$2</f>
        <v>#VALUE!</v>
      </c>
      <c r="AY95" s="96" t="e">
        <f aca="false">AX95/$AT$5/$AT$4</f>
        <v>#VALUE!</v>
      </c>
      <c r="AZ95" s="95" t="e">
        <f aca="false">AY95*100000000</f>
        <v>#VALUE!</v>
      </c>
      <c r="BA95" s="101" t="s">
        <v>136</v>
      </c>
      <c r="BB95" s="92" t="e">
        <f aca="false">BA95/1000000*$AW$2</f>
        <v>#VALUE!</v>
      </c>
      <c r="BC95" s="96" t="e">
        <f aca="false">BB95/$AT$5/$AT$4</f>
        <v>#VALUE!</v>
      </c>
      <c r="BD95" s="95" t="e">
        <f aca="false">BC95*100000000</f>
        <v>#VALUE!</v>
      </c>
      <c r="BE95" s="96" t="n">
        <f aca="false">ARM!G271</f>
        <v>0.0138437773441107</v>
      </c>
      <c r="BF95" s="96" t="n">
        <f aca="false">BE95/1000000*$AW$2</f>
        <v>1.38437773441107E-007</v>
      </c>
      <c r="BG95" s="96" t="n">
        <f aca="false">BF95/$AT$5/$AT$4</f>
        <v>3.86395207648956E-006</v>
      </c>
      <c r="BH95" s="95" t="n">
        <f aca="false">BG95*100000000</f>
        <v>386.395207648956</v>
      </c>
      <c r="BI95" s="96" t="n">
        <f aca="false">ARM!G302</f>
        <v>0.00609382195171442</v>
      </c>
      <c r="BJ95" s="96" t="n">
        <f aca="false">BI95/1000000*$AW$2</f>
        <v>6.09382195171442E-008</v>
      </c>
      <c r="BK95" s="96" t="n">
        <f aca="false">BJ95/$AT$5/$AT$4</f>
        <v>1.70085341585629E-006</v>
      </c>
      <c r="BL95" s="95" t="n">
        <f aca="false">BK95*100000000</f>
        <v>170.085341585629</v>
      </c>
      <c r="BM95" s="96" t="n">
        <f aca="false">ARM!G239</f>
        <v>0.0229447866495398</v>
      </c>
      <c r="BN95" s="92" t="n">
        <f aca="false">BM95/1000000*$AW$2</f>
        <v>2.29447866495398E-007</v>
      </c>
      <c r="BO95" s="96" t="n">
        <f aca="false">BN95/$AT$5/$AT$4</f>
        <v>6.40414489596044E-006</v>
      </c>
      <c r="BP95" s="95" t="n">
        <f aca="false">BO95*100000000</f>
        <v>640.414489596044</v>
      </c>
      <c r="BQ95" s="97" t="n">
        <f aca="false">VSM!D88</f>
        <v>213.054</v>
      </c>
      <c r="BR95" s="97" t="n">
        <f aca="false">VSM!E88</f>
        <v>17.429</v>
      </c>
      <c r="BS95" s="98" t="n">
        <f aca="false">BR95/BQ95</f>
        <v>0.0818055516441841</v>
      </c>
      <c r="BT95" s="97" t="n">
        <f aca="false">VSM!F88</f>
        <v>8.25</v>
      </c>
      <c r="BU95" s="97" t="n">
        <f aca="false">ABS(VSM!G88)</f>
        <v>26.14</v>
      </c>
      <c r="BV95" s="99" t="n">
        <f aca="false">BU95/BT95</f>
        <v>3.16848484848485</v>
      </c>
      <c r="BW95" s="97" t="str">
        <f aca="false">VSM!D190</f>
        <v>NaN</v>
      </c>
      <c r="BX95" s="97" t="str">
        <f aca="false">VSM!E190</f>
        <v>NaN</v>
      </c>
      <c r="BY95" s="98" t="e">
        <f aca="false">BX95/BW95</f>
        <v>#VALUE!</v>
      </c>
      <c r="BZ95" s="97" t="str">
        <f aca="false">VSM!F190</f>
        <v>NaN</v>
      </c>
      <c r="CA95" s="97" t="e">
        <f aca="false">ABS(VSM!G190)</f>
        <v>#VALUE!</v>
      </c>
      <c r="CB95" s="99" t="e">
        <f aca="false">CA95/BZ95</f>
        <v>#VALUE!</v>
      </c>
      <c r="CC95" s="100" t="str">
        <f aca="false">VSM!D292</f>
        <v>NaN</v>
      </c>
      <c r="CD95" s="100" t="str">
        <f aca="false">VSM!E292</f>
        <v>NaN</v>
      </c>
      <c r="CE95" s="98" t="e">
        <f aca="false">CD95/CC95</f>
        <v>#VALUE!</v>
      </c>
      <c r="CF95" s="97" t="str">
        <f aca="false">VSM!F292</f>
        <v>NaN</v>
      </c>
      <c r="CG95" s="97" t="e">
        <f aca="false">ABS(VSM!G292)</f>
        <v>#VALUE!</v>
      </c>
      <c r="CH95" s="99" t="e">
        <f aca="false">CG95/CF95</f>
        <v>#VALUE!</v>
      </c>
      <c r="CI95" s="100" t="n">
        <f aca="false">VSM!D394</f>
        <v>151.625</v>
      </c>
      <c r="CJ95" s="97" t="n">
        <f aca="false">VSM!E394</f>
        <v>20.035</v>
      </c>
      <c r="CK95" s="98" t="n">
        <f aca="false">CJ95/CI95</f>
        <v>0.132135201978566</v>
      </c>
      <c r="CL95" s="97" t="n">
        <f aca="false">VSM!F394</f>
        <v>10.21</v>
      </c>
      <c r="CM95" s="97" t="n">
        <f aca="false">ABS(VSM!F394)</f>
        <v>10.21</v>
      </c>
      <c r="CN95" s="99" t="n">
        <f aca="false">CM95/CL95</f>
        <v>1</v>
      </c>
      <c r="CO95" s="97" t="n">
        <f aca="false">VSM!D496</f>
        <v>129.756</v>
      </c>
      <c r="CP95" s="97" t="n">
        <f aca="false">VSM!E496</f>
        <v>11.283</v>
      </c>
      <c r="CQ95" s="98" t="n">
        <f aca="false">CP95/CO95</f>
        <v>0.0869555165079071</v>
      </c>
      <c r="CR95" s="97" t="n">
        <f aca="false">VSM!F496</f>
        <v>8.78</v>
      </c>
      <c r="CS95" s="97" t="n">
        <f aca="false">ABS(VSM!G496)</f>
        <v>28.46</v>
      </c>
      <c r="CT95" s="99" t="n">
        <f aca="false">CS95/CR95</f>
        <v>3.24145785876993</v>
      </c>
      <c r="CU95" s="97" t="n">
        <f aca="false">VSM!D598</f>
        <v>353.136</v>
      </c>
      <c r="CV95" s="97" t="n">
        <f aca="false">VSM!E598</f>
        <v>31.032</v>
      </c>
      <c r="CW95" s="98" t="n">
        <f aca="false">CV95/CU95</f>
        <v>0.0878754927280141</v>
      </c>
      <c r="CX95" s="97" t="n">
        <f aca="false">VSM!F598</f>
        <v>8.72</v>
      </c>
      <c r="CY95" s="97" t="n">
        <f aca="false">ABS(VSM!G598)</f>
        <v>30.87</v>
      </c>
      <c r="CZ95" s="99" t="n">
        <f aca="false">CY95/CX95</f>
        <v>3.5401376146789</v>
      </c>
    </row>
    <row r="96" customFormat="false" ht="16.5" hidden="false" customHeight="true" outlineLevel="0" collapsed="false">
      <c r="A96" s="85" t="n">
        <v>88</v>
      </c>
      <c r="B96" s="86" t="str">
        <f aca="false">Lokalizacje!D90</f>
        <v>52° 13.667'N</v>
      </c>
      <c r="C96" s="86" t="str">
        <f aca="false">Lokalizacje!C90</f>
        <v>21° 00.064'E</v>
      </c>
      <c r="D96" s="87" t="n">
        <f aca="false">Lokalizacje!B90</f>
        <v>45184</v>
      </c>
      <c r="E96" s="88" t="n">
        <f aca="false">'Analiza sitowa'!B89</f>
        <v>803.58</v>
      </c>
      <c r="F96" s="88" t="n">
        <f aca="false">'Analiza sitowa'!C89</f>
        <v>20.94</v>
      </c>
      <c r="G96" s="88" t="n">
        <f aca="false">'Analiza sitowa'!D89</f>
        <v>43.54</v>
      </c>
      <c r="H96" s="88" t="n">
        <f aca="false">'Analiza sitowa'!E89</f>
        <v>96.87</v>
      </c>
      <c r="I96" s="88" t="n">
        <f aca="false">'Analiza sitowa'!F89</f>
        <v>236.37</v>
      </c>
      <c r="J96" s="88" t="n">
        <f aca="false">'Analiza sitowa'!G89</f>
        <v>405.27</v>
      </c>
      <c r="K96" s="89" t="n">
        <f aca="false">E96/$E96*100</f>
        <v>100</v>
      </c>
      <c r="L96" s="89" t="n">
        <f aca="false">F96/$E96*100</f>
        <v>2.60583887105204</v>
      </c>
      <c r="M96" s="89" t="n">
        <f aca="false">G96/$E96*100</f>
        <v>5.41825331640907</v>
      </c>
      <c r="N96" s="89" t="n">
        <f aca="false">H96/$E96*100</f>
        <v>12.0548047487493</v>
      </c>
      <c r="O96" s="89" t="n">
        <f aca="false">I96/$E96*100</f>
        <v>29.4146195773912</v>
      </c>
      <c r="P96" s="89" t="n">
        <f aca="false">J96/$E96*100</f>
        <v>50.4330620473382</v>
      </c>
      <c r="Q96" s="90" t="n">
        <f aca="false">'Masa Warszawa'!D90</f>
        <v>9.77</v>
      </c>
      <c r="R96" s="90" t="n">
        <f aca="false">'Masa Warszawa'!G90</f>
        <v>9.66</v>
      </c>
      <c r="S96" s="90" t="n">
        <f aca="false">'Masa Warszawa'!J90</f>
        <v>9.85</v>
      </c>
      <c r="T96" s="90" t="n">
        <f aca="false">'Masa Warszawa'!M90</f>
        <v>10.09</v>
      </c>
      <c r="U96" s="90" t="n">
        <f aca="false">'Masa Warszawa'!P90</f>
        <v>10.18</v>
      </c>
      <c r="V96" s="90" t="n">
        <f aca="false">'Masa Warszawa'!S90</f>
        <v>8.08</v>
      </c>
      <c r="W96" s="91" t="n">
        <f aca="true">INDIRECT("'F1 Warszawa'!AK"&amp;2+ROW(B88)*6-6)</f>
        <v>0.0042098</v>
      </c>
      <c r="X96" s="91" t="n">
        <f aca="true">INDIRECT("'F1 Warszawa'!AK"&amp;3+ROW(C88)*6-6)</f>
        <v>0.00210543333333333</v>
      </c>
      <c r="Y96" s="91" t="n">
        <f aca="true">INDIRECT("'F1 Warszawa'!AK"&amp;4+ROW(D88)*6-6)</f>
        <v>0.0014616</v>
      </c>
      <c r="Z96" s="91" t="n">
        <f aca="true">INDIRECT("'F1 Warszawa'!AK"&amp;5+ROW(E88)*6-6)</f>
        <v>0.00107203333333333</v>
      </c>
      <c r="AA96" s="91" t="n">
        <f aca="true">INDIRECT("'F1 Warszawa'!AK"&amp;6+ROW(F88)*6-6)</f>
        <v>0.00122516666666667</v>
      </c>
      <c r="AB96" s="91" t="n">
        <f aca="true">INDIRECT("'F1 Warszawa'!AK"&amp;7+ROW(G88)*6-6)</f>
        <v>0.00507366666666667</v>
      </c>
      <c r="AC96" s="92" t="n">
        <f aca="false">W96/100</f>
        <v>4.2098E-005</v>
      </c>
      <c r="AD96" s="92" t="n">
        <f aca="false">X96/100</f>
        <v>2.10543333333333E-005</v>
      </c>
      <c r="AE96" s="92" t="n">
        <f aca="false">Y96/100</f>
        <v>1.4616E-005</v>
      </c>
      <c r="AF96" s="92" t="n">
        <f aca="false">Z96/100</f>
        <v>1.07203333333333E-005</v>
      </c>
      <c r="AG96" s="92" t="n">
        <f aca="false">AA96/100</f>
        <v>1.22516666666667E-005</v>
      </c>
      <c r="AH96" s="92" t="n">
        <f aca="false">AB96/100</f>
        <v>5.07366666666667E-005</v>
      </c>
      <c r="AI96" s="93" t="n">
        <f aca="false">AC96/Q96*100000000</f>
        <v>430.890481064483</v>
      </c>
      <c r="AJ96" s="93" t="n">
        <f aca="false">AD96/R96*100000000</f>
        <v>217.953761214631</v>
      </c>
      <c r="AK96" s="93" t="n">
        <f aca="false">AE96/S96*100000000</f>
        <v>148.38578680203</v>
      </c>
      <c r="AL96" s="93" t="n">
        <f aca="false">AF96/T96*100000000</f>
        <v>106.247109349191</v>
      </c>
      <c r="AM96" s="93" t="n">
        <f aca="false">AG96/U96*100000000</f>
        <v>120.350360183366</v>
      </c>
      <c r="AN96" s="93" t="n">
        <f aca="false">AH96/V96*100000000</f>
        <v>627.92904290429</v>
      </c>
      <c r="AO96" s="92" t="n">
        <f aca="false">'F3 Warszawa'!AK89</f>
        <v>0.00408</v>
      </c>
      <c r="AP96" s="92" t="n">
        <f aca="false">AO96/100</f>
        <v>4.08E-005</v>
      </c>
      <c r="AQ96" s="93" t="n">
        <f aca="false">AP96/Q96*100000000</f>
        <v>417.604912998977</v>
      </c>
      <c r="AR96" s="93" t="n">
        <f aca="false">(AI96-AQ96)/AI96*100</f>
        <v>3.08328186612189</v>
      </c>
      <c r="AS96" s="92" t="n">
        <f aca="false">ARM!G93</f>
        <v>0.0252243611915351</v>
      </c>
      <c r="AT96" s="92" t="n">
        <f aca="false">AS96/1000000*$AW$2</f>
        <v>2.52243611915351E-007</v>
      </c>
      <c r="AU96" s="94" t="n">
        <f aca="false">AT96/$AT$5/$AT$4</f>
        <v>7.04039947923735E-006</v>
      </c>
      <c r="AV96" s="95" t="n">
        <f aca="false">AU96*100000000</f>
        <v>704.039947923735</v>
      </c>
      <c r="AW96" s="96" t="n">
        <f aca="false">ARM!G306</f>
        <v>0.0451926276408411</v>
      </c>
      <c r="AX96" s="92" t="n">
        <f aca="false">AW96/1000000*$AW$2</f>
        <v>4.51926276408411E-007</v>
      </c>
      <c r="AY96" s="96" t="n">
        <f aca="false">AX96/$AT$5/$AT$4</f>
        <v>1.26137645148659E-005</v>
      </c>
      <c r="AZ96" s="95" t="n">
        <f aca="false">AY96*100000000</f>
        <v>1261.37645148659</v>
      </c>
      <c r="BA96" s="96" t="n">
        <f aca="false">ARM!G241</f>
        <v>-0.000140739956536667</v>
      </c>
      <c r="BB96" s="92" t="n">
        <f aca="false">BA96/1000000*$AW$2</f>
        <v>-1.40739956536667E-009</v>
      </c>
      <c r="BC96" s="96" t="n">
        <f aca="false">BB96/$AT$5/$AT$4</f>
        <v>-3.92820856466786E-008</v>
      </c>
      <c r="BD96" s="95" t="n">
        <f aca="false">BC96*100000000</f>
        <v>-3.92820856466786</v>
      </c>
      <c r="BE96" s="101" t="s">
        <v>136</v>
      </c>
      <c r="BF96" s="96" t="e">
        <f aca="false">BE96/1000000*$AW$2</f>
        <v>#VALUE!</v>
      </c>
      <c r="BG96" s="96" t="e">
        <f aca="false">BF96/$AT$5/$AT$4</f>
        <v>#VALUE!</v>
      </c>
      <c r="BH96" s="95" t="e">
        <f aca="false">BG96*100000000</f>
        <v>#VALUE!</v>
      </c>
      <c r="BI96" s="96" t="n">
        <f aca="false">ARM!G242</f>
        <v>0.00915564507279388</v>
      </c>
      <c r="BJ96" s="96" t="n">
        <f aca="false">BI96/1000000*$AW$2</f>
        <v>9.15564507279388E-008</v>
      </c>
      <c r="BK96" s="96" t="n">
        <f aca="false">BJ96/$AT$5/$AT$4</f>
        <v>2.55544226920647E-006</v>
      </c>
      <c r="BL96" s="95" t="n">
        <f aca="false">BK96*100000000</f>
        <v>255.544226920647</v>
      </c>
      <c r="BM96" s="92" t="n">
        <f aca="false">ARM!G113</f>
        <v>0.0377346929771586</v>
      </c>
      <c r="BN96" s="92" t="n">
        <f aca="false">BM96/1000000*$AW$2</f>
        <v>3.77346929771586E-007</v>
      </c>
      <c r="BO96" s="96" t="n">
        <f aca="false">BN96/$AT$5/$AT$4</f>
        <v>1.05321720842914E-005</v>
      </c>
      <c r="BP96" s="95" t="n">
        <f aca="false">BO96*100000000</f>
        <v>1053.21720842914</v>
      </c>
      <c r="BQ96" s="97" t="n">
        <f aca="false">VSM!D89</f>
        <v>408.135</v>
      </c>
      <c r="BR96" s="97" t="n">
        <f aca="false">VSM!E89</f>
        <v>39.127</v>
      </c>
      <c r="BS96" s="98" t="n">
        <f aca="false">BR96/BQ96</f>
        <v>0.0958677888443775</v>
      </c>
      <c r="BT96" s="97" t="n">
        <f aca="false">VSM!F89</f>
        <v>10.13</v>
      </c>
      <c r="BU96" s="97" t="n">
        <f aca="false">ABS(VSM!G89)</f>
        <v>37.14</v>
      </c>
      <c r="BV96" s="99" t="n">
        <f aca="false">BU96/BT96</f>
        <v>3.66633761105627</v>
      </c>
      <c r="BW96" s="97" t="n">
        <f aca="false">VSM!D191</f>
        <v>498.574</v>
      </c>
      <c r="BX96" s="97" t="n">
        <f aca="false">VSM!E191</f>
        <v>59.686</v>
      </c>
      <c r="BY96" s="98" t="n">
        <f aca="false">BX96/BW96</f>
        <v>0.119713422681488</v>
      </c>
      <c r="BZ96" s="97" t="n">
        <f aca="false">VSM!F191</f>
        <v>9.71</v>
      </c>
      <c r="CA96" s="97" t="n">
        <f aca="false">ABS(VSM!G191)</f>
        <v>23.99</v>
      </c>
      <c r="CB96" s="99" t="n">
        <f aca="false">CA96/BZ96</f>
        <v>2.47064881565396</v>
      </c>
      <c r="CC96" s="100" t="n">
        <f aca="false">VSM!D293</f>
        <v>96.244</v>
      </c>
      <c r="CD96" s="100" t="n">
        <f aca="false">VSM!E293</f>
        <v>7.921</v>
      </c>
      <c r="CE96" s="98" t="n">
        <f aca="false">CD96/CC96</f>
        <v>0.0823012343626616</v>
      </c>
      <c r="CF96" s="97" t="n">
        <f aca="false">VSM!F293</f>
        <v>6.72</v>
      </c>
      <c r="CG96" s="97" t="n">
        <f aca="false">ABS(VSM!G293)</f>
        <v>19.13</v>
      </c>
      <c r="CH96" s="99" t="n">
        <f aca="false">CG96/CF96</f>
        <v>2.84672619047619</v>
      </c>
      <c r="CI96" s="100" t="n">
        <f aca="false">VSM!D395</f>
        <v>57.675</v>
      </c>
      <c r="CJ96" s="97" t="n">
        <f aca="false">VSM!E395</f>
        <v>5.562</v>
      </c>
      <c r="CK96" s="98" t="n">
        <f aca="false">CJ96/CI96</f>
        <v>0.0964369310793238</v>
      </c>
      <c r="CL96" s="97" t="n">
        <f aca="false">VSM!F395</f>
        <v>7.93</v>
      </c>
      <c r="CM96" s="97" t="n">
        <f aca="false">ABS(VSM!F395)</f>
        <v>7.93</v>
      </c>
      <c r="CN96" s="99" t="n">
        <f aca="false">CM96/CL96</f>
        <v>1</v>
      </c>
      <c r="CO96" s="97" t="n">
        <f aca="false">VSM!D497</f>
        <v>131.83</v>
      </c>
      <c r="CP96" s="97" t="n">
        <f aca="false">VSM!E497</f>
        <v>12.761</v>
      </c>
      <c r="CQ96" s="98" t="n">
        <f aca="false">CP96/CO96</f>
        <v>0.0967989076841387</v>
      </c>
      <c r="CR96" s="97" t="n">
        <f aca="false">VSM!F497</f>
        <v>8.98</v>
      </c>
      <c r="CS96" s="97" t="n">
        <f aca="false">ABS(VSM!G497)</f>
        <v>27.82</v>
      </c>
      <c r="CT96" s="99" t="n">
        <f aca="false">CS96/CR96</f>
        <v>3.09799554565702</v>
      </c>
      <c r="CU96" s="97" t="n">
        <f aca="false">VSM!D599</f>
        <v>566.324</v>
      </c>
      <c r="CV96" s="97" t="n">
        <f aca="false">VSM!E599</f>
        <v>53.874</v>
      </c>
      <c r="CW96" s="98" t="n">
        <f aca="false">CV96/CU96</f>
        <v>0.0951292899470974</v>
      </c>
      <c r="CX96" s="97" t="n">
        <f aca="false">VSM!F599</f>
        <v>10.44</v>
      </c>
      <c r="CY96" s="97" t="n">
        <f aca="false">ABS(VSM!G599)</f>
        <v>37.33</v>
      </c>
      <c r="CZ96" s="99" t="n">
        <f aca="false">CY96/CX96</f>
        <v>3.57567049808429</v>
      </c>
    </row>
    <row r="97" customFormat="false" ht="16.5" hidden="false" customHeight="true" outlineLevel="0" collapsed="false">
      <c r="A97" s="85" t="n">
        <v>89</v>
      </c>
      <c r="B97" s="86" t="str">
        <f aca="false">Lokalizacje!D91</f>
        <v>52° 13.938'N</v>
      </c>
      <c r="C97" s="86" t="str">
        <f aca="false">Lokalizacje!C91</f>
        <v>21° 01.227'E</v>
      </c>
      <c r="D97" s="87" t="n">
        <f aca="false">Lokalizacje!B91</f>
        <v>45184</v>
      </c>
      <c r="E97" s="88" t="n">
        <f aca="false">'Analiza sitowa'!B90</f>
        <v>634.25</v>
      </c>
      <c r="F97" s="88" t="n">
        <f aca="false">'Analiza sitowa'!C90</f>
        <v>25.28</v>
      </c>
      <c r="G97" s="88" t="n">
        <f aca="false">'Analiza sitowa'!D90</f>
        <v>48.23</v>
      </c>
      <c r="H97" s="88" t="n">
        <f aca="false">'Analiza sitowa'!E90</f>
        <v>114.52</v>
      </c>
      <c r="I97" s="88" t="n">
        <f aca="false">'Analiza sitowa'!F90</f>
        <v>282.73</v>
      </c>
      <c r="J97" s="88" t="n">
        <f aca="false">'Analiza sitowa'!G90</f>
        <v>163.16</v>
      </c>
      <c r="K97" s="89" t="n">
        <f aca="false">E97/$E97*100</f>
        <v>100</v>
      </c>
      <c r="L97" s="89" t="n">
        <f aca="false">F97/$E97*100</f>
        <v>3.98581001182499</v>
      </c>
      <c r="M97" s="89" t="n">
        <f aca="false">G97/$E97*100</f>
        <v>7.6042569964525</v>
      </c>
      <c r="N97" s="89" t="n">
        <f aca="false">H97/$E97*100</f>
        <v>18.0559716200237</v>
      </c>
      <c r="O97" s="89" t="n">
        <f aca="false">I97/$E97*100</f>
        <v>44.5770595191171</v>
      </c>
      <c r="P97" s="89" t="n">
        <f aca="false">J97/$E97*100</f>
        <v>25.7248718959401</v>
      </c>
      <c r="Q97" s="90" t="n">
        <f aca="false">'Masa Warszawa'!D91</f>
        <v>9.11</v>
      </c>
      <c r="R97" s="90" t="n">
        <f aca="false">'Masa Warszawa'!G91</f>
        <v>7.62</v>
      </c>
      <c r="S97" s="90" t="n">
        <f aca="false">'Masa Warszawa'!J91</f>
        <v>8.71</v>
      </c>
      <c r="T97" s="90" t="n">
        <f aca="false">'Masa Warszawa'!M91</f>
        <v>9.43</v>
      </c>
      <c r="U97" s="90" t="n">
        <f aca="false">'Masa Warszawa'!P91</f>
        <v>8.92</v>
      </c>
      <c r="V97" s="90" t="n">
        <f aca="false">'Masa Warszawa'!S91</f>
        <v>8.42</v>
      </c>
      <c r="W97" s="91" t="n">
        <f aca="true">INDIRECT("'F1 Warszawa'!AK"&amp;2+ROW(B89)*6-6)</f>
        <v>0.00159903333333333</v>
      </c>
      <c r="X97" s="91" t="n">
        <f aca="true">INDIRECT("'F1 Warszawa'!AK"&amp;3+ROW(C89)*6-6)</f>
        <v>0.00198373333333333</v>
      </c>
      <c r="Y97" s="91" t="n">
        <f aca="true">INDIRECT("'F1 Warszawa'!AK"&amp;4+ROW(D89)*6-6)</f>
        <v>0.000977783333333333</v>
      </c>
      <c r="Z97" s="91" t="n">
        <f aca="true">INDIRECT("'F1 Warszawa'!AK"&amp;5+ROW(E89)*6-6)</f>
        <v>0.0008379</v>
      </c>
      <c r="AA97" s="91" t="n">
        <f aca="true">INDIRECT("'F1 Warszawa'!AK"&amp;6+ROW(F89)*6-6)</f>
        <v>0.00083188</v>
      </c>
      <c r="AB97" s="91" t="n">
        <f aca="true">INDIRECT("'F1 Warszawa'!AK"&amp;7+ROW(G89)*6-6)</f>
        <v>0.00266853333333333</v>
      </c>
      <c r="AC97" s="92" t="n">
        <f aca="false">W97/100</f>
        <v>1.59903333333333E-005</v>
      </c>
      <c r="AD97" s="92" t="n">
        <f aca="false">X97/100</f>
        <v>1.98373333333333E-005</v>
      </c>
      <c r="AE97" s="92" t="n">
        <f aca="false">Y97/100</f>
        <v>9.77783333333333E-006</v>
      </c>
      <c r="AF97" s="92" t="n">
        <f aca="false">Z97/100</f>
        <v>8.379E-006</v>
      </c>
      <c r="AG97" s="92" t="n">
        <f aca="false">AA97/100</f>
        <v>8.3188E-006</v>
      </c>
      <c r="AH97" s="92" t="n">
        <f aca="false">AB97/100</f>
        <v>2.66853333333333E-005</v>
      </c>
      <c r="AI97" s="93" t="n">
        <f aca="false">AC97/Q97*100000000</f>
        <v>175.525064032199</v>
      </c>
      <c r="AJ97" s="93" t="n">
        <f aca="false">AD97/R97*100000000</f>
        <v>260.332458442695</v>
      </c>
      <c r="AK97" s="93" t="n">
        <f aca="false">AE97/S97*100000000</f>
        <v>112.259854573287</v>
      </c>
      <c r="AL97" s="93" t="n">
        <f aca="false">AF97/T97*100000000</f>
        <v>88.8547189819724</v>
      </c>
      <c r="AM97" s="93" t="n">
        <f aca="false">AG97/U97*100000000</f>
        <v>93.2600896860987</v>
      </c>
      <c r="AN97" s="93" t="n">
        <f aca="false">AH97/V97*100000000</f>
        <v>316.927949326999</v>
      </c>
      <c r="AO97" s="92" t="n">
        <f aca="false">'F3 Warszawa'!AK90</f>
        <v>0.00154</v>
      </c>
      <c r="AP97" s="92" t="n">
        <f aca="false">AO97/100</f>
        <v>1.54E-005</v>
      </c>
      <c r="AQ97" s="93" t="n">
        <f aca="false">AP97/Q97*100000000</f>
        <v>169.045005488474</v>
      </c>
      <c r="AR97" s="93" t="n">
        <f aca="false">(AI97-AQ97)/AI97*100</f>
        <v>3.69181380417337</v>
      </c>
      <c r="AS97" s="92" t="n">
        <f aca="false">ARM!G94</f>
        <v>0.0152762309098539</v>
      </c>
      <c r="AT97" s="92" t="n">
        <f aca="false">AS97/1000000*$AW$2</f>
        <v>1.52762309098539E-007</v>
      </c>
      <c r="AU97" s="94" t="n">
        <f aca="false">AT97/$AT$5/$AT$4</f>
        <v>4.26376578283922E-006</v>
      </c>
      <c r="AV97" s="95" t="n">
        <f aca="false">AU97*100000000</f>
        <v>426.376578283922</v>
      </c>
      <c r="AW97" s="101" t="s">
        <v>136</v>
      </c>
      <c r="AX97" s="92" t="e">
        <f aca="false">AW97/1000000*$AW$2</f>
        <v>#VALUE!</v>
      </c>
      <c r="AY97" s="96" t="e">
        <f aca="false">AX97/$AT$5/$AT$4</f>
        <v>#VALUE!</v>
      </c>
      <c r="AZ97" s="95" t="e">
        <f aca="false">AY97*100000000</f>
        <v>#VALUE!</v>
      </c>
      <c r="BA97" s="101" t="s">
        <v>136</v>
      </c>
      <c r="BB97" s="92" t="e">
        <f aca="false">BA97/1000000*$AW$2</f>
        <v>#VALUE!</v>
      </c>
      <c r="BC97" s="96" t="e">
        <f aca="false">BB97/$AT$5/$AT$4</f>
        <v>#VALUE!</v>
      </c>
      <c r="BD97" s="95" t="e">
        <f aca="false">BC97*100000000</f>
        <v>#VALUE!</v>
      </c>
      <c r="BE97" s="101" t="s">
        <v>136</v>
      </c>
      <c r="BF97" s="96" t="e">
        <f aca="false">BE97/1000000*$AW$2</f>
        <v>#VALUE!</v>
      </c>
      <c r="BG97" s="96" t="e">
        <f aca="false">BF97/$AT$5/$AT$4</f>
        <v>#VALUE!</v>
      </c>
      <c r="BH97" s="95" t="e">
        <f aca="false">BG97*100000000</f>
        <v>#VALUE!</v>
      </c>
      <c r="BI97" s="101" t="s">
        <v>136</v>
      </c>
      <c r="BJ97" s="96" t="e">
        <f aca="false">BI97/1000000*$AW$2</f>
        <v>#VALUE!</v>
      </c>
      <c r="BK97" s="96" t="e">
        <f aca="false">BJ97/$AT$5/$AT$4</f>
        <v>#VALUE!</v>
      </c>
      <c r="BL97" s="95" t="e">
        <f aca="false">BK97*100000000</f>
        <v>#VALUE!</v>
      </c>
      <c r="BM97" s="101" t="s">
        <v>136</v>
      </c>
      <c r="BN97" s="92" t="e">
        <f aca="false">BM97/1000000*$AW$2</f>
        <v>#VALUE!</v>
      </c>
      <c r="BO97" s="96" t="e">
        <f aca="false">BN97/$AT$5/$AT$4</f>
        <v>#VALUE!</v>
      </c>
      <c r="BP97" s="95" t="e">
        <f aca="false">BO97*100000000</f>
        <v>#VALUE!</v>
      </c>
      <c r="BQ97" s="97" t="n">
        <f aca="false">VSM!D90</f>
        <v>295.853</v>
      </c>
      <c r="BR97" s="97" t="n">
        <f aca="false">VSM!E90</f>
        <v>30.204</v>
      </c>
      <c r="BS97" s="98" t="n">
        <f aca="false">BR97/BQ97</f>
        <v>0.102091241258328</v>
      </c>
      <c r="BT97" s="97" t="n">
        <f aca="false">VSM!F90</f>
        <v>8.66</v>
      </c>
      <c r="BU97" s="97" t="n">
        <f aca="false">ABS(VSM!G90)</f>
        <v>27.76</v>
      </c>
      <c r="BV97" s="99" t="n">
        <f aca="false">BU97/BT97</f>
        <v>3.20554272517321</v>
      </c>
      <c r="BW97" s="97" t="str">
        <f aca="false">VSM!D192</f>
        <v>NaN</v>
      </c>
      <c r="BX97" s="97" t="str">
        <f aca="false">VSM!E192</f>
        <v>NaN</v>
      </c>
      <c r="BY97" s="98" t="e">
        <f aca="false">BX97/BW97</f>
        <v>#VALUE!</v>
      </c>
      <c r="BZ97" s="97" t="str">
        <f aca="false">VSM!F192</f>
        <v>NaN</v>
      </c>
      <c r="CA97" s="97" t="e">
        <f aca="false">ABS(VSM!G192)</f>
        <v>#VALUE!</v>
      </c>
      <c r="CB97" s="99" t="e">
        <f aca="false">CA97/BZ97</f>
        <v>#VALUE!</v>
      </c>
      <c r="CC97" s="100" t="str">
        <f aca="false">VSM!D294</f>
        <v>NaN</v>
      </c>
      <c r="CD97" s="100" t="str">
        <f aca="false">VSM!E294</f>
        <v>NaN</v>
      </c>
      <c r="CE97" s="98" t="e">
        <f aca="false">CD97/CC97</f>
        <v>#VALUE!</v>
      </c>
      <c r="CF97" s="97" t="str">
        <f aca="false">VSM!F294</f>
        <v>NaN</v>
      </c>
      <c r="CG97" s="97" t="e">
        <f aca="false">ABS(VSM!G294)</f>
        <v>#VALUE!</v>
      </c>
      <c r="CH97" s="99" t="e">
        <f aca="false">CG97/CF97</f>
        <v>#VALUE!</v>
      </c>
      <c r="CI97" s="100" t="str">
        <f aca="false">VSM!D396</f>
        <v>NaN</v>
      </c>
      <c r="CJ97" s="97" t="str">
        <f aca="false">VSM!E396</f>
        <v>NaN</v>
      </c>
      <c r="CK97" s="98" t="e">
        <f aca="false">CJ97/CI97</f>
        <v>#VALUE!</v>
      </c>
      <c r="CL97" s="97" t="str">
        <f aca="false">VSM!F396</f>
        <v>NaN</v>
      </c>
      <c r="CM97" s="97" t="e">
        <f aca="false">ABS(VSM!F396)</f>
        <v>#VALUE!</v>
      </c>
      <c r="CN97" s="99" t="e">
        <f aca="false">CM97/CL97</f>
        <v>#VALUE!</v>
      </c>
      <c r="CO97" s="97" t="str">
        <f aca="false">VSM!D498</f>
        <v>NaN</v>
      </c>
      <c r="CP97" s="97" t="str">
        <f aca="false">VSM!E498</f>
        <v>NaN</v>
      </c>
      <c r="CQ97" s="98" t="e">
        <f aca="false">CP97/CO97</f>
        <v>#VALUE!</v>
      </c>
      <c r="CR97" s="97" t="str">
        <f aca="false">VSM!F498</f>
        <v>NaN</v>
      </c>
      <c r="CS97" s="97" t="e">
        <f aca="false">ABS(VSM!G498)</f>
        <v>#VALUE!</v>
      </c>
      <c r="CT97" s="99" t="e">
        <f aca="false">CS97/CR97</f>
        <v>#VALUE!</v>
      </c>
      <c r="CU97" s="97" t="str">
        <f aca="false">VSM!D600</f>
        <v>NaN</v>
      </c>
      <c r="CV97" s="97" t="str">
        <f aca="false">VSM!E600</f>
        <v>NaN</v>
      </c>
      <c r="CW97" s="98" t="e">
        <f aca="false">CV97/CU97</f>
        <v>#VALUE!</v>
      </c>
      <c r="CX97" s="97" t="str">
        <f aca="false">VSM!F600</f>
        <v>NaN</v>
      </c>
      <c r="CY97" s="97" t="e">
        <f aca="false">ABS(VSM!G600)</f>
        <v>#VALUE!</v>
      </c>
      <c r="CZ97" s="99" t="e">
        <f aca="false">CY97/CX97</f>
        <v>#VALUE!</v>
      </c>
    </row>
    <row r="98" customFormat="false" ht="16.5" hidden="false" customHeight="true" outlineLevel="0" collapsed="false">
      <c r="A98" s="85" t="n">
        <v>90</v>
      </c>
      <c r="B98" s="86" t="str">
        <f aca="false">Lokalizacje!D92</f>
        <v>52° 14.532'N</v>
      </c>
      <c r="C98" s="86" t="str">
        <f aca="false">Lokalizacje!C92</f>
        <v>21° 00.981'E</v>
      </c>
      <c r="D98" s="87" t="n">
        <f aca="false">Lokalizacje!B92</f>
        <v>45184</v>
      </c>
      <c r="E98" s="88" t="n">
        <f aca="false">'Analiza sitowa'!B91</f>
        <v>1048.71</v>
      </c>
      <c r="F98" s="88" t="n">
        <f aca="false">'Analiza sitowa'!C91</f>
        <v>66.77</v>
      </c>
      <c r="G98" s="88" t="n">
        <f aca="false">'Analiza sitowa'!D91</f>
        <v>186.17</v>
      </c>
      <c r="H98" s="88" t="n">
        <f aca="false">'Analiza sitowa'!E91</f>
        <v>299.71</v>
      </c>
      <c r="I98" s="88" t="n">
        <f aca="false">'Analiza sitowa'!F91</f>
        <v>363.04</v>
      </c>
      <c r="J98" s="88" t="n">
        <f aca="false">'Analiza sitowa'!G91</f>
        <v>132.22</v>
      </c>
      <c r="K98" s="89" t="n">
        <f aca="false">E98/$E98*100</f>
        <v>100</v>
      </c>
      <c r="L98" s="89" t="n">
        <f aca="false">F98/$E98*100</f>
        <v>6.36686977334058</v>
      </c>
      <c r="M98" s="89" t="n">
        <f aca="false">G98/$E98*100</f>
        <v>17.7522861420221</v>
      </c>
      <c r="N98" s="89" t="n">
        <f aca="false">H98/$E98*100</f>
        <v>28.5789207693261</v>
      </c>
      <c r="O98" s="89" t="n">
        <f aca="false">I98/$E98*100</f>
        <v>34.6177684965338</v>
      </c>
      <c r="P98" s="89" t="n">
        <f aca="false">J98/$E98*100</f>
        <v>12.6078706220023</v>
      </c>
      <c r="Q98" s="90" t="n">
        <f aca="false">'Masa Warszawa'!D92</f>
        <v>10.57</v>
      </c>
      <c r="R98" s="90" t="n">
        <f aca="false">'Masa Warszawa'!G92</f>
        <v>10.05</v>
      </c>
      <c r="S98" s="90" t="n">
        <f aca="false">'Masa Warszawa'!J92</f>
        <v>11.14</v>
      </c>
      <c r="T98" s="90" t="n">
        <f aca="false">'Masa Warszawa'!M92</f>
        <v>10.61</v>
      </c>
      <c r="U98" s="90" t="n">
        <f aca="false">'Masa Warszawa'!P92</f>
        <v>9.99</v>
      </c>
      <c r="V98" s="90" t="n">
        <f aca="false">'Masa Warszawa'!S92</f>
        <v>8.59</v>
      </c>
      <c r="W98" s="91" t="n">
        <f aca="true">INDIRECT("'F1 Warszawa'!AK"&amp;2+ROW(B90)*6-6)</f>
        <v>0.0013706</v>
      </c>
      <c r="X98" s="91" t="n">
        <f aca="true">INDIRECT("'F1 Warszawa'!AK"&amp;3+ROW(C90)*6-6)</f>
        <v>0.0016004</v>
      </c>
      <c r="Y98" s="91" t="n">
        <f aca="true">INDIRECT("'F1 Warszawa'!AK"&amp;4+ROW(D90)*6-6)</f>
        <v>0.00110993333333333</v>
      </c>
      <c r="Z98" s="91" t="n">
        <f aca="true">INDIRECT("'F1 Warszawa'!AK"&amp;5+ROW(E90)*6-6)</f>
        <v>0.000995876666666667</v>
      </c>
      <c r="AA98" s="91" t="n">
        <f aca="true">INDIRECT("'F1 Warszawa'!AK"&amp;6+ROW(F90)*6-6)</f>
        <v>0.0010407</v>
      </c>
      <c r="AB98" s="91" t="n">
        <f aca="true">INDIRECT("'F1 Warszawa'!AK"&amp;7+ROW(G90)*6-6)</f>
        <v>0.00242553333333333</v>
      </c>
      <c r="AC98" s="92" t="n">
        <f aca="false">W98/100</f>
        <v>1.3706E-005</v>
      </c>
      <c r="AD98" s="92" t="n">
        <f aca="false">X98/100</f>
        <v>1.6004E-005</v>
      </c>
      <c r="AE98" s="92" t="n">
        <f aca="false">Y98/100</f>
        <v>1.10993333333333E-005</v>
      </c>
      <c r="AF98" s="92" t="n">
        <f aca="false">Z98/100</f>
        <v>9.95876666666667E-006</v>
      </c>
      <c r="AG98" s="92" t="n">
        <f aca="false">AA98/100</f>
        <v>1.0407E-005</v>
      </c>
      <c r="AH98" s="92" t="n">
        <f aca="false">AB98/100</f>
        <v>2.42553333333333E-005</v>
      </c>
      <c r="AI98" s="93" t="n">
        <f aca="false">AC98/Q98*100000000</f>
        <v>129.668874172185</v>
      </c>
      <c r="AJ98" s="93" t="n">
        <f aca="false">AD98/R98*100000000</f>
        <v>159.243781094527</v>
      </c>
      <c r="AK98" s="93" t="n">
        <f aca="false">AE98/S98*100000000</f>
        <v>99.6349491322561</v>
      </c>
      <c r="AL98" s="93" t="n">
        <f aca="false">AF98/T98*100000000</f>
        <v>93.8620797989318</v>
      </c>
      <c r="AM98" s="93" t="n">
        <f aca="false">AG98/U98*100000000</f>
        <v>104.174174174174</v>
      </c>
      <c r="AN98" s="93" t="n">
        <f aca="false">AH98/V98*100000000</f>
        <v>282.367093519596</v>
      </c>
      <c r="AO98" s="92" t="n">
        <f aca="false">'F3 Warszawa'!AK91</f>
        <v>0.00132</v>
      </c>
      <c r="AP98" s="92" t="n">
        <f aca="false">AO98/100</f>
        <v>1.32E-005</v>
      </c>
      <c r="AQ98" s="93" t="n">
        <f aca="false">AP98/Q98*100000000</f>
        <v>124.881740775781</v>
      </c>
      <c r="AR98" s="93" t="n">
        <f aca="false">(AI98-AQ98)/AI98*100</f>
        <v>3.69181380417334</v>
      </c>
      <c r="AS98" s="92" t="n">
        <f aca="false">ARM!G95</f>
        <v>0.00802065250616675</v>
      </c>
      <c r="AT98" s="92" t="n">
        <f aca="false">AS98/1000000*$AW$2</f>
        <v>8.02065250616675E-008</v>
      </c>
      <c r="AU98" s="94" t="n">
        <f aca="false">AT98/$AT$5/$AT$4</f>
        <v>2.23865323283232E-006</v>
      </c>
      <c r="AV98" s="95" t="n">
        <f aca="false">AU98*100000000</f>
        <v>223.865323283232</v>
      </c>
      <c r="AW98" s="101" t="s">
        <v>136</v>
      </c>
      <c r="AX98" s="92" t="e">
        <f aca="false">AW98/1000000*$AW$2</f>
        <v>#VALUE!</v>
      </c>
      <c r="AY98" s="96" t="e">
        <f aca="false">AX98/$AT$5/$AT$4</f>
        <v>#VALUE!</v>
      </c>
      <c r="AZ98" s="95" t="e">
        <f aca="false">AY98*100000000</f>
        <v>#VALUE!</v>
      </c>
      <c r="BA98" s="101" t="s">
        <v>136</v>
      </c>
      <c r="BB98" s="92" t="e">
        <f aca="false">BA98/1000000*$AW$2</f>
        <v>#VALUE!</v>
      </c>
      <c r="BC98" s="96" t="e">
        <f aca="false">BB98/$AT$5/$AT$4</f>
        <v>#VALUE!</v>
      </c>
      <c r="BD98" s="95" t="e">
        <f aca="false">BC98*100000000</f>
        <v>#VALUE!</v>
      </c>
      <c r="BE98" s="101" t="s">
        <v>136</v>
      </c>
      <c r="BF98" s="96" t="e">
        <f aca="false">BE98/1000000*$AW$2</f>
        <v>#VALUE!</v>
      </c>
      <c r="BG98" s="96" t="e">
        <f aca="false">BF98/$AT$5/$AT$4</f>
        <v>#VALUE!</v>
      </c>
      <c r="BH98" s="95" t="e">
        <f aca="false">BG98*100000000</f>
        <v>#VALUE!</v>
      </c>
      <c r="BI98" s="101" t="s">
        <v>136</v>
      </c>
      <c r="BJ98" s="96" t="e">
        <f aca="false">BI98/1000000*$AW$2</f>
        <v>#VALUE!</v>
      </c>
      <c r="BK98" s="96" t="e">
        <f aca="false">BJ98/$AT$5/$AT$4</f>
        <v>#VALUE!</v>
      </c>
      <c r="BL98" s="95" t="e">
        <f aca="false">BK98*100000000</f>
        <v>#VALUE!</v>
      </c>
      <c r="BM98" s="101" t="s">
        <v>136</v>
      </c>
      <c r="BN98" s="92" t="e">
        <f aca="false">BM98/1000000*$AW$2</f>
        <v>#VALUE!</v>
      </c>
      <c r="BO98" s="96" t="e">
        <f aca="false">BN98/$AT$5/$AT$4</f>
        <v>#VALUE!</v>
      </c>
      <c r="BP98" s="95" t="e">
        <f aca="false">BO98*100000000</f>
        <v>#VALUE!</v>
      </c>
      <c r="BQ98" s="97" t="n">
        <f aca="false">VSM!D91</f>
        <v>79.808</v>
      </c>
      <c r="BR98" s="97" t="n">
        <f aca="false">VSM!E91</f>
        <v>6.543</v>
      </c>
      <c r="BS98" s="98" t="n">
        <f aca="false">BR98/BQ98</f>
        <v>0.0819842622293504</v>
      </c>
      <c r="BT98" s="97" t="n">
        <f aca="false">VSM!F91</f>
        <v>6.34</v>
      </c>
      <c r="BU98" s="97" t="n">
        <f aca="false">ABS(VSM!G91)</f>
        <v>17.19</v>
      </c>
      <c r="BV98" s="99" t="n">
        <f aca="false">BU98/BT98</f>
        <v>2.71135646687697</v>
      </c>
      <c r="BW98" s="97" t="str">
        <f aca="false">VSM!D193</f>
        <v>NaN</v>
      </c>
      <c r="BX98" s="97" t="str">
        <f aca="false">VSM!E193</f>
        <v>NaN</v>
      </c>
      <c r="BY98" s="98" t="e">
        <f aca="false">BX98/BW98</f>
        <v>#VALUE!</v>
      </c>
      <c r="BZ98" s="97" t="str">
        <f aca="false">VSM!F193</f>
        <v>NaN</v>
      </c>
      <c r="CA98" s="97" t="e">
        <f aca="false">ABS(VSM!G193)</f>
        <v>#VALUE!</v>
      </c>
      <c r="CB98" s="99" t="e">
        <f aca="false">CA98/BZ98</f>
        <v>#VALUE!</v>
      </c>
      <c r="CC98" s="100" t="str">
        <f aca="false">VSM!D295</f>
        <v>NaN</v>
      </c>
      <c r="CD98" s="100" t="str">
        <f aca="false">VSM!E295</f>
        <v>NaN</v>
      </c>
      <c r="CE98" s="98" t="e">
        <f aca="false">CD98/CC98</f>
        <v>#VALUE!</v>
      </c>
      <c r="CF98" s="97" t="str">
        <f aca="false">VSM!F295</f>
        <v>NaN</v>
      </c>
      <c r="CG98" s="97" t="e">
        <f aca="false">ABS(VSM!G295)</f>
        <v>#VALUE!</v>
      </c>
      <c r="CH98" s="99" t="e">
        <f aca="false">CG98/CF98</f>
        <v>#VALUE!</v>
      </c>
      <c r="CI98" s="100" t="str">
        <f aca="false">VSM!D397</f>
        <v>NaN</v>
      </c>
      <c r="CJ98" s="97" t="str">
        <f aca="false">VSM!E397</f>
        <v>NaN</v>
      </c>
      <c r="CK98" s="98" t="e">
        <f aca="false">CJ98/CI98</f>
        <v>#VALUE!</v>
      </c>
      <c r="CL98" s="97" t="str">
        <f aca="false">VSM!F397</f>
        <v>NaN</v>
      </c>
      <c r="CM98" s="97" t="e">
        <f aca="false">ABS(VSM!F397)</f>
        <v>#VALUE!</v>
      </c>
      <c r="CN98" s="99" t="e">
        <f aca="false">CM98/CL98</f>
        <v>#VALUE!</v>
      </c>
      <c r="CO98" s="97" t="str">
        <f aca="false">VSM!D499</f>
        <v>NaN</v>
      </c>
      <c r="CP98" s="97" t="str">
        <f aca="false">VSM!E499</f>
        <v>NaN</v>
      </c>
      <c r="CQ98" s="98" t="e">
        <f aca="false">CP98/CO98</f>
        <v>#VALUE!</v>
      </c>
      <c r="CR98" s="97" t="str">
        <f aca="false">VSM!F499</f>
        <v>NaN</v>
      </c>
      <c r="CS98" s="97" t="e">
        <f aca="false">ABS(VSM!G499)</f>
        <v>#VALUE!</v>
      </c>
      <c r="CT98" s="99" t="e">
        <f aca="false">CS98/CR98</f>
        <v>#VALUE!</v>
      </c>
      <c r="CU98" s="97" t="str">
        <f aca="false">VSM!D601</f>
        <v>NaN</v>
      </c>
      <c r="CV98" s="97" t="str">
        <f aca="false">VSM!E601</f>
        <v>NaN</v>
      </c>
      <c r="CW98" s="98" t="e">
        <f aca="false">CV98/CU98</f>
        <v>#VALUE!</v>
      </c>
      <c r="CX98" s="97" t="str">
        <f aca="false">VSM!F601</f>
        <v>NaN</v>
      </c>
      <c r="CY98" s="97" t="e">
        <f aca="false">ABS(VSM!G601)</f>
        <v>#VALUE!</v>
      </c>
      <c r="CZ98" s="99" t="e">
        <f aca="false">CY98/CX98</f>
        <v>#VALUE!</v>
      </c>
    </row>
    <row r="99" customFormat="false" ht="16.5" hidden="false" customHeight="true" outlineLevel="0" collapsed="false">
      <c r="A99" s="85" t="n">
        <v>91</v>
      </c>
      <c r="B99" s="86" t="str">
        <f aca="false">Lokalizacje!D93</f>
        <v>52° 11.793'N</v>
      </c>
      <c r="C99" s="86" t="str">
        <f aca="false">Lokalizacje!C93</f>
        <v>21° 02.397'E</v>
      </c>
      <c r="D99" s="87" t="n">
        <f aca="false">Lokalizacje!B93</f>
        <v>45184</v>
      </c>
      <c r="E99" s="88" t="n">
        <f aca="false">'Analiza sitowa'!B92</f>
        <v>500.46</v>
      </c>
      <c r="F99" s="88" t="n">
        <f aca="false">'Analiza sitowa'!C92</f>
        <v>23.85</v>
      </c>
      <c r="G99" s="88" t="n">
        <f aca="false">'Analiza sitowa'!D92</f>
        <v>58.94</v>
      </c>
      <c r="H99" s="88" t="n">
        <f aca="false">'Analiza sitowa'!E92</f>
        <v>220.99</v>
      </c>
      <c r="I99" s="88" t="n">
        <f aca="false">'Analiza sitowa'!F92</f>
        <v>174.72</v>
      </c>
      <c r="J99" s="88" t="n">
        <f aca="false">'Analiza sitowa'!G92</f>
        <v>21.51</v>
      </c>
      <c r="K99" s="89" t="n">
        <f aca="false">E99/$E99*100</f>
        <v>100</v>
      </c>
      <c r="L99" s="89" t="n">
        <f aca="false">F99/$E99*100</f>
        <v>4.76561563361707</v>
      </c>
      <c r="M99" s="89" t="n">
        <f aca="false">G99/$E99*100</f>
        <v>11.7771650081925</v>
      </c>
      <c r="N99" s="89" t="n">
        <f aca="false">H99/$E99*100</f>
        <v>44.1573752148024</v>
      </c>
      <c r="O99" s="89" t="n">
        <f aca="false">I99/$E99*100</f>
        <v>34.9118810694161</v>
      </c>
      <c r="P99" s="89" t="n">
        <f aca="false">J99/$E99*100</f>
        <v>4.29804579786596</v>
      </c>
      <c r="Q99" s="90" t="n">
        <f aca="false">'Masa Warszawa'!D93</f>
        <v>10.11</v>
      </c>
      <c r="R99" s="90" t="n">
        <f aca="false">'Masa Warszawa'!G93</f>
        <v>8.74</v>
      </c>
      <c r="S99" s="90" t="n">
        <f aca="false">'Masa Warszawa'!J93</f>
        <v>9.04</v>
      </c>
      <c r="T99" s="90" t="n">
        <f aca="false">'Masa Warszawa'!M93</f>
        <v>9.52</v>
      </c>
      <c r="U99" s="90" t="n">
        <f aca="false">'Masa Warszawa'!P93</f>
        <v>8.5</v>
      </c>
      <c r="V99" s="90" t="n">
        <f aca="false">'Masa Warszawa'!S93</f>
        <v>8.42</v>
      </c>
      <c r="W99" s="91" t="n">
        <f aca="true">INDIRECT("'F1 Warszawa'!AK"&amp;2+ROW(B91)*6-6)</f>
        <v>0.000629176666666667</v>
      </c>
      <c r="X99" s="91" t="n">
        <f aca="true">INDIRECT("'F1 Warszawa'!AK"&amp;3+ROW(C91)*6-6)</f>
        <v>0.00183563333333333</v>
      </c>
      <c r="Y99" s="91" t="n">
        <f aca="true">INDIRECT("'F1 Warszawa'!AK"&amp;4+ROW(D91)*6-6)</f>
        <v>0.0008562</v>
      </c>
      <c r="Z99" s="91" t="n">
        <f aca="true">INDIRECT("'F1 Warszawa'!AK"&amp;5+ROW(E91)*6-6)</f>
        <v>0.00044918</v>
      </c>
      <c r="AA99" s="91" t="n">
        <f aca="true">INDIRECT("'F1 Warszawa'!AK"&amp;6+ROW(F91)*6-6)</f>
        <v>0.000450506666666667</v>
      </c>
      <c r="AB99" s="91" t="n">
        <f aca="true">INDIRECT("'F1 Warszawa'!AK"&amp;7+ROW(G91)*6-6)</f>
        <v>0.000856353333333333</v>
      </c>
      <c r="AC99" s="92" t="n">
        <f aca="false">W99/100</f>
        <v>6.29176666666667E-006</v>
      </c>
      <c r="AD99" s="92" t="n">
        <f aca="false">X99/100</f>
        <v>1.83563333333333E-005</v>
      </c>
      <c r="AE99" s="92" t="n">
        <f aca="false">Y99/100</f>
        <v>8.562E-006</v>
      </c>
      <c r="AF99" s="92" t="n">
        <f aca="false">Z99/100</f>
        <v>4.4918E-006</v>
      </c>
      <c r="AG99" s="92" t="n">
        <f aca="false">AA99/100</f>
        <v>4.50506666666667E-006</v>
      </c>
      <c r="AH99" s="92" t="n">
        <f aca="false">AB99/100</f>
        <v>8.56353333333333E-006</v>
      </c>
      <c r="AI99" s="93" t="n">
        <f aca="false">AC99/Q99*100000000</f>
        <v>62.2331025387405</v>
      </c>
      <c r="AJ99" s="93" t="n">
        <f aca="false">AD99/R99*100000000</f>
        <v>210.026697177727</v>
      </c>
      <c r="AK99" s="93" t="n">
        <f aca="false">AE99/S99*100000000</f>
        <v>94.712389380531</v>
      </c>
      <c r="AL99" s="93" t="n">
        <f aca="false">AF99/T99*100000000</f>
        <v>47.1827731092437</v>
      </c>
      <c r="AM99" s="93" t="n">
        <f aca="false">AG99/U99*100000000</f>
        <v>53.0007843137255</v>
      </c>
      <c r="AN99" s="93" t="n">
        <f aca="false">AH99/V99*100000000</f>
        <v>101.704671417261</v>
      </c>
      <c r="AO99" s="92" t="n">
        <f aca="false">'F3 Warszawa'!AK92</f>
        <v>0.000597176666666667</v>
      </c>
      <c r="AP99" s="92" t="n">
        <f aca="false">AO99/100</f>
        <v>5.97176666666667E-006</v>
      </c>
      <c r="AQ99" s="93" t="n">
        <f aca="false">AP99/Q99*100000000</f>
        <v>59.0679195515991</v>
      </c>
      <c r="AR99" s="93" t="n">
        <f aca="false">(AI99-AQ99)/AI99*100</f>
        <v>5.08601187795691</v>
      </c>
      <c r="AS99" s="92" t="n">
        <f aca="false">ARM!G96</f>
        <v>0.00427878998172222</v>
      </c>
      <c r="AT99" s="92" t="n">
        <f aca="false">AS99/1000000*$AW$2</f>
        <v>4.27878998172222E-008</v>
      </c>
      <c r="AU99" s="94" t="n">
        <f aca="false">AT99/$AT$5/$AT$4</f>
        <v>1.19425782600958E-006</v>
      </c>
      <c r="AV99" s="95" t="n">
        <f aca="false">AU99*100000000</f>
        <v>119.425782600958</v>
      </c>
      <c r="AW99" s="101" t="s">
        <v>136</v>
      </c>
      <c r="AX99" s="92" t="e">
        <f aca="false">AW99/1000000*$AW$2</f>
        <v>#VALUE!</v>
      </c>
      <c r="AY99" s="96" t="e">
        <f aca="false">AX99/$AT$5/$AT$4</f>
        <v>#VALUE!</v>
      </c>
      <c r="AZ99" s="95" t="e">
        <f aca="false">AY99*100000000</f>
        <v>#VALUE!</v>
      </c>
      <c r="BA99" s="101" t="s">
        <v>136</v>
      </c>
      <c r="BB99" s="92" t="e">
        <f aca="false">BA99/1000000*$AW$2</f>
        <v>#VALUE!</v>
      </c>
      <c r="BC99" s="96" t="e">
        <f aca="false">BB99/$AT$5/$AT$4</f>
        <v>#VALUE!</v>
      </c>
      <c r="BD99" s="95" t="e">
        <f aca="false">BC99*100000000</f>
        <v>#VALUE!</v>
      </c>
      <c r="BE99" s="101" t="s">
        <v>136</v>
      </c>
      <c r="BF99" s="96" t="e">
        <f aca="false">BE99/1000000*$AW$2</f>
        <v>#VALUE!</v>
      </c>
      <c r="BG99" s="95" t="e">
        <f aca="false">BF99/$AT$5/$AT$4</f>
        <v>#VALUE!</v>
      </c>
      <c r="BH99" s="95" t="e">
        <f aca="false">BG99*100000000</f>
        <v>#VALUE!</v>
      </c>
      <c r="BI99" s="101" t="s">
        <v>136</v>
      </c>
      <c r="BJ99" s="96" t="e">
        <f aca="false">BI99/1000000*$AW$2</f>
        <v>#VALUE!</v>
      </c>
      <c r="BK99" s="96" t="e">
        <f aca="false">BJ99/$AT$5/$AT$4</f>
        <v>#VALUE!</v>
      </c>
      <c r="BL99" s="95" t="e">
        <f aca="false">BK99*100000000</f>
        <v>#VALUE!</v>
      </c>
      <c r="BM99" s="101" t="s">
        <v>136</v>
      </c>
      <c r="BN99" s="92" t="e">
        <f aca="false">BM99/1000000*$AW$2</f>
        <v>#VALUE!</v>
      </c>
      <c r="BO99" s="96" t="e">
        <f aca="false">BN99/$AT$5/$AT$4</f>
        <v>#VALUE!</v>
      </c>
      <c r="BP99" s="95" t="e">
        <f aca="false">BO99*100000000</f>
        <v>#VALUE!</v>
      </c>
      <c r="BQ99" s="97" t="n">
        <f aca="false">VSM!D92</f>
        <v>38.662</v>
      </c>
      <c r="BR99" s="97" t="n">
        <f aca="false">VSM!E92</f>
        <v>3.635</v>
      </c>
      <c r="BS99" s="98" t="n">
        <f aca="false">BR99/BQ99</f>
        <v>0.0940199679271636</v>
      </c>
      <c r="BT99" s="97" t="n">
        <f aca="false">VSM!F92</f>
        <v>8.93</v>
      </c>
      <c r="BU99" s="97" t="n">
        <f aca="false">ABS(VSM!G92)</f>
        <v>27.07</v>
      </c>
      <c r="BV99" s="99" t="n">
        <f aca="false">BU99/BT99</f>
        <v>3.03135498320269</v>
      </c>
      <c r="BW99" s="97" t="str">
        <f aca="false">VSM!D194</f>
        <v>NaN</v>
      </c>
      <c r="BX99" s="97" t="str">
        <f aca="false">VSM!E194</f>
        <v>NaN</v>
      </c>
      <c r="BY99" s="98" t="e">
        <f aca="false">BX99/BW99</f>
        <v>#VALUE!</v>
      </c>
      <c r="BZ99" s="97" t="str">
        <f aca="false">VSM!F194</f>
        <v>NaN</v>
      </c>
      <c r="CA99" s="97" t="e">
        <f aca="false">ABS(VSM!G194)</f>
        <v>#VALUE!</v>
      </c>
      <c r="CB99" s="99" t="e">
        <f aca="false">CA99/BZ99</f>
        <v>#VALUE!</v>
      </c>
      <c r="CC99" s="100" t="str">
        <f aca="false">VSM!D296</f>
        <v>NaN</v>
      </c>
      <c r="CD99" s="100" t="str">
        <f aca="false">VSM!E296</f>
        <v>NaN</v>
      </c>
      <c r="CE99" s="98" t="e">
        <f aca="false">CD99/CC99</f>
        <v>#VALUE!</v>
      </c>
      <c r="CF99" s="97" t="str">
        <f aca="false">VSM!F296</f>
        <v>NaN</v>
      </c>
      <c r="CG99" s="97" t="e">
        <f aca="false">ABS(VSM!G296)</f>
        <v>#VALUE!</v>
      </c>
      <c r="CH99" s="99" t="e">
        <f aca="false">CG99/CF99</f>
        <v>#VALUE!</v>
      </c>
      <c r="CI99" s="100" t="str">
        <f aca="false">VSM!D398</f>
        <v>NaN</v>
      </c>
      <c r="CJ99" s="97" t="str">
        <f aca="false">VSM!E398</f>
        <v>NaN</v>
      </c>
      <c r="CK99" s="98" t="e">
        <f aca="false">CJ99/CI99</f>
        <v>#VALUE!</v>
      </c>
      <c r="CL99" s="97" t="str">
        <f aca="false">VSM!F398</f>
        <v>NaN</v>
      </c>
      <c r="CM99" s="97" t="e">
        <f aca="false">ABS(VSM!F398)</f>
        <v>#VALUE!</v>
      </c>
      <c r="CN99" s="99" t="e">
        <f aca="false">CM99/CL99</f>
        <v>#VALUE!</v>
      </c>
      <c r="CO99" s="97" t="str">
        <f aca="false">VSM!D500</f>
        <v>NaN</v>
      </c>
      <c r="CP99" s="97" t="str">
        <f aca="false">VSM!E500</f>
        <v>NaN</v>
      </c>
      <c r="CQ99" s="98" t="e">
        <f aca="false">CP99/CO99</f>
        <v>#VALUE!</v>
      </c>
      <c r="CR99" s="97" t="str">
        <f aca="false">VSM!F500</f>
        <v>NaN</v>
      </c>
      <c r="CS99" s="97" t="e">
        <f aca="false">ABS(VSM!G500)</f>
        <v>#VALUE!</v>
      </c>
      <c r="CT99" s="99" t="e">
        <f aca="false">CS99/CR99</f>
        <v>#VALUE!</v>
      </c>
      <c r="CU99" s="97" t="str">
        <f aca="false">VSM!D602</f>
        <v>NaN</v>
      </c>
      <c r="CV99" s="97" t="str">
        <f aca="false">VSM!E602</f>
        <v>NaN</v>
      </c>
      <c r="CW99" s="98" t="e">
        <f aca="false">CV99/CU99</f>
        <v>#VALUE!</v>
      </c>
      <c r="CX99" s="97" t="str">
        <f aca="false">VSM!F602</f>
        <v>NaN</v>
      </c>
      <c r="CY99" s="97" t="e">
        <f aca="false">ABS(VSM!G602)</f>
        <v>#VALUE!</v>
      </c>
      <c r="CZ99" s="99" t="e">
        <f aca="false">CY99/CX99</f>
        <v>#VALUE!</v>
      </c>
    </row>
    <row r="100" customFormat="false" ht="16.5" hidden="false" customHeight="true" outlineLevel="0" collapsed="false">
      <c r="A100" s="85" t="n">
        <v>92</v>
      </c>
      <c r="B100" s="86" t="str">
        <f aca="false">Lokalizacje!D94</f>
        <v>52° 14.608'N</v>
      </c>
      <c r="C100" s="86" t="str">
        <f aca="false">Lokalizacje!C94</f>
        <v>21° 02.281'E</v>
      </c>
      <c r="D100" s="87" t="n">
        <f aca="false">Lokalizacje!B94</f>
        <v>45187</v>
      </c>
      <c r="E100" s="88" t="n">
        <f aca="false">'Analiza sitowa'!B93</f>
        <v>863.88</v>
      </c>
      <c r="F100" s="88" t="n">
        <f aca="false">'Analiza sitowa'!C93</f>
        <v>12.83</v>
      </c>
      <c r="G100" s="88" t="n">
        <f aca="false">'Analiza sitowa'!D93</f>
        <v>34.55</v>
      </c>
      <c r="H100" s="88" t="n">
        <f aca="false">'Analiza sitowa'!E93</f>
        <v>107.35</v>
      </c>
      <c r="I100" s="88" t="n">
        <f aca="false">'Analiza sitowa'!F93</f>
        <v>349.23</v>
      </c>
      <c r="J100" s="88" t="n">
        <f aca="false">'Analiza sitowa'!G93</f>
        <v>359.23</v>
      </c>
      <c r="K100" s="89" t="n">
        <f aca="false">E100/$E100*100</f>
        <v>100</v>
      </c>
      <c r="L100" s="89" t="n">
        <f aca="false">F100/$E100*100</f>
        <v>1.48515997592258</v>
      </c>
      <c r="M100" s="89" t="n">
        <f aca="false">G100/$E100*100</f>
        <v>3.999398064546</v>
      </c>
      <c r="N100" s="89" t="n">
        <f aca="false">H100/$E100*100</f>
        <v>12.4264944205214</v>
      </c>
      <c r="O100" s="89" t="n">
        <f aca="false">I100/$E100*100</f>
        <v>40.4257535768857</v>
      </c>
      <c r="P100" s="89" t="n">
        <f aca="false">J100/$E100*100</f>
        <v>41.5833217576515</v>
      </c>
      <c r="Q100" s="90" t="n">
        <f aca="false">'Masa Warszawa'!D94</f>
        <v>10.15</v>
      </c>
      <c r="R100" s="90" t="n">
        <f aca="false">'Masa Warszawa'!G94</f>
        <v>8.55</v>
      </c>
      <c r="S100" s="90" t="n">
        <f aca="false">'Masa Warszawa'!J94</f>
        <v>10.19</v>
      </c>
      <c r="T100" s="90" t="n">
        <f aca="false">'Masa Warszawa'!M94</f>
        <v>10.49</v>
      </c>
      <c r="U100" s="90" t="n">
        <f aca="false">'Masa Warszawa'!P94</f>
        <v>10.56</v>
      </c>
      <c r="V100" s="90" t="n">
        <f aca="false">'Masa Warszawa'!S94</f>
        <v>8.92</v>
      </c>
      <c r="W100" s="91" t="n">
        <f aca="true">INDIRECT("'F1 Warszawa'!AK"&amp;2+ROW(B92)*6-6)</f>
        <v>0.00345283333333333</v>
      </c>
      <c r="X100" s="91" t="n">
        <f aca="true">INDIRECT("'F1 Warszawa'!AK"&amp;3+ROW(C92)*6-6)</f>
        <v>0.0037682</v>
      </c>
      <c r="Y100" s="91" t="n">
        <f aca="true">INDIRECT("'F1 Warszawa'!AK"&amp;4+ROW(D92)*6-6)</f>
        <v>0.0029158</v>
      </c>
      <c r="Z100" s="91" t="n">
        <f aca="true">INDIRECT("'F1 Warszawa'!AK"&amp;5+ROW(E92)*6-6)</f>
        <v>0.00161773333333333</v>
      </c>
      <c r="AA100" s="91" t="n">
        <f aca="true">INDIRECT("'F1 Warszawa'!AK"&amp;6+ROW(F92)*6-6)</f>
        <v>0.00219046666666667</v>
      </c>
      <c r="AB100" s="91" t="n">
        <f aca="true">INDIRECT("'F1 Warszawa'!AK"&amp;7+ROW(G92)*6-6)</f>
        <v>0.0041688</v>
      </c>
      <c r="AC100" s="92" t="n">
        <f aca="false">W100/100</f>
        <v>3.45283333333333E-005</v>
      </c>
      <c r="AD100" s="92" t="n">
        <f aca="false">X100/100</f>
        <v>3.7682E-005</v>
      </c>
      <c r="AE100" s="92" t="n">
        <f aca="false">Y100/100</f>
        <v>2.9158E-005</v>
      </c>
      <c r="AF100" s="92" t="n">
        <f aca="false">Z100/100</f>
        <v>1.61773333333333E-005</v>
      </c>
      <c r="AG100" s="92" t="n">
        <f aca="false">AA100/100</f>
        <v>2.19046666666667E-005</v>
      </c>
      <c r="AH100" s="92" t="n">
        <f aca="false">AB100/100</f>
        <v>4.1688E-005</v>
      </c>
      <c r="AI100" s="93" t="n">
        <f aca="false">AC100/Q100*100000000</f>
        <v>340.180623973727</v>
      </c>
      <c r="AJ100" s="93" t="n">
        <f aca="false">AD100/R100*100000000</f>
        <v>440.72514619883</v>
      </c>
      <c r="AK100" s="93" t="n">
        <f aca="false">AE100/S100*100000000</f>
        <v>286.143277723258</v>
      </c>
      <c r="AL100" s="93" t="n">
        <f aca="false">AF100/T100*100000000</f>
        <v>154.216714331109</v>
      </c>
      <c r="AM100" s="93" t="n">
        <f aca="false">AG100/U100*100000000</f>
        <v>207.430555555556</v>
      </c>
      <c r="AN100" s="93" t="n">
        <f aca="false">AH100/V100*100000000</f>
        <v>467.354260089686</v>
      </c>
      <c r="AO100" s="92" t="n">
        <f aca="false">'F3 Warszawa'!AK93</f>
        <v>0.00333</v>
      </c>
      <c r="AP100" s="92" t="n">
        <f aca="false">AO100/100</f>
        <v>3.33E-005</v>
      </c>
      <c r="AQ100" s="93" t="n">
        <f aca="false">AP100/Q100*100000000</f>
        <v>328.07881773399</v>
      </c>
      <c r="AR100" s="93" t="n">
        <f aca="false">(AI100-AQ100)/AI100*100</f>
        <v>3.55746488391174</v>
      </c>
      <c r="AS100" s="92" t="n">
        <f aca="false">ARM!G97</f>
        <v>0.0178568080731623</v>
      </c>
      <c r="AT100" s="92" t="n">
        <f aca="false">AS100/1000000*$AW$2</f>
        <v>1.78568080731623E-007</v>
      </c>
      <c r="AU100" s="94" t="n">
        <f aca="false">AT100/$AT$5/$AT$4</f>
        <v>4.98403354219819E-006</v>
      </c>
      <c r="AV100" s="95" t="n">
        <f aca="false">AU100*100000000</f>
        <v>498.403354219819</v>
      </c>
      <c r="AW100" s="92" t="n">
        <f aca="false">ARM!G146</f>
        <v>0.0201736884841347</v>
      </c>
      <c r="AX100" s="92" t="n">
        <f aca="false">AW100/1000000*$AW$2</f>
        <v>2.01736884841347E-007</v>
      </c>
      <c r="AY100" s="96" t="n">
        <f aca="false">AX100/$AT$5/$AT$4</f>
        <v>5.63070060801626E-006</v>
      </c>
      <c r="AZ100" s="95" t="n">
        <f aca="false">AY100*100000000</f>
        <v>563.070060801626</v>
      </c>
      <c r="BA100" s="101" t="s">
        <v>136</v>
      </c>
      <c r="BB100" s="92" t="e">
        <f aca="false">BA100/1000000*$AW$2</f>
        <v>#VALUE!</v>
      </c>
      <c r="BC100" s="96" t="e">
        <f aca="false">BB100/$AT$5/$AT$4</f>
        <v>#VALUE!</v>
      </c>
      <c r="BD100" s="95" t="e">
        <f aca="false">BC100*100000000</f>
        <v>#VALUE!</v>
      </c>
      <c r="BE100" s="101" t="s">
        <v>136</v>
      </c>
      <c r="BF100" s="96" t="e">
        <f aca="false">BE100/1000000*$AW$2</f>
        <v>#VALUE!</v>
      </c>
      <c r="BG100" s="96" t="e">
        <f aca="false">BF100/$AT$5/$AT$4</f>
        <v>#VALUE!</v>
      </c>
      <c r="BH100" s="95" t="e">
        <f aca="false">BG100*100000000</f>
        <v>#VALUE!</v>
      </c>
      <c r="BI100" s="96" t="n">
        <f aca="false">ARM!G292</f>
        <v>0.0132229792804211</v>
      </c>
      <c r="BJ100" s="96" t="n">
        <f aca="false">BI100/1000000*$AW$2</f>
        <v>1.32229792804211E-007</v>
      </c>
      <c r="BK100" s="96" t="n">
        <f aca="false">BJ100/$AT$5/$AT$4</f>
        <v>3.69068043915753E-006</v>
      </c>
      <c r="BL100" s="95" t="n">
        <f aca="false">BK100*100000000</f>
        <v>369.068043915753</v>
      </c>
      <c r="BM100" s="92" t="n">
        <f aca="false">ARM!G137</f>
        <v>0.0214154937620677</v>
      </c>
      <c r="BN100" s="92" t="n">
        <f aca="false">BM100/1000000*$AW$2</f>
        <v>2.14154937620677E-007</v>
      </c>
      <c r="BO100" s="96" t="n">
        <f aca="false">BN100/$AT$5/$AT$4</f>
        <v>5.97730225892378E-006</v>
      </c>
      <c r="BP100" s="95" t="n">
        <f aca="false">BO100*100000000</f>
        <v>597.730225892378</v>
      </c>
      <c r="BQ100" s="97" t="n">
        <f aca="false">VSM!D93</f>
        <v>25.773</v>
      </c>
      <c r="BR100" s="97" t="n">
        <f aca="false">VSM!E93</f>
        <v>2.219</v>
      </c>
      <c r="BS100" s="98" t="n">
        <f aca="false">BR100/BQ100</f>
        <v>0.086097854343693</v>
      </c>
      <c r="BT100" s="97" t="n">
        <f aca="false">VSM!F93</f>
        <v>7.77</v>
      </c>
      <c r="BU100" s="97" t="n">
        <f aca="false">ABS(VSM!G93)</f>
        <v>27.14</v>
      </c>
      <c r="BV100" s="99" t="n">
        <f aca="false">BU100/BT100</f>
        <v>3.49292149292149</v>
      </c>
      <c r="BW100" s="97" t="n">
        <f aca="false">VSM!D195</f>
        <v>224.465</v>
      </c>
      <c r="BX100" s="97" t="n">
        <f aca="false">VSM!E195</f>
        <v>28.275</v>
      </c>
      <c r="BY100" s="98" t="n">
        <f aca="false">BX100/BW100</f>
        <v>0.125966186265119</v>
      </c>
      <c r="BZ100" s="97" t="n">
        <f aca="false">VSM!F195</f>
        <v>9.81</v>
      </c>
      <c r="CA100" s="97" t="n">
        <f aca="false">ABS(VSM!G195)</f>
        <v>25.22</v>
      </c>
      <c r="CB100" s="99" t="n">
        <f aca="false">CA100/BZ100</f>
        <v>2.57084607543323</v>
      </c>
      <c r="CC100" s="100" t="str">
        <f aca="false">VSM!D297</f>
        <v>NaN</v>
      </c>
      <c r="CD100" s="100" t="str">
        <f aca="false">VSM!E297</f>
        <v>NaN</v>
      </c>
      <c r="CE100" s="98" t="e">
        <f aca="false">CD100/CC100</f>
        <v>#VALUE!</v>
      </c>
      <c r="CF100" s="97" t="str">
        <f aca="false">VSM!F297</f>
        <v>NaN</v>
      </c>
      <c r="CG100" s="97" t="e">
        <f aca="false">ABS(VSM!G297)</f>
        <v>#VALUE!</v>
      </c>
      <c r="CH100" s="99" t="e">
        <f aca="false">CG100/CF100</f>
        <v>#VALUE!</v>
      </c>
      <c r="CI100" s="100" t="str">
        <f aca="false">VSM!D399</f>
        <v>NaN</v>
      </c>
      <c r="CJ100" s="97" t="str">
        <f aca="false">VSM!E399</f>
        <v>NaN</v>
      </c>
      <c r="CK100" s="98" t="e">
        <f aca="false">CJ100/CI100</f>
        <v>#VALUE!</v>
      </c>
      <c r="CL100" s="97" t="str">
        <f aca="false">VSM!F399</f>
        <v>NaN</v>
      </c>
      <c r="CM100" s="97" t="e">
        <f aca="false">ABS(VSM!F399)</f>
        <v>#VALUE!</v>
      </c>
      <c r="CN100" s="99" t="e">
        <f aca="false">CM100/CL100</f>
        <v>#VALUE!</v>
      </c>
      <c r="CO100" s="97" t="n">
        <f aca="false">VSM!D501</f>
        <v>258.875</v>
      </c>
      <c r="CP100" s="97" t="n">
        <f aca="false">VSM!E501</f>
        <v>22.575</v>
      </c>
      <c r="CQ100" s="98" t="n">
        <f aca="false">CP100/CO100</f>
        <v>0.0872042491549976</v>
      </c>
      <c r="CR100" s="97" t="n">
        <f aca="false">VSM!F501</f>
        <v>7.56</v>
      </c>
      <c r="CS100" s="97" t="n">
        <f aca="false">ABS(VSM!G501)</f>
        <v>26.16</v>
      </c>
      <c r="CT100" s="99" t="n">
        <f aca="false">CS100/CR100</f>
        <v>3.46031746031746</v>
      </c>
      <c r="CU100" s="97" t="n">
        <f aca="false">VSM!D603</f>
        <v>362.447</v>
      </c>
      <c r="CV100" s="97" t="n">
        <f aca="false">VSM!E603</f>
        <v>29.127</v>
      </c>
      <c r="CW100" s="98" t="n">
        <f aca="false">CV100/CU100</f>
        <v>0.0803620943199971</v>
      </c>
      <c r="CX100" s="97" t="n">
        <f aca="false">VSM!F603</f>
        <v>7.79</v>
      </c>
      <c r="CY100" s="97" t="n">
        <f aca="false">ABS(VSM!G603)</f>
        <v>26.73</v>
      </c>
      <c r="CZ100" s="99" t="n">
        <f aca="false">CY100/CX100</f>
        <v>3.43132220795892</v>
      </c>
    </row>
    <row r="101" customFormat="false" ht="16.5" hidden="false" customHeight="true" outlineLevel="0" collapsed="false">
      <c r="A101" s="85" t="n">
        <v>93</v>
      </c>
      <c r="B101" s="86" t="str">
        <f aca="false">Lokalizacje!D95</f>
        <v>52° 14.262'N</v>
      </c>
      <c r="C101" s="86" t="str">
        <f aca="false">Lokalizacje!C95</f>
        <v>21° 03.041'E</v>
      </c>
      <c r="D101" s="87" t="n">
        <f aca="false">Lokalizacje!B95</f>
        <v>45187</v>
      </c>
      <c r="E101" s="88" t="n">
        <f aca="false">'Analiza sitowa'!B94</f>
        <v>803.78</v>
      </c>
      <c r="F101" s="88" t="n">
        <f aca="false">'Analiza sitowa'!C94</f>
        <v>45.78</v>
      </c>
      <c r="G101" s="88" t="n">
        <f aca="false">'Analiza sitowa'!D94</f>
        <v>161.24</v>
      </c>
      <c r="H101" s="88" t="n">
        <f aca="false">'Analiza sitowa'!E94</f>
        <v>317.56</v>
      </c>
      <c r="I101" s="88" t="n">
        <f aca="false">'Analiza sitowa'!F94</f>
        <v>208.1</v>
      </c>
      <c r="J101" s="88" t="n">
        <f aca="false">'Analiza sitowa'!G94</f>
        <v>70.42</v>
      </c>
      <c r="K101" s="89" t="n">
        <f aca="false">E101/$E101*100</f>
        <v>100</v>
      </c>
      <c r="L101" s="89" t="n">
        <f aca="false">F101/$E101*100</f>
        <v>5.69558834506955</v>
      </c>
      <c r="M101" s="89" t="n">
        <f aca="false">G101/$E101*100</f>
        <v>20.0602154818483</v>
      </c>
      <c r="N101" s="89" t="n">
        <f aca="false">H101/$E101*100</f>
        <v>39.5083231730075</v>
      </c>
      <c r="O101" s="89" t="n">
        <f aca="false">I101/$E101*100</f>
        <v>25.8901689517032</v>
      </c>
      <c r="P101" s="89" t="n">
        <f aca="false">J101/$E101*100</f>
        <v>8.76110378461768</v>
      </c>
      <c r="Q101" s="90" t="n">
        <f aca="false">'Masa Warszawa'!D95</f>
        <v>10.41</v>
      </c>
      <c r="R101" s="90" t="n">
        <f aca="false">'Masa Warszawa'!G95</f>
        <v>9.82</v>
      </c>
      <c r="S101" s="90" t="n">
        <f aca="false">'Masa Warszawa'!J95</f>
        <v>10.58</v>
      </c>
      <c r="T101" s="90" t="n">
        <f aca="false">'Masa Warszawa'!M95</f>
        <v>9.99</v>
      </c>
      <c r="U101" s="90" t="n">
        <f aca="false">'Masa Warszawa'!P95</f>
        <v>10.12</v>
      </c>
      <c r="V101" s="90" t="n">
        <f aca="false">'Masa Warszawa'!S95</f>
        <v>8.08</v>
      </c>
      <c r="W101" s="91" t="n">
        <f aca="true">INDIRECT("'F1 Warszawa'!AK"&amp;2+ROW(B93)*6-6)</f>
        <v>0.00357306666666667</v>
      </c>
      <c r="X101" s="91" t="n">
        <f aca="true">INDIRECT("'F1 Warszawa'!AK"&amp;3+ROW(C93)*6-6)</f>
        <v>0.006516</v>
      </c>
      <c r="Y101" s="91" t="n">
        <f aca="true">INDIRECT("'F1 Warszawa'!AK"&amp;4+ROW(D93)*6-6)</f>
        <v>0.0035046</v>
      </c>
      <c r="Z101" s="91" t="n">
        <f aca="true">INDIRECT("'F1 Warszawa'!AK"&amp;5+ROW(E93)*6-6)</f>
        <v>0.0027582</v>
      </c>
      <c r="AA101" s="91" t="n">
        <f aca="true">INDIRECT("'F1 Warszawa'!AK"&amp;6+ROW(F93)*6-6)</f>
        <v>0.002671</v>
      </c>
      <c r="AB101" s="91" t="n">
        <f aca="true">INDIRECT("'F1 Warszawa'!AK"&amp;7+ROW(G93)*6-6)</f>
        <v>0.00512516666666667</v>
      </c>
      <c r="AC101" s="92" t="n">
        <f aca="false">W101/100</f>
        <v>3.57306666666667E-005</v>
      </c>
      <c r="AD101" s="92" t="n">
        <f aca="false">X101/100</f>
        <v>6.516E-005</v>
      </c>
      <c r="AE101" s="92" t="n">
        <f aca="false">Y101/100</f>
        <v>3.5046E-005</v>
      </c>
      <c r="AF101" s="92" t="n">
        <f aca="false">Z101/100</f>
        <v>2.7582E-005</v>
      </c>
      <c r="AG101" s="92" t="n">
        <f aca="false">AA101/100</f>
        <v>2.671E-005</v>
      </c>
      <c r="AH101" s="92" t="n">
        <f aca="false">AB101/100</f>
        <v>5.12516666666667E-005</v>
      </c>
      <c r="AI101" s="93" t="n">
        <f aca="false">AC101/Q101*100000000</f>
        <v>343.234069804675</v>
      </c>
      <c r="AJ101" s="93" t="n">
        <f aca="false">AD101/R101*100000000</f>
        <v>663.543788187373</v>
      </c>
      <c r="AK101" s="93" t="n">
        <f aca="false">AE101/S101*100000000</f>
        <v>331.24763705104</v>
      </c>
      <c r="AL101" s="93" t="n">
        <f aca="false">AF101/T101*100000000</f>
        <v>276.096096096096</v>
      </c>
      <c r="AM101" s="93" t="n">
        <f aca="false">AG101/U101*100000000</f>
        <v>263.932806324111</v>
      </c>
      <c r="AN101" s="93" t="n">
        <f aca="false">AH101/V101*100000000</f>
        <v>634.302805280528</v>
      </c>
      <c r="AO101" s="92" t="n">
        <f aca="false">'F3 Warszawa'!AK94</f>
        <v>0.00347</v>
      </c>
      <c r="AP101" s="92" t="n">
        <f aca="false">AO101/100</f>
        <v>3.47E-005</v>
      </c>
      <c r="AQ101" s="93" t="n">
        <f aca="false">AP101/Q101*100000000</f>
        <v>333.333333333333</v>
      </c>
      <c r="AR101" s="93" t="n">
        <f aca="false">(AI101-AQ101)/AI101*100</f>
        <v>2.88454362265842</v>
      </c>
      <c r="AS101" s="92" t="n">
        <f aca="false">ARM!G98</f>
        <v>0.0262427694425343</v>
      </c>
      <c r="AT101" s="92" t="n">
        <f aca="false">AS101/1000000*$AW$2</f>
        <v>2.62427694425343E-007</v>
      </c>
      <c r="AU101" s="94" t="n">
        <f aca="false">AT101/$AT$5/$AT$4</f>
        <v>7.32464853773846E-006</v>
      </c>
      <c r="AV101" s="95" t="n">
        <f aca="false">AU101*100000000</f>
        <v>732.464853773846</v>
      </c>
      <c r="AW101" s="92" t="n">
        <f aca="false">ARM!G111</f>
        <v>0.0460178998161081</v>
      </c>
      <c r="AX101" s="92" t="n">
        <f aca="false">AW101/1000000*$AW$2</f>
        <v>4.60178998161081E-007</v>
      </c>
      <c r="AY101" s="96" t="n">
        <f aca="false">AX101/$AT$5/$AT$4</f>
        <v>1.28441071486737E-005</v>
      </c>
      <c r="AZ101" s="95" t="n">
        <f aca="false">AY101*100000000</f>
        <v>1284.41071486737</v>
      </c>
      <c r="BA101" s="96" t="n">
        <f aca="false">ARM!G245</f>
        <v>0.0168098435170755</v>
      </c>
      <c r="BB101" s="92" t="n">
        <f aca="false">BA101/1000000*$AW$2</f>
        <v>1.68098435170755E-007</v>
      </c>
      <c r="BC101" s="96" t="n">
        <f aca="false">BB101/$AT$5/$AT$4</f>
        <v>4.69181410165485E-006</v>
      </c>
      <c r="BD101" s="95" t="n">
        <f aca="false">BC101*100000000</f>
        <v>469.181410165485</v>
      </c>
      <c r="BE101" s="96" t="n">
        <f aca="false">ARM!G246</f>
        <v>0.0105856007540392</v>
      </c>
      <c r="BF101" s="96" t="n">
        <f aca="false">BE101/1000000*$AW$2</f>
        <v>1.05856007540392E-007</v>
      </c>
      <c r="BG101" s="96" t="n">
        <f aca="false">BF101/$AT$5/$AT$4</f>
        <v>2.9545587882385E-006</v>
      </c>
      <c r="BH101" s="95" t="n">
        <f aca="false">BG101*100000000</f>
        <v>295.45587882385</v>
      </c>
      <c r="BI101" s="96" t="n">
        <f aca="false">ARM!G247</f>
        <v>0.0144290494129185</v>
      </c>
      <c r="BJ101" s="96" t="n">
        <f aca="false">BI101/1000000*$AW$2</f>
        <v>1.44290494129185E-007</v>
      </c>
      <c r="BK101" s="96" t="n">
        <f aca="false">BJ101/$AT$5/$AT$4</f>
        <v>4.02730801391681E-006</v>
      </c>
      <c r="BL101" s="95" t="n">
        <f aca="false">BK101*100000000</f>
        <v>402.730801391681</v>
      </c>
      <c r="BM101" s="92" t="n">
        <f aca="false">ARM!G124</f>
        <v>0.0300748723426387</v>
      </c>
      <c r="BN101" s="92" t="n">
        <f aca="false">BM101/1000000*$AW$2</f>
        <v>3.00748723426387E-007</v>
      </c>
      <c r="BO101" s="96" t="n">
        <f aca="false">BN101/$AT$5/$AT$4</f>
        <v>8.39423103607871E-006</v>
      </c>
      <c r="BP101" s="95" t="n">
        <f aca="false">BO101*100000000</f>
        <v>839.423103607871</v>
      </c>
      <c r="BQ101" s="97" t="n">
        <f aca="false">VSM!D94</f>
        <v>32.553</v>
      </c>
      <c r="BR101" s="97" t="n">
        <f aca="false">VSM!E94</f>
        <v>3.642</v>
      </c>
      <c r="BS101" s="98" t="n">
        <f aca="false">BR101/BQ101</f>
        <v>0.11187908948484</v>
      </c>
      <c r="BT101" s="97" t="n">
        <f aca="false">VSM!F94</f>
        <v>8.99</v>
      </c>
      <c r="BU101" s="97" t="n">
        <f aca="false">ABS(VSM!G94)</f>
        <v>26.63</v>
      </c>
      <c r="BV101" s="99" t="n">
        <f aca="false">BU101/BT101</f>
        <v>2.96218020022247</v>
      </c>
      <c r="BW101" s="97" t="n">
        <f aca="false">VSM!D196</f>
        <v>668.934</v>
      </c>
      <c r="BX101" s="97" t="n">
        <f aca="false">VSM!E196</f>
        <v>90.654</v>
      </c>
      <c r="BY101" s="98" t="n">
        <f aca="false">BX101/BW101</f>
        <v>0.135520096152984</v>
      </c>
      <c r="BZ101" s="97" t="n">
        <f aca="false">VSM!F196</f>
        <v>9.49</v>
      </c>
      <c r="CA101" s="97" t="n">
        <f aca="false">ABS(VSM!G196)</f>
        <v>23.24</v>
      </c>
      <c r="CB101" s="99" t="n">
        <f aca="false">CA101/BZ101</f>
        <v>2.44889357218124</v>
      </c>
      <c r="CC101" s="100" t="n">
        <f aca="false">VSM!D298</f>
        <v>200.571</v>
      </c>
      <c r="CD101" s="100" t="n">
        <f aca="false">VSM!E298</f>
        <v>22.787</v>
      </c>
      <c r="CE101" s="98" t="n">
        <f aca="false">CD101/CC101</f>
        <v>0.11361064161818</v>
      </c>
      <c r="CF101" s="97" t="n">
        <f aca="false">VSM!F298</f>
        <v>7.57</v>
      </c>
      <c r="CG101" s="97" t="n">
        <f aca="false">ABS(VSM!G298)</f>
        <v>19.84</v>
      </c>
      <c r="CH101" s="99" t="n">
        <f aca="false">CG101/CF101</f>
        <v>2.62087186261559</v>
      </c>
      <c r="CI101" s="100" t="n">
        <f aca="false">VSM!D400</f>
        <v>163.339</v>
      </c>
      <c r="CJ101" s="97" t="n">
        <f aca="false">VSM!E400</f>
        <v>14.925</v>
      </c>
      <c r="CK101" s="98" t="n">
        <f aca="false">CJ101/CI101</f>
        <v>0.0913743808888263</v>
      </c>
      <c r="CL101" s="97" t="n">
        <f aca="false">VSM!F400</f>
        <v>7.1</v>
      </c>
      <c r="CM101" s="97" t="n">
        <f aca="false">ABS(VSM!F400)</f>
        <v>7.1</v>
      </c>
      <c r="CN101" s="99" t="n">
        <f aca="false">CM101/CL101</f>
        <v>1</v>
      </c>
      <c r="CO101" s="97" t="n">
        <f aca="false">VSM!D502</f>
        <v>235.287</v>
      </c>
      <c r="CP101" s="97" t="n">
        <f aca="false">VSM!E502</f>
        <v>22.903</v>
      </c>
      <c r="CQ101" s="98" t="n">
        <f aca="false">CP101/CO101</f>
        <v>0.0973406945560103</v>
      </c>
      <c r="CR101" s="97" t="n">
        <f aca="false">VSM!F502</f>
        <v>8.47</v>
      </c>
      <c r="CS101" s="97" t="n">
        <f aca="false">ABS(VSM!G502)</f>
        <v>25.84</v>
      </c>
      <c r="CT101" s="99" t="n">
        <f aca="false">CS101/CR101</f>
        <v>3.05076741440378</v>
      </c>
      <c r="CU101" s="97" t="n">
        <f aca="false">VSM!D604</f>
        <v>497.844</v>
      </c>
      <c r="CV101" s="97" t="n">
        <f aca="false">VSM!E604</f>
        <v>46.422</v>
      </c>
      <c r="CW101" s="98" t="n">
        <f aca="false">CV101/CU101</f>
        <v>0.0932460770843879</v>
      </c>
      <c r="CX101" s="97" t="n">
        <f aca="false">VSM!F604</f>
        <v>8.73</v>
      </c>
      <c r="CY101" s="97" t="n">
        <f aca="false">ABS(VSM!G604)</f>
        <v>28.74</v>
      </c>
      <c r="CZ101" s="99" t="n">
        <f aca="false">CY101/CX101</f>
        <v>3.29209621993127</v>
      </c>
    </row>
    <row r="102" customFormat="false" ht="16.5" hidden="false" customHeight="true" outlineLevel="0" collapsed="false">
      <c r="A102" s="85" t="n">
        <v>94</v>
      </c>
      <c r="B102" s="86" t="str">
        <f aca="false">Lokalizacje!D96</f>
        <v>52° 13.920'N</v>
      </c>
      <c r="C102" s="86" t="str">
        <f aca="false">Lokalizacje!C96</f>
        <v>21° 02.190'E</v>
      </c>
      <c r="D102" s="87" t="n">
        <f aca="false">Lokalizacje!B96</f>
        <v>45187</v>
      </c>
      <c r="E102" s="88" t="n">
        <f aca="false">'Analiza sitowa'!B95</f>
        <v>869.96</v>
      </c>
      <c r="F102" s="88" t="n">
        <f aca="false">'Analiza sitowa'!C95</f>
        <v>15.34</v>
      </c>
      <c r="G102" s="88" t="n">
        <f aca="false">'Analiza sitowa'!D95</f>
        <v>36.34</v>
      </c>
      <c r="H102" s="88" t="n">
        <f aca="false">'Analiza sitowa'!E95</f>
        <v>243.98</v>
      </c>
      <c r="I102" s="88" t="n">
        <f aca="false">'Analiza sitowa'!F95</f>
        <v>405.92</v>
      </c>
      <c r="J102" s="88" t="n">
        <f aca="false">'Analiza sitowa'!G95</f>
        <v>167.21</v>
      </c>
      <c r="K102" s="89" t="n">
        <f aca="false">E102/$E102*100</f>
        <v>100</v>
      </c>
      <c r="L102" s="89" t="n">
        <f aca="false">F102/$E102*100</f>
        <v>1.76329946204423</v>
      </c>
      <c r="M102" s="89" t="n">
        <f aca="false">G102/$E102*100</f>
        <v>4.17720354958849</v>
      </c>
      <c r="N102" s="89" t="n">
        <f aca="false">H102/$E102*100</f>
        <v>28.0449675847165</v>
      </c>
      <c r="O102" s="89" t="n">
        <f aca="false">I102/$E102*100</f>
        <v>46.6596165340935</v>
      </c>
      <c r="P102" s="89" t="n">
        <f aca="false">J102/$E102*100</f>
        <v>19.2204239275369</v>
      </c>
      <c r="Q102" s="90" t="n">
        <f aca="false">'Masa Warszawa'!D96</f>
        <v>9.05</v>
      </c>
      <c r="R102" s="90" t="n">
        <f aca="false">'Masa Warszawa'!G96</f>
        <v>7.27</v>
      </c>
      <c r="S102" s="90" t="n">
        <f aca="false">'Masa Warszawa'!J96</f>
        <v>9</v>
      </c>
      <c r="T102" s="90" t="n">
        <f aca="false">'Masa Warszawa'!M96</f>
        <v>9.86</v>
      </c>
      <c r="U102" s="90" t="n">
        <f aca="false">'Masa Warszawa'!P96</f>
        <v>9.3</v>
      </c>
      <c r="V102" s="90" t="n">
        <f aca="false">'Masa Warszawa'!S96</f>
        <v>7.56</v>
      </c>
      <c r="W102" s="91" t="n">
        <f aca="true">INDIRECT("'F1 Warszawa'!AK"&amp;2+ROW(B94)*6-6)</f>
        <v>0.00207413333333333</v>
      </c>
      <c r="X102" s="91" t="n">
        <f aca="true">INDIRECT("'F1 Warszawa'!AK"&amp;3+ROW(C94)*6-6)</f>
        <v>0.00121583333333333</v>
      </c>
      <c r="Y102" s="91" t="n">
        <f aca="true">INDIRECT("'F1 Warszawa'!AK"&amp;4+ROW(D94)*6-6)</f>
        <v>0.0010407</v>
      </c>
      <c r="Z102" s="91" t="n">
        <f aca="true">INDIRECT("'F1 Warszawa'!AK"&amp;5+ROW(E94)*6-6)</f>
        <v>0.00130533333333333</v>
      </c>
      <c r="AA102" s="91" t="n">
        <f aca="true">INDIRECT("'F1 Warszawa'!AK"&amp;6+ROW(F94)*6-6)</f>
        <v>0.00177566666666667</v>
      </c>
      <c r="AB102" s="91" t="n">
        <f aca="true">INDIRECT("'F1 Warszawa'!AK"&amp;7+ROW(G94)*6-6)</f>
        <v>0.0026893</v>
      </c>
      <c r="AC102" s="92" t="n">
        <f aca="false">W102/100</f>
        <v>2.07413333333333E-005</v>
      </c>
      <c r="AD102" s="92" t="n">
        <f aca="false">X102/100</f>
        <v>1.21583333333333E-005</v>
      </c>
      <c r="AE102" s="92" t="n">
        <f aca="false">Y102/100</f>
        <v>1.0407E-005</v>
      </c>
      <c r="AF102" s="92" t="n">
        <f aca="false">Z102/100</f>
        <v>1.30533333333333E-005</v>
      </c>
      <c r="AG102" s="92" t="n">
        <f aca="false">AA102/100</f>
        <v>1.77566666666667E-005</v>
      </c>
      <c r="AH102" s="92" t="n">
        <f aca="false">AB102/100</f>
        <v>2.6893E-005</v>
      </c>
      <c r="AI102" s="93" t="n">
        <f aca="false">AC102/Q102*100000000</f>
        <v>229.186003683241</v>
      </c>
      <c r="AJ102" s="93" t="n">
        <f aca="false">AD102/R102*100000000</f>
        <v>167.23979825768</v>
      </c>
      <c r="AK102" s="93" t="n">
        <f aca="false">AE102/S102*100000000</f>
        <v>115.633333333333</v>
      </c>
      <c r="AL102" s="93" t="n">
        <f aca="false">AF102/T102*100000000</f>
        <v>132.386747802569</v>
      </c>
      <c r="AM102" s="93" t="n">
        <f aca="false">AG102/U102*100000000</f>
        <v>190.931899641577</v>
      </c>
      <c r="AN102" s="93" t="n">
        <f aca="false">AH102/V102*100000000</f>
        <v>355.727513227513</v>
      </c>
      <c r="AO102" s="92" t="n">
        <f aca="false">'F3 Warszawa'!AK95</f>
        <v>0.00199</v>
      </c>
      <c r="AP102" s="92" t="n">
        <f aca="false">AO102/100</f>
        <v>1.99E-005</v>
      </c>
      <c r="AQ102" s="93" t="n">
        <f aca="false">AP102/Q102*100000000</f>
        <v>219.889502762431</v>
      </c>
      <c r="AR102" s="93" t="n">
        <f aca="false">(AI102-AQ102)/AI102*100</f>
        <v>4.05631267678068</v>
      </c>
      <c r="AS102" s="92" t="n">
        <f aca="false">ARM!G99</f>
        <v>0.0136531889424418</v>
      </c>
      <c r="AT102" s="92" t="n">
        <f aca="false">AS102/1000000*$AW$2</f>
        <v>1.36531889424418E-007</v>
      </c>
      <c r="AU102" s="94" t="n">
        <f aca="false">AT102/$AT$5/$AT$4</f>
        <v>3.81075673593486E-006</v>
      </c>
      <c r="AV102" s="95" t="n">
        <f aca="false">AU102*100000000</f>
        <v>381.075673593486</v>
      </c>
      <c r="AW102" s="101" t="s">
        <v>136</v>
      </c>
      <c r="AX102" s="92" t="e">
        <f aca="false">AW102/1000000*$AW$2</f>
        <v>#VALUE!</v>
      </c>
      <c r="AY102" s="96" t="e">
        <f aca="false">AX102/$AT$5/$AT$4</f>
        <v>#VALUE!</v>
      </c>
      <c r="AZ102" s="95" t="e">
        <f aca="false">AY102*100000000</f>
        <v>#VALUE!</v>
      </c>
      <c r="BA102" s="101" t="s">
        <v>136</v>
      </c>
      <c r="BB102" s="92" t="e">
        <f aca="false">BA102/1000000*$AW$2</f>
        <v>#VALUE!</v>
      </c>
      <c r="BC102" s="96" t="e">
        <f aca="false">BB102/$AT$5/$AT$4</f>
        <v>#VALUE!</v>
      </c>
      <c r="BD102" s="95" t="e">
        <f aca="false">BC102*100000000</f>
        <v>#VALUE!</v>
      </c>
      <c r="BE102" s="96" t="n">
        <f aca="false">ARM!G328</f>
        <v>0.00503198554869901</v>
      </c>
      <c r="BF102" s="96" t="n">
        <f aca="false">BE102/1000000*$AW$2</f>
        <v>5.03198554869901E-008</v>
      </c>
      <c r="BG102" s="96" t="n">
        <f aca="false">BF102/$AT$5/$AT$4</f>
        <v>1.40448307759243E-006</v>
      </c>
      <c r="BH102" s="95" t="n">
        <f aca="false">BG102*100000000</f>
        <v>140.448307759243</v>
      </c>
      <c r="BI102" s="101" t="s">
        <v>136</v>
      </c>
      <c r="BJ102" s="96" t="e">
        <f aca="false">BI102/1000000*$AW$2</f>
        <v>#VALUE!</v>
      </c>
      <c r="BK102" s="96" t="e">
        <f aca="false">BJ102/$AT$5/$AT$4</f>
        <v>#VALUE!</v>
      </c>
      <c r="BL102" s="95" t="e">
        <f aca="false">BK102*100000000</f>
        <v>#VALUE!</v>
      </c>
      <c r="BM102" s="96" t="n">
        <f aca="false">ARM!G248</f>
        <v>0.0210831100812618</v>
      </c>
      <c r="BN102" s="92" t="n">
        <f aca="false">BM102/1000000*$AW$2</f>
        <v>2.10831100812618E-007</v>
      </c>
      <c r="BO102" s="96" t="n">
        <f aca="false">BN102/$AT$5/$AT$4</f>
        <v>5.88453028045885E-006</v>
      </c>
      <c r="BP102" s="95" t="n">
        <f aca="false">BO102*100000000</f>
        <v>588.453028045885</v>
      </c>
      <c r="BQ102" s="97" t="n">
        <f aca="false">VSM!D95</f>
        <v>172.775</v>
      </c>
      <c r="BR102" s="97" t="n">
        <f aca="false">VSM!E95</f>
        <v>14.934</v>
      </c>
      <c r="BS102" s="98" t="n">
        <f aca="false">BR102/BQ102</f>
        <v>0.0864361163362755</v>
      </c>
      <c r="BT102" s="97" t="n">
        <f aca="false">VSM!F95</f>
        <v>7.81</v>
      </c>
      <c r="BU102" s="97" t="n">
        <f aca="false">ABS(VSM!G95)</f>
        <v>27.93</v>
      </c>
      <c r="BV102" s="99" t="n">
        <f aca="false">BU102/BT102</f>
        <v>3.57618437900128</v>
      </c>
      <c r="BW102" s="97" t="str">
        <f aca="false">VSM!D197</f>
        <v>NaN</v>
      </c>
      <c r="BX102" s="97" t="str">
        <f aca="false">VSM!E197</f>
        <v>NaN</v>
      </c>
      <c r="BY102" s="98" t="e">
        <f aca="false">BX102/BW102</f>
        <v>#VALUE!</v>
      </c>
      <c r="BZ102" s="97" t="str">
        <f aca="false">VSM!F197</f>
        <v>NaN</v>
      </c>
      <c r="CA102" s="97" t="e">
        <f aca="false">ABS(VSM!G197)</f>
        <v>#VALUE!</v>
      </c>
      <c r="CB102" s="99" t="e">
        <f aca="false">CA102/BZ102</f>
        <v>#VALUE!</v>
      </c>
      <c r="CC102" s="100" t="str">
        <f aca="false">VSM!D299</f>
        <v>NaN</v>
      </c>
      <c r="CD102" s="100" t="str">
        <f aca="false">VSM!E299</f>
        <v>NaN</v>
      </c>
      <c r="CE102" s="98" t="e">
        <f aca="false">CD102/CC102</f>
        <v>#VALUE!</v>
      </c>
      <c r="CF102" s="97" t="str">
        <f aca="false">VSM!F299</f>
        <v>NaN</v>
      </c>
      <c r="CG102" s="97" t="e">
        <f aca="false">ABS(VSM!G299)</f>
        <v>#VALUE!</v>
      </c>
      <c r="CH102" s="99" t="e">
        <f aca="false">CG102/CF102</f>
        <v>#VALUE!</v>
      </c>
      <c r="CI102" s="100" t="str">
        <f aca="false">VSM!D401</f>
        <v>NaN</v>
      </c>
      <c r="CJ102" s="97" t="str">
        <f aca="false">VSM!E401</f>
        <v>NaN</v>
      </c>
      <c r="CK102" s="98" t="e">
        <f aca="false">CJ102/CI102</f>
        <v>#VALUE!</v>
      </c>
      <c r="CL102" s="97" t="str">
        <f aca="false">VSM!F401</f>
        <v>NaN</v>
      </c>
      <c r="CM102" s="97" t="e">
        <f aca="false">ABS(VSM!F401)</f>
        <v>#VALUE!</v>
      </c>
      <c r="CN102" s="99" t="e">
        <f aca="false">CM102/CL102</f>
        <v>#VALUE!</v>
      </c>
      <c r="CO102" s="97" t="str">
        <f aca="false">VSM!D503</f>
        <v>NaN</v>
      </c>
      <c r="CP102" s="97" t="str">
        <f aca="false">VSM!E503</f>
        <v>NaN</v>
      </c>
      <c r="CQ102" s="98" t="e">
        <f aca="false">CP102/CO102</f>
        <v>#VALUE!</v>
      </c>
      <c r="CR102" s="97" t="str">
        <f aca="false">VSM!F503</f>
        <v>NaN</v>
      </c>
      <c r="CS102" s="97" t="e">
        <f aca="false">ABS(VSM!G503)</f>
        <v>#VALUE!</v>
      </c>
      <c r="CT102" s="99" t="e">
        <f aca="false">CS102/CR102</f>
        <v>#VALUE!</v>
      </c>
      <c r="CU102" s="97" t="n">
        <f aca="false">VSM!D605</f>
        <v>172.489</v>
      </c>
      <c r="CV102" s="97" t="n">
        <f aca="false">VSM!E605</f>
        <v>14.583</v>
      </c>
      <c r="CW102" s="98" t="n">
        <f aca="false">CV102/CU102</f>
        <v>0.0845445216796433</v>
      </c>
      <c r="CX102" s="97" t="n">
        <f aca="false">VSM!F605</f>
        <v>7.13</v>
      </c>
      <c r="CY102" s="97" t="n">
        <f aca="false">ABS(VSM!G605)</f>
        <v>28.81</v>
      </c>
      <c r="CZ102" s="99" t="n">
        <f aca="false">CY102/CX102</f>
        <v>4.04067321178121</v>
      </c>
    </row>
    <row r="103" customFormat="false" ht="16.5" hidden="false" customHeight="true" outlineLevel="0" collapsed="false">
      <c r="A103" s="85" t="n">
        <v>95</v>
      </c>
      <c r="B103" s="86" t="str">
        <f aca="false">Lokalizacje!D97</f>
        <v>52° 13.242'N</v>
      </c>
      <c r="C103" s="86" t="str">
        <f aca="false">Lokalizacje!C97</f>
        <v>21° 02.169'E</v>
      </c>
      <c r="D103" s="87" t="n">
        <f aca="false">Lokalizacje!B97</f>
        <v>45187</v>
      </c>
      <c r="E103" s="88" t="n">
        <f aca="false">'Analiza sitowa'!B96</f>
        <v>920.45</v>
      </c>
      <c r="F103" s="88" t="n">
        <f aca="false">'Analiza sitowa'!C96</f>
        <v>26.93</v>
      </c>
      <c r="G103" s="88" t="n">
        <f aca="false">'Analiza sitowa'!D96</f>
        <v>67.3</v>
      </c>
      <c r="H103" s="88" t="n">
        <f aca="false">'Analiza sitowa'!E96</f>
        <v>204.82</v>
      </c>
      <c r="I103" s="88" t="n">
        <f aca="false">'Analiza sitowa'!F96</f>
        <v>437.08</v>
      </c>
      <c r="J103" s="88" t="n">
        <f aca="false">'Analiza sitowa'!G96</f>
        <v>183.74</v>
      </c>
      <c r="K103" s="89" t="n">
        <f aca="false">E103/$E103*100</f>
        <v>100</v>
      </c>
      <c r="L103" s="89" t="n">
        <f aca="false">F103/$E103*100</f>
        <v>2.92574284317453</v>
      </c>
      <c r="M103" s="89" t="n">
        <f aca="false">G103/$E103*100</f>
        <v>7.31164104514096</v>
      </c>
      <c r="N103" s="89" t="n">
        <f aca="false">H103/$E103*100</f>
        <v>22.2521592699223</v>
      </c>
      <c r="O103" s="89" t="n">
        <f aca="false">I103/$E103*100</f>
        <v>47.4854690640448</v>
      </c>
      <c r="P103" s="89" t="n">
        <f aca="false">J103/$E103*100</f>
        <v>19.9619751208648</v>
      </c>
      <c r="Q103" s="90" t="n">
        <f aca="false">'Masa Warszawa'!D97</f>
        <v>10.57</v>
      </c>
      <c r="R103" s="90" t="n">
        <f aca="false">'Masa Warszawa'!G97</f>
        <v>9.85</v>
      </c>
      <c r="S103" s="90" t="n">
        <f aca="false">'Masa Warszawa'!J97</f>
        <v>9.48</v>
      </c>
      <c r="T103" s="90" t="n">
        <f aca="false">'Masa Warszawa'!M97</f>
        <v>10.33</v>
      </c>
      <c r="U103" s="90" t="n">
        <f aca="false">'Masa Warszawa'!P97</f>
        <v>10.09</v>
      </c>
      <c r="V103" s="90" t="n">
        <f aca="false">'Masa Warszawa'!S97</f>
        <v>8.97</v>
      </c>
      <c r="W103" s="91" t="n">
        <f aca="true">INDIRECT("'F1 Warszawa'!AK"&amp;2+ROW(B95)*6-6)</f>
        <v>0.00145446666666667</v>
      </c>
      <c r="X103" s="91" t="n">
        <f aca="true">INDIRECT("'F1 Warszawa'!AK"&amp;3+ROW(C95)*6-6)</f>
        <v>0.00484016666666667</v>
      </c>
      <c r="Y103" s="91" t="n">
        <f aca="true">INDIRECT("'F1 Warszawa'!AK"&amp;4+ROW(D95)*6-6)</f>
        <v>0.00206576666666667</v>
      </c>
      <c r="Z103" s="91" t="n">
        <f aca="true">INDIRECT("'F1 Warszawa'!AK"&amp;5+ROW(E95)*6-6)</f>
        <v>0.00096039</v>
      </c>
      <c r="AA103" s="91" t="n">
        <f aca="true">INDIRECT("'F1 Warszawa'!AK"&amp;6+ROW(F95)*6-6)</f>
        <v>0.000898416666666667</v>
      </c>
      <c r="AB103" s="91" t="n">
        <f aca="true">INDIRECT("'F1 Warszawa'!AK"&amp;7+ROW(G95)*6-6)</f>
        <v>0.00191003333333333</v>
      </c>
      <c r="AC103" s="92" t="n">
        <f aca="false">W103/100</f>
        <v>1.45446666666667E-005</v>
      </c>
      <c r="AD103" s="92" t="n">
        <f aca="false">X103/100</f>
        <v>4.84016666666667E-005</v>
      </c>
      <c r="AE103" s="92" t="n">
        <f aca="false">Y103/100</f>
        <v>2.06576666666667E-005</v>
      </c>
      <c r="AF103" s="92" t="n">
        <f aca="false">Z103/100</f>
        <v>9.6039E-006</v>
      </c>
      <c r="AG103" s="92" t="n">
        <f aca="false">AA103/100</f>
        <v>8.98416666666667E-006</v>
      </c>
      <c r="AH103" s="92" t="n">
        <f aca="false">AB103/100</f>
        <v>1.91003333333333E-005</v>
      </c>
      <c r="AI103" s="93" t="n">
        <f aca="false">AC103/Q103*100000000</f>
        <v>137.603279722485</v>
      </c>
      <c r="AJ103" s="93" t="n">
        <f aca="false">AD103/R103*100000000</f>
        <v>491.387478849408</v>
      </c>
      <c r="AK103" s="93" t="n">
        <f aca="false">AE103/S103*100000000</f>
        <v>217.907876230661</v>
      </c>
      <c r="AL103" s="93" t="n">
        <f aca="false">AF103/T103*100000000</f>
        <v>92.9709583736689</v>
      </c>
      <c r="AM103" s="93" t="n">
        <f aca="false">AG103/U103*100000000</f>
        <v>89.0403039312851</v>
      </c>
      <c r="AN103" s="93" t="n">
        <f aca="false">AH103/V103*100000000</f>
        <v>212.935711631364</v>
      </c>
      <c r="AO103" s="92" t="n">
        <f aca="false">'F3 Warszawa'!AK96</f>
        <v>0.00144</v>
      </c>
      <c r="AP103" s="92" t="n">
        <f aca="false">AO103/100</f>
        <v>1.44E-005</v>
      </c>
      <c r="AQ103" s="93" t="n">
        <f aca="false">AP103/Q103*100000000</f>
        <v>136.234626300851</v>
      </c>
      <c r="AR103" s="93" t="n">
        <f aca="false">(AI103-AQ103)/AI103*100</f>
        <v>0.994637209515515</v>
      </c>
      <c r="AS103" s="92" t="n">
        <f aca="false">ARM!G100</f>
        <v>0.0038927131061931</v>
      </c>
      <c r="AT103" s="92" t="n">
        <f aca="false">AS103/1000000*$AW$2</f>
        <v>3.8927131061931E-008</v>
      </c>
      <c r="AU103" s="94" t="n">
        <f aca="false">AT103/$AT$5/$AT$4</f>
        <v>1.08649948030634E-006</v>
      </c>
      <c r="AV103" s="95" t="n">
        <f aca="false">AU103*100000000</f>
        <v>108.649948030634</v>
      </c>
      <c r="AW103" s="92" t="n">
        <f aca="false">ARM!G127</f>
        <v>0.0431079286396062</v>
      </c>
      <c r="AX103" s="92" t="n">
        <f aca="false">AW103/1000000*$AW$2</f>
        <v>4.31079286396062E-007</v>
      </c>
      <c r="AY103" s="96" t="n">
        <f aca="false">AX103/$AT$5/$AT$4</f>
        <v>1.2031901860299E-005</v>
      </c>
      <c r="AZ103" s="95" t="n">
        <f aca="false">AY103*100000000</f>
        <v>1203.1901860299</v>
      </c>
      <c r="BA103" s="101" t="s">
        <v>136</v>
      </c>
      <c r="BB103" s="92" t="e">
        <f aca="false">BA103/1000000*$AW$2</f>
        <v>#VALUE!</v>
      </c>
      <c r="BC103" s="96" t="e">
        <f aca="false">BB103/$AT$5/$AT$4</f>
        <v>#VALUE!</v>
      </c>
      <c r="BD103" s="95" t="e">
        <f aca="false">BC103*100000000</f>
        <v>#VALUE!</v>
      </c>
      <c r="BE103" s="101" t="s">
        <v>136</v>
      </c>
      <c r="BF103" s="96" t="e">
        <f aca="false">BE103/1000000*$AW$2</f>
        <v>#VALUE!</v>
      </c>
      <c r="BG103" s="96" t="e">
        <f aca="false">BF103/$AT$5/$AT$4</f>
        <v>#VALUE!</v>
      </c>
      <c r="BH103" s="95" t="e">
        <f aca="false">BG103*100000000</f>
        <v>#VALUE!</v>
      </c>
      <c r="BI103" s="101" t="s">
        <v>136</v>
      </c>
      <c r="BJ103" s="96" t="e">
        <f aca="false">BI103/1000000*$AW$2</f>
        <v>#VALUE!</v>
      </c>
      <c r="BK103" s="96" t="e">
        <f aca="false">BJ103/$AT$5/$AT$4</f>
        <v>#VALUE!</v>
      </c>
      <c r="BL103" s="95" t="e">
        <f aca="false">BK103*100000000</f>
        <v>#VALUE!</v>
      </c>
      <c r="BM103" s="101" t="s">
        <v>136</v>
      </c>
      <c r="BN103" s="92" t="e">
        <f aca="false">BM103/1000000*$AW$2</f>
        <v>#VALUE!</v>
      </c>
      <c r="BO103" s="96" t="e">
        <f aca="false">BN103/$AT$5/$AT$4</f>
        <v>#VALUE!</v>
      </c>
      <c r="BP103" s="95" t="e">
        <f aca="false">BO103*100000000</f>
        <v>#VALUE!</v>
      </c>
      <c r="BQ103" s="97" t="n">
        <f aca="false">VSM!D96</f>
        <v>139.127</v>
      </c>
      <c r="BR103" s="97" t="n">
        <f aca="false">VSM!E96</f>
        <v>13.384</v>
      </c>
      <c r="BS103" s="98" t="n">
        <f aca="false">BR103/BQ103</f>
        <v>0.0961998749344124</v>
      </c>
      <c r="BT103" s="97" t="n">
        <f aca="false">VSM!F96</f>
        <v>8.29</v>
      </c>
      <c r="BU103" s="97" t="n">
        <f aca="false">ABS(VSM!G96)</f>
        <v>24.57</v>
      </c>
      <c r="BV103" s="99" t="n">
        <f aca="false">BU103/BT103</f>
        <v>2.96381182147165</v>
      </c>
      <c r="BW103" s="97" t="n">
        <f aca="false">VSM!D198</f>
        <v>426.702</v>
      </c>
      <c r="BX103" s="97" t="n">
        <f aca="false">VSM!E198</f>
        <v>86.607</v>
      </c>
      <c r="BY103" s="98" t="n">
        <f aca="false">BX103/BW103</f>
        <v>0.202968347933687</v>
      </c>
      <c r="BZ103" s="97" t="n">
        <f aca="false">VSM!F198</f>
        <v>13.02</v>
      </c>
      <c r="CA103" s="97" t="n">
        <f aca="false">ABS(VSM!G198)</f>
        <v>26.04</v>
      </c>
      <c r="CB103" s="99" t="n">
        <f aca="false">CA103/BZ103</f>
        <v>2</v>
      </c>
      <c r="CC103" s="100" t="str">
        <f aca="false">VSM!D300</f>
        <v>NaN</v>
      </c>
      <c r="CD103" s="100" t="str">
        <f aca="false">VSM!E300</f>
        <v>NaN</v>
      </c>
      <c r="CE103" s="98" t="e">
        <f aca="false">CD103/CC103</f>
        <v>#VALUE!</v>
      </c>
      <c r="CF103" s="97" t="str">
        <f aca="false">VSM!F300</f>
        <v>NaN</v>
      </c>
      <c r="CG103" s="97" t="e">
        <f aca="false">ABS(VSM!G300)</f>
        <v>#VALUE!</v>
      </c>
      <c r="CH103" s="99" t="e">
        <f aca="false">CG103/CF103</f>
        <v>#VALUE!</v>
      </c>
      <c r="CI103" s="100" t="str">
        <f aca="false">VSM!D402</f>
        <v>NaN</v>
      </c>
      <c r="CJ103" s="97" t="str">
        <f aca="false">VSM!E402</f>
        <v>NaN</v>
      </c>
      <c r="CK103" s="98" t="e">
        <f aca="false">CJ103/CI103</f>
        <v>#VALUE!</v>
      </c>
      <c r="CL103" s="97" t="str">
        <f aca="false">VSM!F402</f>
        <v>NaN</v>
      </c>
      <c r="CM103" s="97" t="e">
        <f aca="false">ABS(VSM!F402)</f>
        <v>#VALUE!</v>
      </c>
      <c r="CN103" s="99" t="e">
        <f aca="false">CM103/CL103</f>
        <v>#VALUE!</v>
      </c>
      <c r="CO103" s="97" t="str">
        <f aca="false">VSM!D504</f>
        <v>NaN</v>
      </c>
      <c r="CP103" s="97" t="str">
        <f aca="false">VSM!E504</f>
        <v>NaN</v>
      </c>
      <c r="CQ103" s="98" t="e">
        <f aca="false">CP103/CO103</f>
        <v>#VALUE!</v>
      </c>
      <c r="CR103" s="97" t="str">
        <f aca="false">VSM!F504</f>
        <v>NaN</v>
      </c>
      <c r="CS103" s="97" t="e">
        <f aca="false">ABS(VSM!G504)</f>
        <v>#VALUE!</v>
      </c>
      <c r="CT103" s="99" t="e">
        <f aca="false">CS103/CR103</f>
        <v>#VALUE!</v>
      </c>
      <c r="CU103" s="97" t="str">
        <f aca="false">VSM!D606</f>
        <v>NaN</v>
      </c>
      <c r="CV103" s="97" t="str">
        <f aca="false">VSM!E606</f>
        <v>NaN</v>
      </c>
      <c r="CW103" s="98" t="e">
        <f aca="false">CV103/CU103</f>
        <v>#VALUE!</v>
      </c>
      <c r="CX103" s="97" t="str">
        <f aca="false">VSM!F606</f>
        <v>NaN</v>
      </c>
      <c r="CY103" s="97" t="e">
        <f aca="false">ABS(VSM!G606)</f>
        <v>#VALUE!</v>
      </c>
      <c r="CZ103" s="99" t="e">
        <f aca="false">CY103/CX103</f>
        <v>#VALUE!</v>
      </c>
    </row>
    <row r="104" customFormat="false" ht="16.5" hidden="false" customHeight="true" outlineLevel="0" collapsed="false">
      <c r="A104" s="85" t="n">
        <v>96</v>
      </c>
      <c r="B104" s="86" t="str">
        <f aca="false">Lokalizacje!D98</f>
        <v>52° 12.867'N</v>
      </c>
      <c r="C104" s="86" t="str">
        <f aca="false">Lokalizacje!C98</f>
        <v>21° 02.772'E</v>
      </c>
      <c r="D104" s="87" t="n">
        <f aca="false">Lokalizacje!B98</f>
        <v>45187</v>
      </c>
      <c r="E104" s="88" t="n">
        <f aca="false">'Analiza sitowa'!B97</f>
        <v>956.5</v>
      </c>
      <c r="F104" s="88" t="n">
        <f aca="false">'Analiza sitowa'!C97</f>
        <v>30.65</v>
      </c>
      <c r="G104" s="88" t="n">
        <f aca="false">'Analiza sitowa'!D97</f>
        <v>87.68</v>
      </c>
      <c r="H104" s="88" t="n">
        <f aca="false">'Analiza sitowa'!E97</f>
        <v>318.07</v>
      </c>
      <c r="I104" s="88" t="n">
        <f aca="false">'Analiza sitowa'!F97</f>
        <v>373.36</v>
      </c>
      <c r="J104" s="88" t="n">
        <f aca="false">'Analiza sitowa'!G97</f>
        <v>146.44</v>
      </c>
      <c r="K104" s="89" t="n">
        <f aca="false">E104/$E104*100</f>
        <v>100</v>
      </c>
      <c r="L104" s="89" t="n">
        <f aca="false">F104/$E104*100</f>
        <v>3.20439100888657</v>
      </c>
      <c r="M104" s="89" t="n">
        <f aca="false">G104/$E104*100</f>
        <v>9.16675378985886</v>
      </c>
      <c r="N104" s="89" t="n">
        <f aca="false">H104/$E104*100</f>
        <v>33.2535284892838</v>
      </c>
      <c r="O104" s="89" t="n">
        <f aca="false">I104/$E104*100</f>
        <v>39.0339780449556</v>
      </c>
      <c r="P104" s="89" t="n">
        <f aca="false">J104/$E104*100</f>
        <v>15.3099843178254</v>
      </c>
      <c r="Q104" s="90" t="n">
        <f aca="false">'Masa Warszawa'!D98</f>
        <v>9.98</v>
      </c>
      <c r="R104" s="90" t="n">
        <f aca="false">'Masa Warszawa'!G98</f>
        <v>8.87</v>
      </c>
      <c r="S104" s="90" t="n">
        <f aca="false">'Masa Warszawa'!J98</f>
        <v>9.64</v>
      </c>
      <c r="T104" s="90" t="n">
        <f aca="false">'Masa Warszawa'!M98</f>
        <v>9.95</v>
      </c>
      <c r="U104" s="90" t="n">
        <f aca="false">'Masa Warszawa'!P98</f>
        <v>9.91</v>
      </c>
      <c r="V104" s="90" t="n">
        <f aca="false">'Masa Warszawa'!S98</f>
        <v>7.83</v>
      </c>
      <c r="W104" s="91" t="n">
        <f aca="true">INDIRECT("'F1 Warszawa'!AK"&amp;2+ROW(B96)*6-6)</f>
        <v>0.0022425</v>
      </c>
      <c r="X104" s="91" t="n">
        <f aca="true">INDIRECT("'F1 Warszawa'!AK"&amp;3+ROW(C96)*6-6)</f>
        <v>0.00402636666666667</v>
      </c>
      <c r="Y104" s="91" t="n">
        <f aca="true">INDIRECT("'F1 Warszawa'!AK"&amp;4+ROW(D96)*6-6)</f>
        <v>0.0027972</v>
      </c>
      <c r="Z104" s="91" t="n">
        <f aca="true">INDIRECT("'F1 Warszawa'!AK"&amp;5+ROW(E96)*6-6)</f>
        <v>0.001647</v>
      </c>
      <c r="AA104" s="91" t="n">
        <f aca="true">INDIRECT("'F1 Warszawa'!AK"&amp;6+ROW(F96)*6-6)</f>
        <v>0.00195343333333333</v>
      </c>
      <c r="AB104" s="91" t="n">
        <f aca="true">INDIRECT("'F1 Warszawa'!AK"&amp;7+ROW(G96)*6-6)</f>
        <v>0.00291543333333333</v>
      </c>
      <c r="AC104" s="92" t="n">
        <f aca="false">W104/100</f>
        <v>2.2425E-005</v>
      </c>
      <c r="AD104" s="92" t="n">
        <f aca="false">X104/100</f>
        <v>4.02636666666667E-005</v>
      </c>
      <c r="AE104" s="92" t="n">
        <f aca="false">Y104/100</f>
        <v>2.7972E-005</v>
      </c>
      <c r="AF104" s="92" t="n">
        <f aca="false">Z104/100</f>
        <v>1.647E-005</v>
      </c>
      <c r="AG104" s="92" t="n">
        <f aca="false">AA104/100</f>
        <v>1.95343333333333E-005</v>
      </c>
      <c r="AH104" s="92" t="n">
        <f aca="false">AB104/100</f>
        <v>2.91543333333333E-005</v>
      </c>
      <c r="AI104" s="93" t="n">
        <f aca="false">AC104/Q104*100000000</f>
        <v>224.699398797595</v>
      </c>
      <c r="AJ104" s="93" t="n">
        <f aca="false">AD104/R104*100000000</f>
        <v>453.930853062758</v>
      </c>
      <c r="AK104" s="93" t="n">
        <f aca="false">AE104/S104*100000000</f>
        <v>290.165975103734</v>
      </c>
      <c r="AL104" s="93" t="n">
        <f aca="false">AF104/T104*100000000</f>
        <v>165.527638190955</v>
      </c>
      <c r="AM104" s="93" t="n">
        <f aca="false">AG104/U104*100000000</f>
        <v>197.117389841911</v>
      </c>
      <c r="AN104" s="93" t="n">
        <f aca="false">AH104/V104*100000000</f>
        <v>372.341421881652</v>
      </c>
      <c r="AO104" s="92" t="n">
        <f aca="false">'F3 Warszawa'!AK97</f>
        <v>0.00217</v>
      </c>
      <c r="AP104" s="92" t="n">
        <f aca="false">AO104/100</f>
        <v>2.17E-005</v>
      </c>
      <c r="AQ104" s="93" t="n">
        <f aca="false">AP104/Q104*100000000</f>
        <v>217.434869739479</v>
      </c>
      <c r="AR104" s="93" t="n">
        <f aca="false">(AI104-AQ104)/AI104*100</f>
        <v>3.23299888517281</v>
      </c>
      <c r="AS104" s="92" t="n">
        <f aca="false">ARM!G101</f>
        <v>0.0135932808507583</v>
      </c>
      <c r="AT104" s="92" t="n">
        <f aca="false">AS104/1000000*$AW$2</f>
        <v>1.35932808507583E-007</v>
      </c>
      <c r="AU104" s="94" t="n">
        <f aca="false">AT104/$AT$5/$AT$4</f>
        <v>3.79403572190054E-006</v>
      </c>
      <c r="AV104" s="95" t="n">
        <f aca="false">AU104*100000000</f>
        <v>379.403572190054</v>
      </c>
      <c r="AW104" s="92" t="n">
        <f aca="false">ARM!G141</f>
        <v>0.0367153799480445</v>
      </c>
      <c r="AX104" s="92" t="n">
        <f aca="false">AW104/1000000*$AW$2</f>
        <v>3.67153799480445E-007</v>
      </c>
      <c r="AY104" s="96" t="n">
        <f aca="false">AX104/$AT$5/$AT$4</f>
        <v>1.02476704921653E-005</v>
      </c>
      <c r="AZ104" s="95" t="n">
        <f aca="false">AY104*100000000</f>
        <v>1024.76704921653</v>
      </c>
      <c r="BA104" s="101" t="s">
        <v>136</v>
      </c>
      <c r="BB104" s="92" t="e">
        <f aca="false">BA104/1000000*$AW$2</f>
        <v>#VALUE!</v>
      </c>
      <c r="BC104" s="96" t="e">
        <f aca="false">BB104/$AT$5/$AT$4</f>
        <v>#VALUE!</v>
      </c>
      <c r="BD104" s="95" t="e">
        <f aca="false">BC104*100000000</f>
        <v>#VALUE!</v>
      </c>
      <c r="BE104" s="101" t="s">
        <v>136</v>
      </c>
      <c r="BF104" s="96" t="e">
        <f aca="false">BE104/1000000*$AW$2</f>
        <v>#VALUE!</v>
      </c>
      <c r="BG104" s="96" t="e">
        <f aca="false">BF104/$AT$5/$AT$4</f>
        <v>#VALUE!</v>
      </c>
      <c r="BH104" s="95" t="e">
        <f aca="false">BG104*100000000</f>
        <v>#VALUE!</v>
      </c>
      <c r="BI104" s="96" t="n">
        <f aca="false">ARM!G315</f>
        <v>0.00985383629959873</v>
      </c>
      <c r="BJ104" s="96" t="n">
        <f aca="false">BI104/1000000*$AW$2</f>
        <v>9.85383629959873E-008</v>
      </c>
      <c r="BK104" s="96" t="n">
        <f aca="false">BJ104/$AT$5/$AT$4</f>
        <v>2.750315198288E-006</v>
      </c>
      <c r="BL104" s="95" t="n">
        <f aca="false">BK104*100000000</f>
        <v>275.0315198288</v>
      </c>
      <c r="BM104" s="101" t="s">
        <v>136</v>
      </c>
      <c r="BN104" s="92" t="e">
        <f aca="false">BM104/1000000*$AW$2</f>
        <v>#VALUE!</v>
      </c>
      <c r="BO104" s="96" t="e">
        <f aca="false">BN104/$AT$5/$AT$4</f>
        <v>#VALUE!</v>
      </c>
      <c r="BP104" s="95" t="e">
        <f aca="false">BO104*100000000</f>
        <v>#VALUE!</v>
      </c>
      <c r="BQ104" s="97" t="n">
        <f aca="false">VSM!D97</f>
        <v>214.34</v>
      </c>
      <c r="BR104" s="97" t="n">
        <f aca="false">VSM!E97</f>
        <v>24.451</v>
      </c>
      <c r="BS104" s="98" t="n">
        <f aca="false">BR104/BQ104</f>
        <v>0.11407576747224</v>
      </c>
      <c r="BT104" s="97" t="n">
        <f aca="false">VSM!F97</f>
        <v>8.64</v>
      </c>
      <c r="BU104" s="97" t="n">
        <f aca="false">ABS(VSM!G97)</f>
        <v>23.46</v>
      </c>
      <c r="BV104" s="99" t="n">
        <f aca="false">BU104/BT104</f>
        <v>2.71527777777778</v>
      </c>
      <c r="BW104" s="97" t="n">
        <f aca="false">VSM!D199</f>
        <v>284.772</v>
      </c>
      <c r="BX104" s="97" t="n">
        <f aca="false">VSM!E199</f>
        <v>37.738</v>
      </c>
      <c r="BY104" s="98" t="n">
        <f aca="false">BX104/BW104</f>
        <v>0.132520051128622</v>
      </c>
      <c r="BZ104" s="97" t="n">
        <f aca="false">VSM!F199</f>
        <v>8.53</v>
      </c>
      <c r="CA104" s="97" t="n">
        <f aca="false">ABS(VSM!G199)</f>
        <v>22.57</v>
      </c>
      <c r="CB104" s="99" t="n">
        <f aca="false">CA104/BZ104</f>
        <v>2.64595545134818</v>
      </c>
      <c r="CC104" s="100" t="str">
        <f aca="false">VSM!D301</f>
        <v>NaN</v>
      </c>
      <c r="CD104" s="100" t="str">
        <f aca="false">VSM!E301</f>
        <v>NaN</v>
      </c>
      <c r="CE104" s="98" t="e">
        <f aca="false">CD104/CC104</f>
        <v>#VALUE!</v>
      </c>
      <c r="CF104" s="97" t="str">
        <f aca="false">VSM!F301</f>
        <v>NaN</v>
      </c>
      <c r="CG104" s="97" t="e">
        <f aca="false">ABS(VSM!G301)</f>
        <v>#VALUE!</v>
      </c>
      <c r="CH104" s="99" t="e">
        <f aca="false">CG104/CF104</f>
        <v>#VALUE!</v>
      </c>
      <c r="CI104" s="100" t="n">
        <f aca="false">VSM!D403</f>
        <v>107.834</v>
      </c>
      <c r="CJ104" s="97" t="n">
        <f aca="false">VSM!E403</f>
        <v>14.499</v>
      </c>
      <c r="CK104" s="98" t="n">
        <f aca="false">CJ104/CI104</f>
        <v>0.134456664873788</v>
      </c>
      <c r="CL104" s="97" t="n">
        <f aca="false">VSM!F403</f>
        <v>9.48</v>
      </c>
      <c r="CM104" s="97" t="n">
        <f aca="false">ABS(VSM!F403)</f>
        <v>9.48</v>
      </c>
      <c r="CN104" s="99" t="n">
        <f aca="false">CM104/CL104</f>
        <v>1</v>
      </c>
      <c r="CO104" s="97" t="n">
        <f aca="false">VSM!D505</f>
        <v>191.87</v>
      </c>
      <c r="CP104" s="97" t="n">
        <f aca="false">VSM!E505</f>
        <v>17.061</v>
      </c>
      <c r="CQ104" s="98" t="n">
        <f aca="false">CP104/CO104</f>
        <v>0.0889195809662793</v>
      </c>
      <c r="CR104" s="97" t="n">
        <f aca="false">VSM!F505</f>
        <v>6.66</v>
      </c>
      <c r="CS104" s="97" t="n">
        <f aca="false">ABS(VSM!G505)</f>
        <v>21.58</v>
      </c>
      <c r="CT104" s="99" t="n">
        <f aca="false">CS104/CR104</f>
        <v>3.24024024024024</v>
      </c>
      <c r="CU104" s="97" t="n">
        <f aca="false">VSM!D607</f>
        <v>235.684</v>
      </c>
      <c r="CV104" s="97" t="n">
        <f aca="false">VSM!E607</f>
        <v>22.038</v>
      </c>
      <c r="CW104" s="98" t="n">
        <f aca="false">CV104/CU104</f>
        <v>0.093506559630692</v>
      </c>
      <c r="CX104" s="97" t="n">
        <f aca="false">VSM!F607</f>
        <v>8.12</v>
      </c>
      <c r="CY104" s="97" t="n">
        <f aca="false">ABS(VSM!G607)</f>
        <v>26.44</v>
      </c>
      <c r="CZ104" s="99" t="n">
        <f aca="false">CY104/CX104</f>
        <v>3.25615763546798</v>
      </c>
    </row>
    <row r="105" customFormat="false" ht="16.5" hidden="false" customHeight="true" outlineLevel="0" collapsed="false">
      <c r="A105" s="85" t="n">
        <v>97</v>
      </c>
      <c r="B105" s="86" t="str">
        <f aca="false">Lokalizacje!D99</f>
        <v>52° 12.075'N</v>
      </c>
      <c r="C105" s="86" t="str">
        <f aca="false">Lokalizacje!C99</f>
        <v>21° 02.989'E</v>
      </c>
      <c r="D105" s="87" t="n">
        <f aca="false">Lokalizacje!B99</f>
        <v>45187</v>
      </c>
      <c r="E105" s="88" t="n">
        <f aca="false">'Analiza sitowa'!B98</f>
        <v>1027.67</v>
      </c>
      <c r="F105" s="88" t="n">
        <f aca="false">'Analiza sitowa'!C98</f>
        <v>71.62</v>
      </c>
      <c r="G105" s="88" t="n">
        <f aca="false">'Analiza sitowa'!D98</f>
        <v>226.4</v>
      </c>
      <c r="H105" s="88" t="n">
        <f aca="false">'Analiza sitowa'!E98</f>
        <v>386.35</v>
      </c>
      <c r="I105" s="88" t="n">
        <f aca="false">'Analiza sitowa'!F98</f>
        <v>265.21</v>
      </c>
      <c r="J105" s="88" t="n">
        <f aca="false">'Analiza sitowa'!G98</f>
        <v>77.83</v>
      </c>
      <c r="K105" s="89" t="n">
        <f aca="false">E105/$E105*100</f>
        <v>100</v>
      </c>
      <c r="L105" s="89" t="n">
        <f aca="false">F105/$E105*100</f>
        <v>6.96916325279516</v>
      </c>
      <c r="M105" s="89" t="n">
        <f aca="false">G105/$E105*100</f>
        <v>22.0304183249487</v>
      </c>
      <c r="N105" s="89" t="n">
        <f aca="false">H105/$E105*100</f>
        <v>37.5947531795226</v>
      </c>
      <c r="O105" s="89" t="n">
        <f aca="false">I105/$E105*100</f>
        <v>25.8069224556521</v>
      </c>
      <c r="P105" s="89" t="n">
        <f aca="false">J105/$E105*100</f>
        <v>7.57344283670828</v>
      </c>
      <c r="Q105" s="90" t="n">
        <f aca="false">'Masa Warszawa'!D99</f>
        <v>11.14</v>
      </c>
      <c r="R105" s="90" t="n">
        <f aca="false">'Masa Warszawa'!G99</f>
        <v>10.21</v>
      </c>
      <c r="S105" s="90" t="n">
        <f aca="false">'Masa Warszawa'!J99</f>
        <v>10.44</v>
      </c>
      <c r="T105" s="90" t="n">
        <f aca="false">'Masa Warszawa'!M99</f>
        <v>11.2</v>
      </c>
      <c r="U105" s="90" t="n">
        <f aca="false">'Masa Warszawa'!P99</f>
        <v>10.12</v>
      </c>
      <c r="V105" s="90" t="n">
        <f aca="false">'Masa Warszawa'!S99</f>
        <v>9.41</v>
      </c>
      <c r="W105" s="91" t="n">
        <f aca="true">INDIRECT("'F1 Warszawa'!AK"&amp;2+ROW(B97)*6-6)</f>
        <v>0.00199843333333333</v>
      </c>
      <c r="X105" s="91" t="n">
        <f aca="true">INDIRECT("'F1 Warszawa'!AK"&amp;3+ROW(C97)*6-6)</f>
        <v>0.0036144</v>
      </c>
      <c r="Y105" s="91" t="n">
        <f aca="true">INDIRECT("'F1 Warszawa'!AK"&amp;4+ROW(D97)*6-6)</f>
        <v>0.00234133333333333</v>
      </c>
      <c r="Z105" s="91" t="n">
        <f aca="true">INDIRECT("'F1 Warszawa'!AK"&amp;5+ROW(E97)*6-6)</f>
        <v>0.00163953333333333</v>
      </c>
      <c r="AA105" s="91" t="n">
        <f aca="true">INDIRECT("'F1 Warszawa'!AK"&amp;6+ROW(F97)*6-6)</f>
        <v>0.0014511</v>
      </c>
      <c r="AB105" s="91" t="n">
        <f aca="true">INDIRECT("'F1 Warszawa'!AK"&amp;7+ROW(G97)*6-6)</f>
        <v>0.00352853333333333</v>
      </c>
      <c r="AC105" s="92" t="n">
        <f aca="false">W105/100</f>
        <v>1.99843333333333E-005</v>
      </c>
      <c r="AD105" s="92" t="n">
        <f aca="false">X105/100</f>
        <v>3.6144E-005</v>
      </c>
      <c r="AE105" s="92" t="n">
        <f aca="false">Y105/100</f>
        <v>2.34133333333333E-005</v>
      </c>
      <c r="AF105" s="92" t="n">
        <f aca="false">Z105/100</f>
        <v>1.63953333333333E-005</v>
      </c>
      <c r="AG105" s="92" t="n">
        <f aca="false">AA105/100</f>
        <v>1.4511E-005</v>
      </c>
      <c r="AH105" s="92" t="n">
        <f aca="false">AB105/100</f>
        <v>3.52853333333333E-005</v>
      </c>
      <c r="AI105" s="93" t="n">
        <f aca="false">AC105/Q105*100000000</f>
        <v>179.392579293836</v>
      </c>
      <c r="AJ105" s="93" t="n">
        <f aca="false">AD105/R105*100000000</f>
        <v>354.005876591577</v>
      </c>
      <c r="AK105" s="93" t="n">
        <f aca="false">AE105/S105*100000000</f>
        <v>224.2656449553</v>
      </c>
      <c r="AL105" s="93" t="n">
        <f aca="false">AF105/T105*100000000</f>
        <v>146.386904761905</v>
      </c>
      <c r="AM105" s="93" t="n">
        <f aca="false">AG105/U105*100000000</f>
        <v>143.389328063241</v>
      </c>
      <c r="AN105" s="93" t="n">
        <f aca="false">AH105/V105*100000000</f>
        <v>374.976974849451</v>
      </c>
      <c r="AO105" s="92" t="n">
        <f aca="false">'F3 Warszawa'!AK98</f>
        <v>0.00195</v>
      </c>
      <c r="AP105" s="92" t="n">
        <f aca="false">AO105/100</f>
        <v>1.95E-005</v>
      </c>
      <c r="AQ105" s="93" t="n">
        <f aca="false">AP105/Q105*100000000</f>
        <v>175.044883303411</v>
      </c>
      <c r="AR105" s="93" t="n">
        <f aca="false">(AI105-AQ105)/AI105*100</f>
        <v>2.4235651260154</v>
      </c>
      <c r="AS105" s="92" t="n">
        <f aca="false">ARM!G102</f>
        <v>0.0108401079604858</v>
      </c>
      <c r="AT105" s="92" t="n">
        <f aca="false">AS105/1000000*$AW$2</f>
        <v>1.08401079604858E-007</v>
      </c>
      <c r="AU105" s="94" t="n">
        <f aca="false">AT105/$AT$5/$AT$4</f>
        <v>3.02559457741559E-006</v>
      </c>
      <c r="AV105" s="95" t="n">
        <f aca="false">AU105*100000000</f>
        <v>302.559457741559</v>
      </c>
      <c r="AW105" s="96" t="n">
        <f aca="false">ARM!G255</f>
        <v>0.055994330075922</v>
      </c>
      <c r="AX105" s="92" t="n">
        <f aca="false">AW105/1000000*$AW$2</f>
        <v>5.5994330075922E-007</v>
      </c>
      <c r="AY105" s="96" t="n">
        <f aca="false">AX105/$AT$5/$AT$4</f>
        <v>1.56286396834129E-005</v>
      </c>
      <c r="AZ105" s="95" t="n">
        <f aca="false">AY105*100000000</f>
        <v>1562.86396834129</v>
      </c>
      <c r="BA105" s="96" t="n">
        <f aca="false">ARM!G254</f>
        <v>0.0148696017256999</v>
      </c>
      <c r="BB105" s="92" t="n">
        <f aca="false">BA105/1000000*$AW$2</f>
        <v>1.48696017256999E-007</v>
      </c>
      <c r="BC105" s="96" t="n">
        <f aca="false">BB105/$AT$5/$AT$4</f>
        <v>4.15027105943979E-006</v>
      </c>
      <c r="BD105" s="95" t="n">
        <f aca="false">BC105*100000000</f>
        <v>415.027105943979</v>
      </c>
      <c r="BE105" s="96" t="n">
        <f aca="false">ARM!G253</f>
        <v>0.00274427701937609</v>
      </c>
      <c r="BF105" s="96" t="n">
        <f aca="false">BE105/1000000*$AW$2</f>
        <v>2.74427701937609E-008</v>
      </c>
      <c r="BG105" s="96" t="n">
        <f aca="false">BF105/$AT$5/$AT$4</f>
        <v>7.65958208074748E-007</v>
      </c>
      <c r="BH105" s="95" t="n">
        <f aca="false">BG105*100000000</f>
        <v>76.5958208074748</v>
      </c>
      <c r="BI105" s="96" t="n">
        <f aca="false">ARM!G252</f>
        <v>0.00770124319298842</v>
      </c>
      <c r="BJ105" s="96" t="n">
        <f aca="false">BI105/1000000*$AW$2</f>
        <v>7.70124319298842E-008</v>
      </c>
      <c r="BK105" s="96" t="n">
        <f aca="false">BJ105/$AT$5/$AT$4</f>
        <v>2.14950254453188E-006</v>
      </c>
      <c r="BL105" s="95" t="n">
        <f aca="false">BK105*100000000</f>
        <v>214.950254453188</v>
      </c>
      <c r="BM105" s="96" t="n">
        <f aca="false">ARM!G243</f>
        <v>0.0176443626805174</v>
      </c>
      <c r="BN105" s="92" t="n">
        <f aca="false">BM105/1000000*$AW$2</f>
        <v>1.76443626805174E-007</v>
      </c>
      <c r="BO105" s="96" t="n">
        <f aca="false">BN105/$AT$5/$AT$4</f>
        <v>4.92473767260663E-006</v>
      </c>
      <c r="BP105" s="95" t="n">
        <f aca="false">BO105*100000000</f>
        <v>492.473767260663</v>
      </c>
      <c r="BQ105" s="97" t="n">
        <f aca="false">VSM!D98</f>
        <v>96.992</v>
      </c>
      <c r="BR105" s="97" t="n">
        <f aca="false">VSM!E98</f>
        <v>9.525</v>
      </c>
      <c r="BS105" s="98" t="n">
        <f aca="false">BR105/BQ105</f>
        <v>0.0982039755856153</v>
      </c>
      <c r="BT105" s="97" t="n">
        <f aca="false">VSM!F98</f>
        <v>6.71</v>
      </c>
      <c r="BU105" s="97" t="n">
        <f aca="false">ABS(VSM!G98)</f>
        <v>19.78</v>
      </c>
      <c r="BV105" s="99" t="n">
        <f aca="false">BU105/BT105</f>
        <v>2.9478390461997</v>
      </c>
      <c r="BW105" s="97" t="n">
        <f aca="false">VSM!D200</f>
        <v>482.102</v>
      </c>
      <c r="BX105" s="97" t="n">
        <f aca="false">VSM!E200</f>
        <v>56.933</v>
      </c>
      <c r="BY105" s="98" t="n">
        <f aca="false">BX105/BW105</f>
        <v>0.118093266570145</v>
      </c>
      <c r="BZ105" s="97" t="n">
        <f aca="false">VSM!F200</f>
        <v>9.51</v>
      </c>
      <c r="CA105" s="97" t="n">
        <f aca="false">ABS(VSM!G200)</f>
        <v>25.38</v>
      </c>
      <c r="CB105" s="99" t="n">
        <f aca="false">CA105/BZ105</f>
        <v>2.66876971608833</v>
      </c>
      <c r="CC105" s="100" t="n">
        <f aca="false">VSM!D302</f>
        <v>153.067</v>
      </c>
      <c r="CD105" s="100" t="n">
        <f aca="false">VSM!E302</f>
        <v>21.273</v>
      </c>
      <c r="CE105" s="98" t="n">
        <f aca="false">CD105/CC105</f>
        <v>0.138978355883371</v>
      </c>
      <c r="CF105" s="97" t="n">
        <f aca="false">VSM!F302</f>
        <v>11.7</v>
      </c>
      <c r="CG105" s="97" t="n">
        <f aca="false">ABS(VSM!G302)</f>
        <v>28.61</v>
      </c>
      <c r="CH105" s="99" t="n">
        <f aca="false">CG105/CF105</f>
        <v>2.44529914529915</v>
      </c>
      <c r="CI105" s="100" t="n">
        <f aca="false">VSM!D404</f>
        <v>83.632</v>
      </c>
      <c r="CJ105" s="97" t="n">
        <f aca="false">VSM!E404</f>
        <v>8.567</v>
      </c>
      <c r="CK105" s="98" t="n">
        <f aca="false">CJ105/CI105</f>
        <v>0.102436866271284</v>
      </c>
      <c r="CL105" s="97" t="n">
        <f aca="false">VSM!F404</f>
        <v>8.62</v>
      </c>
      <c r="CM105" s="97" t="n">
        <f aca="false">ABS(VSM!F404)</f>
        <v>8.62</v>
      </c>
      <c r="CN105" s="99" t="n">
        <f aca="false">CM105/CL105</f>
        <v>1</v>
      </c>
      <c r="CO105" s="97" t="n">
        <f aca="false">VSM!D506</f>
        <v>132.184</v>
      </c>
      <c r="CP105" s="97" t="n">
        <f aca="false">VSM!E506</f>
        <v>13.15</v>
      </c>
      <c r="CQ105" s="98" t="n">
        <f aca="false">CP105/CO105</f>
        <v>0.0994825394904073</v>
      </c>
      <c r="CR105" s="97" t="n">
        <f aca="false">VSM!F506</f>
        <v>8.74</v>
      </c>
      <c r="CS105" s="97" t="n">
        <f aca="false">ABS(VSM!G506)</f>
        <v>26.13</v>
      </c>
      <c r="CT105" s="99" t="n">
        <f aca="false">CS105/CR105</f>
        <v>2.98970251716247</v>
      </c>
      <c r="CU105" s="97" t="n">
        <f aca="false">VSM!D608</f>
        <v>277.477</v>
      </c>
      <c r="CV105" s="97" t="n">
        <f aca="false">VSM!E608</f>
        <v>23.775</v>
      </c>
      <c r="CW105" s="98" t="n">
        <f aca="false">CV105/CU105</f>
        <v>0.0856827773112727</v>
      </c>
      <c r="CX105" s="97" t="n">
        <f aca="false">VSM!F608</f>
        <v>7.7</v>
      </c>
      <c r="CY105" s="97" t="n">
        <f aca="false">ABS(VSM!G608)</f>
        <v>24.81</v>
      </c>
      <c r="CZ105" s="99" t="n">
        <f aca="false">CY105/CX105</f>
        <v>3.22207792207792</v>
      </c>
    </row>
    <row r="106" customFormat="false" ht="16.5" hidden="false" customHeight="true" outlineLevel="0" collapsed="false">
      <c r="A106" s="85" t="n">
        <v>98</v>
      </c>
      <c r="B106" s="86" t="str">
        <f aca="false">Lokalizacje!D100</f>
        <v>52° 13.640'N</v>
      </c>
      <c r="C106" s="86" t="str">
        <f aca="false">Lokalizacje!C100</f>
        <v>21° 03.546'E</v>
      </c>
      <c r="D106" s="87" t="n">
        <f aca="false">Lokalizacje!B100</f>
        <v>45187</v>
      </c>
      <c r="E106" s="88" t="n">
        <f aca="false">'Analiza sitowa'!B99</f>
        <v>852.01</v>
      </c>
      <c r="F106" s="88" t="n">
        <f aca="false">'Analiza sitowa'!C99</f>
        <v>30.24</v>
      </c>
      <c r="G106" s="88" t="n">
        <f aca="false">'Analiza sitowa'!D99</f>
        <v>73.73</v>
      </c>
      <c r="H106" s="88" t="n">
        <f aca="false">'Analiza sitowa'!E99</f>
        <v>252.89</v>
      </c>
      <c r="I106" s="88" t="n">
        <f aca="false">'Analiza sitowa'!F99</f>
        <v>292.01</v>
      </c>
      <c r="J106" s="88" t="n">
        <f aca="false">'Analiza sitowa'!G99</f>
        <v>202.46</v>
      </c>
      <c r="K106" s="89" t="n">
        <f aca="false">E106/$E106*100</f>
        <v>100</v>
      </c>
      <c r="L106" s="89" t="n">
        <f aca="false">F106/$E106*100</f>
        <v>3.54925411673572</v>
      </c>
      <c r="M106" s="89" t="n">
        <f aca="false">G106/$E106*100</f>
        <v>8.65365429983216</v>
      </c>
      <c r="N106" s="89" t="n">
        <f aca="false">H106/$E106*100</f>
        <v>29.681576507318</v>
      </c>
      <c r="O106" s="89" t="n">
        <f aca="false">I106/$E106*100</f>
        <v>34.2730719123015</v>
      </c>
      <c r="P106" s="89" t="n">
        <f aca="false">J106/$E106*100</f>
        <v>23.7626318939919</v>
      </c>
      <c r="Q106" s="90" t="n">
        <f aca="false">'Masa Warszawa'!D100</f>
        <v>9.8</v>
      </c>
      <c r="R106" s="90" t="n">
        <f aca="false">'Masa Warszawa'!G100</f>
        <v>9.48</v>
      </c>
      <c r="S106" s="90" t="n">
        <f aca="false">'Masa Warszawa'!J100</f>
        <v>9.91</v>
      </c>
      <c r="T106" s="90" t="n">
        <f aca="false">'Masa Warszawa'!M100</f>
        <v>10.22</v>
      </c>
      <c r="U106" s="90" t="n">
        <f aca="false">'Masa Warszawa'!P100</f>
        <v>9.54</v>
      </c>
      <c r="V106" s="90" t="n">
        <f aca="false">'Masa Warszawa'!S100</f>
        <v>7.38</v>
      </c>
      <c r="W106" s="91" t="n">
        <f aca="true">INDIRECT("'F1 Warszawa'!AK"&amp;2+ROW(B98)*6-6)</f>
        <v>0.00137996666666667</v>
      </c>
      <c r="X106" s="91" t="n">
        <f aca="true">INDIRECT("'F1 Warszawa'!AK"&amp;3+ROW(C98)*6-6)</f>
        <v>0.0010953</v>
      </c>
      <c r="Y106" s="91" t="n">
        <f aca="true">INDIRECT("'F1 Warszawa'!AK"&amp;4+ROW(D98)*6-6)</f>
        <v>0.00123316666666667</v>
      </c>
      <c r="Z106" s="91" t="n">
        <f aca="true">INDIRECT("'F1 Warszawa'!AK"&amp;5+ROW(E98)*6-6)</f>
        <v>0.000937143333333333</v>
      </c>
      <c r="AA106" s="91" t="n">
        <f aca="true">INDIRECT("'F1 Warszawa'!AK"&amp;6+ROW(F98)*6-6)</f>
        <v>0.00116283333333333</v>
      </c>
      <c r="AB106" s="91" t="n">
        <f aca="true">INDIRECT("'F1 Warszawa'!AK"&amp;7+ROW(G98)*6-6)</f>
        <v>0.00181933333333333</v>
      </c>
      <c r="AC106" s="92" t="n">
        <f aca="false">W106/100</f>
        <v>1.37996666666667E-005</v>
      </c>
      <c r="AD106" s="92" t="n">
        <f aca="false">X106/100</f>
        <v>1.0953E-005</v>
      </c>
      <c r="AE106" s="92" t="n">
        <f aca="false">Y106/100</f>
        <v>1.23316666666667E-005</v>
      </c>
      <c r="AF106" s="92" t="n">
        <f aca="false">Z106/100</f>
        <v>9.37143333333333E-006</v>
      </c>
      <c r="AG106" s="92" t="n">
        <f aca="false">AA106/100</f>
        <v>1.16283333333333E-005</v>
      </c>
      <c r="AH106" s="92" t="n">
        <f aca="false">AB106/100</f>
        <v>1.81933333333333E-005</v>
      </c>
      <c r="AI106" s="93" t="n">
        <f aca="false">AC106/Q106*100000000</f>
        <v>140.812925170068</v>
      </c>
      <c r="AJ106" s="93" t="n">
        <f aca="false">AD106/R106*100000000</f>
        <v>115.537974683544</v>
      </c>
      <c r="AK106" s="93" t="n">
        <f aca="false">AE106/S106*100000000</f>
        <v>124.436596030945</v>
      </c>
      <c r="AL106" s="93" t="n">
        <f aca="false">AF106/T106*100000000</f>
        <v>91.6969993476843</v>
      </c>
      <c r="AM106" s="93" t="n">
        <f aca="false">AG106/U106*100000000</f>
        <v>121.890286512928</v>
      </c>
      <c r="AN106" s="93" t="n">
        <f aca="false">AH106/V106*100000000</f>
        <v>246.522131887986</v>
      </c>
      <c r="AO106" s="92" t="n">
        <f aca="false">'F3 Warszawa'!AK99</f>
        <v>0.00132</v>
      </c>
      <c r="AP106" s="92" t="n">
        <f aca="false">AO106/100</f>
        <v>1.32E-005</v>
      </c>
      <c r="AQ106" s="93" t="n">
        <f aca="false">AP106/Q106*100000000</f>
        <v>134.69387755102</v>
      </c>
      <c r="AR106" s="93" t="n">
        <f aca="false">(AI106-AQ106)/AI106*100</f>
        <v>4.34551559216406</v>
      </c>
      <c r="AS106" s="92" t="n">
        <f aca="false">ARM!G103</f>
        <v>0.00770943808036189</v>
      </c>
      <c r="AT106" s="92" t="n">
        <f aca="false">AS106/1000000*$AW$2</f>
        <v>7.70943808036189E-008</v>
      </c>
      <c r="AU106" s="94" t="n">
        <f aca="false">AT106/$AT$5/$AT$4</f>
        <v>2.15178982865212E-006</v>
      </c>
      <c r="AV106" s="95" t="n">
        <f aca="false">AU106*100000000</f>
        <v>215.178982865212</v>
      </c>
      <c r="AW106" s="101" t="s">
        <v>136</v>
      </c>
      <c r="AX106" s="92" t="e">
        <f aca="false">AW106/1000000*$AW$2</f>
        <v>#VALUE!</v>
      </c>
      <c r="AY106" s="96" t="e">
        <f aca="false">AX106/$AT$5/$AT$4</f>
        <v>#VALUE!</v>
      </c>
      <c r="AZ106" s="95" t="e">
        <f aca="false">AY106*100000000</f>
        <v>#VALUE!</v>
      </c>
      <c r="BA106" s="101" t="s">
        <v>136</v>
      </c>
      <c r="BB106" s="92" t="e">
        <f aca="false">BA106/1000000*$AW$2</f>
        <v>#VALUE!</v>
      </c>
      <c r="BC106" s="96" t="e">
        <f aca="false">BB106/$AT$5/$AT$4</f>
        <v>#VALUE!</v>
      </c>
      <c r="BD106" s="95" t="e">
        <f aca="false">BC106*100000000</f>
        <v>#VALUE!</v>
      </c>
      <c r="BE106" s="101" t="s">
        <v>136</v>
      </c>
      <c r="BF106" s="96" t="e">
        <f aca="false">BE106/1000000*$AW$2</f>
        <v>#VALUE!</v>
      </c>
      <c r="BG106" s="96" t="e">
        <f aca="false">BF106/$AT$5/$AT$4</f>
        <v>#VALUE!</v>
      </c>
      <c r="BH106" s="95" t="e">
        <f aca="false">BG106*100000000</f>
        <v>#VALUE!</v>
      </c>
      <c r="BI106" s="101" t="s">
        <v>136</v>
      </c>
      <c r="BJ106" s="96" t="e">
        <f aca="false">BI106/1000000*$AW$2</f>
        <v>#VALUE!</v>
      </c>
      <c r="BK106" s="96" t="e">
        <f aca="false">BJ106/$AT$5/$AT$4</f>
        <v>#VALUE!</v>
      </c>
      <c r="BL106" s="95" t="e">
        <f aca="false">BK106*100000000</f>
        <v>#VALUE!</v>
      </c>
      <c r="BM106" s="101" t="s">
        <v>136</v>
      </c>
      <c r="BN106" s="92" t="e">
        <f aca="false">BM106/1000000*$AW$2</f>
        <v>#VALUE!</v>
      </c>
      <c r="BO106" s="96" t="e">
        <f aca="false">BN106/$AT$5/$AT$4</f>
        <v>#VALUE!</v>
      </c>
      <c r="BP106" s="95" t="e">
        <f aca="false">BO106*100000000</f>
        <v>#VALUE!</v>
      </c>
      <c r="BQ106" s="97" t="n">
        <f aca="false">VSM!D99</f>
        <v>99.65</v>
      </c>
      <c r="BR106" s="97" t="n">
        <f aca="false">VSM!E99</f>
        <v>8.299</v>
      </c>
      <c r="BS106" s="98" t="n">
        <f aca="false">BR106/BQ106</f>
        <v>0.0832814851981937</v>
      </c>
      <c r="BT106" s="97" t="n">
        <f aca="false">VSM!F99</f>
        <v>7.66</v>
      </c>
      <c r="BU106" s="97" t="n">
        <f aca="false">ABS(VSM!G99)</f>
        <v>24.67</v>
      </c>
      <c r="BV106" s="99" t="n">
        <f aca="false">BU106/BT106</f>
        <v>3.22062663185379</v>
      </c>
      <c r="BW106" s="97" t="str">
        <f aca="false">VSM!D201</f>
        <v>NaN</v>
      </c>
      <c r="BX106" s="97" t="str">
        <f aca="false">VSM!E201</f>
        <v>NaN</v>
      </c>
      <c r="BY106" s="98" t="e">
        <f aca="false">BX106/BW106</f>
        <v>#VALUE!</v>
      </c>
      <c r="BZ106" s="97" t="str">
        <f aca="false">VSM!F201</f>
        <v>NaN</v>
      </c>
      <c r="CA106" s="97" t="e">
        <f aca="false">ABS(VSM!G201)</f>
        <v>#VALUE!</v>
      </c>
      <c r="CB106" s="99" t="e">
        <f aca="false">CA106/BZ106</f>
        <v>#VALUE!</v>
      </c>
      <c r="CC106" s="100" t="str">
        <f aca="false">VSM!D303</f>
        <v>NaN</v>
      </c>
      <c r="CD106" s="100" t="str">
        <f aca="false">VSM!E303</f>
        <v>NaN</v>
      </c>
      <c r="CE106" s="98" t="e">
        <f aca="false">CD106/CC106</f>
        <v>#VALUE!</v>
      </c>
      <c r="CF106" s="97" t="str">
        <f aca="false">VSM!F303</f>
        <v>NaN</v>
      </c>
      <c r="CG106" s="97" t="e">
        <f aca="false">ABS(VSM!G303)</f>
        <v>#VALUE!</v>
      </c>
      <c r="CH106" s="99" t="e">
        <f aca="false">CG106/CF106</f>
        <v>#VALUE!</v>
      </c>
      <c r="CI106" s="100" t="str">
        <f aca="false">VSM!D405</f>
        <v>NaN</v>
      </c>
      <c r="CJ106" s="97" t="str">
        <f aca="false">VSM!E405</f>
        <v>NaN</v>
      </c>
      <c r="CK106" s="98" t="e">
        <f aca="false">CJ106/CI106</f>
        <v>#VALUE!</v>
      </c>
      <c r="CL106" s="97" t="str">
        <f aca="false">VSM!F405</f>
        <v>NaN</v>
      </c>
      <c r="CM106" s="97" t="e">
        <f aca="false">ABS(VSM!F405)</f>
        <v>#VALUE!</v>
      </c>
      <c r="CN106" s="99" t="e">
        <f aca="false">CM106/CL106</f>
        <v>#VALUE!</v>
      </c>
      <c r="CO106" s="97" t="str">
        <f aca="false">VSM!D507</f>
        <v>NaN</v>
      </c>
      <c r="CP106" s="97" t="str">
        <f aca="false">VSM!E507</f>
        <v>NaN</v>
      </c>
      <c r="CQ106" s="98" t="e">
        <f aca="false">CP106/CO106</f>
        <v>#VALUE!</v>
      </c>
      <c r="CR106" s="97" t="str">
        <f aca="false">VSM!F507</f>
        <v>NaN</v>
      </c>
      <c r="CS106" s="97" t="e">
        <f aca="false">ABS(VSM!G507)</f>
        <v>#VALUE!</v>
      </c>
      <c r="CT106" s="99" t="e">
        <f aca="false">CS106/CR106</f>
        <v>#VALUE!</v>
      </c>
      <c r="CU106" s="97" t="str">
        <f aca="false">VSM!D609</f>
        <v>NaN</v>
      </c>
      <c r="CV106" s="97" t="str">
        <f aca="false">VSM!E609</f>
        <v>NaN</v>
      </c>
      <c r="CW106" s="98" t="e">
        <f aca="false">CV106/CU106</f>
        <v>#VALUE!</v>
      </c>
      <c r="CX106" s="97" t="str">
        <f aca="false">VSM!F609</f>
        <v>NaN</v>
      </c>
      <c r="CY106" s="97" t="e">
        <f aca="false">ABS(VSM!G609)</f>
        <v>#VALUE!</v>
      </c>
      <c r="CZ106" s="99" t="e">
        <f aca="false">CY106/CX106</f>
        <v>#VALUE!</v>
      </c>
    </row>
    <row r="107" customFormat="false" ht="16.5" hidden="false" customHeight="true" outlineLevel="0" collapsed="false">
      <c r="A107" s="85" t="n">
        <v>99</v>
      </c>
      <c r="B107" s="86" t="str">
        <f aca="false">Lokalizacje!D101</f>
        <v>52° 13.978'N</v>
      </c>
      <c r="C107" s="86" t="str">
        <f aca="false">Lokalizacje!C101</f>
        <v>21° 04.004'E</v>
      </c>
      <c r="D107" s="87" t="n">
        <f aca="false">Lokalizacje!B101</f>
        <v>45187</v>
      </c>
      <c r="E107" s="88" t="n">
        <f aca="false">'Analiza sitowa'!B100</f>
        <v>761.77</v>
      </c>
      <c r="F107" s="88" t="n">
        <f aca="false">'Analiza sitowa'!C100</f>
        <v>44.08</v>
      </c>
      <c r="G107" s="88" t="n">
        <f aca="false">'Analiza sitowa'!D100</f>
        <v>100</v>
      </c>
      <c r="H107" s="88" t="n">
        <f aca="false">'Analiza sitowa'!E100</f>
        <v>184.14</v>
      </c>
      <c r="I107" s="88" t="n">
        <f aca="false">'Analiza sitowa'!F100</f>
        <v>262.15</v>
      </c>
      <c r="J107" s="88" t="n">
        <f aca="false">'Analiza sitowa'!G100</f>
        <v>170.75</v>
      </c>
      <c r="K107" s="89" t="n">
        <f aca="false">E107/$E107*100</f>
        <v>100</v>
      </c>
      <c r="L107" s="89" t="n">
        <f aca="false">F107/$E107*100</f>
        <v>5.78652349134253</v>
      </c>
      <c r="M107" s="89" t="n">
        <f aca="false">G107/$E107*100</f>
        <v>13.1273218950602</v>
      </c>
      <c r="N107" s="89" t="n">
        <f aca="false">H107/$E107*100</f>
        <v>24.1726505375638</v>
      </c>
      <c r="O107" s="89" t="n">
        <f aca="false">I107/$E107*100</f>
        <v>34.4132743479003</v>
      </c>
      <c r="P107" s="89" t="n">
        <f aca="false">J107/$E107*100</f>
        <v>22.4149021358153</v>
      </c>
      <c r="Q107" s="90" t="n">
        <f aca="false">'Masa Warszawa'!D101</f>
        <v>8.44</v>
      </c>
      <c r="R107" s="90" t="n">
        <f aca="false">'Masa Warszawa'!G101</f>
        <v>7.54</v>
      </c>
      <c r="S107" s="90" t="n">
        <f aca="false">'Masa Warszawa'!J101</f>
        <v>8.92</v>
      </c>
      <c r="T107" s="90" t="n">
        <f aca="false">'Masa Warszawa'!M101</f>
        <v>8.8</v>
      </c>
      <c r="U107" s="90" t="n">
        <f aca="false">'Masa Warszawa'!P101</f>
        <v>8.22</v>
      </c>
      <c r="V107" s="90" t="n">
        <f aca="false">'Masa Warszawa'!S101</f>
        <v>6.11</v>
      </c>
      <c r="W107" s="91" t="n">
        <f aca="true">INDIRECT("'F1 Warszawa'!AK"&amp;2+ROW(B99)*6-6)</f>
        <v>0.00201266666666667</v>
      </c>
      <c r="X107" s="91" t="n">
        <f aca="true">INDIRECT("'F1 Warszawa'!AK"&amp;3+ROW(C99)*6-6)</f>
        <v>0.00143403333333333</v>
      </c>
      <c r="Y107" s="91" t="n">
        <f aca="true">INDIRECT("'F1 Warszawa'!AK"&amp;4+ROW(D99)*6-6)</f>
        <v>0.00116846666666667</v>
      </c>
      <c r="Z107" s="91" t="n">
        <f aca="true">INDIRECT("'F1 Warszawa'!AK"&amp;5+ROW(E99)*6-6)</f>
        <v>0.00123936666666667</v>
      </c>
      <c r="AA107" s="91" t="n">
        <f aca="true">INDIRECT("'F1 Warszawa'!AK"&amp;6+ROW(F99)*6-6)</f>
        <v>0.00200776666666667</v>
      </c>
      <c r="AB107" s="91" t="n">
        <f aca="true">INDIRECT("'F1 Warszawa'!AK"&amp;7+ROW(G99)*6-6)</f>
        <v>0.00261146666666667</v>
      </c>
      <c r="AC107" s="92" t="n">
        <f aca="false">W107/100</f>
        <v>2.01266666666667E-005</v>
      </c>
      <c r="AD107" s="92" t="n">
        <f aca="false">X107/100</f>
        <v>1.43403333333333E-005</v>
      </c>
      <c r="AE107" s="92" t="n">
        <f aca="false">Y107/100</f>
        <v>1.16846666666667E-005</v>
      </c>
      <c r="AF107" s="92" t="n">
        <f aca="false">Z107/100</f>
        <v>1.23936666666667E-005</v>
      </c>
      <c r="AG107" s="92" t="n">
        <f aca="false">AA107/100</f>
        <v>2.00776666666667E-005</v>
      </c>
      <c r="AH107" s="92" t="n">
        <f aca="false">AB107/100</f>
        <v>2.61146666666667E-005</v>
      </c>
      <c r="AI107" s="93" t="n">
        <f aca="false">AC107/Q107*100000000</f>
        <v>238.467614533965</v>
      </c>
      <c r="AJ107" s="93" t="n">
        <f aca="false">AD107/R107*100000000</f>
        <v>190.190097259063</v>
      </c>
      <c r="AK107" s="93" t="n">
        <f aca="false">AE107/S107*100000000</f>
        <v>130.994020926756</v>
      </c>
      <c r="AL107" s="93" t="n">
        <f aca="false">AF107/T107*100000000</f>
        <v>140.837121212121</v>
      </c>
      <c r="AM107" s="93" t="n">
        <f aca="false">AG107/U107*100000000</f>
        <v>244.253852392539</v>
      </c>
      <c r="AN107" s="93" t="n">
        <f aca="false">AH107/V107*100000000</f>
        <v>427.408619749045</v>
      </c>
      <c r="AO107" s="92" t="n">
        <f aca="false">'F3 Warszawa'!AK100</f>
        <v>0.00192</v>
      </c>
      <c r="AP107" s="92" t="n">
        <f aca="false">AO107/100</f>
        <v>1.92E-005</v>
      </c>
      <c r="AQ107" s="93" t="n">
        <f aca="false">AP107/Q107*100000000</f>
        <v>227.488151658768</v>
      </c>
      <c r="AR107" s="93" t="n">
        <f aca="false">(AI107-AQ107)/AI107*100</f>
        <v>4.60417356740643</v>
      </c>
      <c r="AS107" s="92" t="n">
        <f aca="false">ARM!G104</f>
        <v>0.0246458694339314</v>
      </c>
      <c r="AT107" s="92" t="n">
        <f aca="false">AS107/1000000*$AW$2</f>
        <v>2.46458694339314E-007</v>
      </c>
      <c r="AU107" s="94" t="n">
        <f aca="false">AT107/$AT$5/$AT$4</f>
        <v>6.87893600200396E-006</v>
      </c>
      <c r="AV107" s="95" t="n">
        <f aca="false">AU107*100000000</f>
        <v>687.893600200396</v>
      </c>
      <c r="AW107" s="101" t="s">
        <v>136</v>
      </c>
      <c r="AX107" s="92" t="e">
        <f aca="false">AW107/1000000*$AW$2</f>
        <v>#VALUE!</v>
      </c>
      <c r="AY107" s="96" t="e">
        <f aca="false">AX107/$AT$5/$AT$4</f>
        <v>#VALUE!</v>
      </c>
      <c r="AZ107" s="95" t="e">
        <f aca="false">AY107*100000000</f>
        <v>#VALUE!</v>
      </c>
      <c r="BA107" s="101" t="s">
        <v>136</v>
      </c>
      <c r="BB107" s="92" t="e">
        <f aca="false">BA107/1000000*$AW$2</f>
        <v>#VALUE!</v>
      </c>
      <c r="BC107" s="96" t="e">
        <f aca="false">BB107/$AT$5/$AT$4</f>
        <v>#VALUE!</v>
      </c>
      <c r="BD107" s="95" t="e">
        <f aca="false">BC107*100000000</f>
        <v>#VALUE!</v>
      </c>
      <c r="BE107" s="101" t="s">
        <v>136</v>
      </c>
      <c r="BF107" s="96" t="e">
        <f aca="false">BE107/1000000*$AW$2</f>
        <v>#VALUE!</v>
      </c>
      <c r="BG107" s="96" t="e">
        <f aca="false">BF107/$AT$5/$AT$4</f>
        <v>#VALUE!</v>
      </c>
      <c r="BH107" s="95" t="e">
        <f aca="false">BG107*100000000</f>
        <v>#VALUE!</v>
      </c>
      <c r="BI107" s="101" t="s">
        <v>136</v>
      </c>
      <c r="BJ107" s="96" t="e">
        <f aca="false">BI107/1000000*$AW$2</f>
        <v>#VALUE!</v>
      </c>
      <c r="BK107" s="96" t="e">
        <f aca="false">BJ107/$AT$5/$AT$4</f>
        <v>#VALUE!</v>
      </c>
      <c r="BL107" s="95" t="e">
        <f aca="false">BK107*100000000</f>
        <v>#VALUE!</v>
      </c>
      <c r="BM107" s="101" t="s">
        <v>136</v>
      </c>
      <c r="BN107" s="92" t="e">
        <f aca="false">BM107/1000000*$AW$2</f>
        <v>#VALUE!</v>
      </c>
      <c r="BO107" s="96" t="e">
        <f aca="false">BN107/$AT$5/$AT$4</f>
        <v>#VALUE!</v>
      </c>
      <c r="BP107" s="95" t="e">
        <f aca="false">BO107*100000000</f>
        <v>#VALUE!</v>
      </c>
      <c r="BQ107" s="97" t="n">
        <f aca="false">VSM!D100</f>
        <v>252.89</v>
      </c>
      <c r="BR107" s="97" t="n">
        <f aca="false">VSM!E100</f>
        <v>30.03</v>
      </c>
      <c r="BS107" s="98" t="n">
        <f aca="false">BR107/BQ107</f>
        <v>0.118747281426707</v>
      </c>
      <c r="BT107" s="97" t="n">
        <f aca="false">VSM!F100</f>
        <v>8.67</v>
      </c>
      <c r="BU107" s="97" t="n">
        <f aca="false">ABS(VSM!G100)</f>
        <v>21.11</v>
      </c>
      <c r="BV107" s="99" t="n">
        <f aca="false">BU107/BT107</f>
        <v>2.43483275663206</v>
      </c>
      <c r="BW107" s="97" t="str">
        <f aca="false">VSM!D202</f>
        <v>NaN</v>
      </c>
      <c r="BX107" s="97" t="str">
        <f aca="false">VSM!E202</f>
        <v>NaN</v>
      </c>
      <c r="BY107" s="98" t="e">
        <f aca="false">BX107/BW107</f>
        <v>#VALUE!</v>
      </c>
      <c r="BZ107" s="97" t="str">
        <f aca="false">VSM!F202</f>
        <v>NaN</v>
      </c>
      <c r="CA107" s="97" t="e">
        <f aca="false">ABS(VSM!G202)</f>
        <v>#VALUE!</v>
      </c>
      <c r="CB107" s="99" t="e">
        <f aca="false">CA107/BZ107</f>
        <v>#VALUE!</v>
      </c>
      <c r="CC107" s="100" t="str">
        <f aca="false">VSM!D304</f>
        <v>NaN</v>
      </c>
      <c r="CD107" s="100" t="str">
        <f aca="false">VSM!E304</f>
        <v>NaN</v>
      </c>
      <c r="CE107" s="98" t="e">
        <f aca="false">CD107/CC107</f>
        <v>#VALUE!</v>
      </c>
      <c r="CF107" s="97" t="str">
        <f aca="false">VSM!F304</f>
        <v>NaN</v>
      </c>
      <c r="CG107" s="97" t="e">
        <f aca="false">ABS(VSM!G304)</f>
        <v>#VALUE!</v>
      </c>
      <c r="CH107" s="99" t="e">
        <f aca="false">CG107/CF107</f>
        <v>#VALUE!</v>
      </c>
      <c r="CI107" s="100" t="str">
        <f aca="false">VSM!D406</f>
        <v>NaN</v>
      </c>
      <c r="CJ107" s="97" t="str">
        <f aca="false">VSM!E406</f>
        <v>NaN</v>
      </c>
      <c r="CK107" s="98" t="e">
        <f aca="false">CJ107/CI107</f>
        <v>#VALUE!</v>
      </c>
      <c r="CL107" s="97" t="str">
        <f aca="false">VSM!F406</f>
        <v>NaN</v>
      </c>
      <c r="CM107" s="97" t="e">
        <f aca="false">ABS(VSM!F406)</f>
        <v>#VALUE!</v>
      </c>
      <c r="CN107" s="99" t="e">
        <f aca="false">CM107/CL107</f>
        <v>#VALUE!</v>
      </c>
      <c r="CO107" s="97" t="str">
        <f aca="false">VSM!D508</f>
        <v>NaN</v>
      </c>
      <c r="CP107" s="97" t="str">
        <f aca="false">VSM!E508</f>
        <v>NaN</v>
      </c>
      <c r="CQ107" s="98" t="e">
        <f aca="false">CP107/CO107</f>
        <v>#VALUE!</v>
      </c>
      <c r="CR107" s="97" t="str">
        <f aca="false">VSM!F508</f>
        <v>NaN</v>
      </c>
      <c r="CS107" s="97" t="e">
        <f aca="false">ABS(VSM!G508)</f>
        <v>#VALUE!</v>
      </c>
      <c r="CT107" s="99" t="e">
        <f aca="false">CS107/CR107</f>
        <v>#VALUE!</v>
      </c>
      <c r="CU107" s="97" t="str">
        <f aca="false">VSM!D610</f>
        <v>NaN</v>
      </c>
      <c r="CV107" s="97" t="str">
        <f aca="false">VSM!E610</f>
        <v>NaN</v>
      </c>
      <c r="CW107" s="98" t="e">
        <f aca="false">CV107/CU107</f>
        <v>#VALUE!</v>
      </c>
      <c r="CX107" s="97" t="str">
        <f aca="false">VSM!F610</f>
        <v>NaN</v>
      </c>
      <c r="CY107" s="97" t="e">
        <f aca="false">ABS(VSM!G610)</f>
        <v>#VALUE!</v>
      </c>
      <c r="CZ107" s="99" t="e">
        <f aca="false">CY107/CX107</f>
        <v>#VALUE!</v>
      </c>
    </row>
    <row r="108" customFormat="false" ht="16.5" hidden="false" customHeight="true" outlineLevel="0" collapsed="false">
      <c r="A108" s="85" t="n">
        <v>100</v>
      </c>
      <c r="B108" s="86" t="str">
        <f aca="false">Lokalizacje!D102</f>
        <v>52° 14.569'N</v>
      </c>
      <c r="C108" s="86" t="str">
        <f aca="false">Lokalizacje!C102</f>
        <v>21° 04.559'E</v>
      </c>
      <c r="D108" s="87" t="n">
        <f aca="false">Lokalizacje!B102</f>
        <v>45187</v>
      </c>
      <c r="E108" s="88" t="n">
        <f aca="false">'Analiza sitowa'!B101</f>
        <v>893.76</v>
      </c>
      <c r="F108" s="88" t="n">
        <f aca="false">'Analiza sitowa'!C101</f>
        <v>21.06</v>
      </c>
      <c r="G108" s="88" t="n">
        <f aca="false">'Analiza sitowa'!D101</f>
        <v>53.94</v>
      </c>
      <c r="H108" s="88" t="n">
        <f aca="false">'Analiza sitowa'!E101</f>
        <v>149.69</v>
      </c>
      <c r="I108" s="88" t="n">
        <f aca="false">'Analiza sitowa'!F101</f>
        <v>378.07</v>
      </c>
      <c r="J108" s="88" t="n">
        <f aca="false">'Analiza sitowa'!G101</f>
        <v>289.42</v>
      </c>
      <c r="K108" s="89" t="n">
        <f aca="false">E108/$E108*100</f>
        <v>100</v>
      </c>
      <c r="L108" s="89" t="n">
        <f aca="false">F108/$E108*100</f>
        <v>2.35633727175081</v>
      </c>
      <c r="M108" s="89" t="n">
        <f aca="false">G108/$E108*100</f>
        <v>6.03517722878625</v>
      </c>
      <c r="N108" s="89" t="n">
        <f aca="false">H108/$E108*100</f>
        <v>16.7483440744719</v>
      </c>
      <c r="O108" s="89" t="n">
        <f aca="false">I108/$E108*100</f>
        <v>42.3010651629073</v>
      </c>
      <c r="P108" s="89" t="n">
        <f aca="false">J108/$E108*100</f>
        <v>32.3822950232725</v>
      </c>
      <c r="Q108" s="90" t="n">
        <f aca="false">'Masa Warszawa'!D102</f>
        <v>10.16</v>
      </c>
      <c r="R108" s="90" t="n">
        <f aca="false">'Masa Warszawa'!G102</f>
        <v>8.91</v>
      </c>
      <c r="S108" s="90" t="n">
        <f aca="false">'Masa Warszawa'!J102</f>
        <v>9.51</v>
      </c>
      <c r="T108" s="90" t="n">
        <f aca="false">'Masa Warszawa'!M102</f>
        <v>9.81</v>
      </c>
      <c r="U108" s="90" t="n">
        <f aca="false">'Masa Warszawa'!P102</f>
        <v>9.92</v>
      </c>
      <c r="V108" s="90" t="n">
        <f aca="false">'Masa Warszawa'!S102</f>
        <v>7.58</v>
      </c>
      <c r="W108" s="91" t="n">
        <f aca="true">INDIRECT("'F1 Warszawa'!AK"&amp;2+ROW(B100)*6-6)</f>
        <v>0.00188216666666667</v>
      </c>
      <c r="X108" s="91" t="n">
        <f aca="true">INDIRECT("'F1 Warszawa'!AK"&amp;3+ROW(C100)*6-6)</f>
        <v>0.00142093333333333</v>
      </c>
      <c r="Y108" s="91" t="n">
        <f aca="true">INDIRECT("'F1 Warszawa'!AK"&amp;4+ROW(D100)*6-6)</f>
        <v>0.00098968</v>
      </c>
      <c r="Z108" s="91" t="n">
        <f aca="true">INDIRECT("'F1 Warszawa'!AK"&amp;5+ROW(E100)*6-6)</f>
        <v>0.00079124</v>
      </c>
      <c r="AA108" s="91" t="n">
        <f aca="true">INDIRECT("'F1 Warszawa'!AK"&amp;6+ROW(F100)*6-6)</f>
        <v>0.00167952666666667</v>
      </c>
      <c r="AB108" s="91" t="n">
        <f aca="true">INDIRECT("'F1 Warszawa'!AK"&amp;7+ROW(G100)*6-6)</f>
        <v>0.0032204</v>
      </c>
      <c r="AC108" s="92" t="n">
        <f aca="false">W108/100</f>
        <v>1.88216666666667E-005</v>
      </c>
      <c r="AD108" s="92" t="n">
        <f aca="false">X108/100</f>
        <v>1.42093333333333E-005</v>
      </c>
      <c r="AE108" s="92" t="n">
        <f aca="false">Y108/100</f>
        <v>9.8968E-006</v>
      </c>
      <c r="AF108" s="92" t="n">
        <f aca="false">Z108/100</f>
        <v>7.9124E-006</v>
      </c>
      <c r="AG108" s="92" t="n">
        <f aca="false">AA108/100</f>
        <v>1.67952666666667E-005</v>
      </c>
      <c r="AH108" s="92" t="n">
        <f aca="false">AB108/100</f>
        <v>3.2204E-005</v>
      </c>
      <c r="AI108" s="93" t="n">
        <f aca="false">AC108/Q108*100000000</f>
        <v>185.252624671916</v>
      </c>
      <c r="AJ108" s="93" t="n">
        <f aca="false">AD108/R108*100000000</f>
        <v>159.476243920688</v>
      </c>
      <c r="AK108" s="93" t="n">
        <f aca="false">AE108/S108*100000000</f>
        <v>104.067297581493</v>
      </c>
      <c r="AL108" s="93" t="n">
        <f aca="false">AF108/T108*100000000</f>
        <v>80.6564729867482</v>
      </c>
      <c r="AM108" s="93" t="n">
        <f aca="false">AG108/U108*100000000</f>
        <v>169.307123655914</v>
      </c>
      <c r="AN108" s="93" t="n">
        <f aca="false">AH108/V108*100000000</f>
        <v>424.854881266491</v>
      </c>
      <c r="AO108" s="92" t="n">
        <f aca="false">'F3 Warszawa'!AK101</f>
        <v>0.00197</v>
      </c>
      <c r="AP108" s="92" t="n">
        <f aca="false">AO108/100</f>
        <v>1.97E-005</v>
      </c>
      <c r="AQ108" s="93" t="n">
        <f aca="false">AP108/Q108*100000000</f>
        <v>193.897637795276</v>
      </c>
      <c r="AR108" s="102" t="n">
        <f aca="false">(AI108-AQ108)/AI108*100</f>
        <v>-4.66660763304703</v>
      </c>
      <c r="AS108" s="92" t="n">
        <f aca="false">ARM!G105</f>
        <v>0.00928080518938407</v>
      </c>
      <c r="AT108" s="92" t="n">
        <f aca="false">AS108/1000000*$AW$2</f>
        <v>9.28080518938407E-008</v>
      </c>
      <c r="AU108" s="94" t="n">
        <f aca="false">AT108/$AT$5/$AT$4</f>
        <v>2.59037584841475E-006</v>
      </c>
      <c r="AV108" s="95" t="n">
        <f aca="false">AU108*100000000</f>
        <v>259.037584841475</v>
      </c>
      <c r="AW108" s="101" t="s">
        <v>136</v>
      </c>
      <c r="AX108" s="92" t="e">
        <f aca="false">AW108/1000000*$AW$2</f>
        <v>#VALUE!</v>
      </c>
      <c r="AY108" s="96" t="e">
        <f aca="false">AX108/$AT$5/$AT$4</f>
        <v>#VALUE!</v>
      </c>
      <c r="AZ108" s="95" t="e">
        <f aca="false">AY108*100000000</f>
        <v>#VALUE!</v>
      </c>
      <c r="BA108" s="96" t="n">
        <f aca="false">ARM!G259</f>
        <v>0.0080168629013514</v>
      </c>
      <c r="BB108" s="92" t="n">
        <f aca="false">BA108/1000000*$AW$2</f>
        <v>8.0168629013514E-008</v>
      </c>
      <c r="BC108" s="96" t="n">
        <f aca="false">BB108/$AT$5/$AT$4</f>
        <v>2.23759551202163E-006</v>
      </c>
      <c r="BD108" s="95" t="n">
        <f aca="false">BC108*100000000</f>
        <v>223.759551202163</v>
      </c>
      <c r="BE108" s="96" t="n">
        <f aca="false">ARM!G258</f>
        <v>0.00708930747832096</v>
      </c>
      <c r="BF108" s="96" t="n">
        <f aca="false">BE108/1000000*$AW$2</f>
        <v>7.08930747832096E-008</v>
      </c>
      <c r="BG108" s="96" t="n">
        <f aca="false">BF108/$AT$5/$AT$4</f>
        <v>1.97870448728247E-006</v>
      </c>
      <c r="BH108" s="95" t="n">
        <f aca="false">BG108*100000000</f>
        <v>197.870448728247</v>
      </c>
      <c r="BI108" s="96" t="n">
        <f aca="false">ARM!G257</f>
        <v>0.00690883272732326</v>
      </c>
      <c r="BJ108" s="96" t="n">
        <f aca="false">BI108/1000000*$AW$2</f>
        <v>6.90883272732326E-008</v>
      </c>
      <c r="BK108" s="96" t="n">
        <f aca="false">BJ108/$AT$5/$AT$4</f>
        <v>1.928331979004E-006</v>
      </c>
      <c r="BL108" s="95" t="n">
        <f aca="false">BK108*100000000</f>
        <v>192.8331979004</v>
      </c>
      <c r="BM108" s="96" t="n">
        <f aca="false">ARM!G256</f>
        <v>0.0239710728500054</v>
      </c>
      <c r="BN108" s="92" t="n">
        <f aca="false">BM108/1000000*$AW$2</f>
        <v>2.39710728500054E-007</v>
      </c>
      <c r="BO108" s="96" t="n">
        <f aca="false">BN108/$AT$5/$AT$4</f>
        <v>6.69059277769039E-006</v>
      </c>
      <c r="BP108" s="95" t="n">
        <f aca="false">BO108*100000000</f>
        <v>669.059277769039</v>
      </c>
      <c r="BQ108" s="97" t="n">
        <f aca="false">VSM!D101</f>
        <v>123.832</v>
      </c>
      <c r="BR108" s="97" t="n">
        <f aca="false">VSM!E101</f>
        <v>10.976</v>
      </c>
      <c r="BS108" s="98" t="n">
        <f aca="false">BR108/BQ108</f>
        <v>0.0886362168098714</v>
      </c>
      <c r="BT108" s="97" t="n">
        <f aca="false">VSM!F101</f>
        <v>8</v>
      </c>
      <c r="BU108" s="97" t="n">
        <f aca="false">ABS(VSM!G101)</f>
        <v>24.83</v>
      </c>
      <c r="BV108" s="99" t="n">
        <f aca="false">BU108/BT108</f>
        <v>3.10375</v>
      </c>
      <c r="BW108" s="97" t="str">
        <f aca="false">VSM!D203</f>
        <v>NaN</v>
      </c>
      <c r="BX108" s="97" t="str">
        <f aca="false">VSM!E203</f>
        <v>NaN</v>
      </c>
      <c r="BY108" s="98" t="e">
        <f aca="false">BX108/BW108</f>
        <v>#VALUE!</v>
      </c>
      <c r="BZ108" s="97" t="str">
        <f aca="false">VSM!F203</f>
        <v>NaN</v>
      </c>
      <c r="CA108" s="97" t="e">
        <f aca="false">ABS(VSM!G203)</f>
        <v>#VALUE!</v>
      </c>
      <c r="CB108" s="99" t="e">
        <f aca="false">CA108/BZ108</f>
        <v>#VALUE!</v>
      </c>
      <c r="CC108" s="100" t="n">
        <f aca="false">VSM!D305</f>
        <v>257.239</v>
      </c>
      <c r="CD108" s="100" t="n">
        <f aca="false">VSM!E305</f>
        <v>7.886</v>
      </c>
      <c r="CE108" s="98" t="n">
        <f aca="false">CD108/CC108</f>
        <v>0.0306563157219551</v>
      </c>
      <c r="CF108" s="97" t="n">
        <f aca="false">VSM!F305</f>
        <v>4.48</v>
      </c>
      <c r="CG108" s="97" t="n">
        <f aca="false">ABS(VSM!G305)</f>
        <v>21.02</v>
      </c>
      <c r="CH108" s="99" t="n">
        <f aca="false">CG108/CF108</f>
        <v>4.69196428571429</v>
      </c>
      <c r="CI108" s="100" t="n">
        <f aca="false">VSM!D407</f>
        <v>62.528</v>
      </c>
      <c r="CJ108" s="97" t="n">
        <f aca="false">VSM!E407</f>
        <v>6.534</v>
      </c>
      <c r="CK108" s="98" t="n">
        <f aca="false">CJ108/CI108</f>
        <v>0.104497185261003</v>
      </c>
      <c r="CL108" s="97" t="n">
        <f aca="false">VSM!F407</f>
        <v>9.53</v>
      </c>
      <c r="CM108" s="97" t="n">
        <f aca="false">ABS(VSM!F407)</f>
        <v>9.53</v>
      </c>
      <c r="CN108" s="99" t="n">
        <f aca="false">CM108/CL108</f>
        <v>1</v>
      </c>
      <c r="CO108" s="97" t="n">
        <f aca="false">VSM!D509</f>
        <v>62.415</v>
      </c>
      <c r="CP108" s="97" t="n">
        <f aca="false">VSM!E509</f>
        <v>5.889</v>
      </c>
      <c r="CQ108" s="98" t="n">
        <f aca="false">CP108/CO108</f>
        <v>0.0943523191540495</v>
      </c>
      <c r="CR108" s="97" t="n">
        <f aca="false">VSM!F509</f>
        <v>8.32</v>
      </c>
      <c r="CS108" s="97" t="n">
        <f aca="false">ABS(VSM!G509)</f>
        <v>24.76</v>
      </c>
      <c r="CT108" s="99" t="n">
        <f aca="false">CS108/CR108</f>
        <v>2.97596153846154</v>
      </c>
      <c r="CU108" s="97" t="n">
        <f aca="false">VSM!D611</f>
        <v>157.815</v>
      </c>
      <c r="CV108" s="97" t="n">
        <f aca="false">VSM!E611</f>
        <v>12.766</v>
      </c>
      <c r="CW108" s="98" t="n">
        <f aca="false">CV108/CU108</f>
        <v>0.0808921838861959</v>
      </c>
      <c r="CX108" s="97" t="n">
        <f aca="false">VSM!F611</f>
        <v>7.12</v>
      </c>
      <c r="CY108" s="97" t="n">
        <f aca="false">ABS(VSM!G611)</f>
        <v>27.27</v>
      </c>
      <c r="CZ108" s="99" t="n">
        <f aca="false">CY108/CX108</f>
        <v>3.83005617977528</v>
      </c>
    </row>
    <row r="109" customFormat="false" ht="16.5" hidden="false" customHeight="true" outlineLevel="0" collapsed="false">
      <c r="A109" s="85"/>
      <c r="B109" s="85"/>
      <c r="C109" s="85"/>
      <c r="D109" s="87"/>
      <c r="E109" s="108"/>
      <c r="F109" s="109"/>
      <c r="G109" s="109"/>
      <c r="H109" s="109"/>
      <c r="I109" s="109"/>
      <c r="J109" s="109"/>
      <c r="K109" s="110" t="s">
        <v>137</v>
      </c>
      <c r="L109" s="111" t="n">
        <f aca="false">MIN(Results!L9:L108)</f>
        <v>0.736980491128405</v>
      </c>
      <c r="M109" s="111" t="n">
        <f aca="false">MIN(Results!M9:M108)</f>
        <v>2.20614342331277</v>
      </c>
      <c r="N109" s="111" t="n">
        <f aca="false">MIN(Results!N9:N108)</f>
        <v>8.0348146513257</v>
      </c>
      <c r="O109" s="111" t="n">
        <f aca="false">MIN(Results!O9:O108)</f>
        <v>21.5368817388328</v>
      </c>
      <c r="P109" s="111" t="n">
        <f aca="false">MIN(Results!P9:P108)</f>
        <v>3.98125136607598</v>
      </c>
      <c r="Q109" s="112"/>
      <c r="R109" s="112"/>
      <c r="S109" s="112"/>
      <c r="T109" s="112"/>
      <c r="U109" s="112"/>
      <c r="V109" s="112"/>
      <c r="W109" s="91"/>
      <c r="X109" s="91"/>
      <c r="Y109" s="91"/>
      <c r="Z109" s="91"/>
      <c r="AA109" s="91"/>
      <c r="AB109" s="91"/>
      <c r="AC109" s="92"/>
      <c r="AD109" s="92"/>
      <c r="AE109" s="92"/>
      <c r="AF109" s="92"/>
      <c r="AG109" s="92"/>
      <c r="AH109" s="113" t="s">
        <v>137</v>
      </c>
      <c r="AI109" s="111" t="n">
        <f aca="false">MIN(AI9:AI108)</f>
        <v>30.4355921855922</v>
      </c>
      <c r="AJ109" s="111" t="n">
        <f aca="false">MIN(AJ9:AJ108)</f>
        <v>68.4830003505083</v>
      </c>
      <c r="AK109" s="111" t="n">
        <f aca="false">MIN(AK9:AK108)</f>
        <v>37.3052772211089</v>
      </c>
      <c r="AL109" s="111" t="n">
        <f aca="false">MIN(AL9:AL108)</f>
        <v>21.8839779005525</v>
      </c>
      <c r="AM109" s="111" t="n">
        <f aca="false">MIN(AM9:AM108)</f>
        <v>19.8359580052493</v>
      </c>
      <c r="AN109" s="111" t="n">
        <f aca="false">MIN(AN9:AN108)</f>
        <v>43.1104651162791</v>
      </c>
      <c r="AQ109" s="111" t="n">
        <f aca="false">MIN(AQ9:AQ108)</f>
        <v>29.3562271062271</v>
      </c>
      <c r="AV109" s="111" t="n">
        <f aca="false">MIN(AV9:AV108)</f>
        <v>61.9171374419301</v>
      </c>
      <c r="BQ109" s="111" t="n">
        <f aca="false">MIN(BQ9:BQ108)</f>
        <v>22.294</v>
      </c>
      <c r="BR109" s="111" t="n">
        <f aca="false">MIN(BR9:BR108)</f>
        <v>2.019</v>
      </c>
      <c r="BS109" s="111"/>
      <c r="BT109" s="111" t="n">
        <f aca="false">MIN(BT9:BT108)</f>
        <v>5.54</v>
      </c>
      <c r="BU109" s="111" t="n">
        <f aca="false">MIN(BU9:BU108)</f>
        <v>17.19</v>
      </c>
      <c r="BV109" s="111"/>
    </row>
    <row r="110" customFormat="false" ht="16.5" hidden="false" customHeight="true" outlineLevel="0" collapsed="false">
      <c r="A110" s="85"/>
      <c r="B110" s="85"/>
      <c r="C110" s="85"/>
      <c r="D110" s="87"/>
      <c r="E110" s="108"/>
      <c r="F110" s="109"/>
      <c r="G110" s="109"/>
      <c r="H110" s="109"/>
      <c r="I110" s="109"/>
      <c r="J110" s="109"/>
      <c r="K110" s="110" t="s">
        <v>138</v>
      </c>
      <c r="L110" s="111" t="n">
        <f aca="false">MAX(Results!L9:L108)</f>
        <v>13.1154087512123</v>
      </c>
      <c r="M110" s="111" t="n">
        <f aca="false">MAX(Results!M9:M108)</f>
        <v>27.3021849506532</v>
      </c>
      <c r="N110" s="111" t="n">
        <f aca="false">MAX(Results!N9:N108)</f>
        <v>64.4674529867481</v>
      </c>
      <c r="O110" s="111" t="n">
        <f aca="false">MAX(Results!O9:O108)</f>
        <v>59.6912268528557</v>
      </c>
      <c r="P110" s="111" t="n">
        <f aca="false">MAX(Results!P9:P108)</f>
        <v>50.4330620473382</v>
      </c>
      <c r="Q110" s="112"/>
      <c r="R110" s="112"/>
      <c r="S110" s="112"/>
      <c r="T110" s="112"/>
      <c r="U110" s="112"/>
      <c r="V110" s="112"/>
      <c r="W110" s="91"/>
      <c r="X110" s="91"/>
      <c r="Y110" s="91"/>
      <c r="Z110" s="91"/>
      <c r="AA110" s="91"/>
      <c r="AB110" s="91"/>
      <c r="AC110" s="92"/>
      <c r="AD110" s="92"/>
      <c r="AE110" s="92"/>
      <c r="AF110" s="92"/>
      <c r="AG110" s="92"/>
      <c r="AH110" s="113" t="s">
        <v>138</v>
      </c>
      <c r="AI110" s="111" t="n">
        <f aca="false">MAX(AI9:AI108)</f>
        <v>545.277207392197</v>
      </c>
      <c r="AJ110" s="111" t="n">
        <f aca="false">MAX(AJ9:AJ108)</f>
        <v>676.344647519582</v>
      </c>
      <c r="AK110" s="111" t="n">
        <f aca="false">MAX(AK9:AK108)</f>
        <v>466.930772308924</v>
      </c>
      <c r="AL110" s="111" t="n">
        <f aca="false">MAX(AL9:AL108)</f>
        <v>276.72263681592</v>
      </c>
      <c r="AM110" s="111" t="n">
        <f aca="false">MAX(AM9:AM108)</f>
        <v>421.512448903753</v>
      </c>
      <c r="AN110" s="111" t="n">
        <f aca="false">MAX(AN9:AN108)</f>
        <v>1068.25213675214</v>
      </c>
      <c r="AQ110" s="111" t="n">
        <f aca="false">MAX(AQ9:AQ108)</f>
        <v>533.88090349076</v>
      </c>
      <c r="AV110" s="111" t="n">
        <f aca="false">MAX(AV9:AV108)</f>
        <v>732.464853773846</v>
      </c>
      <c r="BQ110" s="111" t="n">
        <f aca="false">MAX(BQ9:BQ108)</f>
        <v>441.615</v>
      </c>
      <c r="BR110" s="111" t="n">
        <f aca="false">MAX(BR9:BR108)</f>
        <v>53.317</v>
      </c>
      <c r="BS110" s="111"/>
      <c r="BT110" s="111" t="n">
        <f aca="false">MAX(BT9:BT108)</f>
        <v>10.48</v>
      </c>
      <c r="BU110" s="111" t="n">
        <f aca="false">MAX(BU9:BU108)</f>
        <v>37.14</v>
      </c>
      <c r="BV110" s="111"/>
    </row>
    <row r="111" customFormat="false" ht="16.5" hidden="false" customHeight="true" outlineLevel="0" collapsed="false">
      <c r="A111" s="85"/>
      <c r="B111" s="85"/>
      <c r="C111" s="85"/>
      <c r="D111" s="87"/>
      <c r="E111" s="108"/>
      <c r="F111" s="109"/>
      <c r="G111" s="109"/>
      <c r="H111" s="109"/>
      <c r="I111" s="109"/>
      <c r="J111" s="109"/>
      <c r="K111" s="110" t="s">
        <v>139</v>
      </c>
      <c r="L111" s="111" t="n">
        <f aca="false">AVERAGE(Results!L9:L108)</f>
        <v>3.70335057325734</v>
      </c>
      <c r="M111" s="111" t="n">
        <f aca="false">AVERAGE(Results!M9:M108)</f>
        <v>8.62704683302693</v>
      </c>
      <c r="N111" s="111" t="n">
        <f aca="false">AVERAGE(Results!N9:N108)</f>
        <v>26.2794629937533</v>
      </c>
      <c r="O111" s="111" t="n">
        <f aca="false">AVERAGE(Results!O9:O108)</f>
        <v>40.0569403520024</v>
      </c>
      <c r="P111" s="111" t="n">
        <f aca="false">AVERAGE(Results!P9:P108)</f>
        <v>21.208495435432</v>
      </c>
      <c r="Q111" s="112"/>
      <c r="R111" s="112"/>
      <c r="S111" s="112"/>
      <c r="T111" s="112"/>
      <c r="U111" s="112"/>
      <c r="V111" s="112"/>
      <c r="W111" s="91"/>
      <c r="X111" s="91"/>
      <c r="Y111" s="91"/>
      <c r="Z111" s="91"/>
      <c r="AA111" s="91"/>
      <c r="AB111" s="91"/>
      <c r="AC111" s="92"/>
      <c r="AD111" s="92"/>
      <c r="AE111" s="92"/>
      <c r="AF111" s="92"/>
      <c r="AG111" s="92"/>
      <c r="AH111" s="113" t="s">
        <v>139</v>
      </c>
      <c r="AI111" s="111" t="n">
        <f aca="false">AVERAGE(AI9:AI108)</f>
        <v>208.07541420403</v>
      </c>
      <c r="AJ111" s="111" t="n">
        <f aca="false">AVERAGE(AJ9:AJ108)</f>
        <v>284.209154274582</v>
      </c>
      <c r="AK111" s="111" t="n">
        <f aca="false">AVERAGE(AK9:AK108)</f>
        <v>179.943457600429</v>
      </c>
      <c r="AL111" s="111" t="n">
        <f aca="false">AVERAGE(AL9:AL108)</f>
        <v>126.660926578343</v>
      </c>
      <c r="AM111" s="111" t="n">
        <f aca="false">AVERAGE(AM9:AM108)</f>
        <v>158.153907154898</v>
      </c>
      <c r="AN111" s="111" t="n">
        <f aca="false">AVERAGE(AN9:AN108)</f>
        <v>351.185459778754</v>
      </c>
      <c r="AQ111" s="111" t="n">
        <f aca="false">AVERAGE(AQ9:AQ108)</f>
        <v>200.679801812006</v>
      </c>
      <c r="AV111" s="111" t="n">
        <f aca="false">AVERAGE(AV9:AV108)</f>
        <v>331.993582675095</v>
      </c>
      <c r="BQ111" s="111" t="n">
        <f aca="false">AVERAGE(BQ9:BQ108)</f>
        <v>167.71197</v>
      </c>
      <c r="BR111" s="111" t="n">
        <f aca="false">AVERAGE(BR9:BR108)</f>
        <v>16.15455</v>
      </c>
      <c r="BS111" s="111"/>
      <c r="BT111" s="111" t="n">
        <f aca="false">AVERAGE(BT9:BT108)</f>
        <v>8.3549</v>
      </c>
      <c r="BU111" s="111" t="n">
        <f aca="false">AVERAGE(BU9:BU108)</f>
        <v>25.6061</v>
      </c>
      <c r="BV111" s="111"/>
    </row>
    <row r="112" customFormat="false" ht="16.5" hidden="false" customHeight="true" outlineLevel="0" collapsed="false">
      <c r="A112" s="85"/>
      <c r="B112" s="85"/>
      <c r="C112" s="85"/>
      <c r="D112" s="87"/>
      <c r="E112" s="108"/>
      <c r="F112" s="109"/>
      <c r="G112" s="109"/>
      <c r="H112" s="114" t="s">
        <v>140</v>
      </c>
      <c r="I112" s="109"/>
      <c r="J112" s="109"/>
      <c r="K112" s="113" t="s">
        <v>141</v>
      </c>
      <c r="L112" s="111" t="n">
        <f aca="false">MEDIAN(Results!L9:L108)</f>
        <v>3.45432916666478</v>
      </c>
      <c r="M112" s="111" t="n">
        <f aca="false">MEDIAN(Results!M9:M108)</f>
        <v>7.9176602299144</v>
      </c>
      <c r="N112" s="111" t="n">
        <f aca="false">MEDIAN(Results!N9:N108)</f>
        <v>25.840366164904</v>
      </c>
      <c r="O112" s="111" t="n">
        <f aca="false">MEDIAN(Results!O9:O108)</f>
        <v>40.899432752956</v>
      </c>
      <c r="P112" s="111" t="n">
        <f aca="false">MEDIAN(Results!P9:P108)</f>
        <v>18.472625240025</v>
      </c>
      <c r="Q112" s="112"/>
      <c r="R112" s="112"/>
      <c r="S112" s="112"/>
      <c r="T112" s="112"/>
      <c r="U112" s="112"/>
      <c r="V112" s="112"/>
      <c r="W112" s="91"/>
      <c r="X112" s="91"/>
      <c r="Y112" s="91"/>
      <c r="Z112" s="91"/>
      <c r="AA112" s="91"/>
      <c r="AB112" s="91"/>
      <c r="AC112" s="92"/>
      <c r="AD112" s="92"/>
      <c r="AE112" s="92"/>
      <c r="AF112" s="92"/>
      <c r="AG112" s="92"/>
      <c r="AH112" s="113" t="s">
        <v>141</v>
      </c>
      <c r="AI112" s="111" t="n">
        <f aca="false">MEDIAN(AI9:AI108)</f>
        <v>196.429093021326</v>
      </c>
      <c r="AJ112" s="111" t="n">
        <f aca="false">MEDIAN(AJ9:AJ108)</f>
        <v>256.476502563172</v>
      </c>
      <c r="AK112" s="111" t="n">
        <f aca="false">MEDIAN(AK9:AK108)</f>
        <v>158.013585283251</v>
      </c>
      <c r="AL112" s="111" t="n">
        <f aca="false">MEDIAN(AL9:AL108)</f>
        <v>119.225052576391</v>
      </c>
      <c r="AM112" s="111" t="n">
        <f aca="false">MEDIAN(AM9:AM108)</f>
        <v>147.125122345569</v>
      </c>
      <c r="AN112" s="111" t="n">
        <f aca="false">MEDIAN(AN9:AN108)</f>
        <v>317.580947140564</v>
      </c>
      <c r="AQ112" s="111" t="n">
        <f aca="false">MEDIAN(AQ9:AQ108)</f>
        <v>190.406768476621</v>
      </c>
      <c r="AV112" s="111" t="n">
        <f aca="false">MEDIAN(AV9:AV108)</f>
        <v>315.567510200566</v>
      </c>
      <c r="BQ112" s="111" t="n">
        <f aca="false">MEDIAN(BQ9:BQ108)</f>
        <v>167.803</v>
      </c>
      <c r="BR112" s="111" t="n">
        <f aca="false">MEDIAN(BR9:BR108)</f>
        <v>14.598</v>
      </c>
      <c r="BS112" s="111"/>
      <c r="BT112" s="111" t="n">
        <f aca="false">MEDIAN(BT9:BT108)</f>
        <v>8.27</v>
      </c>
      <c r="BU112" s="111" t="n">
        <f aca="false">MEDIAN(BU9:BU108)</f>
        <v>25.91</v>
      </c>
      <c r="BV112" s="111"/>
    </row>
    <row r="113" customFormat="false" ht="16.5" hidden="false" customHeight="true" outlineLevel="0" collapsed="false">
      <c r="A113" s="85"/>
      <c r="B113" s="85"/>
      <c r="C113" s="85"/>
      <c r="D113" s="87"/>
      <c r="E113" s="108"/>
      <c r="F113" s="109"/>
      <c r="G113" s="109"/>
      <c r="H113" s="109"/>
      <c r="I113" s="109"/>
      <c r="J113" s="109"/>
      <c r="K113" s="113"/>
      <c r="L113" s="111"/>
      <c r="M113" s="111"/>
      <c r="N113" s="111"/>
      <c r="O113" s="111"/>
      <c r="P113" s="111"/>
      <c r="Q113" s="112"/>
      <c r="R113" s="112"/>
      <c r="S113" s="112"/>
      <c r="T113" s="112"/>
      <c r="U113" s="112"/>
      <c r="V113" s="112"/>
      <c r="W113" s="91"/>
      <c r="X113" s="91"/>
      <c r="Y113" s="91"/>
      <c r="Z113" s="91"/>
      <c r="AA113" s="91"/>
      <c r="AB113" s="91"/>
      <c r="AC113" s="92"/>
      <c r="AD113" s="92"/>
      <c r="AE113" s="92"/>
      <c r="AF113" s="92"/>
      <c r="AG113" s="92"/>
      <c r="AH113" s="113" t="s">
        <v>142</v>
      </c>
      <c r="AI113" s="111" t="n">
        <f aca="false">QUARTILE(AI9:AI108,3)</f>
        <v>246.250880902044</v>
      </c>
      <c r="AJ113" s="111" t="n">
        <f aca="false">QUARTILE(AJ9:AJ108,3)</f>
        <v>356.56576430519</v>
      </c>
      <c r="AK113" s="111" t="n">
        <f aca="false">QUARTILE(AK9:AK108,3)</f>
        <v>228.313290080532</v>
      </c>
      <c r="AL113" s="111" t="n">
        <f aca="false">QUARTILE(AL9:AL108,3)</f>
        <v>154.490124322866</v>
      </c>
      <c r="AM113" s="111" t="n">
        <f aca="false">QUARTILE(AM9:AM108,3)</f>
        <v>200.21967036277</v>
      </c>
      <c r="AN113" s="111" t="n">
        <f aca="false">QUARTILE(AN9:AN108,3)</f>
        <v>422.272176139273</v>
      </c>
      <c r="AQ113" s="111" t="n">
        <f aca="false">QUARTILE(AQ9:AQ108,3)</f>
        <v>236.001020268636</v>
      </c>
      <c r="AV113" s="111" t="n">
        <f aca="false">QUARTILE(AV9:AV108,3)</f>
        <v>413.147916293465</v>
      </c>
      <c r="BQ113" s="111" t="n">
        <f aca="false">QUARTILE(BQ9:BQ108,3)</f>
        <v>215.24325</v>
      </c>
      <c r="BR113" s="111" t="n">
        <f aca="false">QUARTILE(BR9:BR108,3)</f>
        <v>21.34625</v>
      </c>
      <c r="BS113" s="111"/>
      <c r="BT113" s="111" t="n">
        <f aca="false">QUARTILE(BT9:BT108,3)</f>
        <v>8.99</v>
      </c>
      <c r="BU113" s="111" t="n">
        <f aca="false">QUARTILE(BU9:BU108,3)</f>
        <v>27.36</v>
      </c>
      <c r="BV113" s="111"/>
    </row>
    <row r="114" customFormat="false" ht="16.5" hidden="false" customHeight="true" outlineLevel="0" collapsed="false">
      <c r="A114" s="85"/>
      <c r="B114" s="85"/>
      <c r="C114" s="85"/>
      <c r="D114" s="87"/>
      <c r="E114" s="108"/>
      <c r="F114" s="109"/>
      <c r="G114" s="109"/>
      <c r="H114" s="109"/>
      <c r="I114" s="109"/>
      <c r="J114" s="109"/>
      <c r="K114" s="110" t="s">
        <v>143</v>
      </c>
      <c r="L114" s="111" t="n">
        <f aca="false">STDEV(Results!L9:L108)</f>
        <v>1.82643030196657</v>
      </c>
      <c r="M114" s="111" t="n">
        <f aca="false">STDEV(Results!M9:M108)</f>
        <v>4.40856861634338</v>
      </c>
      <c r="N114" s="111" t="n">
        <f aca="false">STDEV(Results!N9:N108)</f>
        <v>10.8493277569096</v>
      </c>
      <c r="O114" s="111" t="n">
        <f aca="false">STDEV(Results!O9:O108)</f>
        <v>7.29458701087644</v>
      </c>
      <c r="P114" s="111" t="n">
        <f aca="false">STDEV(Results!P9:P108)</f>
        <v>10.8139982566883</v>
      </c>
      <c r="Q114" s="112"/>
      <c r="R114" s="112"/>
      <c r="S114" s="112"/>
      <c r="T114" s="112"/>
      <c r="U114" s="112"/>
      <c r="V114" s="112"/>
      <c r="W114" s="91"/>
      <c r="X114" s="91"/>
      <c r="Y114" s="91"/>
      <c r="Z114" s="91"/>
      <c r="AA114" s="91"/>
      <c r="AB114" s="91"/>
      <c r="AC114" s="92"/>
      <c r="AD114" s="92"/>
      <c r="AE114" s="92"/>
      <c r="AF114" s="92"/>
      <c r="AG114" s="92"/>
      <c r="AH114" s="113" t="s">
        <v>143</v>
      </c>
      <c r="AI114" s="111" t="n">
        <f aca="false">STDEV(AI9:AI108)</f>
        <v>85.2149059749749</v>
      </c>
      <c r="AJ114" s="111" t="n">
        <f aca="false">STDEV(AJ9:AJ108)</f>
        <v>135.097217319351</v>
      </c>
      <c r="AK114" s="111" t="n">
        <f aca="false">STDEV(AK9:AK108)</f>
        <v>83.1596014802942</v>
      </c>
      <c r="AL114" s="111" t="n">
        <f aca="false">STDEV(AL9:AL108)</f>
        <v>54.8108667234106</v>
      </c>
      <c r="AM114" s="111" t="n">
        <f aca="false">STDEV(AM9:AM108)</f>
        <v>71.4899837973392</v>
      </c>
      <c r="AN114" s="111" t="n">
        <f aca="false">STDEV(AN9:AN108)</f>
        <v>147.186486727896</v>
      </c>
      <c r="AQ114" s="111" t="n">
        <f aca="false">STDEV(AQ9:AQ108)</f>
        <v>82.4184843170961</v>
      </c>
      <c r="AV114" s="111" t="n">
        <f aca="false">STDEV(AV9:AV108)</f>
        <v>136.73603399011</v>
      </c>
      <c r="BQ114" s="111" t="n">
        <f aca="false">STDEV(BQ9:BQ108)</f>
        <v>83.6648748015842</v>
      </c>
      <c r="BR114" s="111" t="n">
        <f aca="false">STDEV(BR9:BR108)</f>
        <v>8.8655659061257</v>
      </c>
      <c r="BS114" s="111"/>
      <c r="BT114" s="111" t="n">
        <f aca="false">STDEV(BT9:BT108)</f>
        <v>0.936268647236482</v>
      </c>
      <c r="BU114" s="111" t="n">
        <f aca="false">STDEV(BU9:BU108)</f>
        <v>3.13824981623371</v>
      </c>
      <c r="BV114" s="111"/>
    </row>
    <row r="115" customFormat="false" ht="16.5" hidden="false" customHeight="true" outlineLevel="0" collapsed="false">
      <c r="A115" s="85"/>
      <c r="B115" s="85"/>
      <c r="C115" s="85"/>
      <c r="D115" s="87"/>
      <c r="E115" s="108"/>
      <c r="F115" s="109"/>
      <c r="G115" s="109"/>
      <c r="H115" s="109"/>
      <c r="I115" s="109"/>
      <c r="J115" s="109"/>
      <c r="K115" s="89"/>
      <c r="L115" s="89"/>
      <c r="M115" s="89"/>
      <c r="N115" s="89"/>
      <c r="O115" s="89"/>
      <c r="P115" s="89"/>
      <c r="Q115" s="112"/>
      <c r="R115" s="112"/>
      <c r="S115" s="112"/>
      <c r="T115" s="112"/>
      <c r="U115" s="112"/>
      <c r="V115" s="112"/>
      <c r="W115" s="91"/>
      <c r="X115" s="91"/>
      <c r="Y115" s="91"/>
      <c r="Z115" s="91"/>
      <c r="AA115" s="91"/>
      <c r="AB115" s="91"/>
      <c r="AC115" s="92"/>
      <c r="AD115" s="92"/>
      <c r="AE115" s="92"/>
      <c r="AF115" s="92"/>
      <c r="AG115" s="115" t="s">
        <v>144</v>
      </c>
      <c r="AH115" s="116" t="s">
        <v>137</v>
      </c>
      <c r="AI115" s="117" t="n">
        <v>36.3700787401575</v>
      </c>
      <c r="AJ115" s="117" t="n">
        <v>39.523784901758</v>
      </c>
      <c r="AK115" s="117" t="n">
        <v>29.1610576923077</v>
      </c>
      <c r="AL115" s="117" t="n">
        <v>19.0734299516908</v>
      </c>
      <c r="AM115" s="117" t="n">
        <v>31.3432835820896</v>
      </c>
      <c r="AN115" s="117" t="n">
        <v>61.8295990566038</v>
      </c>
      <c r="AO115" s="93"/>
      <c r="AP115" s="93"/>
      <c r="AQ115" s="92"/>
      <c r="AR115" s="92"/>
      <c r="AS115" s="92"/>
      <c r="AT115" s="92"/>
      <c r="AU115" s="36"/>
      <c r="AV115" s="118"/>
      <c r="AW115" s="118"/>
      <c r="AX115" s="118"/>
      <c r="AY115" s="118"/>
      <c r="AZ115" s="118"/>
      <c r="BA115" s="118"/>
      <c r="BB115" s="118"/>
      <c r="BC115" s="118"/>
      <c r="BD115" s="118"/>
      <c r="BE115" s="118"/>
      <c r="BF115" s="118"/>
      <c r="BG115" s="118"/>
      <c r="BH115" s="118"/>
      <c r="BI115" s="118"/>
      <c r="BJ115" s="118"/>
      <c r="BK115" s="118"/>
      <c r="BL115" s="118"/>
      <c r="BM115" s="118"/>
      <c r="BN115" s="118"/>
      <c r="BO115" s="118"/>
      <c r="BP115" s="118"/>
      <c r="BQ115" s="36"/>
      <c r="BR115" s="36"/>
      <c r="BS115" s="36"/>
      <c r="BT115" s="36"/>
      <c r="BU115" s="36"/>
      <c r="BV115" s="36"/>
      <c r="BW115" s="36"/>
      <c r="BX115" s="36"/>
      <c r="BY115" s="36"/>
      <c r="BZ115" s="36"/>
      <c r="CA115" s="36"/>
      <c r="CB115" s="36"/>
      <c r="CC115" s="36"/>
      <c r="CD115" s="36"/>
      <c r="CE115" s="36"/>
      <c r="CF115" s="36"/>
      <c r="CG115" s="36"/>
      <c r="CH115" s="36"/>
      <c r="CI115" s="36"/>
      <c r="CJ115" s="36"/>
      <c r="CK115" s="36"/>
      <c r="CL115" s="36"/>
      <c r="CM115" s="36"/>
      <c r="CN115" s="36"/>
      <c r="CO115" s="36"/>
      <c r="CP115" s="36"/>
      <c r="CQ115" s="36"/>
      <c r="CR115" s="36"/>
      <c r="CS115" s="36"/>
      <c r="CT115" s="36"/>
      <c r="CU115" s="36"/>
      <c r="CV115" s="36"/>
      <c r="CW115" s="36"/>
      <c r="CX115" s="36"/>
      <c r="CY115" s="36"/>
      <c r="CZ115" s="36"/>
    </row>
    <row r="116" customFormat="false" ht="16.5" hidden="false" customHeight="true" outlineLevel="0" collapsed="false">
      <c r="A116" s="85"/>
      <c r="B116" s="85"/>
      <c r="C116" s="85"/>
      <c r="D116" s="87"/>
      <c r="E116" s="108"/>
      <c r="F116" s="109"/>
      <c r="G116" s="109"/>
      <c r="H116" s="109"/>
      <c r="I116" s="109"/>
      <c r="J116" s="109"/>
      <c r="K116" s="89"/>
      <c r="L116" s="89"/>
      <c r="M116" s="89"/>
      <c r="N116" s="89"/>
      <c r="O116" s="89"/>
      <c r="P116" s="89"/>
      <c r="Q116" s="112"/>
      <c r="R116" s="112"/>
      <c r="S116" s="112"/>
      <c r="T116" s="112"/>
      <c r="U116" s="112"/>
      <c r="V116" s="112"/>
      <c r="W116" s="91"/>
      <c r="X116" s="91"/>
      <c r="Y116" s="91"/>
      <c r="Z116" s="91"/>
      <c r="AA116" s="91"/>
      <c r="AB116" s="91"/>
      <c r="AC116" s="92"/>
      <c r="AD116" s="92"/>
      <c r="AE116" s="92"/>
      <c r="AF116" s="92"/>
      <c r="AG116" s="92"/>
      <c r="AH116" s="116" t="s">
        <v>138</v>
      </c>
      <c r="AI116" s="117" t="n">
        <v>238.821464393179</v>
      </c>
      <c r="AJ116" s="117" t="n">
        <v>641.196933962264</v>
      </c>
      <c r="AK116" s="117" t="n">
        <v>286.435233160622</v>
      </c>
      <c r="AL116" s="117" t="n">
        <v>149.943757030371</v>
      </c>
      <c r="AM116" s="117" t="n">
        <v>185.041567695962</v>
      </c>
      <c r="AN116" s="117" t="n">
        <v>462.277556440903</v>
      </c>
      <c r="AO116" s="93"/>
      <c r="AP116" s="93"/>
      <c r="AQ116" s="92"/>
      <c r="AR116" s="92"/>
      <c r="AS116" s="92"/>
      <c r="AT116" s="92"/>
      <c r="AU116" s="36"/>
      <c r="AV116" s="118"/>
      <c r="AW116" s="118"/>
      <c r="AX116" s="118"/>
      <c r="AY116" s="118"/>
      <c r="AZ116" s="118"/>
      <c r="BA116" s="118"/>
      <c r="BB116" s="118"/>
      <c r="BC116" s="118"/>
      <c r="BD116" s="118"/>
      <c r="BE116" s="118"/>
      <c r="BF116" s="118"/>
      <c r="BG116" s="118"/>
      <c r="BH116" s="118"/>
      <c r="BI116" s="118"/>
      <c r="BJ116" s="118"/>
      <c r="BK116" s="118"/>
      <c r="BL116" s="118"/>
      <c r="BM116" s="118"/>
      <c r="BN116" s="118"/>
      <c r="BO116" s="118"/>
      <c r="BP116" s="118"/>
      <c r="BQ116" s="36"/>
      <c r="BR116" s="36"/>
      <c r="BS116" s="36"/>
      <c r="BT116" s="36"/>
      <c r="BU116" s="36"/>
      <c r="BV116" s="36"/>
      <c r="BW116" s="36"/>
      <c r="BX116" s="36"/>
      <c r="BY116" s="36"/>
      <c r="BZ116" s="36"/>
      <c r="CA116" s="36"/>
      <c r="CB116" s="36"/>
      <c r="CC116" s="36"/>
      <c r="CD116" s="36"/>
      <c r="CE116" s="36"/>
      <c r="CF116" s="36"/>
      <c r="CG116" s="36"/>
      <c r="CH116" s="36"/>
      <c r="CI116" s="36"/>
      <c r="CJ116" s="36"/>
      <c r="CK116" s="36"/>
      <c r="CL116" s="36"/>
      <c r="CM116" s="36"/>
      <c r="CN116" s="36"/>
      <c r="CO116" s="36"/>
      <c r="CP116" s="36"/>
      <c r="CQ116" s="36"/>
      <c r="CR116" s="36"/>
      <c r="CS116" s="36"/>
      <c r="CT116" s="36"/>
      <c r="CU116" s="36"/>
      <c r="CV116" s="36"/>
      <c r="CW116" s="36"/>
      <c r="CX116" s="36"/>
      <c r="CY116" s="36"/>
      <c r="CZ116" s="36"/>
    </row>
    <row r="117" customFormat="false" ht="16.5" hidden="false" customHeight="true" outlineLevel="0" collapsed="false">
      <c r="A117" s="85"/>
      <c r="B117" s="85"/>
      <c r="C117" s="85"/>
      <c r="D117" s="87"/>
      <c r="E117" s="108"/>
      <c r="F117" s="109"/>
      <c r="G117" s="109"/>
      <c r="H117" s="109"/>
      <c r="I117" s="109"/>
      <c r="J117" s="109"/>
      <c r="K117" s="89"/>
      <c r="L117" s="89"/>
      <c r="M117" s="89"/>
      <c r="N117" s="89"/>
      <c r="O117" s="89"/>
      <c r="P117" s="89"/>
      <c r="Q117" s="112"/>
      <c r="R117" s="112"/>
      <c r="S117" s="112"/>
      <c r="T117" s="112"/>
      <c r="U117" s="112"/>
      <c r="V117" s="112"/>
      <c r="W117" s="91"/>
      <c r="X117" s="91"/>
      <c r="Y117" s="91"/>
      <c r="Z117" s="91"/>
      <c r="AA117" s="91"/>
      <c r="AB117" s="91"/>
      <c r="AC117" s="92"/>
      <c r="AD117" s="92"/>
      <c r="AE117" s="92"/>
      <c r="AF117" s="92"/>
      <c r="AG117" s="92"/>
      <c r="AH117" s="116" t="s">
        <v>139</v>
      </c>
      <c r="AI117" s="117" t="n">
        <v>100.971744624478</v>
      </c>
      <c r="AJ117" s="117" t="n">
        <v>210.220416297057</v>
      </c>
      <c r="AK117" s="117" t="n">
        <v>118.905842661185</v>
      </c>
      <c r="AL117" s="117" t="n">
        <v>69.2276699262217</v>
      </c>
      <c r="AM117" s="117" t="n">
        <v>78.7506641326279</v>
      </c>
      <c r="AN117" s="117" t="n">
        <v>195.461105521621</v>
      </c>
      <c r="AO117" s="93"/>
      <c r="AP117" s="93"/>
      <c r="AQ117" s="92"/>
      <c r="AR117" s="92"/>
      <c r="AS117" s="92"/>
      <c r="AT117" s="92"/>
      <c r="AU117" s="36"/>
      <c r="AV117" s="118"/>
      <c r="AW117" s="118"/>
      <c r="AX117" s="118"/>
      <c r="AY117" s="118"/>
      <c r="AZ117" s="118"/>
      <c r="BA117" s="118"/>
      <c r="BB117" s="118"/>
      <c r="BC117" s="118"/>
      <c r="BD117" s="118"/>
      <c r="BE117" s="118"/>
      <c r="BF117" s="118"/>
      <c r="BG117" s="118"/>
      <c r="BH117" s="118"/>
      <c r="BI117" s="118"/>
      <c r="BJ117" s="118"/>
      <c r="BK117" s="118"/>
      <c r="BL117" s="118"/>
      <c r="BM117" s="118"/>
      <c r="BN117" s="118"/>
      <c r="BO117" s="118"/>
      <c r="BP117" s="118"/>
      <c r="BQ117" s="36"/>
      <c r="BR117" s="36"/>
      <c r="BS117" s="36"/>
      <c r="BT117" s="36"/>
      <c r="BU117" s="36"/>
      <c r="BV117" s="36"/>
      <c r="BW117" s="36"/>
      <c r="BX117" s="36"/>
      <c r="BY117" s="36"/>
      <c r="BZ117" s="36"/>
      <c r="CA117" s="36"/>
      <c r="CB117" s="36"/>
      <c r="CC117" s="36"/>
      <c r="CD117" s="36"/>
      <c r="CE117" s="36"/>
      <c r="CF117" s="36"/>
      <c r="CG117" s="36"/>
      <c r="CH117" s="36"/>
      <c r="CI117" s="36"/>
      <c r="CJ117" s="36"/>
      <c r="CK117" s="36"/>
      <c r="CL117" s="36"/>
      <c r="CM117" s="36"/>
      <c r="CN117" s="36"/>
      <c r="CO117" s="36"/>
      <c r="CP117" s="36"/>
      <c r="CQ117" s="36"/>
      <c r="CR117" s="36"/>
      <c r="CS117" s="36"/>
      <c r="CT117" s="36"/>
      <c r="CU117" s="36"/>
      <c r="CV117" s="36"/>
      <c r="CW117" s="36"/>
      <c r="CX117" s="36"/>
      <c r="CY117" s="36"/>
      <c r="CZ117" s="36"/>
    </row>
    <row r="118" customFormat="false" ht="16.5" hidden="false" customHeight="true" outlineLevel="0" collapsed="false">
      <c r="A118" s="85"/>
      <c r="B118" s="85"/>
      <c r="C118" s="85"/>
      <c r="D118" s="87"/>
      <c r="E118" s="108"/>
      <c r="F118" s="109"/>
      <c r="G118" s="109"/>
      <c r="H118" s="109"/>
      <c r="I118" s="109"/>
      <c r="J118" s="109"/>
      <c r="K118" s="89"/>
      <c r="L118" s="89"/>
      <c r="M118" s="89"/>
      <c r="N118" s="89"/>
      <c r="O118" s="89"/>
      <c r="P118" s="89"/>
      <c r="Q118" s="112"/>
      <c r="R118" s="112"/>
      <c r="S118" s="112"/>
      <c r="T118" s="112"/>
      <c r="U118" s="112"/>
      <c r="V118" s="112"/>
      <c r="W118" s="91"/>
      <c r="X118" s="91"/>
      <c r="Y118" s="91"/>
      <c r="Z118" s="91"/>
      <c r="AA118" s="91"/>
      <c r="AB118" s="91"/>
      <c r="AC118" s="92"/>
      <c r="AD118" s="92"/>
      <c r="AE118" s="92"/>
      <c r="AF118" s="92"/>
      <c r="AG118" s="92"/>
      <c r="AH118" s="116" t="s">
        <v>141</v>
      </c>
      <c r="AI118" s="117" t="n">
        <v>82.7475961538462</v>
      </c>
      <c r="AJ118" s="117" t="n">
        <v>160.492063492063</v>
      </c>
      <c r="AK118" s="117" t="n">
        <v>100.051767676768</v>
      </c>
      <c r="AL118" s="117" t="n">
        <v>66.2942942942943</v>
      </c>
      <c r="AM118" s="117" t="n">
        <v>72.1554712892741</v>
      </c>
      <c r="AN118" s="117" t="n">
        <v>159.987908101572</v>
      </c>
      <c r="AO118" s="93"/>
      <c r="AP118" s="93"/>
      <c r="AQ118" s="92"/>
      <c r="AR118" s="92"/>
      <c r="AS118" s="92"/>
      <c r="AT118" s="92"/>
      <c r="AU118" s="36"/>
      <c r="AV118" s="118"/>
      <c r="AW118" s="118"/>
      <c r="AX118" s="118"/>
      <c r="AY118" s="118"/>
      <c r="AZ118" s="118"/>
      <c r="BA118" s="118"/>
      <c r="BB118" s="118"/>
      <c r="BC118" s="118"/>
      <c r="BD118" s="118"/>
      <c r="BE118" s="118"/>
      <c r="BF118" s="118"/>
      <c r="BG118" s="118"/>
      <c r="BH118" s="118"/>
      <c r="BI118" s="118"/>
      <c r="BJ118" s="118"/>
      <c r="BK118" s="118"/>
      <c r="BL118" s="118"/>
      <c r="BM118" s="118"/>
      <c r="BN118" s="118"/>
      <c r="BO118" s="118"/>
      <c r="BP118" s="118"/>
      <c r="BQ118" s="36"/>
      <c r="BR118" s="36"/>
      <c r="BS118" s="36"/>
      <c r="BT118" s="36"/>
      <c r="BU118" s="36"/>
      <c r="BV118" s="36"/>
      <c r="BW118" s="36"/>
      <c r="BX118" s="36"/>
      <c r="BY118" s="36"/>
      <c r="BZ118" s="36"/>
      <c r="CA118" s="36"/>
      <c r="CB118" s="36"/>
      <c r="CC118" s="36"/>
      <c r="CD118" s="36"/>
      <c r="CE118" s="36"/>
      <c r="CF118" s="36"/>
      <c r="CG118" s="36"/>
      <c r="CH118" s="36"/>
      <c r="CI118" s="36"/>
      <c r="CJ118" s="36"/>
      <c r="CK118" s="36"/>
      <c r="CL118" s="36"/>
      <c r="CM118" s="36"/>
      <c r="CN118" s="36"/>
      <c r="CO118" s="36"/>
      <c r="CP118" s="36"/>
      <c r="CQ118" s="36"/>
      <c r="CR118" s="36"/>
      <c r="CS118" s="36"/>
      <c r="CT118" s="36"/>
      <c r="CU118" s="36"/>
      <c r="CV118" s="36"/>
      <c r="CW118" s="36"/>
      <c r="CX118" s="36"/>
      <c r="CY118" s="36"/>
      <c r="CZ118" s="36"/>
    </row>
    <row r="119" customFormat="false" ht="16.5" hidden="false" customHeight="true" outlineLevel="0" collapsed="false">
      <c r="A119" s="85"/>
      <c r="B119" s="85"/>
      <c r="C119" s="85"/>
      <c r="D119" s="87"/>
      <c r="E119" s="108"/>
      <c r="F119" s="109"/>
      <c r="G119" s="109"/>
      <c r="H119" s="109"/>
      <c r="I119" s="109"/>
      <c r="J119" s="109"/>
      <c r="K119" s="89"/>
      <c r="L119" s="89"/>
      <c r="M119" s="89"/>
      <c r="N119" s="89"/>
      <c r="O119" s="89"/>
      <c r="P119" s="89"/>
      <c r="Q119" s="112"/>
      <c r="R119" s="112"/>
      <c r="S119" s="112"/>
      <c r="T119" s="112"/>
      <c r="U119" s="112"/>
      <c r="V119" s="112"/>
      <c r="W119" s="91"/>
      <c r="X119" s="91"/>
      <c r="Y119" s="91"/>
      <c r="Z119" s="91"/>
      <c r="AA119" s="91"/>
      <c r="AB119" s="91"/>
      <c r="AC119" s="92"/>
      <c r="AD119" s="92"/>
      <c r="AE119" s="92"/>
      <c r="AF119" s="92"/>
      <c r="AG119" s="92"/>
      <c r="AH119" s="116" t="s">
        <v>142</v>
      </c>
      <c r="AI119" s="117" t="n">
        <v>138.967823204092</v>
      </c>
      <c r="AJ119" s="117" t="n">
        <v>268.387977146743</v>
      </c>
      <c r="AK119" s="117" t="n">
        <v>134.960607653401</v>
      </c>
      <c r="AL119" s="117" t="n">
        <v>90.2954807810507</v>
      </c>
      <c r="AM119" s="117" t="n">
        <v>96.8845035380142</v>
      </c>
      <c r="AN119" s="117" t="n">
        <v>267.934236947791</v>
      </c>
      <c r="AO119" s="93"/>
      <c r="AP119" s="93"/>
      <c r="AQ119" s="92"/>
      <c r="AR119" s="88"/>
      <c r="AS119" s="92"/>
      <c r="AT119" s="92"/>
      <c r="AU119" s="36"/>
      <c r="AV119" s="118"/>
      <c r="AW119" s="118"/>
      <c r="AX119" s="118"/>
      <c r="AY119" s="118"/>
      <c r="AZ119" s="118"/>
      <c r="BA119" s="118"/>
      <c r="BB119" s="118"/>
      <c r="BC119" s="118"/>
      <c r="BD119" s="118"/>
      <c r="BE119" s="118"/>
      <c r="BF119" s="118"/>
      <c r="BG119" s="118"/>
      <c r="BH119" s="118"/>
      <c r="BI119" s="118"/>
      <c r="BJ119" s="118"/>
      <c r="BK119" s="118"/>
      <c r="BL119" s="118"/>
      <c r="BM119" s="118"/>
      <c r="BN119" s="118"/>
      <c r="BO119" s="118"/>
      <c r="BP119" s="118"/>
      <c r="BQ119" s="36"/>
      <c r="BR119" s="36"/>
      <c r="BS119" s="36"/>
      <c r="BT119" s="36"/>
      <c r="BU119" s="36"/>
      <c r="BV119" s="36"/>
      <c r="BW119" s="36"/>
      <c r="BX119" s="36"/>
      <c r="BY119" s="36"/>
      <c r="BZ119" s="36"/>
      <c r="CA119" s="36"/>
      <c r="CB119" s="36"/>
      <c r="CC119" s="36"/>
      <c r="CD119" s="36"/>
      <c r="CE119" s="36"/>
      <c r="CF119" s="36"/>
      <c r="CG119" s="36"/>
      <c r="CH119" s="36"/>
      <c r="CI119" s="36"/>
      <c r="CJ119" s="36"/>
      <c r="CK119" s="36"/>
      <c r="CL119" s="36"/>
      <c r="CM119" s="36"/>
      <c r="CN119" s="36"/>
      <c r="CO119" s="36"/>
      <c r="CP119" s="36"/>
      <c r="CQ119" s="36"/>
      <c r="CR119" s="36"/>
      <c r="CS119" s="36"/>
      <c r="CT119" s="36"/>
      <c r="CU119" s="36"/>
      <c r="CV119" s="36"/>
      <c r="CW119" s="36"/>
      <c r="CX119" s="36"/>
      <c r="CY119" s="36"/>
      <c r="CZ119" s="36"/>
    </row>
    <row r="120" customFormat="false" ht="16.5" hidden="false" customHeight="true" outlineLevel="0" collapsed="false">
      <c r="A120" s="85"/>
      <c r="B120" s="85"/>
      <c r="C120" s="85"/>
      <c r="D120" s="87"/>
      <c r="E120" s="108"/>
      <c r="F120" s="109"/>
      <c r="G120" s="109"/>
      <c r="H120" s="109"/>
      <c r="I120" s="109"/>
      <c r="J120" s="109"/>
      <c r="K120" s="89"/>
      <c r="L120" s="89"/>
      <c r="M120" s="89"/>
      <c r="N120" s="89"/>
      <c r="O120" s="89"/>
      <c r="P120" s="89"/>
      <c r="Q120" s="112"/>
      <c r="R120" s="112"/>
      <c r="S120" s="112"/>
      <c r="T120" s="112"/>
      <c r="U120" s="112"/>
      <c r="V120" s="112"/>
      <c r="W120" s="91"/>
      <c r="X120" s="91"/>
      <c r="Y120" s="91"/>
      <c r="Z120" s="91"/>
      <c r="AA120" s="91"/>
      <c r="AB120" s="91"/>
      <c r="AC120" s="92"/>
      <c r="AD120" s="92"/>
      <c r="AE120" s="92"/>
      <c r="AF120" s="92"/>
      <c r="AG120" s="92"/>
      <c r="AH120" s="116" t="s">
        <v>143</v>
      </c>
      <c r="AI120" s="117" t="n">
        <v>51.6577114763838</v>
      </c>
      <c r="AJ120" s="117" t="n">
        <v>135.703486918829</v>
      </c>
      <c r="AK120" s="117" t="n">
        <v>66.7529982893787</v>
      </c>
      <c r="AL120" s="117" t="n">
        <v>32.6182447384407</v>
      </c>
      <c r="AM120" s="117" t="n">
        <v>37.9642212765054</v>
      </c>
      <c r="AN120" s="117" t="n">
        <v>110.485749062589</v>
      </c>
      <c r="AO120" s="93"/>
      <c r="AP120" s="93"/>
      <c r="AQ120" s="92"/>
      <c r="AR120" s="92"/>
      <c r="AS120" s="92"/>
      <c r="AT120" s="92"/>
      <c r="AU120" s="36"/>
      <c r="AV120" s="118"/>
      <c r="AW120" s="118"/>
      <c r="AX120" s="118"/>
      <c r="AY120" s="118"/>
      <c r="AZ120" s="118"/>
      <c r="BA120" s="118"/>
      <c r="BB120" s="118"/>
      <c r="BC120" s="118"/>
      <c r="BD120" s="118"/>
      <c r="BE120" s="118"/>
      <c r="BF120" s="118"/>
      <c r="BG120" s="118"/>
      <c r="BH120" s="118"/>
      <c r="BI120" s="118"/>
      <c r="BJ120" s="118"/>
      <c r="BK120" s="118"/>
      <c r="BL120" s="118"/>
      <c r="BM120" s="118"/>
      <c r="BN120" s="118"/>
      <c r="BO120" s="118"/>
      <c r="BP120" s="118"/>
      <c r="BQ120" s="36"/>
      <c r="BR120" s="36"/>
      <c r="BS120" s="36"/>
      <c r="BT120" s="36"/>
      <c r="BU120" s="36"/>
      <c r="BV120" s="36"/>
      <c r="BW120" s="36"/>
      <c r="BX120" s="36"/>
      <c r="BY120" s="36"/>
      <c r="BZ120" s="36"/>
      <c r="CA120" s="36"/>
      <c r="CB120" s="36"/>
      <c r="CC120" s="36"/>
      <c r="CD120" s="36"/>
      <c r="CE120" s="36"/>
      <c r="CF120" s="36"/>
      <c r="CG120" s="36"/>
      <c r="CH120" s="36"/>
      <c r="CI120" s="36"/>
      <c r="CJ120" s="36"/>
      <c r="CK120" s="36"/>
      <c r="CL120" s="36"/>
      <c r="CM120" s="36"/>
      <c r="CN120" s="36"/>
      <c r="CO120" s="36"/>
      <c r="CP120" s="36"/>
      <c r="CQ120" s="36"/>
      <c r="CR120" s="36"/>
      <c r="CS120" s="36"/>
      <c r="CT120" s="36"/>
      <c r="CU120" s="36"/>
      <c r="CV120" s="36"/>
      <c r="CW120" s="36"/>
      <c r="CX120" s="36"/>
      <c r="CY120" s="36"/>
      <c r="CZ120" s="36"/>
    </row>
    <row r="121" customFormat="false" ht="16.5" hidden="false" customHeight="true" outlineLevel="0" collapsed="false">
      <c r="A121" s="85"/>
      <c r="B121" s="85"/>
      <c r="C121" s="85"/>
      <c r="D121" s="87"/>
      <c r="E121" s="108"/>
      <c r="F121" s="109"/>
      <c r="G121" s="109"/>
      <c r="H121" s="109"/>
      <c r="I121" s="109"/>
      <c r="J121" s="109"/>
      <c r="K121" s="89"/>
      <c r="L121" s="89"/>
      <c r="M121" s="89"/>
      <c r="N121" s="89"/>
      <c r="O121" s="89"/>
      <c r="P121" s="89"/>
      <c r="Q121" s="112"/>
      <c r="R121" s="112"/>
      <c r="S121" s="112"/>
      <c r="T121" s="112"/>
      <c r="U121" s="112"/>
      <c r="V121" s="112"/>
      <c r="W121" s="91"/>
      <c r="X121" s="91"/>
      <c r="Y121" s="91"/>
      <c r="Z121" s="91"/>
      <c r="AA121" s="91"/>
      <c r="AB121" s="91"/>
      <c r="AC121" s="92"/>
      <c r="AD121" s="92"/>
      <c r="AE121" s="92"/>
      <c r="AF121" s="92"/>
      <c r="AG121" s="119" t="s">
        <v>145</v>
      </c>
      <c r="AH121" s="120" t="s">
        <v>137</v>
      </c>
      <c r="AI121" s="121" t="n">
        <f aca="false">AVERAGE(AI109,AI115)</f>
        <v>33.4028354628749</v>
      </c>
      <c r="AJ121" s="121" t="n">
        <f aca="false">AVERAGE(AJ109,AJ115)</f>
        <v>54.0033926261331</v>
      </c>
      <c r="AK121" s="121" t="n">
        <f aca="false">AVERAGE(AK109,AK115)</f>
        <v>33.2331674567083</v>
      </c>
      <c r="AL121" s="121" t="n">
        <f aca="false">AVERAGE(AL109,AL115)</f>
        <v>20.4787039261216</v>
      </c>
      <c r="AM121" s="121" t="n">
        <f aca="false">AVERAGE(AM109,AM115)</f>
        <v>25.5896207936695</v>
      </c>
      <c r="AN121" s="121" t="n">
        <f aca="false">AVERAGE(AN109,AN115)</f>
        <v>52.4700320864414</v>
      </c>
      <c r="AO121" s="93"/>
      <c r="AP121" s="93"/>
      <c r="AQ121" s="92"/>
      <c r="AR121" s="92"/>
      <c r="AS121" s="92"/>
      <c r="AT121" s="92"/>
      <c r="AU121" s="36"/>
      <c r="AV121" s="118"/>
      <c r="AW121" s="118"/>
      <c r="AX121" s="118"/>
      <c r="AY121" s="118"/>
      <c r="AZ121" s="118"/>
      <c r="BA121" s="118"/>
      <c r="BB121" s="118"/>
      <c r="BC121" s="118"/>
      <c r="BD121" s="118"/>
      <c r="BE121" s="118"/>
      <c r="BF121" s="118"/>
      <c r="BG121" s="118"/>
      <c r="BH121" s="118"/>
      <c r="BI121" s="118"/>
      <c r="BJ121" s="118"/>
      <c r="BK121" s="118"/>
      <c r="BL121" s="118"/>
      <c r="BM121" s="118"/>
      <c r="BN121" s="118"/>
      <c r="BO121" s="118"/>
      <c r="BP121" s="118"/>
      <c r="BQ121" s="36"/>
      <c r="BR121" s="36"/>
      <c r="BS121" s="36"/>
      <c r="BT121" s="36"/>
      <c r="BU121" s="36"/>
      <c r="BV121" s="36"/>
      <c r="BW121" s="36"/>
      <c r="BX121" s="36"/>
      <c r="BY121" s="36"/>
      <c r="BZ121" s="36"/>
      <c r="CA121" s="36"/>
      <c r="CB121" s="36"/>
      <c r="CC121" s="36"/>
      <c r="CD121" s="36"/>
      <c r="CE121" s="36"/>
      <c r="CF121" s="36"/>
      <c r="CG121" s="36"/>
      <c r="CH121" s="36"/>
      <c r="CI121" s="36"/>
      <c r="CJ121" s="36"/>
      <c r="CK121" s="36"/>
      <c r="CL121" s="36"/>
      <c r="CM121" s="36"/>
      <c r="CN121" s="36"/>
      <c r="CO121" s="36"/>
      <c r="CP121" s="36"/>
      <c r="CQ121" s="36"/>
      <c r="CR121" s="36"/>
      <c r="CS121" s="36"/>
      <c r="CT121" s="36"/>
      <c r="CU121" s="36"/>
      <c r="CV121" s="36"/>
      <c r="CW121" s="36"/>
      <c r="CX121" s="36"/>
      <c r="CY121" s="36"/>
      <c r="CZ121" s="36"/>
    </row>
    <row r="122" customFormat="false" ht="16.5" hidden="false" customHeight="true" outlineLevel="0" collapsed="false">
      <c r="A122" s="85"/>
      <c r="B122" s="85"/>
      <c r="C122" s="85"/>
      <c r="D122" s="87"/>
      <c r="E122" s="108"/>
      <c r="F122" s="109"/>
      <c r="G122" s="109"/>
      <c r="H122" s="109"/>
      <c r="I122" s="109"/>
      <c r="J122" s="109"/>
      <c r="K122" s="89"/>
      <c r="L122" s="89"/>
      <c r="M122" s="89"/>
      <c r="N122" s="89"/>
      <c r="O122" s="89"/>
      <c r="P122" s="89"/>
      <c r="Q122" s="112"/>
      <c r="R122" s="112"/>
      <c r="S122" s="112"/>
      <c r="T122" s="112"/>
      <c r="U122" s="112"/>
      <c r="V122" s="112"/>
      <c r="W122" s="91"/>
      <c r="X122" s="91"/>
      <c r="Y122" s="91"/>
      <c r="Z122" s="91"/>
      <c r="AA122" s="91"/>
      <c r="AB122" s="91"/>
      <c r="AC122" s="92"/>
      <c r="AD122" s="92"/>
      <c r="AE122" s="92"/>
      <c r="AF122" s="92"/>
      <c r="AG122" s="92"/>
      <c r="AH122" s="120" t="s">
        <v>138</v>
      </c>
      <c r="AI122" s="121" t="n">
        <f aca="false">AVERAGE(AI110,AI116)</f>
        <v>392.049335892688</v>
      </c>
      <c r="AJ122" s="121" t="n">
        <f aca="false">AVERAGE(AJ110,AJ116)</f>
        <v>658.770790740923</v>
      </c>
      <c r="AK122" s="121" t="n">
        <f aca="false">AVERAGE(AK110,AK116)</f>
        <v>376.683002734773</v>
      </c>
      <c r="AL122" s="121" t="n">
        <f aca="false">AVERAGE(AL110,AL116)</f>
        <v>213.333196923146</v>
      </c>
      <c r="AM122" s="121" t="n">
        <f aca="false">AVERAGE(AM110,AM116)</f>
        <v>303.277008299858</v>
      </c>
      <c r="AN122" s="121" t="n">
        <f aca="false">AVERAGE(AN110,AN116)</f>
        <v>765.26484659652</v>
      </c>
      <c r="AO122" s="93"/>
      <c r="AP122" s="93"/>
      <c r="AQ122" s="92"/>
      <c r="AR122" s="92"/>
      <c r="AS122" s="92"/>
      <c r="AT122" s="92"/>
      <c r="AU122" s="36"/>
      <c r="AV122" s="118"/>
      <c r="AW122" s="118"/>
      <c r="AX122" s="118"/>
      <c r="AY122" s="118"/>
      <c r="AZ122" s="118"/>
      <c r="BA122" s="118"/>
      <c r="BB122" s="118"/>
      <c r="BC122" s="118"/>
      <c r="BD122" s="118"/>
      <c r="BE122" s="118"/>
      <c r="BF122" s="118"/>
      <c r="BG122" s="118"/>
      <c r="BH122" s="118"/>
      <c r="BI122" s="118"/>
      <c r="BJ122" s="118"/>
      <c r="BK122" s="118"/>
      <c r="BL122" s="118"/>
      <c r="BM122" s="118"/>
      <c r="BN122" s="118"/>
      <c r="BO122" s="118"/>
      <c r="BP122" s="118"/>
      <c r="BQ122" s="36"/>
      <c r="BR122" s="36"/>
      <c r="BS122" s="36"/>
      <c r="BT122" s="36"/>
      <c r="BU122" s="36"/>
      <c r="BV122" s="36"/>
      <c r="BW122" s="36"/>
      <c r="BX122" s="36"/>
      <c r="BY122" s="36"/>
      <c r="BZ122" s="36"/>
      <c r="CA122" s="36"/>
      <c r="CB122" s="36"/>
      <c r="CC122" s="36"/>
      <c r="CD122" s="36"/>
      <c r="CE122" s="36"/>
      <c r="CF122" s="36"/>
      <c r="CG122" s="36"/>
      <c r="CH122" s="36"/>
      <c r="CI122" s="36"/>
      <c r="CJ122" s="36"/>
      <c r="CK122" s="36"/>
      <c r="CL122" s="36"/>
      <c r="CM122" s="36"/>
      <c r="CN122" s="36"/>
      <c r="CO122" s="36"/>
      <c r="CP122" s="36"/>
      <c r="CQ122" s="36"/>
      <c r="CR122" s="36"/>
      <c r="CS122" s="36"/>
      <c r="CT122" s="36"/>
      <c r="CU122" s="36"/>
      <c r="CV122" s="36"/>
      <c r="CW122" s="36"/>
      <c r="CX122" s="36"/>
      <c r="CY122" s="36"/>
      <c r="CZ122" s="36"/>
    </row>
    <row r="123" customFormat="false" ht="16.5" hidden="false" customHeight="true" outlineLevel="0" collapsed="false">
      <c r="A123" s="85"/>
      <c r="B123" s="85"/>
      <c r="C123" s="85"/>
      <c r="D123" s="87"/>
      <c r="E123" s="108"/>
      <c r="F123" s="109"/>
      <c r="G123" s="109"/>
      <c r="H123" s="109"/>
      <c r="I123" s="109"/>
      <c r="J123" s="109"/>
      <c r="K123" s="89"/>
      <c r="L123" s="89"/>
      <c r="M123" s="89"/>
      <c r="N123" s="89"/>
      <c r="O123" s="89"/>
      <c r="P123" s="89"/>
      <c r="Q123" s="112"/>
      <c r="R123" s="112"/>
      <c r="S123" s="112"/>
      <c r="T123" s="112"/>
      <c r="U123" s="112"/>
      <c r="V123" s="112"/>
      <c r="W123" s="91"/>
      <c r="X123" s="91"/>
      <c r="Y123" s="91"/>
      <c r="Z123" s="91"/>
      <c r="AA123" s="91"/>
      <c r="AB123" s="91"/>
      <c r="AC123" s="92"/>
      <c r="AD123" s="92"/>
      <c r="AE123" s="92"/>
      <c r="AF123" s="92"/>
      <c r="AG123" s="92"/>
      <c r="AH123" s="120" t="s">
        <v>139</v>
      </c>
      <c r="AI123" s="121" t="n">
        <f aca="false">AVERAGE(AI111,AI117)</f>
        <v>154.523579414254</v>
      </c>
      <c r="AJ123" s="121" t="n">
        <f aca="false">AVERAGE(AJ111,AJ117)</f>
        <v>247.21478528582</v>
      </c>
      <c r="AK123" s="121" t="n">
        <f aca="false">AVERAGE(AK111,AK117)</f>
        <v>149.424650130807</v>
      </c>
      <c r="AL123" s="121" t="n">
        <f aca="false">AVERAGE(AL111,AL117)</f>
        <v>97.9442982522825</v>
      </c>
      <c r="AM123" s="121" t="n">
        <f aca="false">AVERAGE(AM111,AM117)</f>
        <v>118.452285643763</v>
      </c>
      <c r="AN123" s="121" t="n">
        <f aca="false">AVERAGE(AN111,AN117)</f>
        <v>273.323282650188</v>
      </c>
      <c r="AO123" s="93"/>
      <c r="AP123" s="93"/>
      <c r="AQ123" s="92"/>
      <c r="AR123" s="92"/>
      <c r="AS123" s="92"/>
      <c r="AT123" s="92"/>
      <c r="AU123" s="36"/>
      <c r="AV123" s="118"/>
      <c r="AW123" s="118"/>
      <c r="AX123" s="118"/>
      <c r="AY123" s="118"/>
      <c r="AZ123" s="118"/>
      <c r="BA123" s="118"/>
      <c r="BB123" s="118"/>
      <c r="BC123" s="118"/>
      <c r="BD123" s="118"/>
      <c r="BE123" s="118"/>
      <c r="BF123" s="118"/>
      <c r="BG123" s="118"/>
      <c r="BH123" s="118"/>
      <c r="BI123" s="118"/>
      <c r="BJ123" s="118"/>
      <c r="BK123" s="118"/>
      <c r="BL123" s="118"/>
      <c r="BM123" s="118"/>
      <c r="BN123" s="118"/>
      <c r="BO123" s="118"/>
      <c r="BP123" s="118"/>
      <c r="BQ123" s="36"/>
      <c r="BR123" s="36"/>
      <c r="BS123" s="36"/>
      <c r="BT123" s="36"/>
      <c r="BU123" s="36"/>
      <c r="BV123" s="36"/>
      <c r="BW123" s="36"/>
      <c r="BX123" s="36"/>
      <c r="BY123" s="36"/>
      <c r="BZ123" s="36"/>
      <c r="CA123" s="36"/>
      <c r="CB123" s="36"/>
      <c r="CC123" s="36"/>
      <c r="CD123" s="36"/>
      <c r="CE123" s="36"/>
      <c r="CF123" s="36"/>
      <c r="CG123" s="36"/>
      <c r="CH123" s="36"/>
      <c r="CI123" s="36"/>
      <c r="CJ123" s="36"/>
      <c r="CK123" s="36"/>
      <c r="CL123" s="36"/>
      <c r="CM123" s="36"/>
      <c r="CN123" s="36"/>
      <c r="CO123" s="36"/>
      <c r="CP123" s="36"/>
      <c r="CQ123" s="36"/>
      <c r="CR123" s="36"/>
      <c r="CS123" s="36"/>
      <c r="CT123" s="36"/>
      <c r="CU123" s="36"/>
      <c r="CV123" s="36"/>
      <c r="CW123" s="36"/>
      <c r="CX123" s="36"/>
      <c r="CY123" s="36"/>
      <c r="CZ123" s="36"/>
    </row>
    <row r="124" customFormat="false" ht="16.5" hidden="false" customHeight="true" outlineLevel="0" collapsed="false">
      <c r="A124" s="85"/>
      <c r="B124" s="85"/>
      <c r="C124" s="85"/>
      <c r="D124" s="87"/>
      <c r="E124" s="108"/>
      <c r="F124" s="109"/>
      <c r="G124" s="109"/>
      <c r="H124" s="109"/>
      <c r="I124" s="109"/>
      <c r="J124" s="109"/>
      <c r="K124" s="89"/>
      <c r="L124" s="89"/>
      <c r="M124" s="89"/>
      <c r="N124" s="89"/>
      <c r="O124" s="89"/>
      <c r="P124" s="89"/>
      <c r="Q124" s="112"/>
      <c r="R124" s="112"/>
      <c r="S124" s="112"/>
      <c r="T124" s="112"/>
      <c r="U124" s="112"/>
      <c r="V124" s="112"/>
      <c r="W124" s="91"/>
      <c r="X124" s="91"/>
      <c r="Y124" s="91"/>
      <c r="Z124" s="91"/>
      <c r="AA124" s="91"/>
      <c r="AB124" s="91"/>
      <c r="AC124" s="92"/>
      <c r="AD124" s="92"/>
      <c r="AE124" s="92"/>
      <c r="AF124" s="92"/>
      <c r="AG124" s="92"/>
      <c r="AH124" s="120" t="s">
        <v>141</v>
      </c>
      <c r="AI124" s="121" t="n">
        <f aca="false">AVERAGE(AI112,AI118)</f>
        <v>139.588344587586</v>
      </c>
      <c r="AJ124" s="121" t="n">
        <f aca="false">AVERAGE(AJ112,AJ118)</f>
        <v>208.484283027618</v>
      </c>
      <c r="AK124" s="121" t="n">
        <f aca="false">AVERAGE(AK112,AK118)</f>
        <v>129.03267648001</v>
      </c>
      <c r="AL124" s="121" t="n">
        <f aca="false">AVERAGE(AL112,AL118)</f>
        <v>92.7596734353427</v>
      </c>
      <c r="AM124" s="121" t="n">
        <f aca="false">AVERAGE(AM112,AM118)</f>
        <v>109.640296817421</v>
      </c>
      <c r="AN124" s="121" t="n">
        <f aca="false">AVERAGE(AN112,AN118)</f>
        <v>238.784427621068</v>
      </c>
      <c r="AO124" s="93"/>
      <c r="AP124" s="93"/>
      <c r="AQ124" s="92"/>
      <c r="AR124" s="92"/>
      <c r="AS124" s="92"/>
      <c r="AT124" s="92"/>
      <c r="AU124" s="36"/>
      <c r="AV124" s="118"/>
      <c r="AW124" s="118"/>
      <c r="AX124" s="118"/>
      <c r="AY124" s="118"/>
      <c r="AZ124" s="118"/>
      <c r="BA124" s="118"/>
      <c r="BB124" s="118"/>
      <c r="BC124" s="118"/>
      <c r="BD124" s="118"/>
      <c r="BE124" s="118"/>
      <c r="BF124" s="118"/>
      <c r="BG124" s="118"/>
      <c r="BH124" s="118"/>
      <c r="BI124" s="118"/>
      <c r="BJ124" s="118"/>
      <c r="BK124" s="118"/>
      <c r="BL124" s="118"/>
      <c r="BM124" s="118"/>
      <c r="BN124" s="118"/>
      <c r="BO124" s="118"/>
      <c r="BP124" s="118"/>
      <c r="BQ124" s="36"/>
      <c r="BR124" s="36"/>
      <c r="BS124" s="36"/>
      <c r="BT124" s="36"/>
      <c r="BU124" s="36"/>
      <c r="BV124" s="36"/>
      <c r="BW124" s="36"/>
      <c r="BX124" s="36"/>
      <c r="BY124" s="36"/>
      <c r="BZ124" s="36"/>
      <c r="CA124" s="36"/>
      <c r="CB124" s="36"/>
      <c r="CC124" s="36"/>
      <c r="CD124" s="36"/>
      <c r="CE124" s="36"/>
      <c r="CF124" s="36"/>
      <c r="CG124" s="36"/>
      <c r="CH124" s="36"/>
      <c r="CI124" s="36"/>
      <c r="CJ124" s="36"/>
      <c r="CK124" s="36"/>
      <c r="CL124" s="36"/>
      <c r="CM124" s="36"/>
      <c r="CN124" s="36"/>
      <c r="CO124" s="36"/>
      <c r="CP124" s="36"/>
      <c r="CQ124" s="36"/>
      <c r="CR124" s="36"/>
      <c r="CS124" s="36"/>
      <c r="CT124" s="36"/>
      <c r="CU124" s="36"/>
      <c r="CV124" s="36"/>
      <c r="CW124" s="36"/>
      <c r="CX124" s="36"/>
      <c r="CY124" s="36"/>
      <c r="CZ124" s="36"/>
    </row>
    <row r="125" customFormat="false" ht="16.5" hidden="false" customHeight="true" outlineLevel="0" collapsed="false">
      <c r="A125" s="85"/>
      <c r="B125" s="85"/>
      <c r="C125" s="85"/>
      <c r="D125" s="87"/>
      <c r="E125" s="108"/>
      <c r="F125" s="109"/>
      <c r="G125" s="109"/>
      <c r="H125" s="109"/>
      <c r="I125" s="109"/>
      <c r="J125" s="109"/>
      <c r="K125" s="89"/>
      <c r="L125" s="89"/>
      <c r="M125" s="89"/>
      <c r="N125" s="89"/>
      <c r="O125" s="89"/>
      <c r="P125" s="89"/>
      <c r="Q125" s="112"/>
      <c r="R125" s="112"/>
      <c r="S125" s="112"/>
      <c r="T125" s="112"/>
      <c r="U125" s="112"/>
      <c r="V125" s="112"/>
      <c r="W125" s="91"/>
      <c r="X125" s="91"/>
      <c r="Y125" s="91"/>
      <c r="Z125" s="91"/>
      <c r="AA125" s="91"/>
      <c r="AB125" s="91"/>
      <c r="AC125" s="92"/>
      <c r="AD125" s="92"/>
      <c r="AE125" s="92"/>
      <c r="AF125" s="92"/>
      <c r="AG125" s="92"/>
      <c r="AH125" s="120" t="s">
        <v>142</v>
      </c>
      <c r="AI125" s="121" t="n">
        <f aca="false">AVERAGE(AI113,AI119)</f>
        <v>192.609352053068</v>
      </c>
      <c r="AJ125" s="121" t="n">
        <f aca="false">AVERAGE(AJ113,AJ119)</f>
        <v>312.476870725966</v>
      </c>
      <c r="AK125" s="121" t="n">
        <f aca="false">AVERAGE(AK113,AK119)</f>
        <v>181.636948866966</v>
      </c>
      <c r="AL125" s="121" t="n">
        <f aca="false">AVERAGE(AL113,AL119)</f>
        <v>122.392802551958</v>
      </c>
      <c r="AM125" s="121" t="n">
        <f aca="false">AVERAGE(AM113,AM119)</f>
        <v>148.552086950392</v>
      </c>
      <c r="AN125" s="121" t="n">
        <f aca="false">AVERAGE(AN113,AN119)</f>
        <v>345.103206543532</v>
      </c>
      <c r="AO125" s="93"/>
      <c r="AP125" s="93"/>
      <c r="AQ125" s="92"/>
      <c r="AR125" s="88"/>
      <c r="AS125" s="92"/>
      <c r="AT125" s="92"/>
      <c r="AU125" s="36"/>
      <c r="AV125" s="118"/>
      <c r="AW125" s="118"/>
      <c r="AX125" s="118"/>
      <c r="AY125" s="118"/>
      <c r="AZ125" s="118"/>
      <c r="BA125" s="118"/>
      <c r="BB125" s="118"/>
      <c r="BC125" s="118"/>
      <c r="BD125" s="118"/>
      <c r="BE125" s="118"/>
      <c r="BF125" s="118"/>
      <c r="BG125" s="118"/>
      <c r="BH125" s="118"/>
      <c r="BI125" s="118"/>
      <c r="BJ125" s="118"/>
      <c r="BK125" s="118"/>
      <c r="BL125" s="118"/>
      <c r="BM125" s="118"/>
      <c r="BN125" s="118"/>
      <c r="BO125" s="118"/>
      <c r="BP125" s="118"/>
      <c r="BQ125" s="36"/>
      <c r="BR125" s="36"/>
      <c r="BS125" s="36"/>
      <c r="BT125" s="36"/>
      <c r="BU125" s="36"/>
      <c r="BV125" s="36"/>
      <c r="BW125" s="36"/>
      <c r="BX125" s="36"/>
      <c r="BY125" s="36"/>
      <c r="BZ125" s="36"/>
      <c r="CA125" s="36"/>
      <c r="CB125" s="36"/>
      <c r="CC125" s="36"/>
      <c r="CD125" s="36"/>
      <c r="CE125" s="36"/>
      <c r="CF125" s="36"/>
      <c r="CG125" s="36"/>
      <c r="CH125" s="36"/>
      <c r="CI125" s="36"/>
      <c r="CJ125" s="36"/>
      <c r="CK125" s="36"/>
      <c r="CL125" s="36"/>
      <c r="CM125" s="36"/>
      <c r="CN125" s="36"/>
      <c r="CO125" s="36"/>
      <c r="CP125" s="36"/>
      <c r="CQ125" s="36"/>
      <c r="CR125" s="36"/>
      <c r="CS125" s="36"/>
      <c r="CT125" s="36"/>
      <c r="CU125" s="36"/>
      <c r="CV125" s="36"/>
      <c r="CW125" s="36"/>
      <c r="CX125" s="36"/>
      <c r="CY125" s="36"/>
      <c r="CZ125" s="36"/>
    </row>
    <row r="126" customFormat="false" ht="16.5" hidden="false" customHeight="true" outlineLevel="0" collapsed="false">
      <c r="A126" s="85"/>
      <c r="B126" s="85"/>
      <c r="C126" s="85"/>
      <c r="D126" s="87"/>
      <c r="E126" s="108"/>
      <c r="F126" s="109"/>
      <c r="G126" s="109"/>
      <c r="H126" s="109"/>
      <c r="I126" s="109"/>
      <c r="J126" s="109"/>
      <c r="K126" s="89"/>
      <c r="L126" s="89"/>
      <c r="M126" s="89"/>
      <c r="N126" s="89"/>
      <c r="O126" s="89"/>
      <c r="P126" s="89"/>
      <c r="Q126" s="112"/>
      <c r="R126" s="112"/>
      <c r="S126" s="112"/>
      <c r="T126" s="112"/>
      <c r="U126" s="112"/>
      <c r="V126" s="112"/>
      <c r="W126" s="91"/>
      <c r="X126" s="91"/>
      <c r="Y126" s="91"/>
      <c r="Z126" s="91"/>
      <c r="AA126" s="91"/>
      <c r="AB126" s="91"/>
      <c r="AC126" s="92"/>
      <c r="AD126" s="92"/>
      <c r="AE126" s="92"/>
      <c r="AF126" s="92"/>
      <c r="AG126" s="92"/>
      <c r="AH126" s="120" t="s">
        <v>143</v>
      </c>
      <c r="AI126" s="121" t="n">
        <f aca="false">AVERAGE(AI114,AI120)</f>
        <v>68.4363087256794</v>
      </c>
      <c r="AJ126" s="121" t="n">
        <f aca="false">AVERAGE(AJ114,AJ120)</f>
        <v>135.40035211909</v>
      </c>
      <c r="AK126" s="121" t="n">
        <f aca="false">AVERAGE(AK114,AK120)</f>
        <v>74.9562998848365</v>
      </c>
      <c r="AL126" s="121" t="n">
        <f aca="false">AVERAGE(AL114,AL120)</f>
        <v>43.7145557309256</v>
      </c>
      <c r="AM126" s="121" t="n">
        <f aca="false">AVERAGE(AM114,AM120)</f>
        <v>54.7271025369223</v>
      </c>
      <c r="AN126" s="121" t="n">
        <f aca="false">AVERAGE(AN114,AN120)</f>
        <v>128.836117895243</v>
      </c>
      <c r="AO126" s="93"/>
      <c r="AP126" s="93"/>
      <c r="AQ126" s="92"/>
      <c r="AR126" s="92"/>
      <c r="AS126" s="92"/>
      <c r="AT126" s="92"/>
      <c r="AU126" s="36"/>
      <c r="AV126" s="118"/>
      <c r="AW126" s="118"/>
      <c r="AX126" s="118"/>
      <c r="AY126" s="118"/>
      <c r="AZ126" s="118"/>
      <c r="BA126" s="118"/>
      <c r="BB126" s="118"/>
      <c r="BC126" s="118"/>
      <c r="BD126" s="118"/>
      <c r="BE126" s="118"/>
      <c r="BF126" s="118"/>
      <c r="BG126" s="118"/>
      <c r="BH126" s="118"/>
      <c r="BI126" s="118"/>
      <c r="BJ126" s="118"/>
      <c r="BK126" s="118"/>
      <c r="BL126" s="118"/>
      <c r="BM126" s="118"/>
      <c r="BN126" s="118"/>
      <c r="BO126" s="118"/>
      <c r="BP126" s="118"/>
      <c r="BQ126" s="36"/>
      <c r="BR126" s="36"/>
      <c r="BS126" s="36"/>
      <c r="BT126" s="36"/>
      <c r="BU126" s="36"/>
      <c r="BV126" s="36"/>
      <c r="BW126" s="36"/>
      <c r="BX126" s="36"/>
      <c r="BY126" s="36"/>
      <c r="BZ126" s="36"/>
      <c r="CA126" s="36"/>
      <c r="CB126" s="36"/>
      <c r="CC126" s="36"/>
      <c r="CD126" s="36"/>
      <c r="CE126" s="36"/>
      <c r="CF126" s="36"/>
      <c r="CG126" s="36"/>
      <c r="CH126" s="36"/>
      <c r="CI126" s="36"/>
      <c r="CJ126" s="36"/>
      <c r="CK126" s="36"/>
      <c r="CL126" s="36"/>
      <c r="CM126" s="36"/>
      <c r="CN126" s="36"/>
      <c r="CO126" s="36"/>
      <c r="CP126" s="36"/>
      <c r="CQ126" s="36"/>
      <c r="CR126" s="36"/>
      <c r="CS126" s="36"/>
      <c r="CT126" s="36"/>
      <c r="CU126" s="36"/>
      <c r="CV126" s="36"/>
      <c r="CW126" s="36"/>
      <c r="CX126" s="36"/>
      <c r="CY126" s="36"/>
      <c r="CZ126" s="36"/>
    </row>
    <row r="127" customFormat="false" ht="16.5" hidden="false" customHeight="true" outlineLevel="0" collapsed="false">
      <c r="A127" s="85"/>
      <c r="B127" s="85"/>
      <c r="C127" s="85"/>
      <c r="D127" s="87"/>
      <c r="E127" s="108"/>
      <c r="F127" s="109"/>
      <c r="G127" s="109"/>
      <c r="H127" s="109"/>
      <c r="I127" s="109"/>
      <c r="J127" s="109"/>
      <c r="K127" s="89"/>
      <c r="L127" s="89"/>
      <c r="M127" s="89"/>
      <c r="N127" s="89"/>
      <c r="O127" s="89"/>
      <c r="P127" s="89"/>
      <c r="Q127" s="112"/>
      <c r="R127" s="112"/>
      <c r="S127" s="112"/>
      <c r="T127" s="112"/>
      <c r="U127" s="112"/>
      <c r="V127" s="112"/>
      <c r="W127" s="91"/>
      <c r="X127" s="91"/>
      <c r="Y127" s="91"/>
      <c r="Z127" s="91"/>
      <c r="AA127" s="91"/>
      <c r="AB127" s="91"/>
      <c r="AC127" s="92"/>
      <c r="AD127" s="92"/>
      <c r="AE127" s="92"/>
      <c r="AF127" s="92"/>
      <c r="AG127" s="92"/>
      <c r="AH127" s="92"/>
      <c r="AI127" s="93"/>
      <c r="AJ127" s="93"/>
      <c r="AK127" s="93"/>
      <c r="AL127" s="93"/>
      <c r="AM127" s="93"/>
      <c r="AN127" s="93"/>
      <c r="AO127" s="93"/>
      <c r="AP127" s="93"/>
      <c r="AQ127" s="92"/>
      <c r="AR127" s="92"/>
      <c r="AS127" s="92"/>
      <c r="AT127" s="92"/>
      <c r="AU127" s="36"/>
      <c r="AV127" s="118"/>
      <c r="AW127" s="118"/>
      <c r="AX127" s="118"/>
      <c r="AY127" s="118"/>
      <c r="AZ127" s="118"/>
      <c r="BA127" s="118"/>
      <c r="BB127" s="118"/>
      <c r="BC127" s="118"/>
      <c r="BD127" s="118"/>
      <c r="BE127" s="118"/>
      <c r="BF127" s="118"/>
      <c r="BG127" s="118"/>
      <c r="BH127" s="118"/>
      <c r="BI127" s="118"/>
      <c r="BJ127" s="118"/>
      <c r="BK127" s="118"/>
      <c r="BL127" s="118"/>
      <c r="BM127" s="118"/>
      <c r="BN127" s="118"/>
      <c r="BO127" s="118"/>
      <c r="BP127" s="118"/>
      <c r="BQ127" s="36"/>
      <c r="BR127" s="36"/>
      <c r="BS127" s="36"/>
      <c r="BT127" s="36"/>
      <c r="BU127" s="36"/>
      <c r="BV127" s="36"/>
      <c r="BW127" s="36"/>
      <c r="BX127" s="36"/>
      <c r="BY127" s="36"/>
      <c r="BZ127" s="36"/>
      <c r="CA127" s="36"/>
      <c r="CB127" s="36"/>
      <c r="CC127" s="36"/>
      <c r="CD127" s="36"/>
      <c r="CE127" s="36"/>
      <c r="CF127" s="36"/>
      <c r="CG127" s="36"/>
      <c r="CH127" s="36"/>
      <c r="CI127" s="36"/>
      <c r="CJ127" s="36"/>
      <c r="CK127" s="36"/>
      <c r="CL127" s="36"/>
      <c r="CM127" s="36"/>
      <c r="CN127" s="36"/>
      <c r="CO127" s="36"/>
      <c r="CP127" s="36"/>
      <c r="CQ127" s="36"/>
      <c r="CR127" s="36"/>
      <c r="CS127" s="36"/>
      <c r="CT127" s="36"/>
      <c r="CU127" s="36"/>
      <c r="CV127" s="36"/>
      <c r="CW127" s="36"/>
      <c r="CX127" s="36"/>
      <c r="CY127" s="36"/>
      <c r="CZ127" s="36"/>
    </row>
    <row r="128" customFormat="false" ht="16.5" hidden="false" customHeight="true" outlineLevel="0" collapsed="false">
      <c r="A128" s="85"/>
      <c r="B128" s="85"/>
      <c r="C128" s="85"/>
      <c r="D128" s="87"/>
      <c r="E128" s="108"/>
      <c r="F128" s="109"/>
      <c r="G128" s="109"/>
      <c r="H128" s="109"/>
      <c r="I128" s="109"/>
      <c r="J128" s="109"/>
      <c r="K128" s="89"/>
      <c r="L128" s="89"/>
      <c r="M128" s="89"/>
      <c r="N128" s="89"/>
      <c r="O128" s="89"/>
      <c r="P128" s="89"/>
      <c r="Q128" s="112"/>
      <c r="R128" s="112"/>
      <c r="S128" s="112"/>
      <c r="T128" s="112"/>
      <c r="U128" s="112"/>
      <c r="V128" s="112"/>
      <c r="W128" s="91"/>
      <c r="X128" s="91"/>
      <c r="Y128" s="91"/>
      <c r="Z128" s="91"/>
      <c r="AA128" s="91"/>
      <c r="AB128" s="91"/>
      <c r="AC128" s="92"/>
      <c r="AD128" s="92"/>
      <c r="AE128" s="92"/>
      <c r="AF128" s="92"/>
      <c r="AG128" s="92"/>
      <c r="AH128" s="92"/>
      <c r="AI128" s="93"/>
      <c r="AJ128" s="93"/>
      <c r="AK128" s="93"/>
      <c r="AL128" s="93"/>
      <c r="AM128" s="93"/>
      <c r="AN128" s="93"/>
      <c r="AO128" s="93"/>
      <c r="AP128" s="93"/>
      <c r="AQ128" s="92"/>
      <c r="AR128" s="92"/>
      <c r="AS128" s="92"/>
      <c r="AT128" s="92"/>
      <c r="AU128" s="36"/>
      <c r="AV128" s="118"/>
      <c r="AW128" s="118"/>
      <c r="AX128" s="118"/>
      <c r="AY128" s="118"/>
      <c r="AZ128" s="118"/>
      <c r="BA128" s="118"/>
      <c r="BB128" s="118"/>
      <c r="BC128" s="118"/>
      <c r="BD128" s="118"/>
      <c r="BE128" s="118"/>
      <c r="BF128" s="118"/>
      <c r="BG128" s="118"/>
      <c r="BH128" s="118"/>
      <c r="BI128" s="118"/>
      <c r="BJ128" s="118"/>
      <c r="BK128" s="118"/>
      <c r="BL128" s="118"/>
      <c r="BM128" s="118"/>
      <c r="BN128" s="118"/>
      <c r="BO128" s="118"/>
      <c r="BP128" s="118"/>
      <c r="BQ128" s="36"/>
      <c r="BR128" s="36"/>
      <c r="BS128" s="36"/>
      <c r="BT128" s="36"/>
      <c r="BU128" s="36"/>
      <c r="BV128" s="36"/>
      <c r="BW128" s="36"/>
      <c r="BX128" s="36"/>
      <c r="BY128" s="36"/>
      <c r="BZ128" s="36"/>
      <c r="CA128" s="36"/>
      <c r="CB128" s="36"/>
      <c r="CC128" s="36"/>
      <c r="CD128" s="36"/>
      <c r="CE128" s="36"/>
      <c r="CF128" s="36"/>
      <c r="CG128" s="36"/>
      <c r="CH128" s="36"/>
      <c r="CI128" s="36"/>
      <c r="CJ128" s="36"/>
      <c r="CK128" s="36"/>
      <c r="CL128" s="36"/>
      <c r="CM128" s="36"/>
      <c r="CN128" s="36"/>
      <c r="CO128" s="36"/>
      <c r="CP128" s="36"/>
      <c r="CQ128" s="36"/>
      <c r="CR128" s="36"/>
      <c r="CS128" s="36"/>
      <c r="CT128" s="36"/>
      <c r="CU128" s="36"/>
      <c r="CV128" s="36"/>
      <c r="CW128" s="36"/>
      <c r="CX128" s="36"/>
      <c r="CY128" s="36"/>
      <c r="CZ128" s="36"/>
    </row>
    <row r="129" customFormat="false" ht="16.5" hidden="false" customHeight="true" outlineLevel="0" collapsed="false">
      <c r="A129" s="85"/>
      <c r="B129" s="85"/>
      <c r="C129" s="85"/>
      <c r="D129" s="87"/>
      <c r="E129" s="108"/>
      <c r="F129" s="109"/>
      <c r="G129" s="109"/>
      <c r="H129" s="109"/>
      <c r="I129" s="109"/>
      <c r="J129" s="109"/>
      <c r="K129" s="89"/>
      <c r="L129" s="89"/>
      <c r="M129" s="89"/>
      <c r="N129" s="89"/>
      <c r="O129" s="89"/>
      <c r="P129" s="89"/>
      <c r="Q129" s="112"/>
      <c r="R129" s="112"/>
      <c r="S129" s="112"/>
      <c r="T129" s="112"/>
      <c r="U129" s="112"/>
      <c r="V129" s="112"/>
      <c r="W129" s="91"/>
      <c r="X129" s="91"/>
      <c r="Y129" s="91"/>
      <c r="Z129" s="91"/>
      <c r="AA129" s="91"/>
      <c r="AB129" s="91"/>
      <c r="AC129" s="92"/>
      <c r="AD129" s="92"/>
      <c r="AE129" s="92"/>
      <c r="AF129" s="92"/>
      <c r="AG129" s="92"/>
      <c r="AH129" s="92"/>
      <c r="AI129" s="93"/>
      <c r="AJ129" s="93"/>
      <c r="AK129" s="93"/>
      <c r="AL129" s="93"/>
      <c r="AM129" s="93"/>
      <c r="AN129" s="93"/>
      <c r="AO129" s="93"/>
      <c r="AP129" s="93"/>
      <c r="AQ129" s="92"/>
      <c r="AR129" s="92"/>
      <c r="AS129" s="92"/>
      <c r="AT129" s="92"/>
      <c r="AU129" s="36"/>
      <c r="AV129" s="118"/>
      <c r="AW129" s="118"/>
      <c r="AX129" s="118"/>
      <c r="AY129" s="118"/>
      <c r="AZ129" s="118"/>
      <c r="BA129" s="118"/>
      <c r="BB129" s="118"/>
      <c r="BC129" s="118"/>
      <c r="BD129" s="118"/>
      <c r="BE129" s="118"/>
      <c r="BF129" s="118"/>
      <c r="BG129" s="118"/>
      <c r="BH129" s="118"/>
      <c r="BI129" s="118"/>
      <c r="BJ129" s="118"/>
      <c r="BK129" s="118"/>
      <c r="BL129" s="118"/>
      <c r="BM129" s="118"/>
      <c r="BN129" s="118"/>
      <c r="BO129" s="118"/>
      <c r="BP129" s="118"/>
      <c r="BQ129" s="36"/>
      <c r="BR129" s="36"/>
      <c r="BS129" s="36"/>
      <c r="BT129" s="36"/>
      <c r="BU129" s="36"/>
      <c r="BV129" s="36"/>
      <c r="BW129" s="36"/>
      <c r="BX129" s="36"/>
      <c r="BY129" s="36"/>
      <c r="BZ129" s="36"/>
      <c r="CA129" s="36"/>
      <c r="CB129" s="36"/>
      <c r="CC129" s="36"/>
      <c r="CD129" s="36"/>
      <c r="CE129" s="36"/>
      <c r="CF129" s="36"/>
      <c r="CG129" s="36"/>
      <c r="CH129" s="36"/>
      <c r="CI129" s="36"/>
      <c r="CJ129" s="36"/>
      <c r="CK129" s="36"/>
      <c r="CL129" s="36"/>
      <c r="CM129" s="36"/>
      <c r="CN129" s="36"/>
      <c r="CO129" s="36"/>
      <c r="CP129" s="36"/>
      <c r="CQ129" s="36"/>
      <c r="CR129" s="36"/>
      <c r="CS129" s="36"/>
      <c r="CT129" s="36"/>
      <c r="CU129" s="36"/>
      <c r="CV129" s="36"/>
      <c r="CW129" s="36"/>
      <c r="CX129" s="36"/>
      <c r="CY129" s="36"/>
      <c r="CZ129" s="36"/>
      <c r="EA129" s="122"/>
      <c r="EE129" s="122"/>
    </row>
    <row r="130" customFormat="false" ht="16.5" hidden="false" customHeight="true" outlineLevel="0" collapsed="false">
      <c r="A130" s="85"/>
      <c r="B130" s="85"/>
      <c r="C130" s="85"/>
      <c r="D130" s="87"/>
      <c r="E130" s="108"/>
      <c r="F130" s="109"/>
      <c r="G130" s="109"/>
      <c r="H130" s="109"/>
      <c r="I130" s="109"/>
      <c r="J130" s="109"/>
      <c r="K130" s="89"/>
      <c r="L130" s="89"/>
      <c r="M130" s="89"/>
      <c r="N130" s="89"/>
      <c r="O130" s="89"/>
      <c r="P130" s="89"/>
      <c r="Q130" s="112"/>
      <c r="R130" s="112"/>
      <c r="S130" s="112"/>
      <c r="T130" s="112"/>
      <c r="U130" s="112"/>
      <c r="V130" s="112"/>
      <c r="W130" s="91"/>
      <c r="X130" s="91"/>
      <c r="Y130" s="91"/>
      <c r="Z130" s="91"/>
      <c r="AA130" s="91"/>
      <c r="AB130" s="91"/>
      <c r="AC130" s="92"/>
      <c r="AD130" s="92"/>
      <c r="AE130" s="92"/>
      <c r="AF130" s="92"/>
      <c r="AG130" s="92"/>
      <c r="AH130" s="92"/>
      <c r="AI130" s="93"/>
      <c r="AJ130" s="93"/>
      <c r="AK130" s="93"/>
      <c r="AL130" s="93"/>
      <c r="AM130" s="93"/>
      <c r="AN130" s="93"/>
      <c r="AO130" s="93"/>
      <c r="AP130" s="93"/>
      <c r="AQ130" s="92"/>
      <c r="AR130" s="92"/>
      <c r="AS130" s="92"/>
      <c r="AT130" s="92"/>
      <c r="AU130" s="122"/>
      <c r="AV130" s="123"/>
      <c r="AW130" s="123"/>
      <c r="AX130" s="123"/>
      <c r="AY130" s="123"/>
      <c r="AZ130" s="123"/>
      <c r="BA130" s="123"/>
      <c r="BB130" s="123"/>
      <c r="BC130" s="123"/>
      <c r="BD130" s="123"/>
      <c r="BE130" s="123"/>
      <c r="BF130" s="123"/>
      <c r="BG130" s="123"/>
      <c r="BH130" s="123"/>
      <c r="BI130" s="123"/>
      <c r="BJ130" s="123"/>
      <c r="BK130" s="123"/>
      <c r="BL130" s="123"/>
      <c r="BM130" s="123"/>
      <c r="BN130" s="123"/>
      <c r="BO130" s="123"/>
      <c r="BP130" s="123"/>
      <c r="BQ130" s="122"/>
      <c r="DB130" s="122"/>
      <c r="DF130" s="122"/>
      <c r="DJ130" s="122"/>
      <c r="DV130" s="122"/>
      <c r="EA130" s="122"/>
      <c r="EE130" s="122"/>
      <c r="EV130" s="122" t="n">
        <v>768.64</v>
      </c>
      <c r="EW130" s="122" t="n">
        <v>803.58</v>
      </c>
      <c r="EX130" s="122" t="n">
        <v>634.25</v>
      </c>
      <c r="EY130" s="122" t="n">
        <v>1048.71</v>
      </c>
      <c r="EZ130" s="122" t="n">
        <v>500.46</v>
      </c>
      <c r="FA130" s="122" t="n">
        <v>863.88</v>
      </c>
      <c r="FB130" s="122" t="n">
        <v>803.78</v>
      </c>
      <c r="FC130" s="122" t="n">
        <v>869.96</v>
      </c>
      <c r="FD130" s="122" t="n">
        <v>920.45</v>
      </c>
      <c r="FE130" s="122" t="n">
        <v>956.5</v>
      </c>
      <c r="FF130" s="122" t="n">
        <v>1027.67</v>
      </c>
      <c r="FG130" s="122" t="n">
        <v>852.01</v>
      </c>
      <c r="FH130" s="122" t="n">
        <v>761.77</v>
      </c>
      <c r="FI130" s="122" t="n">
        <v>893.76</v>
      </c>
    </row>
    <row r="131" customFormat="false" ht="16.5" hidden="false" customHeight="true" outlineLevel="0" collapsed="false">
      <c r="A131" s="85"/>
      <c r="B131" s="85"/>
      <c r="C131" s="85"/>
      <c r="D131" s="87"/>
      <c r="E131" s="108"/>
      <c r="F131" s="109"/>
      <c r="G131" s="109"/>
      <c r="H131" s="109"/>
      <c r="I131" s="109"/>
      <c r="J131" s="109"/>
      <c r="K131" s="89"/>
      <c r="L131" s="89"/>
      <c r="M131" s="89"/>
      <c r="N131" s="89"/>
      <c r="O131" s="89"/>
      <c r="P131" s="89"/>
      <c r="Q131" s="112"/>
      <c r="R131" s="112"/>
      <c r="S131" s="112"/>
      <c r="T131" s="112"/>
      <c r="U131" s="112"/>
      <c r="V131" s="112"/>
      <c r="W131" s="91"/>
      <c r="X131" s="91"/>
      <c r="Y131" s="91"/>
      <c r="Z131" s="91"/>
      <c r="AA131" s="91"/>
      <c r="AB131" s="91"/>
      <c r="AC131" s="92"/>
      <c r="AD131" s="92"/>
      <c r="AE131" s="92"/>
      <c r="AF131" s="92"/>
      <c r="AG131" s="92"/>
      <c r="AH131" s="92"/>
      <c r="AI131" s="93"/>
      <c r="AJ131" s="93"/>
      <c r="AK131" s="93"/>
      <c r="AL131" s="93"/>
      <c r="AM131" s="93"/>
      <c r="AN131" s="93"/>
      <c r="AO131" s="93"/>
      <c r="AP131" s="93"/>
      <c r="AQ131" s="92"/>
      <c r="AR131" s="88"/>
      <c r="AS131" s="92"/>
      <c r="AT131" s="92"/>
      <c r="AU131" s="122"/>
      <c r="AV131" s="123"/>
      <c r="AW131" s="123"/>
      <c r="AX131" s="123"/>
      <c r="AY131" s="123"/>
      <c r="AZ131" s="123"/>
      <c r="BA131" s="123"/>
      <c r="BB131" s="123"/>
      <c r="BC131" s="123"/>
      <c r="BD131" s="123"/>
      <c r="BE131" s="123"/>
      <c r="BF131" s="123"/>
      <c r="BG131" s="123"/>
      <c r="BH131" s="123"/>
      <c r="BI131" s="123"/>
      <c r="BJ131" s="123"/>
      <c r="BK131" s="123"/>
      <c r="BL131" s="123"/>
      <c r="BM131" s="123"/>
      <c r="BN131" s="123"/>
      <c r="BO131" s="123"/>
      <c r="BP131" s="123"/>
      <c r="BQ131" s="122"/>
      <c r="DB131" s="122"/>
      <c r="DF131" s="122"/>
      <c r="DJ131" s="122"/>
      <c r="DV131" s="122"/>
      <c r="EA131" s="122"/>
      <c r="EE131" s="122"/>
      <c r="EV131" s="122" t="n">
        <v>37.94</v>
      </c>
      <c r="EW131" s="122" t="n">
        <v>20.94</v>
      </c>
      <c r="EX131" s="122" t="n">
        <v>25.28</v>
      </c>
      <c r="EY131" s="122" t="n">
        <v>66.77</v>
      </c>
      <c r="EZ131" s="122" t="n">
        <v>23.85</v>
      </c>
      <c r="FA131" s="122" t="n">
        <v>12.83</v>
      </c>
      <c r="FB131" s="122" t="n">
        <v>45.78</v>
      </c>
      <c r="FC131" s="122" t="n">
        <v>15.34</v>
      </c>
      <c r="FD131" s="122" t="n">
        <v>26.93</v>
      </c>
      <c r="FE131" s="122" t="n">
        <v>30.65</v>
      </c>
      <c r="FF131" s="122" t="n">
        <v>71.62</v>
      </c>
      <c r="FG131" s="122" t="n">
        <v>30.24</v>
      </c>
      <c r="FH131" s="122" t="n">
        <v>44.08</v>
      </c>
      <c r="FI131" s="122" t="n">
        <v>21.06</v>
      </c>
    </row>
    <row r="132" customFormat="false" ht="16.5" hidden="false" customHeight="true" outlineLevel="0" collapsed="false">
      <c r="A132" s="85"/>
      <c r="B132" s="85"/>
      <c r="C132" s="85"/>
      <c r="D132" s="87"/>
      <c r="E132" s="108"/>
      <c r="F132" s="109"/>
      <c r="G132" s="109"/>
      <c r="H132" s="109"/>
      <c r="I132" s="109"/>
      <c r="J132" s="109"/>
      <c r="K132" s="89"/>
      <c r="L132" s="89"/>
      <c r="M132" s="89"/>
      <c r="N132" s="89"/>
      <c r="O132" s="89"/>
      <c r="P132" s="89"/>
      <c r="Q132" s="112"/>
      <c r="R132" s="112"/>
      <c r="S132" s="112"/>
      <c r="T132" s="112"/>
      <c r="U132" s="112"/>
      <c r="V132" s="112"/>
      <c r="W132" s="91"/>
      <c r="X132" s="91"/>
      <c r="Y132" s="91"/>
      <c r="Z132" s="91"/>
      <c r="AA132" s="91"/>
      <c r="AB132" s="91"/>
      <c r="AC132" s="92"/>
      <c r="AD132" s="92"/>
      <c r="AE132" s="92"/>
      <c r="AF132" s="92"/>
      <c r="AG132" s="92"/>
      <c r="AH132" s="92"/>
      <c r="AI132" s="93"/>
      <c r="AJ132" s="93"/>
      <c r="AK132" s="93"/>
      <c r="AL132" s="93"/>
      <c r="AM132" s="93"/>
      <c r="AN132" s="93"/>
      <c r="AO132" s="93"/>
      <c r="AP132" s="93"/>
      <c r="AQ132" s="92"/>
      <c r="AR132" s="92"/>
      <c r="AS132" s="92"/>
      <c r="AT132" s="92"/>
      <c r="AU132" s="122"/>
      <c r="AV132" s="123"/>
      <c r="AW132" s="123"/>
      <c r="AX132" s="123"/>
      <c r="AY132" s="123"/>
      <c r="AZ132" s="123"/>
      <c r="BA132" s="123"/>
      <c r="BB132" s="123"/>
      <c r="BC132" s="123"/>
      <c r="BD132" s="123"/>
      <c r="BE132" s="123"/>
      <c r="BF132" s="123"/>
      <c r="BG132" s="123"/>
      <c r="BH132" s="123"/>
      <c r="BI132" s="123"/>
      <c r="BJ132" s="123"/>
      <c r="BK132" s="123"/>
      <c r="BL132" s="123"/>
      <c r="BM132" s="123"/>
      <c r="BN132" s="123"/>
      <c r="BO132" s="123"/>
      <c r="BP132" s="123"/>
      <c r="BQ132" s="122"/>
      <c r="DB132" s="122"/>
      <c r="DF132" s="122"/>
      <c r="DJ132" s="122"/>
      <c r="DV132" s="122"/>
      <c r="EA132" s="122"/>
      <c r="EE132" s="122"/>
      <c r="EV132" s="122" t="n">
        <v>64.82</v>
      </c>
      <c r="EW132" s="122" t="n">
        <v>43.54</v>
      </c>
      <c r="EX132" s="122" t="n">
        <v>48.23</v>
      </c>
      <c r="EY132" s="122" t="n">
        <v>186.17</v>
      </c>
      <c r="EZ132" s="122" t="n">
        <v>58.94</v>
      </c>
      <c r="FA132" s="122" t="n">
        <v>34.55</v>
      </c>
      <c r="FB132" s="122" t="n">
        <v>161.24</v>
      </c>
      <c r="FC132" s="122" t="n">
        <v>36.34</v>
      </c>
      <c r="FD132" s="122" t="n">
        <v>67.3</v>
      </c>
      <c r="FE132" s="122" t="n">
        <v>87.68</v>
      </c>
      <c r="FF132" s="122" t="n">
        <v>226.4</v>
      </c>
      <c r="FG132" s="122" t="n">
        <v>73.73</v>
      </c>
      <c r="FH132" s="122" t="n">
        <v>100</v>
      </c>
      <c r="FI132" s="122" t="n">
        <v>53.94</v>
      </c>
    </row>
    <row r="133" customFormat="false" ht="16.5" hidden="false" customHeight="true" outlineLevel="0" collapsed="false">
      <c r="A133" s="85"/>
      <c r="B133" s="85"/>
      <c r="C133" s="85"/>
      <c r="D133" s="87"/>
      <c r="E133" s="108"/>
      <c r="F133" s="109"/>
      <c r="G133" s="109"/>
      <c r="H133" s="109"/>
      <c r="I133" s="109"/>
      <c r="J133" s="109"/>
      <c r="K133" s="89"/>
      <c r="L133" s="89"/>
      <c r="M133" s="89"/>
      <c r="N133" s="89"/>
      <c r="O133" s="89"/>
      <c r="P133" s="89"/>
      <c r="Q133" s="112"/>
      <c r="R133" s="112"/>
      <c r="S133" s="112"/>
      <c r="T133" s="112"/>
      <c r="U133" s="112"/>
      <c r="V133" s="112"/>
      <c r="W133" s="91"/>
      <c r="X133" s="91"/>
      <c r="Y133" s="91"/>
      <c r="Z133" s="91"/>
      <c r="AA133" s="91"/>
      <c r="AB133" s="91"/>
      <c r="AC133" s="92"/>
      <c r="AD133" s="92"/>
      <c r="AE133" s="92"/>
      <c r="AF133" s="92"/>
      <c r="AG133" s="92"/>
      <c r="AH133" s="92"/>
      <c r="AI133" s="93"/>
      <c r="AJ133" s="93"/>
      <c r="AK133" s="93"/>
      <c r="AL133" s="93"/>
      <c r="AM133" s="93"/>
      <c r="AN133" s="93"/>
      <c r="AO133" s="93"/>
      <c r="AP133" s="93"/>
      <c r="AQ133" s="92"/>
      <c r="AR133" s="92"/>
      <c r="AS133" s="92"/>
      <c r="AT133" s="92"/>
      <c r="AU133" s="122"/>
      <c r="AV133" s="123"/>
      <c r="AW133" s="123"/>
      <c r="AX133" s="123"/>
      <c r="AY133" s="123"/>
      <c r="AZ133" s="123"/>
      <c r="BA133" s="123"/>
      <c r="BB133" s="123"/>
      <c r="BC133" s="123"/>
      <c r="BD133" s="123"/>
      <c r="BE133" s="123"/>
      <c r="BF133" s="123"/>
      <c r="BG133" s="123"/>
      <c r="BH133" s="123"/>
      <c r="BI133" s="123"/>
      <c r="BJ133" s="123"/>
      <c r="BK133" s="123"/>
      <c r="BL133" s="123"/>
      <c r="BM133" s="123"/>
      <c r="BN133" s="123"/>
      <c r="BO133" s="123"/>
      <c r="BP133" s="123"/>
      <c r="BQ133" s="122"/>
      <c r="DB133" s="122"/>
      <c r="DF133" s="122"/>
      <c r="DJ133" s="122"/>
      <c r="DV133" s="122"/>
      <c r="EA133" s="122"/>
      <c r="EE133" s="122"/>
      <c r="EV133" s="122" t="n">
        <v>132.77</v>
      </c>
      <c r="EW133" s="122" t="n">
        <v>96.87</v>
      </c>
      <c r="EX133" s="122" t="n">
        <v>114.52</v>
      </c>
      <c r="EY133" s="122" t="n">
        <v>299.71</v>
      </c>
      <c r="EZ133" s="122" t="n">
        <v>220.99</v>
      </c>
      <c r="FA133" s="122" t="n">
        <v>107.35</v>
      </c>
      <c r="FB133" s="122" t="n">
        <v>317.56</v>
      </c>
      <c r="FC133" s="122" t="n">
        <v>243.98</v>
      </c>
      <c r="FD133" s="122" t="n">
        <v>204.82</v>
      </c>
      <c r="FE133" s="122" t="n">
        <v>318.07</v>
      </c>
      <c r="FF133" s="122" t="n">
        <v>386.35</v>
      </c>
      <c r="FG133" s="122" t="n">
        <v>252.89</v>
      </c>
      <c r="FH133" s="122" t="n">
        <v>184.14</v>
      </c>
      <c r="FI133" s="122" t="n">
        <v>149.69</v>
      </c>
    </row>
    <row r="134" customFormat="false" ht="16.5" hidden="false" customHeight="true" outlineLevel="0" collapsed="false">
      <c r="A134" s="85"/>
      <c r="B134" s="85"/>
      <c r="C134" s="85"/>
      <c r="D134" s="87"/>
      <c r="E134" s="108"/>
      <c r="F134" s="109"/>
      <c r="G134" s="109"/>
      <c r="H134" s="109"/>
      <c r="I134" s="109"/>
      <c r="J134" s="109"/>
      <c r="K134" s="89"/>
      <c r="L134" s="89"/>
      <c r="M134" s="89"/>
      <c r="N134" s="89"/>
      <c r="O134" s="89"/>
      <c r="P134" s="89"/>
      <c r="Q134" s="112"/>
      <c r="R134" s="112"/>
      <c r="S134" s="112"/>
      <c r="T134" s="112"/>
      <c r="U134" s="112"/>
      <c r="V134" s="112"/>
      <c r="W134" s="91"/>
      <c r="X134" s="91"/>
      <c r="Y134" s="91"/>
      <c r="Z134" s="91"/>
      <c r="AA134" s="91"/>
      <c r="AB134" s="91"/>
      <c r="AC134" s="92"/>
      <c r="AD134" s="92"/>
      <c r="AE134" s="92"/>
      <c r="AF134" s="92"/>
      <c r="AG134" s="92"/>
      <c r="AH134" s="92"/>
      <c r="AI134" s="93"/>
      <c r="AJ134" s="93"/>
      <c r="AK134" s="93"/>
      <c r="AL134" s="93"/>
      <c r="AM134" s="93"/>
      <c r="AN134" s="93"/>
      <c r="AO134" s="93"/>
      <c r="AP134" s="93"/>
      <c r="AQ134" s="92"/>
      <c r="AR134" s="92"/>
      <c r="AS134" s="92"/>
      <c r="AT134" s="92"/>
      <c r="AU134" s="122"/>
      <c r="AV134" s="123"/>
      <c r="AW134" s="123"/>
      <c r="AX134" s="123"/>
      <c r="AY134" s="123"/>
      <c r="AZ134" s="123"/>
      <c r="BA134" s="123"/>
      <c r="BB134" s="123"/>
      <c r="BC134" s="123"/>
      <c r="BD134" s="123"/>
      <c r="BE134" s="123"/>
      <c r="BF134" s="123"/>
      <c r="BG134" s="123"/>
      <c r="BH134" s="123"/>
      <c r="BI134" s="123"/>
      <c r="BJ134" s="123"/>
      <c r="BK134" s="123"/>
      <c r="BL134" s="123"/>
      <c r="BM134" s="123"/>
      <c r="BN134" s="123"/>
      <c r="BO134" s="123"/>
      <c r="BP134" s="123"/>
      <c r="BQ134" s="122"/>
      <c r="DB134" s="122"/>
      <c r="DF134" s="122"/>
      <c r="DJ134" s="122"/>
      <c r="DV134" s="122"/>
      <c r="EA134" s="122"/>
      <c r="EE134" s="122"/>
      <c r="EV134" s="122" t="n">
        <v>318.19</v>
      </c>
      <c r="EW134" s="122" t="n">
        <v>236.37</v>
      </c>
      <c r="EX134" s="122" t="n">
        <v>282.73</v>
      </c>
      <c r="EY134" s="122" t="n">
        <v>363.04</v>
      </c>
      <c r="EZ134" s="122" t="n">
        <v>174.72</v>
      </c>
      <c r="FA134" s="122" t="n">
        <v>349.23</v>
      </c>
      <c r="FB134" s="122" t="n">
        <v>208.1</v>
      </c>
      <c r="FC134" s="122" t="n">
        <v>405.92</v>
      </c>
      <c r="FD134" s="122" t="n">
        <v>437.08</v>
      </c>
      <c r="FE134" s="122" t="n">
        <v>373.36</v>
      </c>
      <c r="FF134" s="122" t="n">
        <v>265.21</v>
      </c>
      <c r="FG134" s="122" t="n">
        <v>292.01</v>
      </c>
      <c r="FH134" s="122" t="n">
        <v>262.15</v>
      </c>
      <c r="FI134" s="122" t="n">
        <v>378.07</v>
      </c>
    </row>
    <row r="135" customFormat="false" ht="16.5" hidden="false" customHeight="true" outlineLevel="0" collapsed="false">
      <c r="A135" s="85"/>
      <c r="B135" s="85"/>
      <c r="C135" s="85"/>
      <c r="D135" s="87"/>
      <c r="E135" s="108"/>
      <c r="F135" s="109"/>
      <c r="G135" s="109"/>
      <c r="H135" s="109"/>
      <c r="I135" s="109"/>
      <c r="J135" s="109"/>
      <c r="K135" s="89"/>
      <c r="L135" s="89"/>
      <c r="M135" s="89"/>
      <c r="N135" s="89"/>
      <c r="O135" s="89"/>
      <c r="P135" s="89"/>
      <c r="Q135" s="112"/>
      <c r="R135" s="112"/>
      <c r="S135" s="112"/>
      <c r="T135" s="112"/>
      <c r="U135" s="112"/>
      <c r="V135" s="112"/>
      <c r="W135" s="91"/>
      <c r="X135" s="91"/>
      <c r="Y135" s="91"/>
      <c r="Z135" s="91"/>
      <c r="AA135" s="91"/>
      <c r="AB135" s="91"/>
      <c r="AC135" s="92"/>
      <c r="AD135" s="92"/>
      <c r="AE135" s="92"/>
      <c r="AF135" s="92"/>
      <c r="AG135" s="92"/>
      <c r="AH135" s="92"/>
      <c r="AI135" s="93"/>
      <c r="AJ135" s="93"/>
      <c r="AK135" s="93"/>
      <c r="AL135" s="93"/>
      <c r="AM135" s="93"/>
      <c r="AN135" s="93"/>
      <c r="AO135" s="93"/>
      <c r="AP135" s="93"/>
      <c r="AQ135" s="92"/>
      <c r="AR135" s="92"/>
      <c r="AS135" s="92"/>
      <c r="AT135" s="92"/>
      <c r="AU135" s="122"/>
      <c r="AV135" s="123"/>
      <c r="AW135" s="123"/>
      <c r="AX135" s="123"/>
      <c r="AY135" s="123"/>
      <c r="AZ135" s="123"/>
      <c r="BA135" s="123"/>
      <c r="BB135" s="123"/>
      <c r="BC135" s="123"/>
      <c r="BD135" s="123"/>
      <c r="BE135" s="123"/>
      <c r="BF135" s="123"/>
      <c r="BG135" s="123"/>
      <c r="BH135" s="123"/>
      <c r="BI135" s="123"/>
      <c r="BJ135" s="123"/>
      <c r="BK135" s="123"/>
      <c r="BL135" s="123"/>
      <c r="BM135" s="123"/>
      <c r="BN135" s="123"/>
      <c r="BO135" s="123"/>
      <c r="BP135" s="123"/>
      <c r="BQ135" s="122"/>
      <c r="DB135" s="122"/>
      <c r="DF135" s="122"/>
      <c r="DJ135" s="122"/>
      <c r="DV135" s="122"/>
      <c r="EA135" s="122"/>
      <c r="EE135" s="122"/>
      <c r="EV135" s="122" t="n">
        <v>214.07</v>
      </c>
      <c r="EW135" s="122" t="n">
        <v>405.27</v>
      </c>
      <c r="EX135" s="122" t="n">
        <v>163.16</v>
      </c>
      <c r="EY135" s="122" t="n">
        <v>132.22</v>
      </c>
      <c r="EZ135" s="122" t="n">
        <v>21.51</v>
      </c>
      <c r="FA135" s="122" t="n">
        <v>359.23</v>
      </c>
      <c r="FB135" s="122" t="n">
        <v>70.42</v>
      </c>
      <c r="FC135" s="122" t="n">
        <v>167.21</v>
      </c>
      <c r="FD135" s="122" t="n">
        <v>183.74</v>
      </c>
      <c r="FE135" s="122" t="n">
        <v>146.44</v>
      </c>
      <c r="FF135" s="122" t="n">
        <v>77.83</v>
      </c>
      <c r="FG135" s="122" t="n">
        <v>202.46</v>
      </c>
      <c r="FH135" s="122" t="n">
        <v>170.75</v>
      </c>
      <c r="FI135" s="122" t="n">
        <v>289.42</v>
      </c>
    </row>
    <row r="136" customFormat="false" ht="16.5" hidden="false" customHeight="true" outlineLevel="0" collapsed="false">
      <c r="A136" s="85"/>
      <c r="B136" s="85"/>
      <c r="C136" s="85"/>
      <c r="D136" s="87"/>
      <c r="E136" s="108"/>
      <c r="F136" s="109"/>
      <c r="G136" s="109"/>
      <c r="H136" s="109"/>
      <c r="I136" s="109"/>
      <c r="J136" s="109"/>
      <c r="K136" s="89"/>
      <c r="L136" s="89"/>
      <c r="M136" s="89"/>
      <c r="N136" s="89"/>
      <c r="O136" s="89"/>
      <c r="P136" s="89"/>
      <c r="Q136" s="112"/>
      <c r="R136" s="112"/>
      <c r="S136" s="112"/>
      <c r="T136" s="112"/>
      <c r="U136" s="112"/>
      <c r="V136" s="112"/>
      <c r="W136" s="91"/>
      <c r="X136" s="91"/>
      <c r="Y136" s="91"/>
      <c r="Z136" s="91"/>
      <c r="AA136" s="91"/>
      <c r="AB136" s="91"/>
      <c r="AC136" s="92"/>
      <c r="AD136" s="92"/>
      <c r="AE136" s="92"/>
      <c r="AF136" s="92"/>
      <c r="AG136" s="92"/>
      <c r="AH136" s="92"/>
      <c r="AI136" s="93"/>
      <c r="AJ136" s="93"/>
      <c r="AK136" s="93"/>
      <c r="AL136" s="93"/>
      <c r="AM136" s="93"/>
      <c r="AN136" s="93"/>
      <c r="AO136" s="93"/>
      <c r="AP136" s="93"/>
      <c r="AQ136" s="92"/>
      <c r="AR136" s="92"/>
      <c r="AS136" s="92"/>
      <c r="AT136" s="92"/>
      <c r="AU136" s="36"/>
      <c r="AV136" s="118"/>
      <c r="AW136" s="118"/>
      <c r="AX136" s="118"/>
      <c r="AY136" s="118"/>
      <c r="AZ136" s="118"/>
      <c r="BA136" s="118"/>
      <c r="BB136" s="118"/>
      <c r="BC136" s="118"/>
      <c r="BD136" s="118"/>
      <c r="BE136" s="118"/>
      <c r="BF136" s="118"/>
      <c r="BG136" s="118"/>
      <c r="BH136" s="118"/>
      <c r="BI136" s="118"/>
      <c r="BJ136" s="118"/>
      <c r="BK136" s="118"/>
      <c r="BL136" s="118"/>
      <c r="BM136" s="118"/>
      <c r="BN136" s="118"/>
      <c r="BO136" s="118"/>
      <c r="BP136" s="118"/>
      <c r="BQ136" s="122"/>
      <c r="BR136" s="36"/>
      <c r="BS136" s="36"/>
      <c r="BU136" s="36"/>
      <c r="BV136" s="36"/>
      <c r="BW136" s="36"/>
      <c r="BX136" s="36"/>
      <c r="BY136" s="36"/>
      <c r="BZ136" s="36"/>
      <c r="CA136" s="36"/>
      <c r="CB136" s="36"/>
      <c r="CC136" s="36"/>
      <c r="CD136" s="36"/>
      <c r="CE136" s="36"/>
      <c r="CF136" s="36"/>
      <c r="CG136" s="36"/>
      <c r="CH136" s="36"/>
      <c r="CI136" s="36"/>
      <c r="CJ136" s="36"/>
      <c r="CK136" s="36"/>
      <c r="CL136" s="36"/>
      <c r="CM136" s="36"/>
      <c r="CN136" s="36"/>
      <c r="CO136" s="36"/>
      <c r="CP136" s="36"/>
      <c r="CQ136" s="36"/>
      <c r="CR136" s="36"/>
      <c r="CS136" s="36"/>
      <c r="CT136" s="36"/>
      <c r="CU136" s="36"/>
      <c r="CV136" s="36"/>
      <c r="CW136" s="36"/>
      <c r="CX136" s="36"/>
      <c r="CY136" s="36"/>
      <c r="CZ136" s="36"/>
      <c r="DB136" s="122"/>
      <c r="DF136" s="122"/>
      <c r="DJ136" s="122"/>
      <c r="DV136" s="122"/>
      <c r="EA136" s="122"/>
      <c r="EE136" s="122"/>
    </row>
    <row r="137" customFormat="false" ht="16.5" hidden="false" customHeight="true" outlineLevel="0" collapsed="false">
      <c r="A137" s="85"/>
      <c r="B137" s="85"/>
      <c r="C137" s="85"/>
      <c r="D137" s="87"/>
      <c r="E137" s="108"/>
      <c r="F137" s="109"/>
      <c r="G137" s="109"/>
      <c r="H137" s="109"/>
      <c r="I137" s="109"/>
      <c r="J137" s="109"/>
      <c r="K137" s="89"/>
      <c r="L137" s="89"/>
      <c r="M137" s="89"/>
      <c r="N137" s="89"/>
      <c r="O137" s="89"/>
      <c r="P137" s="89"/>
      <c r="Q137" s="112"/>
      <c r="R137" s="112"/>
      <c r="S137" s="112"/>
      <c r="T137" s="112"/>
      <c r="U137" s="112"/>
      <c r="V137" s="112"/>
      <c r="W137" s="91"/>
      <c r="X137" s="91"/>
      <c r="Y137" s="91"/>
      <c r="Z137" s="91"/>
      <c r="AA137" s="91"/>
      <c r="AB137" s="91"/>
      <c r="AC137" s="92"/>
      <c r="AD137" s="92"/>
      <c r="AE137" s="92"/>
      <c r="AF137" s="92"/>
      <c r="AG137" s="92"/>
      <c r="AH137" s="92"/>
      <c r="AI137" s="93"/>
      <c r="AJ137" s="93"/>
      <c r="AK137" s="93"/>
      <c r="AL137" s="93"/>
      <c r="AM137" s="93"/>
      <c r="AN137" s="93"/>
      <c r="AO137" s="93"/>
      <c r="AP137" s="93"/>
      <c r="AQ137" s="92"/>
      <c r="AR137" s="88"/>
      <c r="AS137" s="92"/>
      <c r="AT137" s="92"/>
      <c r="AU137" s="36"/>
      <c r="AV137" s="118"/>
      <c r="AW137" s="118"/>
      <c r="AX137" s="118"/>
      <c r="AY137" s="118"/>
      <c r="AZ137" s="118"/>
      <c r="BA137" s="118"/>
      <c r="BB137" s="118"/>
      <c r="BC137" s="118"/>
      <c r="BD137" s="118"/>
      <c r="BE137" s="118"/>
      <c r="BF137" s="118"/>
      <c r="BG137" s="118"/>
      <c r="BH137" s="118"/>
      <c r="BI137" s="118"/>
      <c r="BJ137" s="118"/>
      <c r="BK137" s="118"/>
      <c r="BL137" s="118"/>
      <c r="BM137" s="118"/>
      <c r="BN137" s="118"/>
      <c r="BO137" s="118"/>
      <c r="BP137" s="118"/>
      <c r="BQ137" s="122"/>
      <c r="BR137" s="36"/>
      <c r="BS137" s="36"/>
      <c r="BU137" s="36"/>
      <c r="BV137" s="36"/>
      <c r="BW137" s="36"/>
      <c r="BX137" s="36"/>
      <c r="BY137" s="36"/>
      <c r="BZ137" s="36"/>
      <c r="CA137" s="36"/>
      <c r="CB137" s="36"/>
      <c r="CC137" s="36"/>
      <c r="CD137" s="36"/>
      <c r="CE137" s="36"/>
      <c r="CF137" s="36"/>
      <c r="CG137" s="36"/>
      <c r="CH137" s="36"/>
      <c r="CI137" s="36"/>
      <c r="CJ137" s="36"/>
      <c r="CK137" s="36"/>
      <c r="CL137" s="36"/>
      <c r="CM137" s="36"/>
      <c r="CN137" s="36"/>
      <c r="CO137" s="36"/>
      <c r="CP137" s="36"/>
      <c r="CQ137" s="36"/>
      <c r="CR137" s="36"/>
      <c r="CS137" s="36"/>
      <c r="CT137" s="36"/>
      <c r="CU137" s="36"/>
      <c r="CV137" s="36"/>
      <c r="CW137" s="36"/>
      <c r="CX137" s="36"/>
      <c r="CY137" s="36"/>
      <c r="CZ137" s="36"/>
      <c r="DB137" s="122"/>
      <c r="DF137" s="122"/>
      <c r="DJ137" s="122"/>
      <c r="DV137" s="122"/>
      <c r="EA137" s="122"/>
      <c r="EE137" s="122"/>
    </row>
    <row r="138" customFormat="false" ht="16.5" hidden="false" customHeight="true" outlineLevel="0" collapsed="false">
      <c r="A138" s="85"/>
      <c r="B138" s="85"/>
      <c r="C138" s="85"/>
      <c r="D138" s="87"/>
      <c r="E138" s="108"/>
      <c r="F138" s="109"/>
      <c r="G138" s="109"/>
      <c r="H138" s="109"/>
      <c r="I138" s="109"/>
      <c r="J138" s="109"/>
      <c r="K138" s="89"/>
      <c r="L138" s="89"/>
      <c r="M138" s="89"/>
      <c r="N138" s="89"/>
      <c r="O138" s="89"/>
      <c r="P138" s="89"/>
      <c r="Q138" s="112"/>
      <c r="R138" s="112"/>
      <c r="S138" s="112"/>
      <c r="T138" s="112"/>
      <c r="U138" s="112"/>
      <c r="V138" s="112"/>
      <c r="W138" s="91"/>
      <c r="X138" s="91"/>
      <c r="Y138" s="91"/>
      <c r="Z138" s="91"/>
      <c r="AA138" s="91"/>
      <c r="AB138" s="91"/>
      <c r="AC138" s="92"/>
      <c r="AD138" s="92"/>
      <c r="AE138" s="92"/>
      <c r="AF138" s="92"/>
      <c r="AG138" s="92"/>
      <c r="AH138" s="92"/>
      <c r="AI138" s="93"/>
      <c r="AJ138" s="93"/>
      <c r="AK138" s="93"/>
      <c r="AL138" s="93"/>
      <c r="AM138" s="93"/>
      <c r="AN138" s="93"/>
      <c r="AO138" s="93"/>
      <c r="AP138" s="93"/>
      <c r="AQ138" s="92"/>
      <c r="AR138" s="92"/>
      <c r="AS138" s="92"/>
      <c r="AT138" s="92"/>
      <c r="AU138" s="36"/>
      <c r="AV138" s="118"/>
      <c r="AW138" s="118"/>
      <c r="AX138" s="118"/>
      <c r="AY138" s="118"/>
      <c r="AZ138" s="118"/>
      <c r="BA138" s="118"/>
      <c r="BB138" s="118"/>
      <c r="BC138" s="118"/>
      <c r="BD138" s="118"/>
      <c r="BE138" s="118"/>
      <c r="BF138" s="118"/>
      <c r="BG138" s="118"/>
      <c r="BH138" s="118"/>
      <c r="BI138" s="118"/>
      <c r="BJ138" s="118"/>
      <c r="BK138" s="118"/>
      <c r="BL138" s="118"/>
      <c r="BM138" s="118"/>
      <c r="BN138" s="118"/>
      <c r="BO138" s="118"/>
      <c r="BP138" s="118"/>
      <c r="BQ138" s="122"/>
      <c r="BR138" s="36"/>
      <c r="BS138" s="36"/>
      <c r="BU138" s="36"/>
      <c r="BV138" s="36"/>
      <c r="BW138" s="36"/>
      <c r="BX138" s="36"/>
      <c r="BY138" s="36"/>
      <c r="BZ138" s="36"/>
      <c r="CA138" s="36"/>
      <c r="CB138" s="36"/>
      <c r="CC138" s="36"/>
      <c r="CD138" s="36"/>
      <c r="CE138" s="36"/>
      <c r="CF138" s="36"/>
      <c r="CG138" s="36"/>
      <c r="CH138" s="36"/>
      <c r="CI138" s="36"/>
      <c r="CJ138" s="36"/>
      <c r="CK138" s="36"/>
      <c r="CL138" s="36"/>
      <c r="CM138" s="36"/>
      <c r="CN138" s="36"/>
      <c r="CO138" s="36"/>
      <c r="CP138" s="36"/>
      <c r="CQ138" s="36"/>
      <c r="CR138" s="36"/>
      <c r="CS138" s="36"/>
      <c r="CT138" s="36"/>
      <c r="CU138" s="36"/>
      <c r="CV138" s="36"/>
      <c r="CW138" s="36"/>
      <c r="CX138" s="36"/>
      <c r="CY138" s="36"/>
      <c r="CZ138" s="36"/>
      <c r="DB138" s="122"/>
      <c r="DF138" s="122"/>
      <c r="DJ138" s="122"/>
      <c r="DV138" s="122"/>
      <c r="EA138" s="122"/>
      <c r="EE138" s="122"/>
    </row>
    <row r="139" customFormat="false" ht="16.5" hidden="false" customHeight="true" outlineLevel="0" collapsed="false">
      <c r="A139" s="85"/>
      <c r="B139" s="85"/>
      <c r="C139" s="85"/>
      <c r="D139" s="87"/>
      <c r="E139" s="108"/>
      <c r="F139" s="109"/>
      <c r="G139" s="109"/>
      <c r="H139" s="109"/>
      <c r="I139" s="109"/>
      <c r="J139" s="109"/>
      <c r="K139" s="89"/>
      <c r="L139" s="89"/>
      <c r="M139" s="89"/>
      <c r="N139" s="89"/>
      <c r="O139" s="89"/>
      <c r="P139" s="89"/>
      <c r="Q139" s="112"/>
      <c r="R139" s="112"/>
      <c r="S139" s="112"/>
      <c r="T139" s="112"/>
      <c r="U139" s="112"/>
      <c r="V139" s="112"/>
      <c r="W139" s="91"/>
      <c r="X139" s="91"/>
      <c r="Y139" s="91"/>
      <c r="Z139" s="91"/>
      <c r="AA139" s="91"/>
      <c r="AB139" s="91"/>
      <c r="AC139" s="92"/>
      <c r="AD139" s="92"/>
      <c r="AE139" s="92"/>
      <c r="AF139" s="92"/>
      <c r="AG139" s="92"/>
      <c r="AH139" s="92"/>
      <c r="AI139" s="93"/>
      <c r="AJ139" s="93"/>
      <c r="AK139" s="93"/>
      <c r="AL139" s="93"/>
      <c r="AM139" s="93"/>
      <c r="AN139" s="93"/>
      <c r="AO139" s="93"/>
      <c r="AP139" s="93"/>
      <c r="AQ139" s="92"/>
      <c r="AR139" s="92"/>
      <c r="AS139" s="92"/>
      <c r="AT139" s="92"/>
      <c r="AU139" s="36"/>
      <c r="AV139" s="118"/>
      <c r="AW139" s="118"/>
      <c r="AX139" s="118"/>
      <c r="AY139" s="118"/>
      <c r="AZ139" s="118"/>
      <c r="BA139" s="118"/>
      <c r="BB139" s="118"/>
      <c r="BC139" s="118"/>
      <c r="BD139" s="118"/>
      <c r="BE139" s="118"/>
      <c r="BF139" s="118"/>
      <c r="BG139" s="118"/>
      <c r="BH139" s="118"/>
      <c r="BI139" s="118"/>
      <c r="BJ139" s="118"/>
      <c r="BK139" s="118"/>
      <c r="BL139" s="118"/>
      <c r="BM139" s="118"/>
      <c r="BN139" s="118"/>
      <c r="BO139" s="118"/>
      <c r="BP139" s="118"/>
      <c r="BQ139" s="122"/>
      <c r="BR139" s="36"/>
      <c r="BS139" s="36"/>
      <c r="BU139" s="36"/>
      <c r="BV139" s="36"/>
      <c r="BW139" s="36"/>
      <c r="BX139" s="36"/>
      <c r="BY139" s="36"/>
      <c r="BZ139" s="36"/>
      <c r="CA139" s="36"/>
      <c r="CB139" s="36"/>
      <c r="CC139" s="36"/>
      <c r="CD139" s="36"/>
      <c r="CE139" s="36"/>
      <c r="CF139" s="36"/>
      <c r="CG139" s="36"/>
      <c r="CH139" s="36"/>
      <c r="CI139" s="36"/>
      <c r="CJ139" s="36"/>
      <c r="CK139" s="36"/>
      <c r="CL139" s="36"/>
      <c r="CM139" s="36"/>
      <c r="CN139" s="36"/>
      <c r="CO139" s="36"/>
      <c r="CP139" s="36"/>
      <c r="CQ139" s="36"/>
      <c r="CR139" s="36"/>
      <c r="CS139" s="36"/>
      <c r="CT139" s="36"/>
      <c r="CU139" s="36"/>
      <c r="CV139" s="36"/>
      <c r="CW139" s="36"/>
      <c r="CX139" s="36"/>
      <c r="CY139" s="36"/>
      <c r="CZ139" s="36"/>
      <c r="DB139" s="122"/>
      <c r="DF139" s="122"/>
      <c r="DJ139" s="122"/>
      <c r="DV139" s="122"/>
      <c r="EA139" s="122"/>
      <c r="EE139" s="122"/>
    </row>
    <row r="140" customFormat="false" ht="16.5" hidden="false" customHeight="true" outlineLevel="0" collapsed="false">
      <c r="A140" s="85"/>
      <c r="B140" s="85"/>
      <c r="C140" s="85"/>
      <c r="D140" s="87"/>
      <c r="E140" s="108"/>
      <c r="F140" s="109"/>
      <c r="G140" s="109"/>
      <c r="H140" s="109"/>
      <c r="I140" s="109"/>
      <c r="J140" s="109"/>
      <c r="K140" s="89"/>
      <c r="L140" s="89"/>
      <c r="M140" s="89"/>
      <c r="N140" s="89"/>
      <c r="O140" s="89"/>
      <c r="P140" s="89"/>
      <c r="Q140" s="112"/>
      <c r="R140" s="112"/>
      <c r="S140" s="112"/>
      <c r="T140" s="112"/>
      <c r="U140" s="112"/>
      <c r="V140" s="112"/>
      <c r="W140" s="91"/>
      <c r="X140" s="91"/>
      <c r="Y140" s="91"/>
      <c r="Z140" s="91"/>
      <c r="AA140" s="91"/>
      <c r="AB140" s="91"/>
      <c r="AC140" s="92"/>
      <c r="AD140" s="92"/>
      <c r="AE140" s="92"/>
      <c r="AF140" s="92"/>
      <c r="AG140" s="92"/>
      <c r="AH140" s="92"/>
      <c r="AI140" s="93"/>
      <c r="AJ140" s="93"/>
      <c r="AK140" s="93"/>
      <c r="AL140" s="93"/>
      <c r="AM140" s="93"/>
      <c r="AN140" s="93"/>
      <c r="AO140" s="93"/>
      <c r="AP140" s="93"/>
      <c r="AQ140" s="92"/>
      <c r="AR140" s="92"/>
      <c r="AS140" s="92"/>
      <c r="AT140" s="92"/>
      <c r="AU140" s="36"/>
      <c r="AV140" s="118"/>
      <c r="AW140" s="118"/>
      <c r="AX140" s="118"/>
      <c r="AY140" s="118"/>
      <c r="AZ140" s="118"/>
      <c r="BA140" s="118"/>
      <c r="BB140" s="118"/>
      <c r="BC140" s="118"/>
      <c r="BD140" s="118"/>
      <c r="BE140" s="118"/>
      <c r="BF140" s="118"/>
      <c r="BG140" s="118"/>
      <c r="BH140" s="118"/>
      <c r="BI140" s="118"/>
      <c r="BJ140" s="118"/>
      <c r="BK140" s="118"/>
      <c r="BL140" s="118"/>
      <c r="BM140" s="118"/>
      <c r="BN140" s="118"/>
      <c r="BO140" s="118"/>
      <c r="BP140" s="118"/>
      <c r="BQ140" s="122"/>
      <c r="BR140" s="36"/>
      <c r="BS140" s="36"/>
      <c r="BU140" s="36"/>
      <c r="BV140" s="36"/>
      <c r="BW140" s="36"/>
      <c r="BX140" s="36"/>
      <c r="BY140" s="36"/>
      <c r="BZ140" s="36"/>
      <c r="CA140" s="36"/>
      <c r="CB140" s="36"/>
      <c r="CC140" s="36"/>
      <c r="CD140" s="36"/>
      <c r="CE140" s="36"/>
      <c r="CF140" s="36"/>
      <c r="CG140" s="36"/>
      <c r="CH140" s="36"/>
      <c r="CI140" s="36"/>
      <c r="CJ140" s="36"/>
      <c r="CK140" s="36"/>
      <c r="CL140" s="36"/>
      <c r="CM140" s="36"/>
      <c r="CN140" s="36"/>
      <c r="CO140" s="36"/>
      <c r="CP140" s="36"/>
      <c r="CQ140" s="36"/>
      <c r="CR140" s="36"/>
      <c r="CS140" s="36"/>
      <c r="CT140" s="36"/>
      <c r="CU140" s="36"/>
      <c r="CV140" s="36"/>
      <c r="CW140" s="36"/>
      <c r="CX140" s="36"/>
      <c r="CY140" s="36"/>
      <c r="CZ140" s="36"/>
      <c r="DB140" s="122"/>
      <c r="DF140" s="122"/>
      <c r="DJ140" s="122"/>
      <c r="DV140" s="122"/>
      <c r="EA140" s="122"/>
      <c r="EE140" s="122"/>
    </row>
    <row r="141" customFormat="false" ht="16.5" hidden="false" customHeight="true" outlineLevel="0" collapsed="false">
      <c r="A141" s="85"/>
      <c r="B141" s="85"/>
      <c r="C141" s="85"/>
      <c r="D141" s="87"/>
      <c r="E141" s="108"/>
      <c r="F141" s="109"/>
      <c r="G141" s="109"/>
      <c r="H141" s="109"/>
      <c r="I141" s="109"/>
      <c r="J141" s="109"/>
      <c r="K141" s="89"/>
      <c r="L141" s="89"/>
      <c r="M141" s="89"/>
      <c r="N141" s="89"/>
      <c r="O141" s="89"/>
      <c r="P141" s="89"/>
      <c r="Q141" s="112"/>
      <c r="R141" s="112"/>
      <c r="S141" s="112"/>
      <c r="T141" s="112"/>
      <c r="U141" s="112"/>
      <c r="V141" s="112"/>
      <c r="W141" s="91"/>
      <c r="X141" s="91"/>
      <c r="Y141" s="91"/>
      <c r="Z141" s="91"/>
      <c r="AA141" s="91"/>
      <c r="AB141" s="91"/>
      <c r="AC141" s="92"/>
      <c r="AD141" s="92"/>
      <c r="AE141" s="92"/>
      <c r="AF141" s="92"/>
      <c r="AG141" s="92"/>
      <c r="AH141" s="92"/>
      <c r="AI141" s="93"/>
      <c r="AJ141" s="93"/>
      <c r="AK141" s="93"/>
      <c r="AL141" s="93"/>
      <c r="AM141" s="93"/>
      <c r="AN141" s="93"/>
      <c r="AO141" s="93"/>
      <c r="AP141" s="93"/>
      <c r="AQ141" s="92"/>
      <c r="AR141" s="92"/>
      <c r="AS141" s="92"/>
      <c r="AT141" s="92"/>
      <c r="AU141" s="36"/>
      <c r="AV141" s="118"/>
      <c r="AW141" s="118"/>
      <c r="AX141" s="118"/>
      <c r="AY141" s="118"/>
      <c r="AZ141" s="118"/>
      <c r="BA141" s="118"/>
      <c r="BB141" s="118"/>
      <c r="BC141" s="118"/>
      <c r="BD141" s="118"/>
      <c r="BE141" s="118"/>
      <c r="BF141" s="118"/>
      <c r="BG141" s="118"/>
      <c r="BH141" s="118"/>
      <c r="BI141" s="118"/>
      <c r="BJ141" s="118"/>
      <c r="BK141" s="118"/>
      <c r="BL141" s="118"/>
      <c r="BM141" s="118"/>
      <c r="BN141" s="118"/>
      <c r="BO141" s="118"/>
      <c r="BP141" s="118"/>
      <c r="BQ141" s="122"/>
      <c r="BR141" s="36"/>
      <c r="BS141" s="36"/>
      <c r="BU141" s="36"/>
      <c r="BV141" s="36"/>
      <c r="BW141" s="36"/>
      <c r="BX141" s="36"/>
      <c r="BY141" s="36"/>
      <c r="BZ141" s="36"/>
      <c r="CA141" s="36"/>
      <c r="CB141" s="36"/>
      <c r="CC141" s="36"/>
      <c r="CD141" s="36"/>
      <c r="CE141" s="36"/>
      <c r="CF141" s="36"/>
      <c r="CG141" s="36"/>
      <c r="CH141" s="36"/>
      <c r="CI141" s="36"/>
      <c r="CJ141" s="36"/>
      <c r="CK141" s="36"/>
      <c r="CL141" s="36"/>
      <c r="CM141" s="36"/>
      <c r="CN141" s="36"/>
      <c r="CO141" s="36"/>
      <c r="CP141" s="36"/>
      <c r="CQ141" s="36"/>
      <c r="CR141" s="36"/>
      <c r="CS141" s="36"/>
      <c r="CT141" s="36"/>
      <c r="CU141" s="36"/>
      <c r="CV141" s="36"/>
      <c r="CW141" s="36"/>
      <c r="CX141" s="36"/>
      <c r="CY141" s="36"/>
      <c r="CZ141" s="36"/>
      <c r="DB141" s="122"/>
      <c r="DF141" s="122"/>
      <c r="DJ141" s="122"/>
      <c r="DV141" s="122"/>
      <c r="EA141" s="122"/>
    </row>
    <row r="142" customFormat="false" ht="16.5" hidden="false" customHeight="true" outlineLevel="0" collapsed="false">
      <c r="A142" s="85"/>
      <c r="B142" s="85"/>
      <c r="C142" s="85"/>
      <c r="D142" s="87"/>
      <c r="E142" s="108"/>
      <c r="F142" s="109"/>
      <c r="G142" s="109"/>
      <c r="H142" s="109"/>
      <c r="I142" s="109"/>
      <c r="J142" s="109"/>
      <c r="K142" s="89"/>
      <c r="L142" s="89"/>
      <c r="M142" s="89"/>
      <c r="N142" s="89"/>
      <c r="O142" s="89"/>
      <c r="P142" s="89"/>
      <c r="Q142" s="112"/>
      <c r="R142" s="112"/>
      <c r="S142" s="112"/>
      <c r="T142" s="112"/>
      <c r="U142" s="112"/>
      <c r="V142" s="112"/>
      <c r="W142" s="91"/>
      <c r="X142" s="91"/>
      <c r="Y142" s="91"/>
      <c r="Z142" s="91"/>
      <c r="AA142" s="91"/>
      <c r="AB142" s="91"/>
      <c r="AC142" s="92"/>
      <c r="AD142" s="92"/>
      <c r="AE142" s="92"/>
      <c r="AF142" s="92"/>
      <c r="AG142" s="92"/>
      <c r="AH142" s="92"/>
      <c r="AI142" s="93"/>
      <c r="AJ142" s="93"/>
      <c r="AK142" s="93"/>
      <c r="AL142" s="93"/>
      <c r="AM142" s="93"/>
      <c r="AN142" s="93"/>
      <c r="AO142" s="93"/>
      <c r="AP142" s="93"/>
      <c r="AQ142" s="92"/>
      <c r="AR142" s="92"/>
      <c r="AS142" s="92"/>
      <c r="AT142" s="92"/>
      <c r="AU142" s="36"/>
      <c r="AV142" s="118"/>
      <c r="AW142" s="118"/>
      <c r="AX142" s="118"/>
      <c r="AY142" s="118"/>
      <c r="AZ142" s="118"/>
      <c r="BA142" s="118"/>
      <c r="BB142" s="118"/>
      <c r="BC142" s="118"/>
      <c r="BD142" s="118"/>
      <c r="BE142" s="118"/>
      <c r="BF142" s="118"/>
      <c r="BG142" s="118"/>
      <c r="BH142" s="118"/>
      <c r="BI142" s="118"/>
      <c r="BJ142" s="118"/>
      <c r="BK142" s="118"/>
      <c r="BL142" s="118"/>
      <c r="BM142" s="118"/>
      <c r="BN142" s="118"/>
      <c r="BO142" s="118"/>
      <c r="BP142" s="118"/>
      <c r="BQ142" s="122"/>
      <c r="BR142" s="36"/>
      <c r="BS142" s="36"/>
      <c r="BT142" s="36"/>
      <c r="BU142" s="36"/>
      <c r="BV142" s="36"/>
      <c r="BW142" s="36"/>
      <c r="BX142" s="36"/>
      <c r="BY142" s="36"/>
      <c r="BZ142" s="36"/>
      <c r="CA142" s="36"/>
      <c r="CB142" s="36"/>
      <c r="CC142" s="36"/>
      <c r="CD142" s="36"/>
      <c r="CE142" s="36"/>
      <c r="CF142" s="36"/>
      <c r="CG142" s="36"/>
      <c r="CH142" s="36"/>
      <c r="CI142" s="36"/>
      <c r="CJ142" s="36"/>
      <c r="CK142" s="36"/>
      <c r="CL142" s="36"/>
      <c r="CM142" s="36"/>
      <c r="CN142" s="36"/>
      <c r="CO142" s="36"/>
      <c r="CP142" s="36"/>
      <c r="CQ142" s="36"/>
      <c r="CR142" s="36"/>
      <c r="CS142" s="36"/>
      <c r="CT142" s="36"/>
      <c r="CU142" s="36"/>
      <c r="CV142" s="36"/>
      <c r="CW142" s="36"/>
      <c r="CX142" s="36"/>
      <c r="CY142" s="36"/>
      <c r="CZ142" s="36"/>
      <c r="DB142" s="122"/>
      <c r="DF142" s="122"/>
      <c r="DJ142" s="122"/>
      <c r="DV142" s="122"/>
      <c r="EA142" s="122"/>
    </row>
    <row r="143" customFormat="false" ht="16.5" hidden="false" customHeight="true" outlineLevel="0" collapsed="false">
      <c r="A143" s="85"/>
      <c r="B143" s="85"/>
      <c r="C143" s="85"/>
      <c r="D143" s="87"/>
      <c r="E143" s="108"/>
      <c r="F143" s="109"/>
      <c r="G143" s="109"/>
      <c r="H143" s="109"/>
      <c r="I143" s="109"/>
      <c r="J143" s="109"/>
      <c r="K143" s="89"/>
      <c r="L143" s="89"/>
      <c r="M143" s="89"/>
      <c r="N143" s="89"/>
      <c r="O143" s="89"/>
      <c r="P143" s="89"/>
      <c r="Q143" s="112"/>
      <c r="R143" s="112"/>
      <c r="S143" s="112"/>
      <c r="T143" s="112"/>
      <c r="U143" s="112"/>
      <c r="V143" s="112"/>
      <c r="W143" s="91"/>
      <c r="X143" s="91"/>
      <c r="Y143" s="91"/>
      <c r="Z143" s="91"/>
      <c r="AA143" s="91"/>
      <c r="AB143" s="91"/>
      <c r="AC143" s="92"/>
      <c r="AD143" s="92"/>
      <c r="AE143" s="92"/>
      <c r="AF143" s="92"/>
      <c r="AG143" s="92"/>
      <c r="AH143" s="92"/>
      <c r="AI143" s="93"/>
      <c r="AJ143" s="93"/>
      <c r="AK143" s="93"/>
      <c r="AL143" s="93"/>
      <c r="AM143" s="93"/>
      <c r="AN143" s="93"/>
      <c r="AO143" s="93"/>
      <c r="AP143" s="93"/>
      <c r="AQ143" s="92"/>
      <c r="AR143" s="88"/>
      <c r="AS143" s="92"/>
      <c r="AT143" s="92"/>
      <c r="AU143" s="36"/>
      <c r="AV143" s="118"/>
      <c r="AW143" s="118"/>
      <c r="AX143" s="118"/>
      <c r="AY143" s="118"/>
      <c r="AZ143" s="118"/>
      <c r="BA143" s="118"/>
      <c r="BB143" s="118"/>
      <c r="BC143" s="118"/>
      <c r="BD143" s="118"/>
      <c r="BE143" s="118"/>
      <c r="BF143" s="118"/>
      <c r="BG143" s="118"/>
      <c r="BH143" s="118"/>
      <c r="BI143" s="118"/>
      <c r="BJ143" s="118"/>
      <c r="BK143" s="118"/>
      <c r="BL143" s="118"/>
      <c r="BM143" s="118"/>
      <c r="BN143" s="118"/>
      <c r="BO143" s="118"/>
      <c r="BP143" s="118"/>
      <c r="BQ143" s="122"/>
      <c r="BR143" s="36"/>
      <c r="BS143" s="36"/>
      <c r="BT143" s="36"/>
      <c r="BU143" s="36"/>
      <c r="BV143" s="36"/>
      <c r="BW143" s="36"/>
      <c r="BX143" s="36"/>
      <c r="BY143" s="36"/>
      <c r="BZ143" s="36"/>
      <c r="CA143" s="36"/>
      <c r="CB143" s="36"/>
      <c r="CC143" s="36"/>
      <c r="CD143" s="36"/>
      <c r="CE143" s="36"/>
      <c r="CF143" s="36"/>
      <c r="CG143" s="36"/>
      <c r="CH143" s="36"/>
      <c r="CI143" s="36"/>
      <c r="CJ143" s="36"/>
      <c r="CK143" s="36"/>
      <c r="CL143" s="36"/>
      <c r="CM143" s="36"/>
      <c r="CN143" s="36"/>
      <c r="CO143" s="36"/>
      <c r="CP143" s="36"/>
      <c r="CQ143" s="36"/>
      <c r="CR143" s="36"/>
      <c r="CS143" s="36"/>
      <c r="CT143" s="36"/>
      <c r="CU143" s="36"/>
      <c r="CV143" s="36"/>
      <c r="CW143" s="36"/>
      <c r="CX143" s="36"/>
      <c r="CY143" s="36"/>
      <c r="CZ143" s="36"/>
      <c r="DB143" s="122"/>
      <c r="DF143" s="122"/>
      <c r="DJ143" s="122"/>
      <c r="DV143" s="122"/>
      <c r="EA143" s="122"/>
    </row>
    <row r="144" customFormat="false" ht="16.5" hidden="false" customHeight="true" outlineLevel="0" collapsed="false">
      <c r="A144" s="85"/>
      <c r="B144" s="85"/>
      <c r="C144" s="85"/>
      <c r="D144" s="87"/>
      <c r="E144" s="108"/>
      <c r="F144" s="109"/>
      <c r="G144" s="109"/>
      <c r="H144" s="109"/>
      <c r="I144" s="109"/>
      <c r="J144" s="109"/>
      <c r="K144" s="89"/>
      <c r="L144" s="89"/>
      <c r="M144" s="89"/>
      <c r="N144" s="89"/>
      <c r="O144" s="89"/>
      <c r="P144" s="89"/>
      <c r="Q144" s="112"/>
      <c r="R144" s="112"/>
      <c r="S144" s="112"/>
      <c r="T144" s="112"/>
      <c r="U144" s="112"/>
      <c r="V144" s="112"/>
      <c r="W144" s="91"/>
      <c r="X144" s="91"/>
      <c r="Y144" s="91"/>
      <c r="Z144" s="91"/>
      <c r="AA144" s="91"/>
      <c r="AB144" s="91"/>
      <c r="AC144" s="92"/>
      <c r="AD144" s="92"/>
      <c r="AE144" s="92"/>
      <c r="AF144" s="92"/>
      <c r="AG144" s="92"/>
      <c r="AH144" s="92"/>
      <c r="AI144" s="93"/>
      <c r="AJ144" s="93"/>
      <c r="AK144" s="93"/>
      <c r="AL144" s="93"/>
      <c r="AM144" s="93"/>
      <c r="AN144" s="93"/>
      <c r="AO144" s="93"/>
      <c r="AP144" s="93"/>
      <c r="AQ144" s="92"/>
      <c r="AR144" s="92"/>
      <c r="AS144" s="92"/>
      <c r="AT144" s="92"/>
      <c r="AU144" s="36"/>
      <c r="AV144" s="118"/>
      <c r="AW144" s="118"/>
      <c r="AX144" s="118"/>
      <c r="AY144" s="118"/>
      <c r="AZ144" s="118"/>
      <c r="BA144" s="118"/>
      <c r="BB144" s="118"/>
      <c r="BC144" s="118"/>
      <c r="BD144" s="118"/>
      <c r="BE144" s="118"/>
      <c r="BF144" s="118"/>
      <c r="BG144" s="118"/>
      <c r="BH144" s="118"/>
      <c r="BI144" s="118"/>
      <c r="BJ144" s="118"/>
      <c r="BK144" s="118"/>
      <c r="BL144" s="118"/>
      <c r="BM144" s="118"/>
      <c r="BN144" s="118"/>
      <c r="BO144" s="118"/>
      <c r="BP144" s="118"/>
      <c r="BQ144" s="122"/>
      <c r="BR144" s="36"/>
      <c r="BS144" s="36"/>
      <c r="BT144" s="36"/>
      <c r="BU144" s="36"/>
      <c r="BV144" s="36"/>
      <c r="BW144" s="36"/>
      <c r="BX144" s="36"/>
      <c r="BY144" s="36"/>
      <c r="BZ144" s="36"/>
      <c r="CA144" s="36"/>
      <c r="CB144" s="36"/>
      <c r="CC144" s="36"/>
      <c r="CD144" s="36"/>
      <c r="CE144" s="36"/>
      <c r="CF144" s="36"/>
      <c r="CG144" s="36"/>
      <c r="CH144" s="36"/>
      <c r="CI144" s="36"/>
      <c r="CJ144" s="36"/>
      <c r="CK144" s="36"/>
      <c r="CL144" s="36"/>
      <c r="CM144" s="36"/>
      <c r="CN144" s="36"/>
      <c r="CO144" s="36"/>
      <c r="CP144" s="36"/>
      <c r="CQ144" s="36"/>
      <c r="CR144" s="36"/>
      <c r="CS144" s="36"/>
      <c r="CT144" s="36"/>
      <c r="CU144" s="36"/>
      <c r="CV144" s="36"/>
      <c r="CW144" s="36"/>
      <c r="CX144" s="36"/>
      <c r="CY144" s="36"/>
      <c r="CZ144" s="36"/>
      <c r="DB144" s="122"/>
      <c r="DF144" s="122"/>
      <c r="DJ144" s="122"/>
      <c r="DV144" s="122"/>
      <c r="EA144" s="122"/>
    </row>
    <row r="145" customFormat="false" ht="16.5" hidden="false" customHeight="true" outlineLevel="0" collapsed="false">
      <c r="A145" s="85"/>
      <c r="B145" s="85"/>
      <c r="C145" s="85"/>
      <c r="D145" s="87"/>
      <c r="E145" s="108"/>
      <c r="F145" s="109"/>
      <c r="G145" s="109"/>
      <c r="H145" s="109"/>
      <c r="I145" s="109"/>
      <c r="J145" s="109"/>
      <c r="K145" s="89"/>
      <c r="L145" s="89"/>
      <c r="M145" s="89"/>
      <c r="N145" s="89"/>
      <c r="O145" s="89"/>
      <c r="P145" s="89"/>
      <c r="Q145" s="112"/>
      <c r="R145" s="112"/>
      <c r="S145" s="112"/>
      <c r="T145" s="112"/>
      <c r="U145" s="112"/>
      <c r="V145" s="112"/>
      <c r="W145" s="91"/>
      <c r="X145" s="91"/>
      <c r="Y145" s="91"/>
      <c r="Z145" s="91"/>
      <c r="AA145" s="91"/>
      <c r="AB145" s="91"/>
      <c r="AC145" s="92"/>
      <c r="AD145" s="92"/>
      <c r="AE145" s="92"/>
      <c r="AF145" s="92"/>
      <c r="AG145" s="92"/>
      <c r="AH145" s="92"/>
      <c r="AI145" s="93"/>
      <c r="AJ145" s="93"/>
      <c r="AK145" s="93"/>
      <c r="AL145" s="93"/>
      <c r="AM145" s="93"/>
      <c r="AN145" s="93"/>
      <c r="AO145" s="93"/>
      <c r="AP145" s="93"/>
      <c r="AQ145" s="92"/>
      <c r="AR145" s="92"/>
      <c r="AS145" s="92"/>
      <c r="AT145" s="92"/>
      <c r="AU145" s="36"/>
      <c r="AV145" s="118"/>
      <c r="AW145" s="118"/>
      <c r="AX145" s="118"/>
      <c r="AY145" s="118"/>
      <c r="AZ145" s="118"/>
      <c r="BA145" s="118"/>
      <c r="BB145" s="118"/>
      <c r="BC145" s="118"/>
      <c r="BD145" s="118"/>
      <c r="BE145" s="118"/>
      <c r="BF145" s="118"/>
      <c r="BG145" s="118"/>
      <c r="BH145" s="118"/>
      <c r="BI145" s="118"/>
      <c r="BJ145" s="118"/>
      <c r="BK145" s="118"/>
      <c r="BL145" s="118"/>
      <c r="BM145" s="118"/>
      <c r="BN145" s="118"/>
      <c r="BO145" s="118"/>
      <c r="BP145" s="118"/>
      <c r="BQ145" s="122"/>
      <c r="BR145" s="36"/>
      <c r="BS145" s="36"/>
      <c r="BT145" s="36"/>
      <c r="BU145" s="36"/>
      <c r="BV145" s="36"/>
      <c r="BW145" s="36"/>
      <c r="BX145" s="36"/>
      <c r="BY145" s="36"/>
      <c r="BZ145" s="36"/>
      <c r="CA145" s="36"/>
      <c r="CB145" s="36"/>
      <c r="CC145" s="36"/>
      <c r="CD145" s="36"/>
      <c r="CE145" s="36"/>
      <c r="CF145" s="36"/>
      <c r="CG145" s="36"/>
      <c r="CH145" s="36"/>
      <c r="CI145" s="36"/>
      <c r="CJ145" s="36"/>
      <c r="CK145" s="36"/>
      <c r="CL145" s="36"/>
      <c r="CM145" s="36"/>
      <c r="CN145" s="36"/>
      <c r="CO145" s="36"/>
      <c r="CP145" s="36"/>
      <c r="CQ145" s="36"/>
      <c r="CR145" s="36"/>
      <c r="CS145" s="36"/>
      <c r="CT145" s="36"/>
      <c r="CU145" s="36"/>
      <c r="CV145" s="36"/>
      <c r="CW145" s="36"/>
      <c r="CX145" s="36"/>
      <c r="CY145" s="36"/>
      <c r="CZ145" s="36"/>
      <c r="DB145" s="122"/>
      <c r="DF145" s="122"/>
      <c r="DJ145" s="122"/>
      <c r="DV145" s="122"/>
      <c r="EA145" s="122"/>
    </row>
    <row r="146" customFormat="false" ht="16.5" hidden="false" customHeight="true" outlineLevel="0" collapsed="false">
      <c r="A146" s="85"/>
      <c r="B146" s="85"/>
      <c r="C146" s="85"/>
      <c r="D146" s="87"/>
      <c r="E146" s="108"/>
      <c r="F146" s="109"/>
      <c r="G146" s="109"/>
      <c r="H146" s="109"/>
      <c r="I146" s="109"/>
      <c r="J146" s="109"/>
      <c r="K146" s="89"/>
      <c r="L146" s="89"/>
      <c r="M146" s="89"/>
      <c r="N146" s="89"/>
      <c r="O146" s="89"/>
      <c r="P146" s="89"/>
      <c r="Q146" s="112"/>
      <c r="R146" s="112"/>
      <c r="S146" s="112"/>
      <c r="T146" s="112"/>
      <c r="U146" s="112"/>
      <c r="V146" s="112"/>
      <c r="W146" s="91"/>
      <c r="X146" s="91"/>
      <c r="Y146" s="91"/>
      <c r="Z146" s="91"/>
      <c r="AA146" s="91"/>
      <c r="AB146" s="91"/>
      <c r="AC146" s="92"/>
      <c r="AD146" s="92"/>
      <c r="AE146" s="92"/>
      <c r="AF146" s="92"/>
      <c r="AG146" s="92"/>
      <c r="AH146" s="92"/>
      <c r="AI146" s="93"/>
      <c r="AJ146" s="93"/>
      <c r="AK146" s="93"/>
      <c r="AL146" s="93"/>
      <c r="AM146" s="93"/>
      <c r="AN146" s="93"/>
      <c r="AO146" s="93"/>
      <c r="AP146" s="93"/>
      <c r="AQ146" s="92"/>
      <c r="AR146" s="92"/>
      <c r="AS146" s="92"/>
      <c r="AT146" s="92"/>
      <c r="AU146" s="36"/>
      <c r="AV146" s="118"/>
      <c r="AW146" s="118"/>
      <c r="AX146" s="118"/>
      <c r="AY146" s="118"/>
      <c r="AZ146" s="118"/>
      <c r="BA146" s="118"/>
      <c r="BB146" s="118"/>
      <c r="BC146" s="118"/>
      <c r="BD146" s="118"/>
      <c r="BE146" s="118"/>
      <c r="BF146" s="118"/>
      <c r="BG146" s="118"/>
      <c r="BH146" s="118"/>
      <c r="BI146" s="118"/>
      <c r="BJ146" s="118"/>
      <c r="BK146" s="118"/>
      <c r="BL146" s="118"/>
      <c r="BM146" s="118"/>
      <c r="BN146" s="118"/>
      <c r="BO146" s="118"/>
      <c r="BP146" s="118"/>
      <c r="BQ146" s="122"/>
      <c r="BR146" s="36"/>
      <c r="BS146" s="36"/>
      <c r="BT146" s="36"/>
      <c r="BU146" s="36"/>
      <c r="BV146" s="36"/>
      <c r="BW146" s="36"/>
      <c r="BX146" s="36"/>
      <c r="BY146" s="36"/>
      <c r="BZ146" s="36"/>
      <c r="CA146" s="36"/>
      <c r="CB146" s="36"/>
      <c r="CC146" s="36"/>
      <c r="CD146" s="36"/>
      <c r="CE146" s="36"/>
      <c r="CF146" s="36"/>
      <c r="CG146" s="36"/>
      <c r="CH146" s="36"/>
      <c r="CI146" s="36"/>
      <c r="CJ146" s="36"/>
      <c r="CK146" s="36"/>
      <c r="CL146" s="36"/>
      <c r="CM146" s="36"/>
      <c r="CN146" s="36"/>
      <c r="CO146" s="36"/>
      <c r="CP146" s="36"/>
      <c r="CQ146" s="36"/>
      <c r="CR146" s="36"/>
      <c r="CS146" s="36"/>
      <c r="CT146" s="36"/>
      <c r="CU146" s="36"/>
      <c r="CV146" s="36"/>
      <c r="CW146" s="36"/>
      <c r="CX146" s="36"/>
      <c r="CY146" s="36"/>
      <c r="CZ146" s="36"/>
      <c r="DB146" s="122"/>
      <c r="DF146" s="122"/>
      <c r="DJ146" s="122"/>
      <c r="DV146" s="122"/>
      <c r="EA146" s="122"/>
    </row>
    <row r="147" customFormat="false" ht="16.5" hidden="false" customHeight="true" outlineLevel="0" collapsed="false">
      <c r="A147" s="85"/>
      <c r="B147" s="85"/>
      <c r="C147" s="85"/>
      <c r="D147" s="87"/>
      <c r="E147" s="108"/>
      <c r="F147" s="109"/>
      <c r="G147" s="109"/>
      <c r="H147" s="109"/>
      <c r="I147" s="109"/>
      <c r="J147" s="109"/>
      <c r="K147" s="89"/>
      <c r="L147" s="89"/>
      <c r="M147" s="89"/>
      <c r="N147" s="89"/>
      <c r="O147" s="89"/>
      <c r="P147" s="89"/>
      <c r="Q147" s="112"/>
      <c r="R147" s="112"/>
      <c r="S147" s="112"/>
      <c r="T147" s="112"/>
      <c r="U147" s="112"/>
      <c r="V147" s="112"/>
      <c r="W147" s="91"/>
      <c r="X147" s="91"/>
      <c r="Y147" s="91"/>
      <c r="Z147" s="91"/>
      <c r="AA147" s="91"/>
      <c r="AB147" s="91"/>
      <c r="AC147" s="92"/>
      <c r="AD147" s="92"/>
      <c r="AE147" s="92"/>
      <c r="AF147" s="92"/>
      <c r="AG147" s="92"/>
      <c r="AH147" s="92"/>
      <c r="AI147" s="93"/>
      <c r="AJ147" s="93"/>
      <c r="AK147" s="93"/>
      <c r="AL147" s="93"/>
      <c r="AM147" s="93"/>
      <c r="AN147" s="93"/>
      <c r="AO147" s="93"/>
      <c r="AP147" s="93"/>
      <c r="AQ147" s="92"/>
      <c r="AR147" s="92"/>
      <c r="AS147" s="92"/>
      <c r="AT147" s="92"/>
      <c r="AU147" s="36"/>
      <c r="AV147" s="118"/>
      <c r="AW147" s="118"/>
      <c r="AX147" s="118"/>
      <c r="AY147" s="118"/>
      <c r="AZ147" s="118"/>
      <c r="BA147" s="118"/>
      <c r="BB147" s="118"/>
      <c r="BC147" s="118"/>
      <c r="BD147" s="118"/>
      <c r="BE147" s="118"/>
      <c r="BF147" s="118"/>
      <c r="BG147" s="118"/>
      <c r="BH147" s="118"/>
      <c r="BI147" s="118"/>
      <c r="BJ147" s="118"/>
      <c r="BK147" s="118"/>
      <c r="BL147" s="118"/>
      <c r="BM147" s="118"/>
      <c r="BN147" s="118"/>
      <c r="BO147" s="118"/>
      <c r="BP147" s="118"/>
      <c r="BQ147" s="122"/>
      <c r="BR147" s="36"/>
      <c r="BS147" s="36"/>
      <c r="BT147" s="36"/>
      <c r="BU147" s="36"/>
      <c r="BV147" s="36"/>
      <c r="BW147" s="36"/>
      <c r="BX147" s="36"/>
      <c r="BY147" s="36"/>
      <c r="BZ147" s="36"/>
      <c r="CA147" s="36"/>
      <c r="CB147" s="36"/>
      <c r="CC147" s="36"/>
      <c r="CD147" s="36"/>
      <c r="CE147" s="36"/>
      <c r="CF147" s="36"/>
      <c r="CG147" s="36"/>
      <c r="CH147" s="36"/>
      <c r="CI147" s="36"/>
      <c r="CJ147" s="36"/>
      <c r="CK147" s="36"/>
      <c r="CL147" s="36"/>
      <c r="CM147" s="36"/>
      <c r="CN147" s="36"/>
      <c r="CO147" s="36"/>
      <c r="CP147" s="36"/>
      <c r="CQ147" s="36"/>
      <c r="CR147" s="36"/>
      <c r="CS147" s="36"/>
      <c r="CT147" s="36"/>
      <c r="CU147" s="36"/>
      <c r="CV147" s="36"/>
      <c r="CW147" s="36"/>
      <c r="CX147" s="36"/>
      <c r="CY147" s="36"/>
      <c r="CZ147" s="36"/>
      <c r="DB147" s="122"/>
      <c r="DF147" s="122"/>
      <c r="DJ147" s="122"/>
      <c r="DV147" s="122"/>
      <c r="EA147" s="122"/>
    </row>
    <row r="148" customFormat="false" ht="16.5" hidden="false" customHeight="true" outlineLevel="0" collapsed="false">
      <c r="A148" s="85"/>
      <c r="B148" s="85"/>
      <c r="C148" s="85"/>
      <c r="D148" s="87"/>
      <c r="E148" s="108"/>
      <c r="F148" s="109"/>
      <c r="G148" s="109"/>
      <c r="H148" s="109"/>
      <c r="I148" s="109"/>
      <c r="J148" s="109"/>
      <c r="K148" s="89"/>
      <c r="L148" s="89"/>
      <c r="M148" s="89"/>
      <c r="N148" s="89"/>
      <c r="O148" s="89"/>
      <c r="P148" s="89"/>
      <c r="Q148" s="112"/>
      <c r="R148" s="112"/>
      <c r="S148" s="112"/>
      <c r="T148" s="112"/>
      <c r="U148" s="112"/>
      <c r="V148" s="112"/>
      <c r="W148" s="91"/>
      <c r="X148" s="91"/>
      <c r="Y148" s="91"/>
      <c r="Z148" s="91"/>
      <c r="AA148" s="91"/>
      <c r="AB148" s="91"/>
      <c r="AC148" s="92"/>
      <c r="AD148" s="92"/>
      <c r="AE148" s="92"/>
      <c r="AF148" s="92"/>
      <c r="AG148" s="92"/>
      <c r="AH148" s="92"/>
      <c r="AI148" s="93"/>
      <c r="AJ148" s="93"/>
      <c r="AK148" s="93"/>
      <c r="AL148" s="93"/>
      <c r="AM148" s="93"/>
      <c r="AN148" s="93"/>
      <c r="AO148" s="93"/>
      <c r="AP148" s="93"/>
      <c r="AQ148" s="92"/>
      <c r="AR148" s="92"/>
      <c r="AS148" s="92"/>
      <c r="AT148" s="92"/>
      <c r="AU148" s="36"/>
      <c r="AV148" s="118"/>
      <c r="AW148" s="118"/>
      <c r="AX148" s="118"/>
      <c r="AY148" s="118"/>
      <c r="AZ148" s="118"/>
      <c r="BA148" s="118"/>
      <c r="BB148" s="118"/>
      <c r="BC148" s="118"/>
      <c r="BD148" s="118"/>
      <c r="BE148" s="118"/>
      <c r="BF148" s="118"/>
      <c r="BG148" s="118"/>
      <c r="BH148" s="118"/>
      <c r="BI148" s="118"/>
      <c r="BJ148" s="118"/>
      <c r="BK148" s="118"/>
      <c r="BL148" s="118"/>
      <c r="BM148" s="118"/>
      <c r="BN148" s="118"/>
      <c r="BO148" s="118"/>
      <c r="BP148" s="118"/>
      <c r="BQ148" s="122"/>
      <c r="BR148" s="36"/>
      <c r="BS148" s="36"/>
      <c r="BT148" s="36"/>
      <c r="BU148" s="36"/>
      <c r="BV148" s="36"/>
      <c r="BW148" s="36"/>
      <c r="BX148" s="36"/>
      <c r="BY148" s="36"/>
      <c r="BZ148" s="36"/>
      <c r="CA148" s="36"/>
      <c r="CB148" s="36"/>
      <c r="CC148" s="36"/>
      <c r="CD148" s="36"/>
      <c r="CE148" s="36"/>
      <c r="CF148" s="36"/>
      <c r="CG148" s="36"/>
      <c r="CH148" s="36"/>
      <c r="CI148" s="36"/>
      <c r="CJ148" s="36"/>
      <c r="CK148" s="36"/>
      <c r="CL148" s="36"/>
      <c r="CM148" s="36"/>
      <c r="CN148" s="36"/>
      <c r="CO148" s="36"/>
      <c r="CP148" s="36"/>
      <c r="CQ148" s="36"/>
      <c r="CR148" s="36"/>
      <c r="CS148" s="36"/>
      <c r="CT148" s="36"/>
      <c r="CU148" s="36"/>
      <c r="CV148" s="36"/>
      <c r="CW148" s="36"/>
      <c r="CX148" s="36"/>
      <c r="CY148" s="36"/>
      <c r="CZ148" s="36"/>
      <c r="DB148" s="122"/>
      <c r="DF148" s="122"/>
      <c r="DJ148" s="122"/>
      <c r="DV148" s="122"/>
      <c r="EA148" s="122"/>
    </row>
    <row r="149" customFormat="false" ht="16.5" hidden="false" customHeight="true" outlineLevel="0" collapsed="false">
      <c r="A149" s="85"/>
      <c r="B149" s="85"/>
      <c r="C149" s="85"/>
      <c r="D149" s="87"/>
      <c r="E149" s="108"/>
      <c r="F149" s="109"/>
      <c r="G149" s="109"/>
      <c r="H149" s="109"/>
      <c r="I149" s="109"/>
      <c r="J149" s="109"/>
      <c r="K149" s="89"/>
      <c r="L149" s="89"/>
      <c r="M149" s="89"/>
      <c r="N149" s="89"/>
      <c r="O149" s="89"/>
      <c r="P149" s="89"/>
      <c r="Q149" s="112"/>
      <c r="R149" s="112"/>
      <c r="S149" s="112"/>
      <c r="T149" s="112"/>
      <c r="U149" s="112"/>
      <c r="V149" s="112"/>
      <c r="W149" s="91"/>
      <c r="X149" s="91"/>
      <c r="Y149" s="91"/>
      <c r="Z149" s="91"/>
      <c r="AA149" s="91"/>
      <c r="AB149" s="91"/>
      <c r="AC149" s="92"/>
      <c r="AD149" s="92"/>
      <c r="AE149" s="92"/>
      <c r="AF149" s="92"/>
      <c r="AG149" s="92"/>
      <c r="AH149" s="92"/>
      <c r="AI149" s="93"/>
      <c r="AJ149" s="93"/>
      <c r="AK149" s="93"/>
      <c r="AL149" s="93"/>
      <c r="AM149" s="93"/>
      <c r="AN149" s="93"/>
      <c r="AO149" s="93"/>
      <c r="AP149" s="93"/>
      <c r="AQ149" s="92"/>
      <c r="AR149" s="88"/>
      <c r="AS149" s="92"/>
      <c r="AT149" s="92"/>
      <c r="AU149" s="36"/>
      <c r="AV149" s="118"/>
      <c r="AW149" s="118"/>
      <c r="AX149" s="118"/>
      <c r="AY149" s="118"/>
      <c r="AZ149" s="118"/>
      <c r="BA149" s="118"/>
      <c r="BB149" s="118"/>
      <c r="BC149" s="118"/>
      <c r="BD149" s="118"/>
      <c r="BE149" s="118"/>
      <c r="BF149" s="118"/>
      <c r="BG149" s="118"/>
      <c r="BH149" s="118"/>
      <c r="BI149" s="118"/>
      <c r="BJ149" s="118"/>
      <c r="BK149" s="118"/>
      <c r="BL149" s="118"/>
      <c r="BM149" s="118"/>
      <c r="BN149" s="118"/>
      <c r="BO149" s="118"/>
      <c r="BP149" s="118"/>
      <c r="BQ149" s="122"/>
      <c r="BR149" s="36"/>
      <c r="BS149" s="36"/>
      <c r="BT149" s="36"/>
      <c r="BU149" s="36"/>
      <c r="BV149" s="36"/>
      <c r="BW149" s="36"/>
      <c r="BX149" s="36"/>
      <c r="BY149" s="36"/>
      <c r="BZ149" s="36"/>
      <c r="CA149" s="36"/>
      <c r="CB149" s="36"/>
      <c r="CC149" s="36"/>
      <c r="CD149" s="36"/>
      <c r="CE149" s="36"/>
      <c r="CF149" s="36"/>
      <c r="CG149" s="36"/>
      <c r="CH149" s="36"/>
      <c r="CI149" s="36"/>
      <c r="CJ149" s="36"/>
      <c r="CK149" s="36"/>
      <c r="CL149" s="36"/>
      <c r="CM149" s="36"/>
      <c r="CN149" s="36"/>
      <c r="CO149" s="36"/>
      <c r="CP149" s="36"/>
      <c r="CQ149" s="36"/>
      <c r="CR149" s="36"/>
      <c r="CS149" s="36"/>
      <c r="CT149" s="36"/>
      <c r="CU149" s="36"/>
      <c r="CV149" s="36"/>
      <c r="CW149" s="36"/>
      <c r="CX149" s="36"/>
      <c r="CY149" s="36"/>
      <c r="CZ149" s="36"/>
      <c r="DB149" s="122"/>
      <c r="DF149" s="122"/>
      <c r="DJ149" s="122"/>
      <c r="DV149" s="122"/>
      <c r="EA149" s="122"/>
    </row>
    <row r="150" customFormat="false" ht="16.5" hidden="false" customHeight="true" outlineLevel="0" collapsed="false">
      <c r="A150" s="85"/>
      <c r="B150" s="85"/>
      <c r="C150" s="85"/>
      <c r="D150" s="87"/>
      <c r="E150" s="108"/>
      <c r="F150" s="109"/>
      <c r="G150" s="109"/>
      <c r="H150" s="109"/>
      <c r="I150" s="109"/>
      <c r="J150" s="109"/>
      <c r="K150" s="89"/>
      <c r="L150" s="89"/>
      <c r="M150" s="89"/>
      <c r="N150" s="89"/>
      <c r="O150" s="89"/>
      <c r="P150" s="89"/>
      <c r="Q150" s="112"/>
      <c r="R150" s="112"/>
      <c r="S150" s="112"/>
      <c r="T150" s="112"/>
      <c r="U150" s="112"/>
      <c r="V150" s="112"/>
      <c r="W150" s="91"/>
      <c r="X150" s="91"/>
      <c r="Y150" s="91"/>
      <c r="Z150" s="91"/>
      <c r="AA150" s="91"/>
      <c r="AB150" s="91"/>
      <c r="AC150" s="92"/>
      <c r="AD150" s="92"/>
      <c r="AE150" s="92"/>
      <c r="AF150" s="92"/>
      <c r="AG150" s="92"/>
      <c r="AH150" s="92"/>
      <c r="AI150" s="93"/>
      <c r="AJ150" s="93"/>
      <c r="AK150" s="93"/>
      <c r="AL150" s="93"/>
      <c r="AM150" s="93"/>
      <c r="AN150" s="93"/>
      <c r="AO150" s="93"/>
      <c r="AP150" s="93"/>
      <c r="AQ150" s="92"/>
      <c r="AR150" s="92"/>
      <c r="AS150" s="92"/>
      <c r="AT150" s="92"/>
      <c r="AU150" s="36"/>
      <c r="AV150" s="118"/>
      <c r="AW150" s="118"/>
      <c r="AX150" s="118"/>
      <c r="AY150" s="118"/>
      <c r="AZ150" s="118"/>
      <c r="BA150" s="118"/>
      <c r="BB150" s="118"/>
      <c r="BC150" s="118"/>
      <c r="BD150" s="118"/>
      <c r="BE150" s="118"/>
      <c r="BF150" s="118"/>
      <c r="BG150" s="118"/>
      <c r="BH150" s="118"/>
      <c r="BI150" s="118"/>
      <c r="BJ150" s="118"/>
      <c r="BK150" s="118"/>
      <c r="BL150" s="118"/>
      <c r="BM150" s="118"/>
      <c r="BN150" s="118"/>
      <c r="BO150" s="118"/>
      <c r="BP150" s="118"/>
      <c r="BQ150" s="122"/>
      <c r="BR150" s="36"/>
      <c r="BS150" s="36"/>
      <c r="BT150" s="36"/>
      <c r="BU150" s="36"/>
      <c r="BV150" s="36"/>
      <c r="BW150" s="36"/>
      <c r="BX150" s="36"/>
      <c r="BY150" s="36"/>
      <c r="BZ150" s="36"/>
      <c r="CA150" s="36"/>
      <c r="CB150" s="36"/>
      <c r="CC150" s="36"/>
      <c r="CD150" s="36"/>
      <c r="CE150" s="36"/>
      <c r="CF150" s="36"/>
      <c r="CG150" s="36"/>
      <c r="CH150" s="36"/>
      <c r="CI150" s="36"/>
      <c r="CJ150" s="36"/>
      <c r="CK150" s="36"/>
      <c r="CL150" s="36"/>
      <c r="CM150" s="36"/>
      <c r="CN150" s="36"/>
      <c r="CO150" s="36"/>
      <c r="CP150" s="36"/>
      <c r="CQ150" s="36"/>
      <c r="CR150" s="36"/>
      <c r="CS150" s="36"/>
      <c r="CT150" s="36"/>
      <c r="CU150" s="36"/>
      <c r="CV150" s="36"/>
      <c r="CW150" s="36"/>
      <c r="CX150" s="36"/>
      <c r="CY150" s="36"/>
      <c r="CZ150" s="36"/>
      <c r="DB150" s="122"/>
      <c r="DF150" s="122"/>
      <c r="DJ150" s="122"/>
      <c r="DV150" s="122"/>
      <c r="EA150" s="122"/>
    </row>
    <row r="151" customFormat="false" ht="16.5" hidden="false" customHeight="true" outlineLevel="0" collapsed="false">
      <c r="A151" s="85"/>
      <c r="B151" s="85"/>
      <c r="C151" s="85"/>
      <c r="D151" s="87"/>
      <c r="E151" s="108"/>
      <c r="F151" s="109"/>
      <c r="G151" s="109"/>
      <c r="H151" s="109"/>
      <c r="I151" s="109"/>
      <c r="J151" s="109"/>
      <c r="K151" s="89"/>
      <c r="L151" s="89"/>
      <c r="M151" s="89"/>
      <c r="N151" s="89"/>
      <c r="O151" s="89"/>
      <c r="P151" s="89"/>
      <c r="Q151" s="112"/>
      <c r="R151" s="112"/>
      <c r="S151" s="112"/>
      <c r="T151" s="112"/>
      <c r="U151" s="112"/>
      <c r="V151" s="112"/>
      <c r="W151" s="91"/>
      <c r="X151" s="91"/>
      <c r="Y151" s="91"/>
      <c r="Z151" s="91"/>
      <c r="AA151" s="91"/>
      <c r="AB151" s="91"/>
      <c r="AC151" s="92"/>
      <c r="AD151" s="92"/>
      <c r="AE151" s="92"/>
      <c r="AF151" s="92"/>
      <c r="AG151" s="92"/>
      <c r="AH151" s="92"/>
      <c r="AI151" s="93"/>
      <c r="AJ151" s="93"/>
      <c r="AK151" s="93"/>
      <c r="AL151" s="93"/>
      <c r="AM151" s="93"/>
      <c r="AN151" s="93"/>
      <c r="AO151" s="93"/>
      <c r="AP151" s="93"/>
      <c r="AQ151" s="92"/>
      <c r="AR151" s="92"/>
      <c r="AS151" s="92"/>
      <c r="AT151" s="92"/>
      <c r="AU151" s="36"/>
      <c r="AV151" s="118"/>
      <c r="AW151" s="118"/>
      <c r="AX151" s="118"/>
      <c r="AY151" s="118"/>
      <c r="AZ151" s="118"/>
      <c r="BA151" s="118"/>
      <c r="BB151" s="118"/>
      <c r="BC151" s="118"/>
      <c r="BD151" s="118"/>
      <c r="BE151" s="118"/>
      <c r="BF151" s="118"/>
      <c r="BG151" s="118"/>
      <c r="BH151" s="118"/>
      <c r="BI151" s="118"/>
      <c r="BJ151" s="118"/>
      <c r="BK151" s="118"/>
      <c r="BL151" s="118"/>
      <c r="BM151" s="118"/>
      <c r="BN151" s="118"/>
      <c r="BO151" s="118"/>
      <c r="BP151" s="118"/>
      <c r="BQ151" s="122"/>
      <c r="BR151" s="36"/>
      <c r="BS151" s="36"/>
      <c r="BT151" s="36"/>
      <c r="BU151" s="36"/>
      <c r="BV151" s="36"/>
      <c r="BW151" s="36"/>
      <c r="BX151" s="36"/>
      <c r="BY151" s="36"/>
      <c r="BZ151" s="36"/>
      <c r="CA151" s="36"/>
      <c r="CB151" s="36"/>
      <c r="CC151" s="36"/>
      <c r="CD151" s="36"/>
      <c r="CE151" s="36"/>
      <c r="CF151" s="36"/>
      <c r="CG151" s="36"/>
      <c r="CH151" s="36"/>
      <c r="CI151" s="36"/>
      <c r="CJ151" s="36"/>
      <c r="CK151" s="36"/>
      <c r="CL151" s="36"/>
      <c r="CM151" s="36"/>
      <c r="CN151" s="36"/>
      <c r="CO151" s="36"/>
      <c r="CP151" s="36"/>
      <c r="CQ151" s="36"/>
      <c r="CR151" s="36"/>
      <c r="CS151" s="36"/>
      <c r="CT151" s="36"/>
      <c r="CU151" s="36"/>
      <c r="CV151" s="36"/>
      <c r="CW151" s="36"/>
      <c r="CX151" s="36"/>
      <c r="CY151" s="36"/>
      <c r="CZ151" s="36"/>
      <c r="DB151" s="122"/>
      <c r="DF151" s="122"/>
      <c r="DJ151" s="122"/>
      <c r="DV151" s="122"/>
      <c r="EA151" s="122"/>
    </row>
    <row r="152" customFormat="false" ht="16.5" hidden="false" customHeight="true" outlineLevel="0" collapsed="false">
      <c r="A152" s="85"/>
      <c r="B152" s="85"/>
      <c r="C152" s="85"/>
      <c r="D152" s="87"/>
      <c r="E152" s="108"/>
      <c r="F152" s="109"/>
      <c r="G152" s="109"/>
      <c r="H152" s="109"/>
      <c r="I152" s="109"/>
      <c r="J152" s="109"/>
      <c r="K152" s="89"/>
      <c r="L152" s="89"/>
      <c r="M152" s="89"/>
      <c r="N152" s="89"/>
      <c r="O152" s="89"/>
      <c r="P152" s="89"/>
      <c r="Q152" s="112"/>
      <c r="R152" s="112"/>
      <c r="S152" s="112"/>
      <c r="T152" s="112"/>
      <c r="U152" s="112"/>
      <c r="V152" s="112"/>
      <c r="W152" s="91"/>
      <c r="X152" s="91"/>
      <c r="Y152" s="91"/>
      <c r="Z152" s="91"/>
      <c r="AA152" s="91"/>
      <c r="AB152" s="91"/>
      <c r="AC152" s="92"/>
      <c r="AD152" s="92"/>
      <c r="AE152" s="92"/>
      <c r="AF152" s="92"/>
      <c r="AG152" s="92"/>
      <c r="AH152" s="92"/>
      <c r="AI152" s="93"/>
      <c r="AJ152" s="93"/>
      <c r="AK152" s="93"/>
      <c r="AL152" s="93"/>
      <c r="AM152" s="93"/>
      <c r="AN152" s="93"/>
      <c r="AO152" s="93"/>
      <c r="AP152" s="93"/>
      <c r="AQ152" s="92"/>
      <c r="AR152" s="92"/>
      <c r="AS152" s="92"/>
      <c r="AT152" s="92"/>
      <c r="AU152" s="36"/>
      <c r="AV152" s="118"/>
      <c r="AW152" s="118"/>
      <c r="AX152" s="118"/>
      <c r="AY152" s="118"/>
      <c r="AZ152" s="118"/>
      <c r="BA152" s="118"/>
      <c r="BB152" s="118"/>
      <c r="BC152" s="118"/>
      <c r="BD152" s="118"/>
      <c r="BE152" s="118"/>
      <c r="BF152" s="118"/>
      <c r="BG152" s="118"/>
      <c r="BH152" s="118"/>
      <c r="BI152" s="118"/>
      <c r="BJ152" s="118"/>
      <c r="BK152" s="118"/>
      <c r="BL152" s="118"/>
      <c r="BM152" s="118"/>
      <c r="BN152" s="118"/>
      <c r="BO152" s="118"/>
      <c r="BP152" s="118"/>
      <c r="BQ152" s="122"/>
      <c r="BR152" s="36"/>
      <c r="BS152" s="36"/>
      <c r="BT152" s="36"/>
      <c r="BU152" s="36"/>
      <c r="BV152" s="36"/>
      <c r="BW152" s="36"/>
      <c r="BX152" s="36"/>
      <c r="BY152" s="36"/>
      <c r="BZ152" s="36"/>
      <c r="CA152" s="36"/>
      <c r="CB152" s="36"/>
      <c r="CC152" s="36"/>
      <c r="CD152" s="36"/>
      <c r="CE152" s="36"/>
      <c r="CF152" s="36"/>
      <c r="CG152" s="36"/>
      <c r="CH152" s="36"/>
      <c r="CI152" s="36"/>
      <c r="CJ152" s="36"/>
      <c r="CK152" s="36"/>
      <c r="CL152" s="36"/>
      <c r="CM152" s="36"/>
      <c r="CN152" s="36"/>
      <c r="CO152" s="36"/>
      <c r="CP152" s="36"/>
      <c r="CQ152" s="36"/>
      <c r="CR152" s="36"/>
      <c r="CS152" s="36"/>
      <c r="CT152" s="36"/>
      <c r="CU152" s="36"/>
      <c r="CV152" s="36"/>
      <c r="CW152" s="36"/>
      <c r="CX152" s="36"/>
      <c r="CY152" s="36"/>
      <c r="CZ152" s="36"/>
      <c r="DB152" s="122"/>
      <c r="DF152" s="122"/>
      <c r="DJ152" s="122"/>
      <c r="DV152" s="122"/>
      <c r="EA152" s="122"/>
    </row>
    <row r="153" customFormat="false" ht="16.5" hidden="false" customHeight="true" outlineLevel="0" collapsed="false">
      <c r="A153" s="85"/>
      <c r="B153" s="85"/>
      <c r="C153" s="85"/>
      <c r="D153" s="87"/>
      <c r="E153" s="108"/>
      <c r="F153" s="109"/>
      <c r="G153" s="109"/>
      <c r="H153" s="109"/>
      <c r="I153" s="109"/>
      <c r="J153" s="109"/>
      <c r="K153" s="89"/>
      <c r="L153" s="89"/>
      <c r="M153" s="89"/>
      <c r="N153" s="89"/>
      <c r="O153" s="89"/>
      <c r="P153" s="89"/>
      <c r="Q153" s="112"/>
      <c r="R153" s="112"/>
      <c r="S153" s="112"/>
      <c r="T153" s="112"/>
      <c r="U153" s="112"/>
      <c r="V153" s="112"/>
      <c r="W153" s="91"/>
      <c r="X153" s="91"/>
      <c r="Y153" s="91"/>
      <c r="Z153" s="91"/>
      <c r="AA153" s="91"/>
      <c r="AB153" s="91"/>
      <c r="AC153" s="92"/>
      <c r="AD153" s="92"/>
      <c r="AE153" s="92"/>
      <c r="AF153" s="92"/>
      <c r="AG153" s="92"/>
      <c r="AH153" s="92"/>
      <c r="AI153" s="93"/>
      <c r="AJ153" s="93"/>
      <c r="AK153" s="93"/>
      <c r="AL153" s="93"/>
      <c r="AM153" s="93"/>
      <c r="AN153" s="93"/>
      <c r="AO153" s="93"/>
      <c r="AP153" s="93"/>
      <c r="AQ153" s="92"/>
      <c r="AR153" s="92"/>
      <c r="AS153" s="92"/>
      <c r="AT153" s="92"/>
      <c r="AU153" s="36"/>
      <c r="AV153" s="118"/>
      <c r="AW153" s="118"/>
      <c r="AX153" s="118"/>
      <c r="AY153" s="118"/>
      <c r="AZ153" s="118"/>
      <c r="BA153" s="118"/>
      <c r="BB153" s="118"/>
      <c r="BC153" s="118"/>
      <c r="BD153" s="118"/>
      <c r="BE153" s="118"/>
      <c r="BF153" s="118"/>
      <c r="BG153" s="118"/>
      <c r="BH153" s="118"/>
      <c r="BI153" s="118"/>
      <c r="BJ153" s="118"/>
      <c r="BK153" s="118"/>
      <c r="BL153" s="118"/>
      <c r="BM153" s="118"/>
      <c r="BN153" s="118"/>
      <c r="BO153" s="118"/>
      <c r="BP153" s="118"/>
      <c r="BQ153" s="122"/>
      <c r="BR153" s="36"/>
      <c r="BS153" s="36"/>
      <c r="BT153" s="36"/>
      <c r="BU153" s="36"/>
      <c r="BV153" s="36"/>
      <c r="BW153" s="36"/>
      <c r="BX153" s="36"/>
      <c r="BY153" s="36"/>
      <c r="BZ153" s="36"/>
      <c r="CA153" s="36"/>
      <c r="CB153" s="36"/>
      <c r="CC153" s="36"/>
      <c r="CD153" s="36"/>
      <c r="CE153" s="36"/>
      <c r="CF153" s="36"/>
      <c r="CG153" s="36"/>
      <c r="CH153" s="36"/>
      <c r="CI153" s="36"/>
      <c r="CJ153" s="36"/>
      <c r="CK153" s="36"/>
      <c r="CL153" s="36"/>
      <c r="CM153" s="36"/>
      <c r="CN153" s="36"/>
      <c r="CO153" s="36"/>
      <c r="CP153" s="36"/>
      <c r="CQ153" s="36"/>
      <c r="CR153" s="36"/>
      <c r="CS153" s="36"/>
      <c r="CT153" s="36"/>
      <c r="CU153" s="36"/>
      <c r="CV153" s="36"/>
      <c r="CW153" s="36"/>
      <c r="CX153" s="36"/>
      <c r="CY153" s="36"/>
      <c r="CZ153" s="36"/>
      <c r="DB153" s="122"/>
      <c r="DF153" s="122"/>
      <c r="DJ153" s="122"/>
      <c r="DV153" s="122"/>
    </row>
    <row r="154" customFormat="false" ht="16.5" hidden="false" customHeight="true" outlineLevel="0" collapsed="false">
      <c r="A154" s="85"/>
      <c r="B154" s="85"/>
      <c r="C154" s="85"/>
      <c r="D154" s="87"/>
      <c r="E154" s="108"/>
      <c r="F154" s="109"/>
      <c r="G154" s="109"/>
      <c r="H154" s="109"/>
      <c r="I154" s="109"/>
      <c r="J154" s="109"/>
      <c r="K154" s="89"/>
      <c r="L154" s="89"/>
      <c r="M154" s="89"/>
      <c r="N154" s="89"/>
      <c r="O154" s="89"/>
      <c r="P154" s="89"/>
      <c r="Q154" s="112"/>
      <c r="R154" s="112"/>
      <c r="S154" s="112"/>
      <c r="T154" s="112"/>
      <c r="U154" s="112"/>
      <c r="V154" s="112"/>
      <c r="W154" s="91"/>
      <c r="X154" s="91"/>
      <c r="Y154" s="91"/>
      <c r="Z154" s="91"/>
      <c r="AA154" s="91"/>
      <c r="AB154" s="91"/>
      <c r="AC154" s="92"/>
      <c r="AD154" s="92"/>
      <c r="AE154" s="92"/>
      <c r="AF154" s="92"/>
      <c r="AG154" s="92"/>
      <c r="AH154" s="92"/>
      <c r="AI154" s="93"/>
      <c r="AJ154" s="93"/>
      <c r="AK154" s="93"/>
      <c r="AL154" s="93"/>
      <c r="AM154" s="93"/>
      <c r="AN154" s="93"/>
      <c r="AO154" s="93"/>
      <c r="AP154" s="93"/>
      <c r="AQ154" s="92"/>
      <c r="AR154" s="92"/>
      <c r="AS154" s="92"/>
      <c r="AT154" s="92"/>
      <c r="AU154" s="36"/>
      <c r="AV154" s="118"/>
      <c r="AW154" s="118"/>
      <c r="AX154" s="118"/>
      <c r="AY154" s="118"/>
      <c r="AZ154" s="118"/>
      <c r="BA154" s="118"/>
      <c r="BB154" s="118"/>
      <c r="BC154" s="118"/>
      <c r="BD154" s="118"/>
      <c r="BE154" s="118"/>
      <c r="BF154" s="118"/>
      <c r="BG154" s="118"/>
      <c r="BH154" s="118"/>
      <c r="BI154" s="118"/>
      <c r="BJ154" s="118"/>
      <c r="BK154" s="118"/>
      <c r="BL154" s="118"/>
      <c r="BM154" s="118"/>
      <c r="BN154" s="118"/>
      <c r="BO154" s="118"/>
      <c r="BP154" s="118"/>
      <c r="BQ154" s="36"/>
      <c r="BR154" s="36"/>
      <c r="BS154" s="36"/>
      <c r="BT154" s="36"/>
      <c r="BU154" s="36"/>
      <c r="BV154" s="36"/>
      <c r="BW154" s="36"/>
      <c r="BX154" s="36"/>
      <c r="BY154" s="36"/>
      <c r="BZ154" s="36"/>
      <c r="CA154" s="36"/>
      <c r="CB154" s="36"/>
      <c r="CC154" s="36"/>
      <c r="CD154" s="36"/>
      <c r="CE154" s="36"/>
      <c r="CF154" s="36"/>
      <c r="CG154" s="36"/>
      <c r="CH154" s="36"/>
      <c r="CI154" s="36"/>
      <c r="CJ154" s="36"/>
      <c r="CK154" s="36"/>
      <c r="CL154" s="36"/>
      <c r="CM154" s="36"/>
      <c r="CN154" s="36"/>
      <c r="CO154" s="36"/>
      <c r="CP154" s="36"/>
      <c r="CQ154" s="36"/>
      <c r="CR154" s="36"/>
      <c r="CS154" s="36"/>
      <c r="CT154" s="36"/>
      <c r="CU154" s="36"/>
      <c r="CV154" s="36"/>
      <c r="CW154" s="36"/>
      <c r="CX154" s="36"/>
      <c r="CY154" s="36"/>
      <c r="CZ154" s="36"/>
    </row>
    <row r="155" customFormat="false" ht="16.5" hidden="false" customHeight="true" outlineLevel="0" collapsed="false">
      <c r="A155" s="85"/>
      <c r="B155" s="85"/>
      <c r="C155" s="85"/>
      <c r="D155" s="87"/>
      <c r="E155" s="108"/>
      <c r="F155" s="109"/>
      <c r="G155" s="109"/>
      <c r="H155" s="109"/>
      <c r="I155" s="109"/>
      <c r="J155" s="109"/>
      <c r="K155" s="89"/>
      <c r="L155" s="89"/>
      <c r="M155" s="89"/>
      <c r="N155" s="89"/>
      <c r="O155" s="89"/>
      <c r="P155" s="89"/>
      <c r="Q155" s="112"/>
      <c r="R155" s="112"/>
      <c r="S155" s="112"/>
      <c r="T155" s="112"/>
      <c r="U155" s="112"/>
      <c r="V155" s="112"/>
      <c r="W155" s="91"/>
      <c r="X155" s="91"/>
      <c r="Y155" s="91"/>
      <c r="Z155" s="91"/>
      <c r="AA155" s="91"/>
      <c r="AB155" s="91"/>
      <c r="AC155" s="92"/>
      <c r="AD155" s="92"/>
      <c r="AE155" s="92"/>
      <c r="AF155" s="92"/>
      <c r="AG155" s="92"/>
      <c r="AH155" s="92"/>
      <c r="AI155" s="93"/>
      <c r="AJ155" s="93"/>
      <c r="AK155" s="93"/>
      <c r="AL155" s="93"/>
      <c r="AM155" s="93"/>
      <c r="AN155" s="93"/>
      <c r="AO155" s="93"/>
      <c r="AP155" s="93"/>
      <c r="AQ155" s="92"/>
      <c r="AR155" s="88"/>
      <c r="AS155" s="92"/>
      <c r="AT155" s="92"/>
      <c r="AU155" s="36"/>
      <c r="AV155" s="118"/>
      <c r="AW155" s="118"/>
      <c r="AX155" s="118"/>
      <c r="AY155" s="118"/>
      <c r="AZ155" s="118"/>
      <c r="BA155" s="118"/>
      <c r="BB155" s="118"/>
      <c r="BC155" s="118"/>
      <c r="BD155" s="118"/>
      <c r="BE155" s="118"/>
      <c r="BF155" s="118"/>
      <c r="BG155" s="118"/>
      <c r="BH155" s="118"/>
      <c r="BI155" s="118"/>
      <c r="BJ155" s="118"/>
      <c r="BK155" s="118"/>
      <c r="BL155" s="118"/>
      <c r="BM155" s="118"/>
      <c r="BN155" s="118"/>
      <c r="BO155" s="118"/>
      <c r="BP155" s="118"/>
      <c r="BQ155" s="36"/>
      <c r="BR155" s="36"/>
      <c r="BS155" s="36"/>
      <c r="BT155" s="36"/>
      <c r="BU155" s="36"/>
      <c r="BV155" s="36"/>
      <c r="BW155" s="36"/>
      <c r="BX155" s="36"/>
      <c r="BY155" s="36"/>
      <c r="BZ155" s="36"/>
      <c r="CA155" s="36"/>
      <c r="CB155" s="36"/>
      <c r="CC155" s="36"/>
      <c r="CD155" s="36"/>
      <c r="CE155" s="36"/>
      <c r="CF155" s="36"/>
      <c r="CG155" s="36"/>
      <c r="CH155" s="36"/>
      <c r="CI155" s="36"/>
      <c r="CJ155" s="36"/>
      <c r="CK155" s="36"/>
      <c r="CL155" s="36"/>
      <c r="CM155" s="36"/>
      <c r="CN155" s="36"/>
      <c r="CO155" s="36"/>
      <c r="CP155" s="36"/>
      <c r="CQ155" s="36"/>
      <c r="CR155" s="36"/>
      <c r="CS155" s="36"/>
      <c r="CT155" s="36"/>
      <c r="CU155" s="36"/>
      <c r="CV155" s="36"/>
      <c r="CW155" s="36"/>
      <c r="CX155" s="36"/>
      <c r="CY155" s="36"/>
      <c r="CZ155" s="36"/>
    </row>
    <row r="156" customFormat="false" ht="16.5" hidden="false" customHeight="true" outlineLevel="0" collapsed="false">
      <c r="A156" s="85"/>
      <c r="B156" s="85"/>
      <c r="C156" s="85"/>
      <c r="D156" s="87"/>
      <c r="E156" s="108"/>
      <c r="F156" s="109"/>
      <c r="G156" s="109"/>
      <c r="H156" s="109"/>
      <c r="I156" s="109"/>
      <c r="J156" s="109"/>
      <c r="K156" s="89"/>
      <c r="L156" s="89"/>
      <c r="M156" s="89"/>
      <c r="N156" s="89"/>
      <c r="O156" s="89"/>
      <c r="P156" s="89"/>
      <c r="Q156" s="112"/>
      <c r="R156" s="112"/>
      <c r="S156" s="112"/>
      <c r="T156" s="112"/>
      <c r="U156" s="112"/>
      <c r="V156" s="112"/>
      <c r="W156" s="91"/>
      <c r="X156" s="91"/>
      <c r="Y156" s="91"/>
      <c r="Z156" s="91"/>
      <c r="AA156" s="91"/>
      <c r="AB156" s="91"/>
      <c r="AC156" s="92"/>
      <c r="AD156" s="92"/>
      <c r="AE156" s="92"/>
      <c r="AF156" s="92"/>
      <c r="AG156" s="92"/>
      <c r="AH156" s="92"/>
      <c r="AI156" s="93"/>
      <c r="AJ156" s="93"/>
      <c r="AK156" s="93"/>
      <c r="AL156" s="93"/>
      <c r="AM156" s="93"/>
      <c r="AN156" s="93"/>
      <c r="AO156" s="93"/>
      <c r="AP156" s="93"/>
      <c r="AQ156" s="92"/>
      <c r="AR156" s="92"/>
      <c r="AS156" s="92"/>
      <c r="AT156" s="92"/>
      <c r="AU156" s="36"/>
      <c r="AV156" s="118"/>
      <c r="AW156" s="118"/>
      <c r="AX156" s="118"/>
      <c r="AY156" s="118"/>
      <c r="AZ156" s="118"/>
      <c r="BA156" s="118"/>
      <c r="BB156" s="118"/>
      <c r="BC156" s="118"/>
      <c r="BD156" s="118"/>
      <c r="BE156" s="118"/>
      <c r="BF156" s="118"/>
      <c r="BG156" s="118"/>
      <c r="BH156" s="118"/>
      <c r="BI156" s="118"/>
      <c r="BJ156" s="118"/>
      <c r="BK156" s="118"/>
      <c r="BL156" s="118"/>
      <c r="BM156" s="118"/>
      <c r="BN156" s="118"/>
      <c r="BO156" s="118"/>
      <c r="BP156" s="118"/>
      <c r="BQ156" s="36"/>
      <c r="BR156" s="36"/>
      <c r="BS156" s="36"/>
      <c r="BT156" s="36"/>
      <c r="BU156" s="36"/>
      <c r="BV156" s="36"/>
      <c r="BW156" s="36"/>
      <c r="BX156" s="36"/>
      <c r="BY156" s="36"/>
      <c r="BZ156" s="36"/>
      <c r="CA156" s="36"/>
      <c r="CB156" s="36"/>
      <c r="CC156" s="36"/>
      <c r="CD156" s="36"/>
      <c r="CE156" s="36"/>
      <c r="CF156" s="36"/>
      <c r="CG156" s="36"/>
      <c r="CH156" s="36"/>
      <c r="CI156" s="36"/>
      <c r="CJ156" s="36"/>
      <c r="CK156" s="36"/>
      <c r="CL156" s="36"/>
      <c r="CM156" s="36"/>
      <c r="CN156" s="36"/>
      <c r="CO156" s="36"/>
      <c r="CP156" s="36"/>
      <c r="CQ156" s="36"/>
      <c r="CR156" s="36"/>
      <c r="CS156" s="36"/>
      <c r="CT156" s="36"/>
      <c r="CU156" s="36"/>
      <c r="CV156" s="36"/>
      <c r="CW156" s="36"/>
      <c r="CX156" s="36"/>
      <c r="CY156" s="36"/>
      <c r="CZ156" s="36"/>
    </row>
    <row r="157" customFormat="false" ht="16.5" hidden="false" customHeight="true" outlineLevel="0" collapsed="false">
      <c r="A157" s="85"/>
      <c r="B157" s="85"/>
      <c r="C157" s="85"/>
      <c r="D157" s="87"/>
      <c r="E157" s="108"/>
      <c r="F157" s="109"/>
      <c r="G157" s="109"/>
      <c r="H157" s="109"/>
      <c r="I157" s="109"/>
      <c r="J157" s="109"/>
      <c r="K157" s="89"/>
      <c r="L157" s="89"/>
      <c r="M157" s="89"/>
      <c r="N157" s="89"/>
      <c r="O157" s="89"/>
      <c r="P157" s="89"/>
      <c r="Q157" s="112"/>
      <c r="R157" s="112"/>
      <c r="S157" s="112"/>
      <c r="T157" s="112"/>
      <c r="U157" s="112"/>
      <c r="V157" s="112"/>
      <c r="W157" s="91"/>
      <c r="X157" s="91"/>
      <c r="Y157" s="91"/>
      <c r="Z157" s="91"/>
      <c r="AA157" s="91"/>
      <c r="AB157" s="91"/>
      <c r="AC157" s="92"/>
      <c r="AD157" s="92"/>
      <c r="AE157" s="92"/>
      <c r="AF157" s="92"/>
      <c r="AG157" s="92"/>
      <c r="AH157" s="92"/>
      <c r="AI157" s="93"/>
      <c r="AJ157" s="93"/>
      <c r="AK157" s="93"/>
      <c r="AL157" s="93"/>
      <c r="AM157" s="93"/>
      <c r="AN157" s="93"/>
      <c r="AO157" s="93"/>
      <c r="AP157" s="93"/>
      <c r="AQ157" s="92"/>
      <c r="AR157" s="92"/>
      <c r="AS157" s="92"/>
      <c r="AT157" s="92"/>
      <c r="AU157" s="36"/>
      <c r="AV157" s="118"/>
      <c r="AW157" s="118"/>
      <c r="AX157" s="118"/>
      <c r="AY157" s="118"/>
      <c r="AZ157" s="118"/>
      <c r="BA157" s="118"/>
      <c r="BB157" s="118"/>
      <c r="BC157" s="118"/>
      <c r="BD157" s="118"/>
      <c r="BE157" s="118"/>
      <c r="BF157" s="118"/>
      <c r="BG157" s="118"/>
      <c r="BH157" s="118"/>
      <c r="BI157" s="118"/>
      <c r="BJ157" s="118"/>
      <c r="BK157" s="118"/>
      <c r="BL157" s="118"/>
      <c r="BM157" s="118"/>
      <c r="BN157" s="118"/>
      <c r="BO157" s="118"/>
      <c r="BP157" s="118"/>
      <c r="BQ157" s="36"/>
      <c r="BR157" s="36"/>
      <c r="BS157" s="36"/>
      <c r="BT157" s="36"/>
      <c r="BU157" s="36"/>
      <c r="BV157" s="36"/>
      <c r="BW157" s="36"/>
      <c r="BX157" s="36"/>
      <c r="BY157" s="36"/>
      <c r="BZ157" s="36"/>
      <c r="CA157" s="36"/>
      <c r="CB157" s="36"/>
      <c r="CC157" s="36"/>
      <c r="CD157" s="36"/>
      <c r="CE157" s="36"/>
      <c r="CF157" s="36"/>
      <c r="CG157" s="36"/>
      <c r="CH157" s="36"/>
      <c r="CI157" s="36"/>
      <c r="CJ157" s="36"/>
      <c r="CK157" s="36"/>
      <c r="CL157" s="36"/>
      <c r="CM157" s="36"/>
      <c r="CN157" s="36"/>
      <c r="CO157" s="36"/>
      <c r="CP157" s="36"/>
      <c r="CQ157" s="36"/>
      <c r="CR157" s="36"/>
      <c r="CS157" s="36"/>
      <c r="CT157" s="36"/>
      <c r="CU157" s="36"/>
      <c r="CV157" s="36"/>
      <c r="CW157" s="36"/>
      <c r="CX157" s="36"/>
      <c r="CY157" s="36"/>
      <c r="CZ157" s="36"/>
    </row>
    <row r="158" customFormat="false" ht="16.5" hidden="false" customHeight="true" outlineLevel="0" collapsed="false">
      <c r="A158" s="85"/>
      <c r="B158" s="85"/>
      <c r="C158" s="85"/>
      <c r="D158" s="87"/>
      <c r="E158" s="108"/>
      <c r="F158" s="109"/>
      <c r="G158" s="109"/>
      <c r="H158" s="109"/>
      <c r="I158" s="109"/>
      <c r="J158" s="109"/>
      <c r="K158" s="89"/>
      <c r="L158" s="89"/>
      <c r="M158" s="89"/>
      <c r="N158" s="89"/>
      <c r="O158" s="89"/>
      <c r="P158" s="89"/>
      <c r="Q158" s="112"/>
      <c r="R158" s="112"/>
      <c r="S158" s="112"/>
      <c r="T158" s="112"/>
      <c r="U158" s="112"/>
      <c r="V158" s="112"/>
      <c r="W158" s="91"/>
      <c r="X158" s="91"/>
      <c r="Y158" s="91"/>
      <c r="Z158" s="91"/>
      <c r="AA158" s="91"/>
      <c r="AB158" s="91"/>
      <c r="AC158" s="92"/>
      <c r="AD158" s="92"/>
      <c r="AE158" s="92"/>
      <c r="AF158" s="92"/>
      <c r="AG158" s="92"/>
      <c r="AH158" s="92"/>
      <c r="AI158" s="93"/>
      <c r="AJ158" s="93"/>
      <c r="AK158" s="93"/>
      <c r="AL158" s="93"/>
      <c r="AM158" s="93"/>
      <c r="AN158" s="93"/>
      <c r="AO158" s="93"/>
      <c r="AP158" s="93"/>
      <c r="AQ158" s="92"/>
      <c r="AR158" s="92"/>
      <c r="AS158" s="92"/>
      <c r="AT158" s="92"/>
      <c r="AU158" s="36"/>
      <c r="AV158" s="118"/>
      <c r="AW158" s="118"/>
      <c r="AX158" s="118"/>
      <c r="AY158" s="118"/>
      <c r="AZ158" s="118"/>
      <c r="BA158" s="118"/>
      <c r="BB158" s="118"/>
      <c r="BC158" s="118"/>
      <c r="BD158" s="118"/>
      <c r="BE158" s="118"/>
      <c r="BF158" s="118"/>
      <c r="BG158" s="118"/>
      <c r="BH158" s="118"/>
      <c r="BI158" s="118"/>
      <c r="BJ158" s="118"/>
      <c r="BK158" s="118"/>
      <c r="BL158" s="118"/>
      <c r="BM158" s="118"/>
      <c r="BN158" s="118"/>
      <c r="BO158" s="118"/>
      <c r="BP158" s="118"/>
      <c r="BQ158" s="36"/>
      <c r="BR158" s="36"/>
      <c r="BS158" s="36"/>
      <c r="BT158" s="36"/>
      <c r="BU158" s="36"/>
      <c r="BV158" s="36"/>
      <c r="BW158" s="36"/>
      <c r="BX158" s="36"/>
      <c r="BY158" s="36"/>
      <c r="BZ158" s="36"/>
      <c r="CA158" s="36"/>
      <c r="CB158" s="36"/>
      <c r="CC158" s="36"/>
      <c r="CD158" s="36"/>
      <c r="CE158" s="36"/>
      <c r="CF158" s="36"/>
      <c r="CG158" s="36"/>
      <c r="CH158" s="36"/>
      <c r="CI158" s="36"/>
      <c r="CJ158" s="36"/>
      <c r="CK158" s="36"/>
      <c r="CL158" s="36"/>
      <c r="CM158" s="36"/>
      <c r="CN158" s="36"/>
      <c r="CO158" s="36"/>
      <c r="CP158" s="36"/>
      <c r="CQ158" s="36"/>
      <c r="CR158" s="36"/>
      <c r="CS158" s="36"/>
      <c r="CT158" s="36"/>
      <c r="CU158" s="36"/>
      <c r="CV158" s="36"/>
      <c r="CW158" s="36"/>
      <c r="CX158" s="36"/>
      <c r="CY158" s="36"/>
      <c r="CZ158" s="36"/>
    </row>
    <row r="159" customFormat="false" ht="16.5" hidden="false" customHeight="true" outlineLevel="0" collapsed="false">
      <c r="A159" s="85"/>
      <c r="B159" s="85"/>
      <c r="C159" s="85"/>
      <c r="D159" s="87"/>
      <c r="E159" s="108"/>
      <c r="F159" s="109"/>
      <c r="G159" s="109"/>
      <c r="H159" s="109"/>
      <c r="I159" s="109"/>
      <c r="J159" s="109"/>
      <c r="K159" s="89"/>
      <c r="L159" s="89"/>
      <c r="M159" s="89"/>
      <c r="N159" s="89"/>
      <c r="O159" s="89"/>
      <c r="P159" s="89"/>
      <c r="Q159" s="112"/>
      <c r="R159" s="112"/>
      <c r="S159" s="112"/>
      <c r="T159" s="112"/>
      <c r="U159" s="112"/>
      <c r="V159" s="112"/>
      <c r="W159" s="91"/>
      <c r="X159" s="91"/>
      <c r="Y159" s="91"/>
      <c r="Z159" s="91"/>
      <c r="AA159" s="91"/>
      <c r="AB159" s="91"/>
      <c r="AC159" s="92"/>
      <c r="AD159" s="92"/>
      <c r="AE159" s="92"/>
      <c r="AF159" s="92"/>
      <c r="AG159" s="92"/>
      <c r="AH159" s="92"/>
      <c r="AI159" s="93"/>
      <c r="AJ159" s="93"/>
      <c r="AK159" s="93"/>
      <c r="AL159" s="93"/>
      <c r="AM159" s="93"/>
      <c r="AN159" s="93"/>
      <c r="AO159" s="93"/>
      <c r="AP159" s="93"/>
      <c r="AQ159" s="92"/>
      <c r="AR159" s="92"/>
      <c r="AS159" s="92"/>
      <c r="AT159" s="92"/>
      <c r="AU159" s="36"/>
      <c r="AV159" s="118"/>
      <c r="AW159" s="118"/>
      <c r="AX159" s="118"/>
      <c r="AY159" s="118"/>
      <c r="AZ159" s="118"/>
      <c r="BA159" s="118"/>
      <c r="BB159" s="118"/>
      <c r="BC159" s="118"/>
      <c r="BD159" s="118"/>
      <c r="BE159" s="118"/>
      <c r="BF159" s="118"/>
      <c r="BG159" s="118"/>
      <c r="BH159" s="118"/>
      <c r="BI159" s="118"/>
      <c r="BJ159" s="118"/>
      <c r="BK159" s="118"/>
      <c r="BL159" s="118"/>
      <c r="BM159" s="118"/>
      <c r="BN159" s="118"/>
      <c r="BO159" s="118"/>
      <c r="BP159" s="118"/>
      <c r="BQ159" s="36"/>
      <c r="BR159" s="36"/>
      <c r="BS159" s="36"/>
      <c r="BT159" s="36"/>
      <c r="BU159" s="36"/>
      <c r="BV159" s="36"/>
      <c r="BW159" s="36"/>
      <c r="BX159" s="36"/>
      <c r="BY159" s="36"/>
      <c r="BZ159" s="36"/>
      <c r="CA159" s="36"/>
      <c r="CB159" s="36"/>
      <c r="CC159" s="36"/>
      <c r="CD159" s="36"/>
      <c r="CE159" s="36"/>
      <c r="CF159" s="36"/>
      <c r="CG159" s="36"/>
      <c r="CH159" s="36"/>
      <c r="CI159" s="36"/>
      <c r="CJ159" s="36"/>
      <c r="CK159" s="36"/>
      <c r="CL159" s="36"/>
      <c r="CM159" s="36"/>
      <c r="CN159" s="36"/>
      <c r="CO159" s="36"/>
      <c r="CP159" s="36"/>
      <c r="CQ159" s="36"/>
      <c r="CR159" s="36"/>
      <c r="CS159" s="36"/>
      <c r="CT159" s="36"/>
      <c r="CU159" s="36"/>
      <c r="CV159" s="36"/>
      <c r="CW159" s="36"/>
      <c r="CX159" s="36"/>
      <c r="CY159" s="36"/>
      <c r="CZ159" s="36"/>
    </row>
    <row r="160" customFormat="false" ht="16.5" hidden="false" customHeight="true" outlineLevel="0" collapsed="false">
      <c r="A160" s="85"/>
      <c r="B160" s="85"/>
      <c r="C160" s="85"/>
      <c r="D160" s="87"/>
      <c r="E160" s="108"/>
      <c r="F160" s="109"/>
      <c r="G160" s="109"/>
      <c r="H160" s="109"/>
      <c r="I160" s="109"/>
      <c r="J160" s="109"/>
      <c r="K160" s="89"/>
      <c r="L160" s="89"/>
      <c r="M160" s="89"/>
      <c r="N160" s="89"/>
      <c r="O160" s="89"/>
      <c r="P160" s="89"/>
      <c r="Q160" s="112"/>
      <c r="R160" s="112"/>
      <c r="S160" s="112"/>
      <c r="T160" s="112"/>
      <c r="U160" s="112"/>
      <c r="V160" s="112"/>
      <c r="W160" s="91"/>
      <c r="X160" s="91"/>
      <c r="Y160" s="91"/>
      <c r="Z160" s="91"/>
      <c r="AA160" s="91"/>
      <c r="AB160" s="91"/>
      <c r="AC160" s="92"/>
      <c r="AD160" s="92"/>
      <c r="AE160" s="92"/>
      <c r="AF160" s="92"/>
      <c r="AG160" s="92"/>
      <c r="AH160" s="92"/>
      <c r="AI160" s="93"/>
      <c r="AJ160" s="93"/>
      <c r="AK160" s="93"/>
      <c r="AL160" s="93"/>
      <c r="AM160" s="93"/>
      <c r="AN160" s="93"/>
      <c r="AO160" s="93"/>
      <c r="AP160" s="93"/>
      <c r="AQ160" s="92"/>
      <c r="AR160" s="92"/>
      <c r="AS160" s="92"/>
      <c r="AT160" s="92"/>
      <c r="AU160" s="36"/>
      <c r="AV160" s="118"/>
      <c r="AW160" s="118"/>
      <c r="AX160" s="118"/>
      <c r="AY160" s="118"/>
      <c r="AZ160" s="118"/>
      <c r="BA160" s="118"/>
      <c r="BB160" s="118"/>
      <c r="BC160" s="118"/>
      <c r="BD160" s="118"/>
      <c r="BE160" s="118"/>
      <c r="BF160" s="118"/>
      <c r="BG160" s="118"/>
      <c r="BH160" s="118"/>
      <c r="BI160" s="118"/>
      <c r="BJ160" s="118"/>
      <c r="BK160" s="118"/>
      <c r="BL160" s="118"/>
      <c r="BM160" s="118"/>
      <c r="BN160" s="118"/>
      <c r="BO160" s="118"/>
      <c r="BP160" s="118"/>
      <c r="BQ160" s="36"/>
      <c r="BR160" s="36"/>
      <c r="BS160" s="36"/>
      <c r="BT160" s="36"/>
      <c r="BU160" s="36"/>
      <c r="BV160" s="36"/>
      <c r="BW160" s="36"/>
      <c r="BX160" s="36"/>
      <c r="BY160" s="36"/>
      <c r="BZ160" s="36"/>
      <c r="CA160" s="36"/>
      <c r="CB160" s="36"/>
      <c r="CC160" s="36"/>
      <c r="CD160" s="36"/>
      <c r="CE160" s="36"/>
      <c r="CF160" s="36"/>
      <c r="CG160" s="36"/>
      <c r="CH160" s="36"/>
      <c r="CI160" s="36"/>
      <c r="CJ160" s="36"/>
      <c r="CK160" s="36"/>
      <c r="CL160" s="36"/>
      <c r="CM160" s="36"/>
      <c r="CN160" s="36"/>
      <c r="CO160" s="36"/>
      <c r="CP160" s="36"/>
      <c r="CQ160" s="36"/>
      <c r="CR160" s="36"/>
      <c r="CS160" s="36"/>
      <c r="CT160" s="36"/>
      <c r="CU160" s="36"/>
      <c r="CV160" s="36"/>
      <c r="CW160" s="36"/>
      <c r="CX160" s="36"/>
      <c r="CY160" s="36"/>
      <c r="CZ160" s="36"/>
    </row>
    <row r="161" customFormat="false" ht="16.5" hidden="false" customHeight="true" outlineLevel="0" collapsed="false">
      <c r="A161" s="85"/>
      <c r="B161" s="85"/>
      <c r="C161" s="85"/>
      <c r="D161" s="87"/>
      <c r="E161" s="108"/>
      <c r="F161" s="109"/>
      <c r="G161" s="109"/>
      <c r="H161" s="109"/>
      <c r="I161" s="109"/>
      <c r="J161" s="109"/>
      <c r="K161" s="89"/>
      <c r="L161" s="89"/>
      <c r="M161" s="89"/>
      <c r="N161" s="89"/>
      <c r="O161" s="89"/>
      <c r="P161" s="89"/>
      <c r="Q161" s="112"/>
      <c r="R161" s="112"/>
      <c r="S161" s="112"/>
      <c r="T161" s="112"/>
      <c r="U161" s="112"/>
      <c r="V161" s="112"/>
      <c r="W161" s="91"/>
      <c r="X161" s="91"/>
      <c r="Y161" s="91"/>
      <c r="Z161" s="91"/>
      <c r="AA161" s="91"/>
      <c r="AB161" s="91"/>
      <c r="AC161" s="92"/>
      <c r="AD161" s="92"/>
      <c r="AE161" s="92"/>
      <c r="AF161" s="92"/>
      <c r="AG161" s="92"/>
      <c r="AH161" s="92"/>
      <c r="AI161" s="93"/>
      <c r="AJ161" s="93"/>
      <c r="AK161" s="93"/>
      <c r="AL161" s="93"/>
      <c r="AM161" s="93"/>
      <c r="AN161" s="93"/>
      <c r="AO161" s="93"/>
      <c r="AP161" s="93"/>
      <c r="AQ161" s="92"/>
      <c r="AR161" s="88"/>
      <c r="AS161" s="92"/>
      <c r="AT161" s="92"/>
      <c r="AU161" s="36"/>
      <c r="AV161" s="118"/>
      <c r="AW161" s="118"/>
      <c r="AX161" s="118"/>
      <c r="AY161" s="118"/>
      <c r="AZ161" s="118"/>
      <c r="BA161" s="118"/>
      <c r="BB161" s="118"/>
      <c r="BC161" s="118"/>
      <c r="BD161" s="118"/>
      <c r="BE161" s="118"/>
      <c r="BF161" s="118"/>
      <c r="BG161" s="118"/>
      <c r="BH161" s="118"/>
      <c r="BI161" s="118"/>
      <c r="BJ161" s="118"/>
      <c r="BK161" s="118"/>
      <c r="BL161" s="118"/>
      <c r="BM161" s="118"/>
      <c r="BN161" s="118"/>
      <c r="BO161" s="118"/>
      <c r="BP161" s="118"/>
      <c r="BQ161" s="36"/>
      <c r="BR161" s="36"/>
      <c r="BS161" s="36"/>
      <c r="BT161" s="36"/>
      <c r="BU161" s="36"/>
      <c r="BV161" s="36"/>
      <c r="BW161" s="36"/>
      <c r="BX161" s="36"/>
      <c r="BY161" s="36"/>
      <c r="BZ161" s="36"/>
      <c r="CA161" s="36"/>
      <c r="CB161" s="36"/>
      <c r="CC161" s="36"/>
      <c r="CD161" s="36"/>
      <c r="CE161" s="36"/>
      <c r="CF161" s="36"/>
      <c r="CG161" s="36"/>
      <c r="CH161" s="36"/>
      <c r="CI161" s="36"/>
      <c r="CJ161" s="36"/>
      <c r="CK161" s="36"/>
      <c r="CL161" s="36"/>
      <c r="CM161" s="36"/>
      <c r="CN161" s="36"/>
      <c r="CO161" s="36"/>
      <c r="CP161" s="36"/>
      <c r="CQ161" s="36"/>
      <c r="CR161" s="36"/>
      <c r="CS161" s="36"/>
      <c r="CT161" s="36"/>
      <c r="CU161" s="36"/>
      <c r="CV161" s="36"/>
      <c r="CW161" s="36"/>
      <c r="CX161" s="36"/>
      <c r="CY161" s="36"/>
      <c r="CZ161" s="36"/>
    </row>
    <row r="162" customFormat="false" ht="16.5" hidden="false" customHeight="true" outlineLevel="0" collapsed="false">
      <c r="A162" s="85"/>
      <c r="B162" s="85"/>
      <c r="C162" s="85"/>
      <c r="D162" s="87"/>
      <c r="E162" s="108"/>
      <c r="F162" s="109"/>
      <c r="G162" s="109"/>
      <c r="H162" s="109"/>
      <c r="I162" s="109"/>
      <c r="J162" s="109"/>
      <c r="K162" s="89"/>
      <c r="L162" s="89"/>
      <c r="M162" s="89"/>
      <c r="N162" s="89"/>
      <c r="O162" s="89"/>
      <c r="P162" s="89"/>
      <c r="Q162" s="112"/>
      <c r="R162" s="112"/>
      <c r="S162" s="112"/>
      <c r="T162" s="112"/>
      <c r="U162" s="112"/>
      <c r="V162" s="112"/>
      <c r="W162" s="91"/>
      <c r="X162" s="91"/>
      <c r="Y162" s="91"/>
      <c r="Z162" s="91"/>
      <c r="AA162" s="91"/>
      <c r="AB162" s="91"/>
      <c r="AC162" s="92"/>
      <c r="AD162" s="92"/>
      <c r="AE162" s="92"/>
      <c r="AF162" s="92"/>
      <c r="AG162" s="92"/>
      <c r="AH162" s="92"/>
      <c r="AI162" s="93"/>
      <c r="AJ162" s="93"/>
      <c r="AK162" s="93"/>
      <c r="AL162" s="93"/>
      <c r="AM162" s="93"/>
      <c r="AN162" s="93"/>
      <c r="AO162" s="93"/>
      <c r="AP162" s="93"/>
      <c r="AQ162" s="92"/>
      <c r="AR162" s="92"/>
      <c r="AS162" s="92"/>
      <c r="AT162" s="92"/>
      <c r="AU162" s="36"/>
      <c r="AV162" s="118"/>
      <c r="AW162" s="118"/>
      <c r="AX162" s="118"/>
      <c r="AY162" s="118"/>
      <c r="AZ162" s="118"/>
      <c r="BA162" s="118"/>
      <c r="BB162" s="118"/>
      <c r="BC162" s="118"/>
      <c r="BD162" s="118"/>
      <c r="BE162" s="118"/>
      <c r="BF162" s="118"/>
      <c r="BG162" s="118"/>
      <c r="BH162" s="118"/>
      <c r="BI162" s="118"/>
      <c r="BJ162" s="118"/>
      <c r="BK162" s="118"/>
      <c r="BL162" s="118"/>
      <c r="BM162" s="118"/>
      <c r="BN162" s="118"/>
      <c r="BO162" s="118"/>
      <c r="BP162" s="118"/>
      <c r="BQ162" s="36"/>
      <c r="BR162" s="36"/>
      <c r="BS162" s="36"/>
      <c r="BT162" s="36"/>
      <c r="BU162" s="36"/>
      <c r="BV162" s="36"/>
      <c r="BW162" s="36"/>
      <c r="BX162" s="36"/>
      <c r="BY162" s="36"/>
      <c r="BZ162" s="36"/>
      <c r="CA162" s="36"/>
      <c r="CB162" s="36"/>
      <c r="CC162" s="36"/>
      <c r="CD162" s="36"/>
      <c r="CE162" s="36"/>
      <c r="CF162" s="36"/>
      <c r="CG162" s="36"/>
      <c r="CH162" s="36"/>
      <c r="CI162" s="36"/>
      <c r="CJ162" s="36"/>
      <c r="CK162" s="36"/>
      <c r="CL162" s="36"/>
      <c r="CM162" s="36"/>
      <c r="CN162" s="36"/>
      <c r="CO162" s="36"/>
      <c r="CP162" s="36"/>
      <c r="CQ162" s="36"/>
      <c r="CR162" s="36"/>
      <c r="CS162" s="36"/>
      <c r="CT162" s="36"/>
      <c r="CU162" s="36"/>
      <c r="CV162" s="36"/>
      <c r="CW162" s="36"/>
      <c r="CX162" s="36"/>
      <c r="CY162" s="36"/>
      <c r="CZ162" s="36"/>
    </row>
    <row r="163" customFormat="false" ht="16.5" hidden="false" customHeight="true" outlineLevel="0" collapsed="false">
      <c r="A163" s="85"/>
      <c r="B163" s="85"/>
      <c r="C163" s="85"/>
      <c r="D163" s="87"/>
      <c r="E163" s="108"/>
      <c r="F163" s="109"/>
      <c r="G163" s="109"/>
      <c r="H163" s="109"/>
      <c r="I163" s="109"/>
      <c r="J163" s="109"/>
      <c r="K163" s="89"/>
      <c r="L163" s="89"/>
      <c r="M163" s="89"/>
      <c r="N163" s="89"/>
      <c r="O163" s="89"/>
      <c r="P163" s="89"/>
      <c r="Q163" s="112"/>
      <c r="R163" s="112"/>
      <c r="S163" s="112"/>
      <c r="T163" s="112"/>
      <c r="U163" s="112"/>
      <c r="V163" s="112"/>
      <c r="W163" s="91"/>
      <c r="X163" s="91"/>
      <c r="Y163" s="91"/>
      <c r="Z163" s="91"/>
      <c r="AA163" s="91"/>
      <c r="AB163" s="91"/>
      <c r="AC163" s="92"/>
      <c r="AD163" s="92"/>
      <c r="AE163" s="92"/>
      <c r="AF163" s="92"/>
      <c r="AG163" s="92"/>
      <c r="AH163" s="92"/>
      <c r="AI163" s="93"/>
      <c r="AJ163" s="93"/>
      <c r="AK163" s="93"/>
      <c r="AL163" s="93"/>
      <c r="AM163" s="93"/>
      <c r="AN163" s="93"/>
      <c r="AO163" s="93"/>
      <c r="AP163" s="93"/>
      <c r="AQ163" s="92"/>
      <c r="AR163" s="92"/>
      <c r="AS163" s="92"/>
      <c r="AT163" s="92"/>
      <c r="AU163" s="36"/>
      <c r="AV163" s="118"/>
      <c r="AW163" s="118"/>
      <c r="AX163" s="118"/>
      <c r="AY163" s="118"/>
      <c r="AZ163" s="118"/>
      <c r="BA163" s="118"/>
      <c r="BB163" s="118"/>
      <c r="BC163" s="118"/>
      <c r="BD163" s="118"/>
      <c r="BE163" s="118"/>
      <c r="BF163" s="118"/>
      <c r="BG163" s="118"/>
      <c r="BH163" s="118"/>
      <c r="BI163" s="118"/>
      <c r="BJ163" s="118"/>
      <c r="BK163" s="118"/>
      <c r="BL163" s="118"/>
      <c r="BM163" s="118"/>
      <c r="BN163" s="118"/>
      <c r="BO163" s="118"/>
      <c r="BP163" s="118"/>
      <c r="BQ163" s="36"/>
      <c r="BR163" s="36"/>
      <c r="BS163" s="36"/>
      <c r="BT163" s="36"/>
      <c r="BU163" s="36"/>
      <c r="BV163" s="36"/>
      <c r="BW163" s="36"/>
      <c r="BX163" s="36"/>
      <c r="BY163" s="36"/>
      <c r="BZ163" s="36"/>
      <c r="CA163" s="36"/>
      <c r="CB163" s="36"/>
      <c r="CC163" s="36"/>
      <c r="CD163" s="36"/>
      <c r="CE163" s="36"/>
      <c r="CF163" s="36"/>
      <c r="CG163" s="36"/>
      <c r="CH163" s="36"/>
      <c r="CI163" s="36"/>
      <c r="CJ163" s="36"/>
      <c r="CK163" s="36"/>
      <c r="CL163" s="36"/>
      <c r="CM163" s="36"/>
      <c r="CN163" s="36"/>
      <c r="CO163" s="36"/>
      <c r="CP163" s="36"/>
      <c r="CQ163" s="36"/>
      <c r="CR163" s="36"/>
      <c r="CS163" s="36"/>
      <c r="CT163" s="36"/>
      <c r="CU163" s="36"/>
      <c r="CV163" s="36"/>
      <c r="CW163" s="36"/>
      <c r="CX163" s="36"/>
      <c r="CY163" s="36"/>
      <c r="CZ163" s="36"/>
    </row>
    <row r="164" customFormat="false" ht="16.5" hidden="false" customHeight="true" outlineLevel="0" collapsed="false">
      <c r="A164" s="85"/>
      <c r="B164" s="85"/>
      <c r="C164" s="85"/>
      <c r="D164" s="87"/>
      <c r="E164" s="108"/>
      <c r="F164" s="109"/>
      <c r="G164" s="109"/>
      <c r="H164" s="109"/>
      <c r="I164" s="109"/>
      <c r="J164" s="109"/>
      <c r="K164" s="89"/>
      <c r="L164" s="89"/>
      <c r="M164" s="89"/>
      <c r="N164" s="89"/>
      <c r="O164" s="89"/>
      <c r="P164" s="89"/>
      <c r="Q164" s="112"/>
      <c r="R164" s="112"/>
      <c r="S164" s="112"/>
      <c r="T164" s="112"/>
      <c r="U164" s="112"/>
      <c r="V164" s="112"/>
      <c r="W164" s="91"/>
      <c r="X164" s="91"/>
      <c r="Y164" s="91"/>
      <c r="Z164" s="91"/>
      <c r="AA164" s="91"/>
      <c r="AB164" s="91"/>
      <c r="AC164" s="92"/>
      <c r="AD164" s="92"/>
      <c r="AE164" s="92"/>
      <c r="AF164" s="92"/>
      <c r="AG164" s="92"/>
      <c r="AH164" s="92"/>
      <c r="AI164" s="93"/>
      <c r="AJ164" s="93"/>
      <c r="AK164" s="93"/>
      <c r="AL164" s="93"/>
      <c r="AM164" s="93"/>
      <c r="AN164" s="93"/>
      <c r="AO164" s="93"/>
      <c r="AP164" s="93"/>
      <c r="AQ164" s="92"/>
      <c r="AR164" s="92"/>
      <c r="AS164" s="92"/>
      <c r="AT164" s="92"/>
      <c r="AU164" s="36"/>
      <c r="AV164" s="118"/>
      <c r="AW164" s="118"/>
      <c r="AX164" s="118"/>
      <c r="AY164" s="118"/>
      <c r="AZ164" s="118"/>
      <c r="BA164" s="118"/>
      <c r="BB164" s="118"/>
      <c r="BC164" s="118"/>
      <c r="BD164" s="118"/>
      <c r="BE164" s="118"/>
      <c r="BF164" s="118"/>
      <c r="BG164" s="118"/>
      <c r="BH164" s="118"/>
      <c r="BI164" s="118"/>
      <c r="BJ164" s="118"/>
      <c r="BK164" s="118"/>
      <c r="BL164" s="118"/>
      <c r="BM164" s="118"/>
      <c r="BN164" s="118"/>
      <c r="BO164" s="118"/>
      <c r="BP164" s="118"/>
      <c r="BQ164" s="36"/>
      <c r="BR164" s="36"/>
      <c r="BS164" s="36"/>
      <c r="BT164" s="36"/>
      <c r="BU164" s="36"/>
      <c r="BV164" s="36"/>
      <c r="BW164" s="36"/>
      <c r="BX164" s="36"/>
      <c r="BY164" s="36"/>
      <c r="BZ164" s="36"/>
      <c r="CA164" s="36"/>
      <c r="CB164" s="36"/>
      <c r="CC164" s="36"/>
      <c r="CD164" s="36"/>
      <c r="CE164" s="36"/>
      <c r="CF164" s="36"/>
      <c r="CG164" s="36"/>
      <c r="CH164" s="36"/>
      <c r="CI164" s="36"/>
      <c r="CJ164" s="36"/>
      <c r="CK164" s="36"/>
      <c r="CL164" s="36"/>
      <c r="CM164" s="36"/>
      <c r="CN164" s="36"/>
      <c r="CO164" s="36"/>
      <c r="CP164" s="36"/>
      <c r="CQ164" s="36"/>
      <c r="CR164" s="36"/>
      <c r="CS164" s="36"/>
      <c r="CT164" s="36"/>
      <c r="CU164" s="36"/>
      <c r="CV164" s="36"/>
      <c r="CW164" s="36"/>
      <c r="CX164" s="36"/>
      <c r="CY164" s="36"/>
      <c r="CZ164" s="36"/>
    </row>
    <row r="165" customFormat="false" ht="16.5" hidden="false" customHeight="true" outlineLevel="0" collapsed="false">
      <c r="A165" s="85"/>
      <c r="B165" s="85"/>
      <c r="C165" s="85"/>
      <c r="D165" s="87"/>
      <c r="E165" s="108"/>
      <c r="F165" s="109"/>
      <c r="G165" s="109"/>
      <c r="H165" s="109"/>
      <c r="I165" s="109"/>
      <c r="J165" s="109"/>
      <c r="K165" s="89"/>
      <c r="L165" s="89"/>
      <c r="M165" s="89"/>
      <c r="N165" s="89"/>
      <c r="O165" s="89"/>
      <c r="P165" s="89"/>
      <c r="Q165" s="112"/>
      <c r="R165" s="112"/>
      <c r="S165" s="112"/>
      <c r="T165" s="112"/>
      <c r="U165" s="112"/>
      <c r="V165" s="112"/>
      <c r="W165" s="91"/>
      <c r="X165" s="91"/>
      <c r="Y165" s="91"/>
      <c r="Z165" s="91"/>
      <c r="AA165" s="91"/>
      <c r="AB165" s="91"/>
      <c r="AC165" s="92"/>
      <c r="AD165" s="92"/>
      <c r="AE165" s="92"/>
      <c r="AF165" s="92"/>
      <c r="AG165" s="92"/>
      <c r="AH165" s="92"/>
      <c r="AI165" s="93"/>
      <c r="AJ165" s="93"/>
      <c r="AK165" s="93"/>
      <c r="AL165" s="93"/>
      <c r="AM165" s="93"/>
      <c r="AN165" s="93"/>
      <c r="AO165" s="93"/>
      <c r="AP165" s="93"/>
      <c r="AQ165" s="92"/>
      <c r="AR165" s="92"/>
      <c r="AS165" s="92"/>
      <c r="AT165" s="92"/>
      <c r="AU165" s="36"/>
      <c r="AV165" s="118"/>
      <c r="AW165" s="118"/>
      <c r="AX165" s="118"/>
      <c r="AY165" s="118"/>
      <c r="AZ165" s="118"/>
      <c r="BA165" s="118"/>
      <c r="BB165" s="118"/>
      <c r="BC165" s="118"/>
      <c r="BD165" s="118"/>
      <c r="BE165" s="118"/>
      <c r="BF165" s="118"/>
      <c r="BG165" s="118"/>
      <c r="BH165" s="118"/>
      <c r="BI165" s="118"/>
      <c r="BJ165" s="118"/>
      <c r="BK165" s="118"/>
      <c r="BL165" s="118"/>
      <c r="BM165" s="118"/>
      <c r="BN165" s="118"/>
      <c r="BO165" s="118"/>
      <c r="BP165" s="118"/>
      <c r="BQ165" s="36"/>
      <c r="BR165" s="36"/>
      <c r="BS165" s="36"/>
      <c r="BT165" s="36"/>
      <c r="BU165" s="36"/>
      <c r="BV165" s="36"/>
      <c r="BW165" s="36"/>
      <c r="BX165" s="36"/>
      <c r="BY165" s="36"/>
      <c r="BZ165" s="36"/>
      <c r="CA165" s="36"/>
      <c r="CB165" s="36"/>
      <c r="CC165" s="36"/>
      <c r="CD165" s="36"/>
      <c r="CE165" s="36"/>
      <c r="CF165" s="36"/>
      <c r="CG165" s="36"/>
      <c r="CH165" s="36"/>
      <c r="CI165" s="36"/>
      <c r="CJ165" s="36"/>
      <c r="CK165" s="36"/>
      <c r="CL165" s="36"/>
      <c r="CM165" s="36"/>
      <c r="CN165" s="36"/>
      <c r="CO165" s="36"/>
      <c r="CP165" s="36"/>
      <c r="CQ165" s="36"/>
      <c r="CR165" s="36"/>
      <c r="CS165" s="36"/>
      <c r="CT165" s="36"/>
      <c r="CU165" s="36"/>
      <c r="CV165" s="36"/>
      <c r="CW165" s="36"/>
      <c r="CX165" s="36"/>
      <c r="CY165" s="36"/>
      <c r="CZ165" s="36"/>
    </row>
    <row r="166" customFormat="false" ht="16.5" hidden="false" customHeight="true" outlineLevel="0" collapsed="false">
      <c r="A166" s="85"/>
      <c r="B166" s="85"/>
      <c r="C166" s="85"/>
      <c r="D166" s="87"/>
      <c r="E166" s="108"/>
      <c r="F166" s="109"/>
      <c r="G166" s="109"/>
      <c r="H166" s="109"/>
      <c r="I166" s="109"/>
      <c r="J166" s="109"/>
      <c r="K166" s="89"/>
      <c r="L166" s="89"/>
      <c r="M166" s="89"/>
      <c r="N166" s="89"/>
      <c r="O166" s="89"/>
      <c r="P166" s="89"/>
      <c r="Q166" s="112"/>
      <c r="R166" s="112"/>
      <c r="S166" s="112"/>
      <c r="T166" s="112"/>
      <c r="U166" s="112"/>
      <c r="V166" s="112"/>
      <c r="W166" s="91"/>
      <c r="X166" s="91"/>
      <c r="Y166" s="91"/>
      <c r="Z166" s="91"/>
      <c r="AA166" s="91"/>
      <c r="AB166" s="91"/>
      <c r="AC166" s="92"/>
      <c r="AD166" s="92"/>
      <c r="AE166" s="92"/>
      <c r="AF166" s="92"/>
      <c r="AG166" s="92"/>
      <c r="AH166" s="92"/>
      <c r="AI166" s="93"/>
      <c r="AJ166" s="93"/>
      <c r="AK166" s="93"/>
      <c r="AL166" s="93"/>
      <c r="AM166" s="93"/>
      <c r="AN166" s="93"/>
      <c r="AO166" s="93"/>
      <c r="AP166" s="93"/>
      <c r="AQ166" s="92"/>
      <c r="AR166" s="92"/>
      <c r="AS166" s="92"/>
      <c r="AT166" s="92"/>
      <c r="AU166" s="36"/>
      <c r="AV166" s="118"/>
      <c r="AW166" s="118"/>
      <c r="AX166" s="118"/>
      <c r="AY166" s="118"/>
      <c r="AZ166" s="118"/>
      <c r="BA166" s="118"/>
      <c r="BB166" s="118"/>
      <c r="BC166" s="118"/>
      <c r="BD166" s="118"/>
      <c r="BE166" s="118"/>
      <c r="BF166" s="118"/>
      <c r="BG166" s="118"/>
      <c r="BH166" s="118"/>
      <c r="BI166" s="118"/>
      <c r="BJ166" s="118"/>
      <c r="BK166" s="118"/>
      <c r="BL166" s="118"/>
      <c r="BM166" s="118"/>
      <c r="BN166" s="118"/>
      <c r="BO166" s="118"/>
      <c r="BP166" s="118"/>
      <c r="BQ166" s="36"/>
      <c r="BR166" s="36"/>
      <c r="BS166" s="36"/>
      <c r="BT166" s="36"/>
      <c r="BU166" s="36"/>
      <c r="BV166" s="36"/>
      <c r="BW166" s="36"/>
      <c r="BX166" s="36"/>
      <c r="BY166" s="36"/>
      <c r="BZ166" s="36"/>
      <c r="CA166" s="36"/>
      <c r="CB166" s="36"/>
      <c r="CC166" s="36"/>
      <c r="CD166" s="36"/>
      <c r="CE166" s="36"/>
      <c r="CF166" s="36"/>
      <c r="CG166" s="36"/>
      <c r="CH166" s="36"/>
      <c r="CI166" s="36"/>
      <c r="CJ166" s="36"/>
      <c r="CK166" s="36"/>
      <c r="CL166" s="36"/>
      <c r="CM166" s="36"/>
      <c r="CN166" s="36"/>
      <c r="CO166" s="36"/>
      <c r="CP166" s="36"/>
      <c r="CQ166" s="36"/>
      <c r="CR166" s="36"/>
      <c r="CS166" s="36"/>
      <c r="CT166" s="36"/>
      <c r="CU166" s="36"/>
      <c r="CV166" s="36"/>
      <c r="CW166" s="36"/>
      <c r="CX166" s="36"/>
      <c r="CY166" s="36"/>
      <c r="CZ166" s="36"/>
    </row>
    <row r="167" customFormat="false" ht="16.5" hidden="false" customHeight="true" outlineLevel="0" collapsed="false">
      <c r="A167" s="85"/>
      <c r="B167" s="85"/>
      <c r="C167" s="85"/>
      <c r="D167" s="87"/>
      <c r="E167" s="108"/>
      <c r="F167" s="109"/>
      <c r="G167" s="109"/>
      <c r="H167" s="109"/>
      <c r="I167" s="109"/>
      <c r="J167" s="109"/>
      <c r="K167" s="89"/>
      <c r="L167" s="89"/>
      <c r="M167" s="89"/>
      <c r="N167" s="89"/>
      <c r="O167" s="89"/>
      <c r="P167" s="89"/>
      <c r="Q167" s="112"/>
      <c r="R167" s="112"/>
      <c r="S167" s="112"/>
      <c r="T167" s="112"/>
      <c r="U167" s="112"/>
      <c r="V167" s="112"/>
      <c r="W167" s="91"/>
      <c r="X167" s="91"/>
      <c r="Y167" s="91"/>
      <c r="Z167" s="91"/>
      <c r="AA167" s="91"/>
      <c r="AB167" s="91"/>
      <c r="AC167" s="92"/>
      <c r="AD167" s="92"/>
      <c r="AE167" s="92"/>
      <c r="AF167" s="92"/>
      <c r="AG167" s="92"/>
      <c r="AH167" s="92"/>
      <c r="AI167" s="93"/>
      <c r="AJ167" s="93"/>
      <c r="AK167" s="93"/>
      <c r="AL167" s="93"/>
      <c r="AM167" s="93"/>
      <c r="AN167" s="93"/>
      <c r="AO167" s="93"/>
      <c r="AP167" s="93"/>
      <c r="AQ167" s="92"/>
      <c r="AR167" s="88"/>
      <c r="AS167" s="92"/>
      <c r="AT167" s="92"/>
      <c r="AU167" s="36"/>
      <c r="AV167" s="118"/>
      <c r="AW167" s="118"/>
      <c r="AX167" s="118"/>
      <c r="AY167" s="118"/>
      <c r="AZ167" s="118"/>
      <c r="BA167" s="118"/>
      <c r="BB167" s="118"/>
      <c r="BC167" s="118"/>
      <c r="BD167" s="118"/>
      <c r="BE167" s="118"/>
      <c r="BF167" s="118"/>
      <c r="BG167" s="118"/>
      <c r="BH167" s="118"/>
      <c r="BI167" s="118"/>
      <c r="BJ167" s="118"/>
      <c r="BK167" s="118"/>
      <c r="BL167" s="118"/>
      <c r="BM167" s="118"/>
      <c r="BN167" s="118"/>
      <c r="BO167" s="118"/>
      <c r="BP167" s="118"/>
      <c r="BQ167" s="36"/>
      <c r="BR167" s="36"/>
      <c r="BS167" s="36"/>
      <c r="BT167" s="36"/>
      <c r="BU167" s="36"/>
      <c r="BV167" s="36"/>
      <c r="BW167" s="36"/>
      <c r="BX167" s="36"/>
      <c r="BY167" s="36"/>
      <c r="BZ167" s="36"/>
      <c r="CA167" s="36"/>
      <c r="CB167" s="36"/>
      <c r="CC167" s="36"/>
      <c r="CD167" s="36"/>
      <c r="CE167" s="36"/>
      <c r="CF167" s="36"/>
      <c r="CG167" s="36"/>
      <c r="CH167" s="36"/>
      <c r="CI167" s="36"/>
      <c r="CJ167" s="36"/>
      <c r="CK167" s="36"/>
      <c r="CL167" s="36"/>
      <c r="CM167" s="36"/>
      <c r="CN167" s="36"/>
      <c r="CO167" s="36"/>
      <c r="CP167" s="36"/>
      <c r="CQ167" s="36"/>
      <c r="CR167" s="36"/>
      <c r="CS167" s="36"/>
      <c r="CT167" s="36"/>
      <c r="CU167" s="36"/>
      <c r="CV167" s="36"/>
      <c r="CW167" s="36"/>
      <c r="CX167" s="36"/>
      <c r="CY167" s="36"/>
      <c r="CZ167" s="36"/>
    </row>
    <row r="168" customFormat="false" ht="16.5" hidden="false" customHeight="true" outlineLevel="0" collapsed="false">
      <c r="A168" s="85"/>
      <c r="B168" s="85"/>
      <c r="C168" s="85"/>
      <c r="D168" s="87"/>
      <c r="E168" s="108"/>
      <c r="F168" s="109"/>
      <c r="G168" s="109"/>
      <c r="H168" s="109"/>
      <c r="I168" s="109"/>
      <c r="J168" s="109"/>
      <c r="K168" s="89"/>
      <c r="L168" s="89"/>
      <c r="M168" s="89"/>
      <c r="N168" s="89"/>
      <c r="O168" s="89"/>
      <c r="P168" s="89"/>
      <c r="Q168" s="112"/>
      <c r="R168" s="112"/>
      <c r="S168" s="112"/>
      <c r="T168" s="112"/>
      <c r="U168" s="112"/>
      <c r="V168" s="112"/>
      <c r="W168" s="91"/>
      <c r="X168" s="91"/>
      <c r="Y168" s="91"/>
      <c r="Z168" s="91"/>
      <c r="AA168" s="91"/>
      <c r="AB168" s="91"/>
      <c r="AC168" s="92"/>
      <c r="AD168" s="92"/>
      <c r="AE168" s="92"/>
      <c r="AF168" s="92"/>
      <c r="AG168" s="92"/>
      <c r="AH168" s="92"/>
      <c r="AI168" s="93"/>
      <c r="AJ168" s="93"/>
      <c r="AK168" s="93"/>
      <c r="AL168" s="93"/>
      <c r="AM168" s="93"/>
      <c r="AN168" s="93"/>
      <c r="AO168" s="93"/>
      <c r="AP168" s="93"/>
      <c r="AQ168" s="92"/>
      <c r="AR168" s="92"/>
      <c r="AS168" s="92"/>
      <c r="AT168" s="92"/>
      <c r="AU168" s="36"/>
      <c r="AV168" s="118"/>
      <c r="AW168" s="118"/>
      <c r="AX168" s="118"/>
      <c r="AY168" s="118"/>
      <c r="AZ168" s="118"/>
      <c r="BA168" s="118"/>
      <c r="BB168" s="118"/>
      <c r="BC168" s="118"/>
      <c r="BD168" s="118"/>
      <c r="BE168" s="118"/>
      <c r="BF168" s="118"/>
      <c r="BG168" s="118"/>
      <c r="BH168" s="118"/>
      <c r="BI168" s="118"/>
      <c r="BJ168" s="118"/>
      <c r="BK168" s="118"/>
      <c r="BL168" s="118"/>
      <c r="BM168" s="118"/>
      <c r="BN168" s="118"/>
      <c r="BO168" s="118"/>
      <c r="BP168" s="118"/>
      <c r="BQ168" s="36"/>
      <c r="BR168" s="36"/>
      <c r="BS168" s="36"/>
      <c r="BT168" s="36"/>
      <c r="BU168" s="36"/>
      <c r="BV168" s="36"/>
      <c r="BW168" s="36"/>
      <c r="BX168" s="36"/>
      <c r="BY168" s="36"/>
      <c r="BZ168" s="36"/>
      <c r="CA168" s="36"/>
      <c r="CB168" s="36"/>
      <c r="CC168" s="36"/>
      <c r="CD168" s="36"/>
      <c r="CE168" s="36"/>
      <c r="CF168" s="36"/>
      <c r="CG168" s="36"/>
      <c r="CH168" s="36"/>
      <c r="CI168" s="36"/>
      <c r="CJ168" s="36"/>
      <c r="CK168" s="36"/>
      <c r="CL168" s="36"/>
      <c r="CM168" s="36"/>
      <c r="CN168" s="36"/>
      <c r="CO168" s="36"/>
      <c r="CP168" s="36"/>
      <c r="CQ168" s="36"/>
      <c r="CR168" s="36"/>
      <c r="CS168" s="36"/>
      <c r="CT168" s="36"/>
      <c r="CU168" s="36"/>
      <c r="CV168" s="36"/>
      <c r="CW168" s="36"/>
      <c r="CX168" s="36"/>
      <c r="CY168" s="36"/>
      <c r="CZ168" s="36"/>
    </row>
    <row r="169" customFormat="false" ht="16.5" hidden="false" customHeight="true" outlineLevel="0" collapsed="false">
      <c r="A169" s="85"/>
      <c r="B169" s="85"/>
      <c r="C169" s="85"/>
      <c r="D169" s="87"/>
      <c r="E169" s="108"/>
      <c r="F169" s="109"/>
      <c r="G169" s="109"/>
      <c r="H169" s="109"/>
      <c r="I169" s="109"/>
      <c r="J169" s="109"/>
      <c r="K169" s="89"/>
      <c r="L169" s="89"/>
      <c r="M169" s="89"/>
      <c r="N169" s="89"/>
      <c r="O169" s="89"/>
      <c r="P169" s="89"/>
      <c r="Q169" s="112"/>
      <c r="R169" s="112"/>
      <c r="S169" s="112"/>
      <c r="T169" s="112"/>
      <c r="U169" s="112"/>
      <c r="V169" s="112"/>
      <c r="W169" s="91"/>
      <c r="X169" s="91"/>
      <c r="Y169" s="91"/>
      <c r="Z169" s="91"/>
      <c r="AA169" s="91"/>
      <c r="AB169" s="91"/>
      <c r="AC169" s="92"/>
      <c r="AD169" s="92"/>
      <c r="AE169" s="92"/>
      <c r="AF169" s="92"/>
      <c r="AG169" s="92"/>
      <c r="AH169" s="92"/>
      <c r="AI169" s="93"/>
      <c r="AJ169" s="93"/>
      <c r="AK169" s="93"/>
      <c r="AL169" s="93"/>
      <c r="AM169" s="93"/>
      <c r="AN169" s="93"/>
      <c r="AO169" s="93"/>
      <c r="AP169" s="93"/>
      <c r="AQ169" s="92"/>
      <c r="AR169" s="92"/>
      <c r="AS169" s="92"/>
      <c r="AT169" s="92"/>
      <c r="AU169" s="36"/>
      <c r="AV169" s="118"/>
      <c r="AW169" s="118"/>
      <c r="AX169" s="118"/>
      <c r="AY169" s="118"/>
      <c r="AZ169" s="118"/>
      <c r="BA169" s="118"/>
      <c r="BB169" s="118"/>
      <c r="BC169" s="118"/>
      <c r="BD169" s="118"/>
      <c r="BE169" s="118"/>
      <c r="BF169" s="118"/>
      <c r="BG169" s="118"/>
      <c r="BH169" s="118"/>
      <c r="BI169" s="118"/>
      <c r="BJ169" s="118"/>
      <c r="BK169" s="118"/>
      <c r="BL169" s="118"/>
      <c r="BM169" s="118"/>
      <c r="BN169" s="118"/>
      <c r="BO169" s="118"/>
      <c r="BP169" s="118"/>
      <c r="BQ169" s="36"/>
      <c r="BR169" s="36"/>
      <c r="BS169" s="36"/>
      <c r="BT169" s="36"/>
      <c r="BU169" s="36"/>
      <c r="BV169" s="36"/>
      <c r="BW169" s="36"/>
      <c r="BX169" s="36"/>
      <c r="BY169" s="36"/>
      <c r="BZ169" s="36"/>
      <c r="CA169" s="36"/>
      <c r="CB169" s="36"/>
      <c r="CC169" s="36"/>
      <c r="CD169" s="36"/>
      <c r="CE169" s="36"/>
      <c r="CF169" s="36"/>
      <c r="CG169" s="36"/>
      <c r="CH169" s="36"/>
      <c r="CI169" s="36"/>
      <c r="CJ169" s="36"/>
      <c r="CK169" s="36"/>
      <c r="CL169" s="36"/>
      <c r="CM169" s="36"/>
      <c r="CN169" s="36"/>
      <c r="CO169" s="36"/>
      <c r="CP169" s="36"/>
      <c r="CQ169" s="36"/>
      <c r="CR169" s="36"/>
      <c r="CS169" s="36"/>
      <c r="CT169" s="36"/>
      <c r="CU169" s="36"/>
      <c r="CV169" s="36"/>
      <c r="CW169" s="36"/>
      <c r="CX169" s="36"/>
      <c r="CY169" s="36"/>
      <c r="CZ169" s="36"/>
    </row>
    <row r="170" customFormat="false" ht="16.5" hidden="false" customHeight="true" outlineLevel="0" collapsed="false">
      <c r="A170" s="85"/>
      <c r="B170" s="85"/>
      <c r="C170" s="85"/>
      <c r="D170" s="87"/>
      <c r="E170" s="108"/>
      <c r="F170" s="109"/>
      <c r="G170" s="109"/>
      <c r="H170" s="109"/>
      <c r="I170" s="109"/>
      <c r="J170" s="109"/>
      <c r="K170" s="89"/>
      <c r="L170" s="89"/>
      <c r="M170" s="89"/>
      <c r="N170" s="89"/>
      <c r="O170" s="89"/>
      <c r="P170" s="89"/>
      <c r="Q170" s="112"/>
      <c r="R170" s="112"/>
      <c r="S170" s="112"/>
      <c r="T170" s="112"/>
      <c r="U170" s="112"/>
      <c r="V170" s="112"/>
      <c r="W170" s="91"/>
      <c r="X170" s="91"/>
      <c r="Y170" s="91"/>
      <c r="Z170" s="91"/>
      <c r="AA170" s="91"/>
      <c r="AB170" s="91"/>
      <c r="AC170" s="92"/>
      <c r="AD170" s="92"/>
      <c r="AE170" s="92"/>
      <c r="AF170" s="92"/>
      <c r="AG170" s="92"/>
      <c r="AH170" s="92"/>
      <c r="AI170" s="93"/>
      <c r="AJ170" s="93"/>
      <c r="AK170" s="93"/>
      <c r="AL170" s="93"/>
      <c r="AM170" s="93"/>
      <c r="AN170" s="93"/>
      <c r="AO170" s="93"/>
      <c r="AP170" s="93"/>
      <c r="AQ170" s="92"/>
      <c r="AR170" s="92"/>
      <c r="AS170" s="92"/>
      <c r="AT170" s="92"/>
      <c r="AU170" s="36"/>
      <c r="AV170" s="118"/>
      <c r="AW170" s="118"/>
      <c r="AX170" s="118"/>
      <c r="AY170" s="118"/>
      <c r="AZ170" s="118"/>
      <c r="BA170" s="118"/>
      <c r="BB170" s="118"/>
      <c r="BC170" s="118"/>
      <c r="BD170" s="118"/>
      <c r="BE170" s="118"/>
      <c r="BF170" s="118"/>
      <c r="BG170" s="118"/>
      <c r="BH170" s="118"/>
      <c r="BI170" s="118"/>
      <c r="BJ170" s="118"/>
      <c r="BK170" s="118"/>
      <c r="BL170" s="118"/>
      <c r="BM170" s="118"/>
      <c r="BN170" s="118"/>
      <c r="BO170" s="118"/>
      <c r="BP170" s="118"/>
      <c r="BQ170" s="36"/>
      <c r="BR170" s="36"/>
      <c r="BS170" s="36"/>
      <c r="BT170" s="36"/>
      <c r="BU170" s="36"/>
      <c r="BV170" s="36"/>
      <c r="BW170" s="36"/>
      <c r="BX170" s="36"/>
      <c r="BY170" s="36"/>
      <c r="BZ170" s="36"/>
      <c r="CA170" s="36"/>
      <c r="CB170" s="36"/>
      <c r="CC170" s="36"/>
      <c r="CD170" s="36"/>
      <c r="CE170" s="36"/>
      <c r="CF170" s="36"/>
      <c r="CG170" s="36"/>
      <c r="CH170" s="36"/>
      <c r="CI170" s="36"/>
      <c r="CJ170" s="36"/>
      <c r="CK170" s="36"/>
      <c r="CL170" s="36"/>
      <c r="CM170" s="36"/>
      <c r="CN170" s="36"/>
      <c r="CO170" s="36"/>
      <c r="CP170" s="36"/>
      <c r="CQ170" s="36"/>
      <c r="CR170" s="36"/>
      <c r="CS170" s="36"/>
      <c r="CT170" s="36"/>
      <c r="CU170" s="36"/>
      <c r="CV170" s="36"/>
      <c r="CW170" s="36"/>
      <c r="CX170" s="36"/>
      <c r="CY170" s="36"/>
      <c r="CZ170" s="36"/>
    </row>
    <row r="171" customFormat="false" ht="16.5" hidden="false" customHeight="true" outlineLevel="0" collapsed="false">
      <c r="A171" s="85"/>
      <c r="B171" s="85"/>
      <c r="C171" s="85"/>
      <c r="D171" s="87"/>
      <c r="E171" s="108"/>
      <c r="F171" s="109"/>
      <c r="G171" s="109"/>
      <c r="H171" s="109"/>
      <c r="I171" s="109"/>
      <c r="J171" s="109"/>
      <c r="K171" s="89"/>
      <c r="L171" s="89"/>
      <c r="M171" s="89"/>
      <c r="N171" s="89"/>
      <c r="O171" s="89"/>
      <c r="P171" s="89"/>
      <c r="Q171" s="112"/>
      <c r="R171" s="112"/>
      <c r="S171" s="112"/>
      <c r="T171" s="112"/>
      <c r="U171" s="112"/>
      <c r="V171" s="112"/>
      <c r="W171" s="91"/>
      <c r="X171" s="91"/>
      <c r="Y171" s="91"/>
      <c r="Z171" s="91"/>
      <c r="AA171" s="91"/>
      <c r="AB171" s="91"/>
      <c r="AC171" s="92"/>
      <c r="AD171" s="92"/>
      <c r="AE171" s="92"/>
      <c r="AF171" s="92"/>
      <c r="AG171" s="92"/>
      <c r="AH171" s="92"/>
      <c r="AI171" s="93"/>
      <c r="AJ171" s="93"/>
      <c r="AK171" s="93"/>
      <c r="AL171" s="93"/>
      <c r="AM171" s="93"/>
      <c r="AN171" s="93"/>
      <c r="AO171" s="93"/>
      <c r="AP171" s="93"/>
      <c r="AQ171" s="92"/>
      <c r="AR171" s="92"/>
      <c r="AS171" s="92"/>
      <c r="AT171" s="92"/>
      <c r="AU171" s="36"/>
      <c r="AV171" s="118"/>
      <c r="AW171" s="118"/>
      <c r="AX171" s="118"/>
      <c r="AY171" s="118"/>
      <c r="AZ171" s="118"/>
      <c r="BA171" s="118"/>
      <c r="BB171" s="118"/>
      <c r="BC171" s="118"/>
      <c r="BD171" s="118"/>
      <c r="BE171" s="118"/>
      <c r="BF171" s="118"/>
      <c r="BG171" s="118"/>
      <c r="BH171" s="118"/>
      <c r="BI171" s="118"/>
      <c r="BJ171" s="118"/>
      <c r="BK171" s="118"/>
      <c r="BL171" s="118"/>
      <c r="BM171" s="118"/>
      <c r="BN171" s="118"/>
      <c r="BO171" s="118"/>
      <c r="BP171" s="118"/>
      <c r="BQ171" s="36"/>
      <c r="BR171" s="36"/>
      <c r="BS171" s="36"/>
      <c r="BT171" s="36"/>
      <c r="BU171" s="36"/>
      <c r="BV171" s="36"/>
      <c r="BW171" s="36"/>
      <c r="BX171" s="36"/>
      <c r="BY171" s="36"/>
      <c r="BZ171" s="36"/>
      <c r="CA171" s="36"/>
      <c r="CB171" s="36"/>
      <c r="CC171" s="36"/>
      <c r="CD171" s="36"/>
      <c r="CE171" s="36"/>
      <c r="CF171" s="36"/>
      <c r="CG171" s="36"/>
      <c r="CH171" s="36"/>
      <c r="CI171" s="36"/>
      <c r="CJ171" s="36"/>
      <c r="CK171" s="36"/>
      <c r="CL171" s="36"/>
      <c r="CM171" s="36"/>
      <c r="CN171" s="36"/>
      <c r="CO171" s="36"/>
      <c r="CP171" s="36"/>
      <c r="CQ171" s="36"/>
      <c r="CR171" s="36"/>
      <c r="CS171" s="36"/>
      <c r="CT171" s="36"/>
      <c r="CU171" s="36"/>
      <c r="CV171" s="36"/>
      <c r="CW171" s="36"/>
      <c r="CX171" s="36"/>
      <c r="CY171" s="36"/>
      <c r="CZ171" s="36"/>
    </row>
    <row r="172" customFormat="false" ht="16.5" hidden="false" customHeight="true" outlineLevel="0" collapsed="false">
      <c r="A172" s="85"/>
      <c r="B172" s="85"/>
      <c r="C172" s="85"/>
      <c r="D172" s="87"/>
      <c r="E172" s="108"/>
      <c r="F172" s="109"/>
      <c r="G172" s="109"/>
      <c r="H172" s="109"/>
      <c r="I172" s="109"/>
      <c r="J172" s="109"/>
      <c r="K172" s="89"/>
      <c r="L172" s="89"/>
      <c r="M172" s="89"/>
      <c r="N172" s="89"/>
      <c r="O172" s="89"/>
      <c r="P172" s="89"/>
      <c r="Q172" s="112"/>
      <c r="R172" s="112"/>
      <c r="S172" s="112"/>
      <c r="T172" s="112"/>
      <c r="U172" s="112"/>
      <c r="V172" s="112"/>
      <c r="W172" s="91"/>
      <c r="X172" s="91"/>
      <c r="Y172" s="91"/>
      <c r="Z172" s="91"/>
      <c r="AA172" s="91"/>
      <c r="AB172" s="91"/>
      <c r="AC172" s="92"/>
      <c r="AD172" s="92"/>
      <c r="AE172" s="92"/>
      <c r="AF172" s="92"/>
      <c r="AG172" s="92"/>
      <c r="AH172" s="92"/>
      <c r="AI172" s="93"/>
      <c r="AJ172" s="93"/>
      <c r="AK172" s="93"/>
      <c r="AL172" s="93"/>
      <c r="AM172" s="93"/>
      <c r="AN172" s="93"/>
      <c r="AO172" s="93"/>
      <c r="AP172" s="93"/>
      <c r="AQ172" s="92"/>
      <c r="AR172" s="92"/>
      <c r="AS172" s="92"/>
      <c r="AT172" s="92"/>
      <c r="AU172" s="36"/>
      <c r="AV172" s="118"/>
      <c r="AW172" s="118"/>
      <c r="AX172" s="118"/>
      <c r="AY172" s="118"/>
      <c r="AZ172" s="118"/>
      <c r="BA172" s="118"/>
      <c r="BB172" s="118"/>
      <c r="BC172" s="118"/>
      <c r="BD172" s="118"/>
      <c r="BE172" s="118"/>
      <c r="BF172" s="118"/>
      <c r="BG172" s="118"/>
      <c r="BH172" s="118"/>
      <c r="BI172" s="118"/>
      <c r="BJ172" s="118"/>
      <c r="BK172" s="118"/>
      <c r="BL172" s="118"/>
      <c r="BM172" s="118"/>
      <c r="BN172" s="118"/>
      <c r="BO172" s="118"/>
      <c r="BP172" s="118"/>
      <c r="BQ172" s="36"/>
      <c r="BR172" s="36"/>
      <c r="BS172" s="36"/>
      <c r="BT172" s="36"/>
      <c r="BU172" s="36"/>
      <c r="BV172" s="36"/>
      <c r="BW172" s="36"/>
      <c r="BX172" s="36"/>
      <c r="BY172" s="36"/>
      <c r="BZ172" s="36"/>
      <c r="CA172" s="36"/>
      <c r="CB172" s="36"/>
      <c r="CC172" s="36"/>
      <c r="CD172" s="36"/>
      <c r="CE172" s="36"/>
      <c r="CF172" s="36"/>
      <c r="CG172" s="36"/>
      <c r="CH172" s="36"/>
      <c r="CI172" s="36"/>
      <c r="CJ172" s="36"/>
      <c r="CK172" s="36"/>
      <c r="CL172" s="36"/>
      <c r="CM172" s="36"/>
      <c r="CN172" s="36"/>
      <c r="CO172" s="36"/>
      <c r="CP172" s="36"/>
      <c r="CQ172" s="36"/>
      <c r="CR172" s="36"/>
      <c r="CS172" s="36"/>
      <c r="CT172" s="36"/>
      <c r="CU172" s="36"/>
      <c r="CV172" s="36"/>
      <c r="CW172" s="36"/>
      <c r="CX172" s="36"/>
      <c r="CY172" s="36"/>
      <c r="CZ172" s="36"/>
    </row>
    <row r="173" customFormat="false" ht="16.5" hidden="false" customHeight="true" outlineLevel="0" collapsed="false">
      <c r="A173" s="85"/>
      <c r="B173" s="85"/>
      <c r="C173" s="85"/>
      <c r="D173" s="87"/>
      <c r="E173" s="108"/>
      <c r="F173" s="109"/>
      <c r="G173" s="109"/>
      <c r="H173" s="109"/>
      <c r="I173" s="109"/>
      <c r="J173" s="109"/>
      <c r="K173" s="89"/>
      <c r="L173" s="89"/>
      <c r="M173" s="89"/>
      <c r="N173" s="89"/>
      <c r="O173" s="89"/>
      <c r="P173" s="89"/>
      <c r="Q173" s="112"/>
      <c r="R173" s="112"/>
      <c r="S173" s="112"/>
      <c r="T173" s="112"/>
      <c r="U173" s="112"/>
      <c r="V173" s="112"/>
      <c r="W173" s="91"/>
      <c r="X173" s="91"/>
      <c r="Y173" s="91"/>
      <c r="Z173" s="91"/>
      <c r="AA173" s="91"/>
      <c r="AB173" s="91"/>
      <c r="AC173" s="92"/>
      <c r="AD173" s="92"/>
      <c r="AE173" s="92"/>
      <c r="AF173" s="92"/>
      <c r="AG173" s="92"/>
      <c r="AH173" s="92"/>
      <c r="AI173" s="93"/>
      <c r="AJ173" s="93"/>
      <c r="AK173" s="93"/>
      <c r="AL173" s="93"/>
      <c r="AM173" s="93"/>
      <c r="AN173" s="93"/>
      <c r="AO173" s="93"/>
      <c r="AP173" s="93"/>
      <c r="AQ173" s="92"/>
      <c r="AR173" s="88"/>
      <c r="AS173" s="92"/>
      <c r="AT173" s="92"/>
      <c r="AU173" s="36"/>
      <c r="AV173" s="118"/>
      <c r="AW173" s="118"/>
      <c r="AX173" s="118"/>
      <c r="AY173" s="118"/>
      <c r="AZ173" s="118"/>
      <c r="BA173" s="118"/>
      <c r="BB173" s="118"/>
      <c r="BC173" s="118"/>
      <c r="BD173" s="118"/>
      <c r="BE173" s="118"/>
      <c r="BF173" s="118"/>
      <c r="BG173" s="118"/>
      <c r="BH173" s="118"/>
      <c r="BI173" s="118"/>
      <c r="BJ173" s="118"/>
      <c r="BK173" s="118"/>
      <c r="BL173" s="118"/>
      <c r="BM173" s="118"/>
      <c r="BN173" s="118"/>
      <c r="BO173" s="118"/>
      <c r="BP173" s="118"/>
      <c r="BQ173" s="36"/>
      <c r="BR173" s="36"/>
      <c r="BS173" s="36"/>
      <c r="BT173" s="36"/>
      <c r="BU173" s="36"/>
      <c r="BV173" s="36"/>
      <c r="BW173" s="36"/>
      <c r="BX173" s="36"/>
      <c r="BY173" s="36"/>
      <c r="BZ173" s="36"/>
      <c r="CA173" s="36"/>
      <c r="CB173" s="36"/>
      <c r="CC173" s="36"/>
      <c r="CD173" s="36"/>
      <c r="CE173" s="36"/>
      <c r="CF173" s="36"/>
      <c r="CG173" s="36"/>
      <c r="CH173" s="36"/>
      <c r="CI173" s="36"/>
      <c r="CJ173" s="36"/>
      <c r="CK173" s="36"/>
      <c r="CL173" s="36"/>
      <c r="CM173" s="36"/>
      <c r="CN173" s="36"/>
      <c r="CO173" s="36"/>
      <c r="CP173" s="36"/>
      <c r="CQ173" s="36"/>
      <c r="CR173" s="36"/>
      <c r="CS173" s="36"/>
      <c r="CT173" s="36"/>
      <c r="CU173" s="36"/>
      <c r="CV173" s="36"/>
      <c r="CW173" s="36"/>
      <c r="CX173" s="36"/>
      <c r="CY173" s="36"/>
      <c r="CZ173" s="36"/>
    </row>
    <row r="174" customFormat="false" ht="16.5" hidden="false" customHeight="true" outlineLevel="0" collapsed="false">
      <c r="A174" s="85"/>
      <c r="B174" s="85"/>
      <c r="C174" s="85"/>
      <c r="D174" s="87"/>
      <c r="E174" s="108"/>
      <c r="F174" s="109"/>
      <c r="G174" s="109"/>
      <c r="H174" s="109"/>
      <c r="I174" s="109"/>
      <c r="J174" s="109"/>
      <c r="K174" s="89"/>
      <c r="L174" s="89"/>
      <c r="M174" s="89"/>
      <c r="N174" s="89"/>
      <c r="O174" s="89"/>
      <c r="P174" s="89"/>
      <c r="Q174" s="112"/>
      <c r="R174" s="112"/>
      <c r="S174" s="112"/>
      <c r="T174" s="112"/>
      <c r="U174" s="112"/>
      <c r="V174" s="112"/>
      <c r="W174" s="91"/>
      <c r="X174" s="91"/>
      <c r="Y174" s="91"/>
      <c r="Z174" s="91"/>
      <c r="AA174" s="91"/>
      <c r="AB174" s="91"/>
      <c r="AC174" s="92"/>
      <c r="AD174" s="92"/>
      <c r="AE174" s="92"/>
      <c r="AF174" s="92"/>
      <c r="AG174" s="92"/>
      <c r="AH174" s="92"/>
      <c r="AI174" s="93"/>
      <c r="AJ174" s="93"/>
      <c r="AK174" s="93"/>
      <c r="AL174" s="93"/>
      <c r="AM174" s="93"/>
      <c r="AN174" s="93"/>
      <c r="AO174" s="93"/>
      <c r="AP174" s="93"/>
      <c r="AQ174" s="92"/>
      <c r="AR174" s="92"/>
      <c r="AS174" s="92"/>
      <c r="AT174" s="92"/>
      <c r="AU174" s="36"/>
      <c r="AV174" s="118"/>
      <c r="AW174" s="118"/>
      <c r="AX174" s="118"/>
      <c r="AY174" s="118"/>
      <c r="AZ174" s="118"/>
      <c r="BA174" s="118"/>
      <c r="BB174" s="118"/>
      <c r="BC174" s="118"/>
      <c r="BD174" s="118"/>
      <c r="BE174" s="118"/>
      <c r="BF174" s="118"/>
      <c r="BG174" s="118"/>
      <c r="BH174" s="118"/>
      <c r="BI174" s="118"/>
      <c r="BJ174" s="118"/>
      <c r="BK174" s="118"/>
      <c r="BL174" s="118"/>
      <c r="BM174" s="118"/>
      <c r="BN174" s="118"/>
      <c r="BO174" s="118"/>
      <c r="BP174" s="118"/>
      <c r="BQ174" s="36"/>
      <c r="BR174" s="36"/>
      <c r="BS174" s="36"/>
      <c r="BT174" s="36"/>
      <c r="BU174" s="36"/>
      <c r="BV174" s="36"/>
      <c r="BW174" s="36"/>
      <c r="BX174" s="36"/>
      <c r="BY174" s="36"/>
      <c r="BZ174" s="36"/>
      <c r="CA174" s="36"/>
      <c r="CB174" s="36"/>
      <c r="CC174" s="36"/>
      <c r="CD174" s="36"/>
      <c r="CE174" s="36"/>
      <c r="CF174" s="36"/>
      <c r="CG174" s="36"/>
      <c r="CH174" s="36"/>
      <c r="CI174" s="36"/>
      <c r="CJ174" s="36"/>
      <c r="CK174" s="36"/>
      <c r="CL174" s="36"/>
      <c r="CM174" s="36"/>
      <c r="CN174" s="36"/>
      <c r="CO174" s="36"/>
      <c r="CP174" s="36"/>
      <c r="CQ174" s="36"/>
      <c r="CR174" s="36"/>
      <c r="CS174" s="36"/>
      <c r="CT174" s="36"/>
      <c r="CU174" s="36"/>
      <c r="CV174" s="36"/>
      <c r="CW174" s="36"/>
      <c r="CX174" s="36"/>
      <c r="CY174" s="36"/>
      <c r="CZ174" s="36"/>
    </row>
    <row r="175" customFormat="false" ht="16.5" hidden="false" customHeight="true" outlineLevel="0" collapsed="false">
      <c r="A175" s="85"/>
      <c r="B175" s="85"/>
      <c r="C175" s="85"/>
      <c r="D175" s="87"/>
      <c r="E175" s="108"/>
      <c r="F175" s="109"/>
      <c r="G175" s="109"/>
      <c r="H175" s="109"/>
      <c r="I175" s="109"/>
      <c r="J175" s="109"/>
      <c r="K175" s="89"/>
      <c r="L175" s="89"/>
      <c r="M175" s="89"/>
      <c r="N175" s="89"/>
      <c r="O175" s="89"/>
      <c r="P175" s="89"/>
      <c r="Q175" s="112"/>
      <c r="R175" s="112"/>
      <c r="S175" s="112"/>
      <c r="T175" s="112"/>
      <c r="U175" s="112"/>
      <c r="V175" s="112"/>
      <c r="W175" s="91"/>
      <c r="X175" s="91"/>
      <c r="Y175" s="91"/>
      <c r="Z175" s="91"/>
      <c r="AA175" s="91"/>
      <c r="AB175" s="91"/>
      <c r="AC175" s="92"/>
      <c r="AD175" s="92"/>
      <c r="AE175" s="92"/>
      <c r="AF175" s="92"/>
      <c r="AG175" s="92"/>
      <c r="AH175" s="92"/>
      <c r="AI175" s="93"/>
      <c r="AJ175" s="93"/>
      <c r="AK175" s="93"/>
      <c r="AL175" s="93"/>
      <c r="AM175" s="93"/>
      <c r="AN175" s="93"/>
      <c r="AO175" s="93"/>
      <c r="AP175" s="93"/>
      <c r="AQ175" s="92"/>
      <c r="AR175" s="92"/>
      <c r="AS175" s="92"/>
      <c r="AT175" s="92"/>
      <c r="AU175" s="36"/>
      <c r="AV175" s="118"/>
      <c r="AW175" s="118"/>
      <c r="AX175" s="118"/>
      <c r="AY175" s="118"/>
      <c r="AZ175" s="118"/>
      <c r="BA175" s="118"/>
      <c r="BB175" s="118"/>
      <c r="BC175" s="118"/>
      <c r="BD175" s="118"/>
      <c r="BE175" s="118"/>
      <c r="BF175" s="118"/>
      <c r="BG175" s="118"/>
      <c r="BH175" s="118"/>
      <c r="BI175" s="118"/>
      <c r="BJ175" s="118"/>
      <c r="BK175" s="118"/>
      <c r="BL175" s="118"/>
      <c r="BM175" s="118"/>
      <c r="BN175" s="118"/>
      <c r="BO175" s="118"/>
      <c r="BP175" s="118"/>
      <c r="BQ175" s="36"/>
      <c r="BR175" s="36"/>
      <c r="BS175" s="36"/>
      <c r="BT175" s="36"/>
      <c r="BU175" s="36"/>
      <c r="BV175" s="36"/>
      <c r="BW175" s="36"/>
      <c r="BX175" s="36"/>
      <c r="BY175" s="36"/>
      <c r="BZ175" s="36"/>
      <c r="CA175" s="36"/>
      <c r="CB175" s="36"/>
      <c r="CC175" s="36"/>
      <c r="CD175" s="36"/>
      <c r="CE175" s="36"/>
      <c r="CF175" s="36"/>
      <c r="CG175" s="36"/>
      <c r="CH175" s="36"/>
      <c r="CI175" s="36"/>
      <c r="CJ175" s="36"/>
      <c r="CK175" s="36"/>
      <c r="CL175" s="36"/>
      <c r="CM175" s="36"/>
      <c r="CN175" s="36"/>
      <c r="CO175" s="36"/>
      <c r="CP175" s="36"/>
      <c r="CQ175" s="36"/>
      <c r="CR175" s="36"/>
      <c r="CS175" s="36"/>
      <c r="CT175" s="36"/>
      <c r="CU175" s="36"/>
      <c r="CV175" s="36"/>
      <c r="CW175" s="36"/>
      <c r="CX175" s="36"/>
      <c r="CY175" s="36"/>
      <c r="CZ175" s="36"/>
    </row>
    <row r="176" customFormat="false" ht="16.5" hidden="false" customHeight="true" outlineLevel="0" collapsed="false">
      <c r="A176" s="85"/>
      <c r="B176" s="85"/>
      <c r="C176" s="85"/>
      <c r="D176" s="87"/>
      <c r="E176" s="108"/>
      <c r="F176" s="109"/>
      <c r="G176" s="109"/>
      <c r="H176" s="109"/>
      <c r="I176" s="109"/>
      <c r="J176" s="109"/>
      <c r="K176" s="89"/>
      <c r="L176" s="89"/>
      <c r="M176" s="89"/>
      <c r="N176" s="89"/>
      <c r="O176" s="89"/>
      <c r="P176" s="89"/>
      <c r="Q176" s="112"/>
      <c r="R176" s="112"/>
      <c r="S176" s="112"/>
      <c r="T176" s="112"/>
      <c r="U176" s="112"/>
      <c r="V176" s="112"/>
      <c r="W176" s="91"/>
      <c r="X176" s="91"/>
      <c r="Y176" s="91"/>
      <c r="Z176" s="91"/>
      <c r="AA176" s="91"/>
      <c r="AB176" s="91"/>
      <c r="AC176" s="92"/>
      <c r="AD176" s="92"/>
      <c r="AE176" s="92"/>
      <c r="AF176" s="92"/>
      <c r="AG176" s="92"/>
      <c r="AH176" s="92"/>
      <c r="AI176" s="93"/>
      <c r="AJ176" s="93"/>
      <c r="AK176" s="93"/>
      <c r="AL176" s="93"/>
      <c r="AM176" s="93"/>
      <c r="AN176" s="93"/>
      <c r="AO176" s="93"/>
      <c r="AP176" s="93"/>
      <c r="AQ176" s="92"/>
      <c r="AR176" s="92"/>
      <c r="AS176" s="92"/>
      <c r="AT176" s="92"/>
      <c r="AU176" s="36"/>
      <c r="AV176" s="118"/>
      <c r="AW176" s="118"/>
      <c r="AX176" s="118"/>
      <c r="AY176" s="118"/>
      <c r="AZ176" s="118"/>
      <c r="BA176" s="118"/>
      <c r="BB176" s="118"/>
      <c r="BC176" s="118"/>
      <c r="BD176" s="118"/>
      <c r="BE176" s="118"/>
      <c r="BF176" s="118"/>
      <c r="BG176" s="118"/>
      <c r="BH176" s="118"/>
      <c r="BI176" s="118"/>
      <c r="BJ176" s="118"/>
      <c r="BK176" s="118"/>
      <c r="BL176" s="118"/>
      <c r="BM176" s="118"/>
      <c r="BN176" s="118"/>
      <c r="BO176" s="118"/>
      <c r="BP176" s="118"/>
      <c r="BQ176" s="36"/>
      <c r="BR176" s="36"/>
      <c r="BS176" s="36"/>
      <c r="BT176" s="36"/>
      <c r="BU176" s="36"/>
      <c r="BV176" s="36"/>
      <c r="BW176" s="36"/>
      <c r="BX176" s="36"/>
      <c r="BY176" s="36"/>
      <c r="BZ176" s="36"/>
      <c r="CA176" s="36"/>
      <c r="CB176" s="36"/>
      <c r="CC176" s="36"/>
      <c r="CD176" s="36"/>
      <c r="CE176" s="36"/>
      <c r="CF176" s="36"/>
      <c r="CG176" s="36"/>
      <c r="CH176" s="36"/>
      <c r="CI176" s="36"/>
      <c r="CJ176" s="36"/>
      <c r="CK176" s="36"/>
      <c r="CL176" s="36"/>
      <c r="CM176" s="36"/>
      <c r="CN176" s="36"/>
      <c r="CO176" s="36"/>
      <c r="CP176" s="36"/>
      <c r="CQ176" s="36"/>
      <c r="CR176" s="36"/>
      <c r="CS176" s="36"/>
      <c r="CT176" s="36"/>
      <c r="CU176" s="36"/>
      <c r="CV176" s="36"/>
      <c r="CW176" s="36"/>
      <c r="CX176" s="36"/>
      <c r="CY176" s="36"/>
      <c r="CZ176" s="36"/>
    </row>
    <row r="177" customFormat="false" ht="16.5" hidden="false" customHeight="true" outlineLevel="0" collapsed="false">
      <c r="A177" s="85"/>
      <c r="B177" s="85"/>
      <c r="C177" s="85"/>
      <c r="D177" s="87"/>
      <c r="E177" s="108"/>
      <c r="F177" s="109"/>
      <c r="G177" s="109"/>
      <c r="H177" s="109"/>
      <c r="I177" s="109"/>
      <c r="J177" s="109"/>
      <c r="K177" s="89"/>
      <c r="L177" s="89"/>
      <c r="M177" s="89"/>
      <c r="N177" s="89"/>
      <c r="O177" s="89"/>
      <c r="P177" s="89"/>
      <c r="Q177" s="112"/>
      <c r="R177" s="112"/>
      <c r="S177" s="112"/>
      <c r="T177" s="112"/>
      <c r="U177" s="112"/>
      <c r="V177" s="112"/>
      <c r="W177" s="91"/>
      <c r="X177" s="91"/>
      <c r="Y177" s="91"/>
      <c r="Z177" s="91"/>
      <c r="AA177" s="91"/>
      <c r="AB177" s="91"/>
      <c r="AC177" s="92"/>
      <c r="AD177" s="92"/>
      <c r="AE177" s="92"/>
      <c r="AF177" s="92"/>
      <c r="AG177" s="92"/>
      <c r="AH177" s="92"/>
      <c r="AI177" s="93"/>
      <c r="AJ177" s="93"/>
      <c r="AK177" s="93"/>
      <c r="AL177" s="93"/>
      <c r="AM177" s="93"/>
      <c r="AN177" s="93"/>
      <c r="AO177" s="93"/>
      <c r="AP177" s="93"/>
      <c r="AQ177" s="92"/>
      <c r="AR177" s="92"/>
      <c r="AS177" s="92"/>
      <c r="AT177" s="92"/>
      <c r="AU177" s="36"/>
      <c r="AV177" s="118"/>
      <c r="AW177" s="118"/>
      <c r="AX177" s="118"/>
      <c r="AY177" s="118"/>
      <c r="AZ177" s="118"/>
      <c r="BA177" s="118"/>
      <c r="BB177" s="118"/>
      <c r="BC177" s="118"/>
      <c r="BD177" s="118"/>
      <c r="BE177" s="118"/>
      <c r="BF177" s="118"/>
      <c r="BG177" s="118"/>
      <c r="BH177" s="118"/>
      <c r="BI177" s="118"/>
      <c r="BJ177" s="118"/>
      <c r="BK177" s="118"/>
      <c r="BL177" s="118"/>
      <c r="BM177" s="118"/>
      <c r="BN177" s="118"/>
      <c r="BO177" s="118"/>
      <c r="BP177" s="118"/>
      <c r="BQ177" s="36"/>
      <c r="BR177" s="36"/>
      <c r="BS177" s="36"/>
      <c r="BT177" s="36"/>
      <c r="BU177" s="36"/>
      <c r="BV177" s="36"/>
      <c r="BW177" s="36"/>
      <c r="BX177" s="36"/>
      <c r="BY177" s="36"/>
      <c r="BZ177" s="36"/>
      <c r="CA177" s="36"/>
      <c r="CB177" s="36"/>
      <c r="CC177" s="36"/>
      <c r="CD177" s="36"/>
      <c r="CE177" s="36"/>
      <c r="CF177" s="36"/>
      <c r="CG177" s="36"/>
      <c r="CH177" s="36"/>
      <c r="CI177" s="36"/>
      <c r="CJ177" s="36"/>
      <c r="CK177" s="36"/>
      <c r="CL177" s="36"/>
      <c r="CM177" s="36"/>
      <c r="CN177" s="36"/>
      <c r="CO177" s="36"/>
      <c r="CP177" s="36"/>
      <c r="CQ177" s="36"/>
      <c r="CR177" s="36"/>
      <c r="CS177" s="36"/>
      <c r="CT177" s="36"/>
      <c r="CU177" s="36"/>
      <c r="CV177" s="36"/>
      <c r="CW177" s="36"/>
      <c r="CX177" s="36"/>
      <c r="CY177" s="36"/>
      <c r="CZ177" s="36"/>
    </row>
    <row r="178" customFormat="false" ht="16.5" hidden="false" customHeight="true" outlineLevel="0" collapsed="false">
      <c r="A178" s="85"/>
      <c r="B178" s="85"/>
      <c r="C178" s="85"/>
      <c r="D178" s="87"/>
      <c r="E178" s="108"/>
      <c r="F178" s="109"/>
      <c r="G178" s="109"/>
      <c r="H178" s="109"/>
      <c r="I178" s="109"/>
      <c r="J178" s="109"/>
      <c r="K178" s="89"/>
      <c r="L178" s="89"/>
      <c r="M178" s="89"/>
      <c r="N178" s="89"/>
      <c r="O178" s="89"/>
      <c r="P178" s="89"/>
      <c r="Q178" s="112"/>
      <c r="R178" s="112"/>
      <c r="S178" s="112"/>
      <c r="T178" s="112"/>
      <c r="U178" s="112"/>
      <c r="V178" s="112"/>
      <c r="W178" s="91"/>
      <c r="X178" s="91"/>
      <c r="Y178" s="91"/>
      <c r="Z178" s="91"/>
      <c r="AA178" s="91"/>
      <c r="AB178" s="91"/>
      <c r="AC178" s="92"/>
      <c r="AD178" s="92"/>
      <c r="AE178" s="92"/>
      <c r="AF178" s="92"/>
      <c r="AG178" s="92"/>
      <c r="AH178" s="92"/>
      <c r="AI178" s="93"/>
      <c r="AJ178" s="93"/>
      <c r="AK178" s="93"/>
      <c r="AL178" s="93"/>
      <c r="AM178" s="93"/>
      <c r="AN178" s="93"/>
      <c r="AO178" s="93"/>
      <c r="AP178" s="93"/>
      <c r="AQ178" s="92"/>
      <c r="AR178" s="92"/>
      <c r="AS178" s="92"/>
      <c r="AT178" s="92"/>
      <c r="AU178" s="36"/>
      <c r="AV178" s="118"/>
      <c r="AW178" s="118"/>
      <c r="AX178" s="118"/>
      <c r="AY178" s="118"/>
      <c r="AZ178" s="118"/>
      <c r="BA178" s="118"/>
      <c r="BB178" s="118"/>
      <c r="BC178" s="118"/>
      <c r="BD178" s="118"/>
      <c r="BE178" s="118"/>
      <c r="BF178" s="118"/>
      <c r="BG178" s="118"/>
      <c r="BH178" s="118"/>
      <c r="BI178" s="118"/>
      <c r="BJ178" s="118"/>
      <c r="BK178" s="118"/>
      <c r="BL178" s="118"/>
      <c r="BM178" s="118"/>
      <c r="BN178" s="118"/>
      <c r="BO178" s="118"/>
      <c r="BP178" s="118"/>
      <c r="BQ178" s="36"/>
      <c r="BR178" s="36"/>
      <c r="BS178" s="36"/>
      <c r="BT178" s="36"/>
      <c r="BU178" s="36"/>
      <c r="BV178" s="36"/>
      <c r="BW178" s="36"/>
      <c r="BX178" s="36"/>
      <c r="BY178" s="36"/>
      <c r="BZ178" s="36"/>
      <c r="CA178" s="36"/>
      <c r="CB178" s="36"/>
      <c r="CC178" s="36"/>
      <c r="CD178" s="36"/>
      <c r="CE178" s="36"/>
      <c r="CF178" s="36"/>
      <c r="CG178" s="36"/>
      <c r="CH178" s="36"/>
      <c r="CI178" s="36"/>
      <c r="CJ178" s="36"/>
      <c r="CK178" s="36"/>
      <c r="CL178" s="36"/>
      <c r="CM178" s="36"/>
      <c r="CN178" s="36"/>
      <c r="CO178" s="36"/>
      <c r="CP178" s="36"/>
      <c r="CQ178" s="36"/>
      <c r="CR178" s="36"/>
      <c r="CS178" s="36"/>
      <c r="CT178" s="36"/>
      <c r="CU178" s="36"/>
      <c r="CV178" s="36"/>
      <c r="CW178" s="36"/>
      <c r="CX178" s="36"/>
      <c r="CY178" s="36"/>
      <c r="CZ178" s="36"/>
    </row>
    <row r="179" customFormat="false" ht="16.5" hidden="false" customHeight="true" outlineLevel="0" collapsed="false">
      <c r="A179" s="85"/>
      <c r="B179" s="85"/>
      <c r="C179" s="85"/>
      <c r="D179" s="87"/>
      <c r="E179" s="108"/>
      <c r="F179" s="109"/>
      <c r="G179" s="109"/>
      <c r="H179" s="109"/>
      <c r="I179" s="109"/>
      <c r="J179" s="109"/>
      <c r="K179" s="89"/>
      <c r="L179" s="89"/>
      <c r="M179" s="89"/>
      <c r="N179" s="89"/>
      <c r="O179" s="89"/>
      <c r="P179" s="89"/>
      <c r="Q179" s="112"/>
      <c r="R179" s="112"/>
      <c r="S179" s="112"/>
      <c r="T179" s="112"/>
      <c r="U179" s="112"/>
      <c r="V179" s="112"/>
      <c r="W179" s="91"/>
      <c r="X179" s="91"/>
      <c r="Y179" s="91"/>
      <c r="Z179" s="91"/>
      <c r="AA179" s="91"/>
      <c r="AB179" s="91"/>
      <c r="AC179" s="92"/>
      <c r="AD179" s="92"/>
      <c r="AE179" s="92"/>
      <c r="AF179" s="92"/>
      <c r="AG179" s="92"/>
      <c r="AH179" s="92"/>
      <c r="AI179" s="93"/>
      <c r="AJ179" s="93"/>
      <c r="AK179" s="93"/>
      <c r="AL179" s="93"/>
      <c r="AM179" s="93"/>
      <c r="AN179" s="93"/>
      <c r="AO179" s="93"/>
      <c r="AP179" s="93"/>
      <c r="AQ179" s="92"/>
      <c r="AR179" s="88"/>
      <c r="AS179" s="92"/>
      <c r="AT179" s="92"/>
      <c r="AU179" s="36"/>
      <c r="AV179" s="118"/>
      <c r="AW179" s="118"/>
      <c r="AX179" s="118"/>
      <c r="AY179" s="118"/>
      <c r="AZ179" s="118"/>
      <c r="BA179" s="118"/>
      <c r="BB179" s="118"/>
      <c r="BC179" s="118"/>
      <c r="BD179" s="118"/>
      <c r="BE179" s="118"/>
      <c r="BF179" s="118"/>
      <c r="BG179" s="118"/>
      <c r="BH179" s="118"/>
      <c r="BI179" s="118"/>
      <c r="BJ179" s="118"/>
      <c r="BK179" s="118"/>
      <c r="BL179" s="118"/>
      <c r="BM179" s="118"/>
      <c r="BN179" s="118"/>
      <c r="BO179" s="118"/>
      <c r="BP179" s="118"/>
      <c r="BQ179" s="36"/>
      <c r="BR179" s="36"/>
      <c r="BS179" s="36"/>
      <c r="BT179" s="36"/>
      <c r="BU179" s="36"/>
      <c r="BV179" s="36"/>
      <c r="BW179" s="36"/>
      <c r="BX179" s="36"/>
      <c r="BY179" s="36"/>
      <c r="BZ179" s="36"/>
      <c r="CA179" s="36"/>
      <c r="CB179" s="36"/>
      <c r="CC179" s="36"/>
      <c r="CD179" s="36"/>
      <c r="CE179" s="36"/>
      <c r="CF179" s="36"/>
      <c r="CG179" s="36"/>
      <c r="CH179" s="36"/>
      <c r="CI179" s="36"/>
      <c r="CJ179" s="36"/>
      <c r="CK179" s="36"/>
      <c r="CL179" s="36"/>
      <c r="CM179" s="36"/>
      <c r="CN179" s="36"/>
      <c r="CO179" s="36"/>
      <c r="CP179" s="36"/>
      <c r="CQ179" s="36"/>
      <c r="CR179" s="36"/>
      <c r="CS179" s="36"/>
      <c r="CT179" s="36"/>
      <c r="CU179" s="36"/>
      <c r="CV179" s="36"/>
      <c r="CW179" s="36"/>
      <c r="CX179" s="36"/>
      <c r="CY179" s="36"/>
      <c r="CZ179" s="36"/>
    </row>
    <row r="180" customFormat="false" ht="16.5" hidden="false" customHeight="true" outlineLevel="0" collapsed="false">
      <c r="A180" s="85"/>
      <c r="B180" s="85"/>
      <c r="C180" s="85"/>
      <c r="D180" s="87"/>
      <c r="E180" s="108"/>
      <c r="F180" s="109"/>
      <c r="G180" s="109"/>
      <c r="H180" s="109"/>
      <c r="I180" s="109"/>
      <c r="J180" s="109"/>
      <c r="K180" s="89"/>
      <c r="L180" s="89"/>
      <c r="M180" s="89"/>
      <c r="N180" s="89"/>
      <c r="O180" s="89"/>
      <c r="P180" s="89"/>
      <c r="Q180" s="112"/>
      <c r="R180" s="112"/>
      <c r="S180" s="112"/>
      <c r="T180" s="112"/>
      <c r="U180" s="112"/>
      <c r="V180" s="112"/>
      <c r="W180" s="91"/>
      <c r="X180" s="91"/>
      <c r="Y180" s="91"/>
      <c r="Z180" s="91"/>
      <c r="AA180" s="91"/>
      <c r="AB180" s="91"/>
      <c r="AC180" s="92"/>
      <c r="AD180" s="92"/>
      <c r="AE180" s="92"/>
      <c r="AF180" s="92"/>
      <c r="AG180" s="92"/>
      <c r="AH180" s="92"/>
      <c r="AI180" s="93"/>
      <c r="AJ180" s="93"/>
      <c r="AK180" s="93"/>
      <c r="AL180" s="93"/>
      <c r="AM180" s="93"/>
      <c r="AN180" s="93"/>
      <c r="AO180" s="93"/>
      <c r="AP180" s="93"/>
      <c r="AQ180" s="92"/>
      <c r="AR180" s="92"/>
      <c r="AS180" s="92"/>
      <c r="AT180" s="92"/>
      <c r="AU180" s="36"/>
      <c r="AV180" s="118"/>
      <c r="AW180" s="118"/>
      <c r="AX180" s="118"/>
      <c r="AY180" s="118"/>
      <c r="AZ180" s="118"/>
      <c r="BA180" s="118"/>
      <c r="BB180" s="118"/>
      <c r="BC180" s="118"/>
      <c r="BD180" s="118"/>
      <c r="BE180" s="118"/>
      <c r="BF180" s="118"/>
      <c r="BG180" s="118"/>
      <c r="BH180" s="118"/>
      <c r="BI180" s="118"/>
      <c r="BJ180" s="118"/>
      <c r="BK180" s="118"/>
      <c r="BL180" s="118"/>
      <c r="BM180" s="118"/>
      <c r="BN180" s="118"/>
      <c r="BO180" s="118"/>
      <c r="BP180" s="118"/>
      <c r="BQ180" s="36"/>
      <c r="BR180" s="36"/>
      <c r="BS180" s="36"/>
      <c r="BT180" s="36"/>
      <c r="BU180" s="36"/>
      <c r="BV180" s="36"/>
      <c r="BW180" s="36"/>
      <c r="BX180" s="36"/>
      <c r="BY180" s="36"/>
      <c r="BZ180" s="36"/>
      <c r="CA180" s="36"/>
      <c r="CB180" s="36"/>
      <c r="CC180" s="36"/>
      <c r="CD180" s="36"/>
      <c r="CE180" s="36"/>
      <c r="CF180" s="36"/>
      <c r="CG180" s="36"/>
      <c r="CH180" s="36"/>
      <c r="CI180" s="36"/>
      <c r="CJ180" s="36"/>
      <c r="CK180" s="36"/>
      <c r="CL180" s="36"/>
      <c r="CM180" s="36"/>
      <c r="CN180" s="36"/>
      <c r="CO180" s="36"/>
      <c r="CP180" s="36"/>
      <c r="CQ180" s="36"/>
      <c r="CR180" s="36"/>
      <c r="CS180" s="36"/>
      <c r="CT180" s="36"/>
      <c r="CU180" s="36"/>
      <c r="CV180" s="36"/>
      <c r="CW180" s="36"/>
      <c r="CX180" s="36"/>
      <c r="CY180" s="36"/>
      <c r="CZ180" s="36"/>
    </row>
    <row r="181" customFormat="false" ht="16.5" hidden="false" customHeight="true" outlineLevel="0" collapsed="false">
      <c r="A181" s="85"/>
      <c r="B181" s="85"/>
      <c r="C181" s="85"/>
      <c r="D181" s="87"/>
      <c r="E181" s="108"/>
      <c r="F181" s="109"/>
      <c r="G181" s="109"/>
      <c r="H181" s="109"/>
      <c r="I181" s="109"/>
      <c r="J181" s="109"/>
      <c r="K181" s="89"/>
      <c r="L181" s="89"/>
      <c r="M181" s="89"/>
      <c r="N181" s="89"/>
      <c r="O181" s="89"/>
      <c r="P181" s="89"/>
      <c r="Q181" s="112"/>
      <c r="R181" s="112"/>
      <c r="S181" s="112"/>
      <c r="T181" s="112"/>
      <c r="U181" s="112"/>
      <c r="V181" s="112"/>
      <c r="W181" s="91"/>
      <c r="X181" s="91"/>
      <c r="Y181" s="91"/>
      <c r="Z181" s="91"/>
      <c r="AA181" s="91"/>
      <c r="AB181" s="91"/>
      <c r="AC181" s="92"/>
      <c r="AD181" s="92"/>
      <c r="AE181" s="92"/>
      <c r="AF181" s="92"/>
      <c r="AG181" s="92"/>
      <c r="AH181" s="92"/>
      <c r="AI181" s="93"/>
      <c r="AJ181" s="93"/>
      <c r="AK181" s="93"/>
      <c r="AL181" s="93"/>
      <c r="AM181" s="93"/>
      <c r="AN181" s="93"/>
      <c r="AO181" s="93"/>
      <c r="AP181" s="93"/>
      <c r="AQ181" s="92"/>
      <c r="AR181" s="92"/>
      <c r="AS181" s="92"/>
      <c r="AT181" s="92"/>
      <c r="AU181" s="36"/>
      <c r="AV181" s="118"/>
      <c r="AW181" s="118"/>
      <c r="AX181" s="118"/>
      <c r="AY181" s="118"/>
      <c r="AZ181" s="118"/>
      <c r="BA181" s="118"/>
      <c r="BB181" s="118"/>
      <c r="BC181" s="118"/>
      <c r="BD181" s="118"/>
      <c r="BE181" s="118"/>
      <c r="BF181" s="118"/>
      <c r="BG181" s="118"/>
      <c r="BH181" s="118"/>
      <c r="BI181" s="118"/>
      <c r="BJ181" s="118"/>
      <c r="BK181" s="118"/>
      <c r="BL181" s="118"/>
      <c r="BM181" s="118"/>
      <c r="BN181" s="118"/>
      <c r="BO181" s="118"/>
      <c r="BP181" s="118"/>
      <c r="BQ181" s="36"/>
      <c r="BR181" s="36"/>
      <c r="BS181" s="36"/>
      <c r="BT181" s="36"/>
      <c r="BU181" s="36"/>
      <c r="BV181" s="36"/>
      <c r="BW181" s="36"/>
      <c r="BX181" s="36"/>
      <c r="BY181" s="36"/>
      <c r="BZ181" s="36"/>
      <c r="CA181" s="36"/>
      <c r="CB181" s="36"/>
      <c r="CC181" s="36"/>
      <c r="CD181" s="36"/>
      <c r="CE181" s="36"/>
      <c r="CF181" s="36"/>
      <c r="CG181" s="36"/>
      <c r="CH181" s="36"/>
      <c r="CI181" s="36"/>
      <c r="CJ181" s="36"/>
      <c r="CK181" s="36"/>
      <c r="CL181" s="36"/>
      <c r="CM181" s="36"/>
      <c r="CN181" s="36"/>
      <c r="CO181" s="36"/>
      <c r="CP181" s="36"/>
      <c r="CQ181" s="36"/>
      <c r="CR181" s="36"/>
      <c r="CS181" s="36"/>
      <c r="CT181" s="36"/>
      <c r="CU181" s="36"/>
      <c r="CV181" s="36"/>
      <c r="CW181" s="36"/>
      <c r="CX181" s="36"/>
      <c r="CY181" s="36"/>
      <c r="CZ181" s="36"/>
    </row>
    <row r="182" customFormat="false" ht="16.5" hidden="false" customHeight="true" outlineLevel="0" collapsed="false">
      <c r="A182" s="85"/>
      <c r="B182" s="85"/>
      <c r="C182" s="85"/>
      <c r="D182" s="87"/>
      <c r="E182" s="108"/>
      <c r="F182" s="109"/>
      <c r="G182" s="109"/>
      <c r="H182" s="109"/>
      <c r="I182" s="109"/>
      <c r="J182" s="109"/>
      <c r="K182" s="89"/>
      <c r="L182" s="89"/>
      <c r="M182" s="89"/>
      <c r="N182" s="89"/>
      <c r="O182" s="89"/>
      <c r="P182" s="89"/>
      <c r="Q182" s="112"/>
      <c r="R182" s="112"/>
      <c r="S182" s="112"/>
      <c r="T182" s="112"/>
      <c r="U182" s="112"/>
      <c r="V182" s="112"/>
      <c r="W182" s="91"/>
      <c r="X182" s="91"/>
      <c r="Y182" s="91"/>
      <c r="Z182" s="91"/>
      <c r="AA182" s="91"/>
      <c r="AB182" s="91"/>
      <c r="AC182" s="92"/>
      <c r="AD182" s="92"/>
      <c r="AE182" s="92"/>
      <c r="AF182" s="92"/>
      <c r="AG182" s="92"/>
      <c r="AH182" s="92"/>
      <c r="AI182" s="93"/>
      <c r="AJ182" s="93"/>
      <c r="AK182" s="93"/>
      <c r="AL182" s="93"/>
      <c r="AM182" s="93"/>
      <c r="AN182" s="93"/>
      <c r="AO182" s="93"/>
      <c r="AP182" s="93"/>
      <c r="AQ182" s="92"/>
      <c r="AR182" s="92"/>
      <c r="AS182" s="92"/>
      <c r="AT182" s="92"/>
      <c r="AU182" s="36"/>
      <c r="AV182" s="118"/>
      <c r="AW182" s="118"/>
      <c r="AX182" s="118"/>
      <c r="AY182" s="118"/>
      <c r="AZ182" s="118"/>
      <c r="BA182" s="118"/>
      <c r="BB182" s="118"/>
      <c r="BC182" s="118"/>
      <c r="BD182" s="118"/>
      <c r="BE182" s="118"/>
      <c r="BF182" s="118"/>
      <c r="BG182" s="118"/>
      <c r="BH182" s="118"/>
      <c r="BI182" s="118"/>
      <c r="BJ182" s="118"/>
      <c r="BK182" s="118"/>
      <c r="BL182" s="118"/>
      <c r="BM182" s="118"/>
      <c r="BN182" s="118"/>
      <c r="BO182" s="118"/>
      <c r="BP182" s="118"/>
      <c r="BQ182" s="36"/>
      <c r="BR182" s="36"/>
      <c r="BS182" s="36"/>
      <c r="BT182" s="36"/>
      <c r="BU182" s="36"/>
      <c r="BV182" s="36"/>
      <c r="BW182" s="36"/>
      <c r="BX182" s="36"/>
      <c r="BY182" s="36"/>
      <c r="BZ182" s="36"/>
      <c r="CA182" s="36"/>
      <c r="CB182" s="36"/>
      <c r="CC182" s="36"/>
      <c r="CD182" s="36"/>
      <c r="CE182" s="36"/>
      <c r="CF182" s="36"/>
      <c r="CG182" s="36"/>
      <c r="CH182" s="36"/>
      <c r="CI182" s="36"/>
      <c r="CJ182" s="36"/>
      <c r="CK182" s="36"/>
      <c r="CL182" s="36"/>
      <c r="CM182" s="36"/>
      <c r="CN182" s="36"/>
      <c r="CO182" s="36"/>
      <c r="CP182" s="36"/>
      <c r="CQ182" s="36"/>
      <c r="CR182" s="36"/>
      <c r="CS182" s="36"/>
      <c r="CT182" s="36"/>
      <c r="CU182" s="36"/>
      <c r="CV182" s="36"/>
      <c r="CW182" s="36"/>
      <c r="CX182" s="36"/>
      <c r="CY182" s="36"/>
      <c r="CZ182" s="36"/>
    </row>
    <row r="183" customFormat="false" ht="16.5" hidden="false" customHeight="true" outlineLevel="0" collapsed="false">
      <c r="A183" s="85"/>
      <c r="B183" s="85"/>
      <c r="C183" s="85"/>
      <c r="D183" s="87"/>
      <c r="E183" s="108"/>
      <c r="F183" s="109"/>
      <c r="G183" s="109"/>
      <c r="H183" s="109"/>
      <c r="I183" s="109"/>
      <c r="J183" s="109"/>
      <c r="K183" s="89"/>
      <c r="L183" s="89"/>
      <c r="M183" s="89"/>
      <c r="N183" s="89"/>
      <c r="O183" s="89"/>
      <c r="P183" s="89"/>
      <c r="Q183" s="112"/>
      <c r="R183" s="112"/>
      <c r="S183" s="112"/>
      <c r="T183" s="112"/>
      <c r="U183" s="112"/>
      <c r="V183" s="112"/>
      <c r="W183" s="91"/>
      <c r="X183" s="91"/>
      <c r="Y183" s="91"/>
      <c r="Z183" s="91"/>
      <c r="AA183" s="91"/>
      <c r="AB183" s="91"/>
      <c r="AC183" s="92"/>
      <c r="AD183" s="92"/>
      <c r="AE183" s="92"/>
      <c r="AF183" s="92"/>
      <c r="AG183" s="92"/>
      <c r="AH183" s="92"/>
      <c r="AI183" s="93"/>
      <c r="AJ183" s="93"/>
      <c r="AK183" s="93"/>
      <c r="AL183" s="93"/>
      <c r="AM183" s="93"/>
      <c r="AN183" s="93"/>
      <c r="AO183" s="93"/>
      <c r="AP183" s="93"/>
      <c r="AQ183" s="92"/>
      <c r="AR183" s="92"/>
      <c r="AS183" s="92"/>
      <c r="AT183" s="92"/>
      <c r="AU183" s="36"/>
      <c r="AV183" s="118"/>
      <c r="AW183" s="118"/>
      <c r="AX183" s="118"/>
      <c r="AY183" s="118"/>
      <c r="AZ183" s="118"/>
      <c r="BA183" s="118"/>
      <c r="BB183" s="118"/>
      <c r="BC183" s="118"/>
      <c r="BD183" s="118"/>
      <c r="BE183" s="118"/>
      <c r="BF183" s="118"/>
      <c r="BG183" s="118"/>
      <c r="BH183" s="118"/>
      <c r="BI183" s="118"/>
      <c r="BJ183" s="118"/>
      <c r="BK183" s="118"/>
      <c r="BL183" s="118"/>
      <c r="BM183" s="118"/>
      <c r="BN183" s="118"/>
      <c r="BO183" s="118"/>
      <c r="BP183" s="118"/>
      <c r="BQ183" s="36"/>
      <c r="BR183" s="36"/>
      <c r="BS183" s="36"/>
      <c r="BT183" s="36"/>
      <c r="BU183" s="36"/>
      <c r="BV183" s="36"/>
      <c r="BW183" s="36"/>
      <c r="BX183" s="36"/>
      <c r="BY183" s="36"/>
      <c r="BZ183" s="36"/>
      <c r="CA183" s="36"/>
      <c r="CB183" s="36"/>
      <c r="CC183" s="36"/>
      <c r="CD183" s="36"/>
      <c r="CE183" s="36"/>
      <c r="CF183" s="36"/>
      <c r="CG183" s="36"/>
      <c r="CH183" s="36"/>
      <c r="CI183" s="36"/>
      <c r="CJ183" s="36"/>
      <c r="CK183" s="36"/>
      <c r="CL183" s="36"/>
      <c r="CM183" s="36"/>
      <c r="CN183" s="36"/>
      <c r="CO183" s="36"/>
      <c r="CP183" s="36"/>
      <c r="CQ183" s="36"/>
      <c r="CR183" s="36"/>
      <c r="CS183" s="36"/>
      <c r="CT183" s="36"/>
      <c r="CU183" s="36"/>
      <c r="CV183" s="36"/>
      <c r="CW183" s="36"/>
      <c r="CX183" s="36"/>
      <c r="CY183" s="36"/>
      <c r="CZ183" s="36"/>
    </row>
    <row r="184" customFormat="false" ht="16.5" hidden="false" customHeight="true" outlineLevel="0" collapsed="false">
      <c r="A184" s="85"/>
      <c r="B184" s="85"/>
      <c r="C184" s="85"/>
      <c r="D184" s="87"/>
      <c r="E184" s="108"/>
      <c r="F184" s="109"/>
      <c r="G184" s="109"/>
      <c r="H184" s="109"/>
      <c r="I184" s="109"/>
      <c r="J184" s="109"/>
      <c r="K184" s="89"/>
      <c r="L184" s="89"/>
      <c r="M184" s="89"/>
      <c r="N184" s="89"/>
      <c r="O184" s="89"/>
      <c r="P184" s="89"/>
      <c r="Q184" s="112"/>
      <c r="R184" s="112"/>
      <c r="S184" s="112"/>
      <c r="T184" s="112"/>
      <c r="U184" s="112"/>
      <c r="V184" s="112"/>
      <c r="W184" s="91"/>
      <c r="X184" s="91"/>
      <c r="Y184" s="91"/>
      <c r="Z184" s="91"/>
      <c r="AA184" s="91"/>
      <c r="AB184" s="91"/>
      <c r="AC184" s="92"/>
      <c r="AD184" s="92"/>
      <c r="AE184" s="92"/>
      <c r="AF184" s="92"/>
      <c r="AG184" s="92"/>
      <c r="AH184" s="92"/>
      <c r="AI184" s="93"/>
      <c r="AJ184" s="93"/>
      <c r="AK184" s="93"/>
      <c r="AL184" s="93"/>
      <c r="AM184" s="93"/>
      <c r="AN184" s="93"/>
      <c r="AO184" s="93"/>
      <c r="AP184" s="93"/>
      <c r="AQ184" s="92"/>
      <c r="AR184" s="92"/>
      <c r="AS184" s="92"/>
      <c r="AT184" s="92"/>
      <c r="AU184" s="36"/>
      <c r="AV184" s="118"/>
      <c r="AW184" s="118"/>
      <c r="AX184" s="118"/>
      <c r="AY184" s="118"/>
      <c r="AZ184" s="118"/>
      <c r="BA184" s="118"/>
      <c r="BB184" s="118"/>
      <c r="BC184" s="118"/>
      <c r="BD184" s="118"/>
      <c r="BE184" s="118"/>
      <c r="BF184" s="118"/>
      <c r="BG184" s="118"/>
      <c r="BH184" s="118"/>
      <c r="BI184" s="118"/>
      <c r="BJ184" s="118"/>
      <c r="BK184" s="118"/>
      <c r="BL184" s="118"/>
      <c r="BM184" s="118"/>
      <c r="BN184" s="118"/>
      <c r="BO184" s="118"/>
      <c r="BP184" s="118"/>
      <c r="BQ184" s="36"/>
      <c r="BR184" s="36"/>
      <c r="BS184" s="36"/>
      <c r="BT184" s="36"/>
      <c r="BU184" s="36"/>
      <c r="BV184" s="36"/>
      <c r="BW184" s="36"/>
      <c r="BX184" s="36"/>
      <c r="BY184" s="36"/>
      <c r="BZ184" s="36"/>
      <c r="CA184" s="36"/>
      <c r="CB184" s="36"/>
      <c r="CC184" s="36"/>
      <c r="CD184" s="36"/>
      <c r="CE184" s="36"/>
      <c r="CF184" s="36"/>
      <c r="CG184" s="36"/>
      <c r="CH184" s="36"/>
      <c r="CI184" s="36"/>
      <c r="CJ184" s="36"/>
      <c r="CK184" s="36"/>
      <c r="CL184" s="36"/>
      <c r="CM184" s="36"/>
      <c r="CN184" s="36"/>
      <c r="CO184" s="36"/>
      <c r="CP184" s="36"/>
      <c r="CQ184" s="36"/>
      <c r="CR184" s="36"/>
      <c r="CS184" s="36"/>
      <c r="CT184" s="36"/>
      <c r="CU184" s="36"/>
      <c r="CV184" s="36"/>
      <c r="CW184" s="36"/>
      <c r="CX184" s="36"/>
      <c r="CY184" s="36"/>
      <c r="CZ184" s="36"/>
    </row>
    <row r="185" customFormat="false" ht="16.5" hidden="false" customHeight="true" outlineLevel="0" collapsed="false">
      <c r="A185" s="85"/>
      <c r="B185" s="85"/>
      <c r="C185" s="85"/>
      <c r="D185" s="87"/>
      <c r="E185" s="108"/>
      <c r="F185" s="109"/>
      <c r="G185" s="109"/>
      <c r="H185" s="109"/>
      <c r="I185" s="109"/>
      <c r="J185" s="109"/>
      <c r="K185" s="89"/>
      <c r="L185" s="89"/>
      <c r="M185" s="89"/>
      <c r="N185" s="89"/>
      <c r="O185" s="89"/>
      <c r="P185" s="89"/>
      <c r="Q185" s="112"/>
      <c r="R185" s="112"/>
      <c r="S185" s="112"/>
      <c r="T185" s="112"/>
      <c r="U185" s="112"/>
      <c r="V185" s="112"/>
      <c r="W185" s="91"/>
      <c r="X185" s="91"/>
      <c r="Y185" s="91"/>
      <c r="Z185" s="91"/>
      <c r="AA185" s="91"/>
      <c r="AB185" s="91"/>
      <c r="AC185" s="92"/>
      <c r="AD185" s="92"/>
      <c r="AE185" s="92"/>
      <c r="AF185" s="92"/>
      <c r="AG185" s="92"/>
      <c r="AH185" s="92"/>
      <c r="AI185" s="93"/>
      <c r="AJ185" s="93"/>
      <c r="AK185" s="93"/>
      <c r="AL185" s="93"/>
      <c r="AM185" s="93"/>
      <c r="AN185" s="93"/>
      <c r="AO185" s="93"/>
      <c r="AP185" s="93"/>
      <c r="AQ185" s="92"/>
      <c r="AR185" s="88"/>
      <c r="AS185" s="92"/>
      <c r="AT185" s="92"/>
      <c r="AU185" s="36"/>
      <c r="AV185" s="118"/>
      <c r="AW185" s="118"/>
      <c r="AX185" s="118"/>
      <c r="AY185" s="118"/>
      <c r="AZ185" s="118"/>
      <c r="BA185" s="118"/>
      <c r="BB185" s="118"/>
      <c r="BC185" s="118"/>
      <c r="BD185" s="118"/>
      <c r="BE185" s="118"/>
      <c r="BF185" s="118"/>
      <c r="BG185" s="118"/>
      <c r="BH185" s="118"/>
      <c r="BI185" s="118"/>
      <c r="BJ185" s="118"/>
      <c r="BK185" s="118"/>
      <c r="BL185" s="118"/>
      <c r="BM185" s="118"/>
      <c r="BN185" s="118"/>
      <c r="BO185" s="118"/>
      <c r="BP185" s="118"/>
      <c r="BQ185" s="36"/>
      <c r="BR185" s="36"/>
      <c r="BS185" s="36"/>
      <c r="BT185" s="36"/>
      <c r="BU185" s="36"/>
      <c r="BV185" s="36"/>
      <c r="BW185" s="36"/>
      <c r="BX185" s="36"/>
      <c r="BY185" s="36"/>
      <c r="BZ185" s="36"/>
      <c r="CA185" s="36"/>
      <c r="CB185" s="36"/>
      <c r="CC185" s="36"/>
      <c r="CD185" s="36"/>
      <c r="CE185" s="36"/>
      <c r="CF185" s="36"/>
      <c r="CG185" s="36"/>
      <c r="CH185" s="36"/>
      <c r="CI185" s="36"/>
      <c r="CJ185" s="36"/>
      <c r="CK185" s="36"/>
      <c r="CL185" s="36"/>
      <c r="CM185" s="36"/>
      <c r="CN185" s="36"/>
      <c r="CO185" s="36"/>
      <c r="CP185" s="36"/>
      <c r="CQ185" s="36"/>
      <c r="CR185" s="36"/>
      <c r="CS185" s="36"/>
      <c r="CT185" s="36"/>
      <c r="CU185" s="36"/>
      <c r="CV185" s="36"/>
      <c r="CW185" s="36"/>
      <c r="CX185" s="36"/>
      <c r="CY185" s="36"/>
      <c r="CZ185" s="36"/>
    </row>
    <row r="186" customFormat="false" ht="16.5" hidden="false" customHeight="true" outlineLevel="0" collapsed="false">
      <c r="A186" s="85"/>
      <c r="B186" s="85"/>
      <c r="C186" s="85"/>
      <c r="D186" s="87"/>
      <c r="E186" s="108"/>
      <c r="F186" s="109"/>
      <c r="G186" s="109"/>
      <c r="H186" s="109"/>
      <c r="I186" s="109"/>
      <c r="J186" s="109"/>
      <c r="K186" s="89"/>
      <c r="L186" s="89"/>
      <c r="M186" s="89"/>
      <c r="N186" s="89"/>
      <c r="O186" s="89"/>
      <c r="P186" s="89"/>
      <c r="Q186" s="112"/>
      <c r="R186" s="112"/>
      <c r="S186" s="112"/>
      <c r="T186" s="112"/>
      <c r="U186" s="112"/>
      <c r="V186" s="112"/>
      <c r="W186" s="91"/>
      <c r="X186" s="91"/>
      <c r="Y186" s="91"/>
      <c r="Z186" s="91"/>
      <c r="AA186" s="91"/>
      <c r="AB186" s="91"/>
      <c r="AC186" s="92"/>
      <c r="AD186" s="92"/>
      <c r="AE186" s="92"/>
      <c r="AF186" s="92"/>
      <c r="AG186" s="92"/>
      <c r="AH186" s="92"/>
      <c r="AI186" s="93"/>
      <c r="AJ186" s="93"/>
      <c r="AK186" s="93"/>
      <c r="AL186" s="93"/>
      <c r="AM186" s="93"/>
      <c r="AN186" s="93"/>
      <c r="AO186" s="93"/>
      <c r="AP186" s="93"/>
      <c r="AQ186" s="92"/>
      <c r="AR186" s="92"/>
      <c r="AS186" s="92"/>
      <c r="AT186" s="92"/>
      <c r="AU186" s="36"/>
      <c r="AV186" s="118"/>
      <c r="AW186" s="118"/>
      <c r="AX186" s="118"/>
      <c r="AY186" s="118"/>
      <c r="AZ186" s="118"/>
      <c r="BA186" s="118"/>
      <c r="BB186" s="118"/>
      <c r="BC186" s="118"/>
      <c r="BD186" s="118"/>
      <c r="BE186" s="118"/>
      <c r="BF186" s="118"/>
      <c r="BG186" s="118"/>
      <c r="BH186" s="118"/>
      <c r="BI186" s="118"/>
      <c r="BJ186" s="118"/>
      <c r="BK186" s="118"/>
      <c r="BL186" s="118"/>
      <c r="BM186" s="118"/>
      <c r="BN186" s="118"/>
      <c r="BO186" s="118"/>
      <c r="BP186" s="118"/>
      <c r="BQ186" s="36"/>
      <c r="BR186" s="36"/>
      <c r="BS186" s="36"/>
      <c r="BT186" s="36"/>
      <c r="BU186" s="36"/>
      <c r="BV186" s="36"/>
      <c r="BW186" s="36"/>
      <c r="BX186" s="36"/>
      <c r="BY186" s="36"/>
      <c r="BZ186" s="36"/>
      <c r="CA186" s="36"/>
      <c r="CB186" s="36"/>
      <c r="CC186" s="36"/>
      <c r="CD186" s="36"/>
      <c r="CE186" s="36"/>
      <c r="CF186" s="36"/>
      <c r="CG186" s="36"/>
      <c r="CH186" s="36"/>
      <c r="CI186" s="36"/>
      <c r="CJ186" s="36"/>
      <c r="CK186" s="36"/>
      <c r="CL186" s="36"/>
      <c r="CM186" s="36"/>
      <c r="CN186" s="36"/>
      <c r="CO186" s="36"/>
      <c r="CP186" s="36"/>
      <c r="CQ186" s="36"/>
      <c r="CR186" s="36"/>
      <c r="CS186" s="36"/>
      <c r="CT186" s="36"/>
      <c r="CU186" s="36"/>
      <c r="CV186" s="36"/>
      <c r="CW186" s="36"/>
      <c r="CX186" s="36"/>
      <c r="CY186" s="36"/>
      <c r="CZ186" s="36"/>
    </row>
    <row r="187" customFormat="false" ht="16.5" hidden="false" customHeight="true" outlineLevel="0" collapsed="false">
      <c r="A187" s="85"/>
      <c r="B187" s="85"/>
      <c r="C187" s="85"/>
      <c r="D187" s="87"/>
      <c r="E187" s="108"/>
      <c r="F187" s="109"/>
      <c r="G187" s="109"/>
      <c r="H187" s="109"/>
      <c r="I187" s="109"/>
      <c r="J187" s="109"/>
      <c r="K187" s="89"/>
      <c r="L187" s="89"/>
      <c r="M187" s="89"/>
      <c r="N187" s="89"/>
      <c r="O187" s="89"/>
      <c r="P187" s="89"/>
      <c r="Q187" s="112"/>
      <c r="R187" s="112"/>
      <c r="S187" s="112"/>
      <c r="T187" s="112"/>
      <c r="U187" s="112"/>
      <c r="V187" s="112"/>
      <c r="W187" s="91"/>
      <c r="X187" s="91"/>
      <c r="Y187" s="91"/>
      <c r="Z187" s="91"/>
      <c r="AA187" s="91"/>
      <c r="AB187" s="91"/>
      <c r="AC187" s="92"/>
      <c r="AD187" s="92"/>
      <c r="AE187" s="92"/>
      <c r="AF187" s="92"/>
      <c r="AG187" s="92"/>
      <c r="AH187" s="92"/>
      <c r="AI187" s="93"/>
      <c r="AJ187" s="93"/>
      <c r="AK187" s="93"/>
      <c r="AL187" s="93"/>
      <c r="AM187" s="93"/>
      <c r="AN187" s="93"/>
      <c r="AO187" s="93"/>
      <c r="AP187" s="93"/>
      <c r="AQ187" s="92"/>
      <c r="AR187" s="92"/>
      <c r="AS187" s="92"/>
      <c r="AT187" s="92"/>
      <c r="AU187" s="36"/>
      <c r="AV187" s="118"/>
      <c r="AW187" s="118"/>
      <c r="AX187" s="118"/>
      <c r="AY187" s="118"/>
      <c r="AZ187" s="118"/>
      <c r="BA187" s="118"/>
      <c r="BB187" s="118"/>
      <c r="BC187" s="118"/>
      <c r="BD187" s="118"/>
      <c r="BE187" s="118"/>
      <c r="BF187" s="118"/>
      <c r="BG187" s="118"/>
      <c r="BH187" s="118"/>
      <c r="BI187" s="118"/>
      <c r="BJ187" s="118"/>
      <c r="BK187" s="118"/>
      <c r="BL187" s="118"/>
      <c r="BM187" s="118"/>
      <c r="BN187" s="118"/>
      <c r="BO187" s="118"/>
      <c r="BP187" s="118"/>
      <c r="BQ187" s="36"/>
      <c r="BR187" s="36"/>
      <c r="BS187" s="36"/>
      <c r="BT187" s="36"/>
      <c r="BU187" s="36"/>
      <c r="BV187" s="36"/>
      <c r="BW187" s="36"/>
      <c r="BX187" s="36"/>
      <c r="BY187" s="36"/>
      <c r="BZ187" s="36"/>
      <c r="CA187" s="36"/>
      <c r="CB187" s="36"/>
      <c r="CC187" s="36"/>
      <c r="CD187" s="36"/>
      <c r="CE187" s="36"/>
      <c r="CF187" s="36"/>
      <c r="CG187" s="36"/>
      <c r="CH187" s="36"/>
      <c r="CI187" s="36"/>
      <c r="CJ187" s="36"/>
      <c r="CK187" s="36"/>
      <c r="CL187" s="36"/>
      <c r="CM187" s="36"/>
      <c r="CN187" s="36"/>
      <c r="CO187" s="36"/>
      <c r="CP187" s="36"/>
      <c r="CQ187" s="36"/>
      <c r="CR187" s="36"/>
      <c r="CS187" s="36"/>
      <c r="CT187" s="36"/>
      <c r="CU187" s="36"/>
      <c r="CV187" s="36"/>
      <c r="CW187" s="36"/>
      <c r="CX187" s="36"/>
      <c r="CY187" s="36"/>
      <c r="CZ187" s="36"/>
    </row>
    <row r="188" customFormat="false" ht="16.5" hidden="false" customHeight="true" outlineLevel="0" collapsed="false">
      <c r="A188" s="85"/>
      <c r="B188" s="85"/>
      <c r="C188" s="85"/>
      <c r="D188" s="87"/>
      <c r="E188" s="108"/>
      <c r="F188" s="109"/>
      <c r="G188" s="109"/>
      <c r="H188" s="109"/>
      <c r="I188" s="109"/>
      <c r="J188" s="109"/>
      <c r="K188" s="89"/>
      <c r="L188" s="89"/>
      <c r="M188" s="89"/>
      <c r="N188" s="89"/>
      <c r="O188" s="89"/>
      <c r="P188" s="89"/>
      <c r="Q188" s="112"/>
      <c r="R188" s="112"/>
      <c r="S188" s="112"/>
      <c r="T188" s="112"/>
      <c r="U188" s="112"/>
      <c r="V188" s="112"/>
      <c r="W188" s="91"/>
      <c r="X188" s="91"/>
      <c r="Y188" s="91"/>
      <c r="Z188" s="91"/>
      <c r="AA188" s="91"/>
      <c r="AB188" s="91"/>
      <c r="AC188" s="92"/>
      <c r="AD188" s="92"/>
      <c r="AE188" s="92"/>
      <c r="AF188" s="92"/>
      <c r="AG188" s="92"/>
      <c r="AH188" s="92"/>
      <c r="AI188" s="93"/>
      <c r="AJ188" s="93"/>
      <c r="AK188" s="93"/>
      <c r="AL188" s="93"/>
      <c r="AM188" s="93"/>
      <c r="AN188" s="93"/>
      <c r="AO188" s="93"/>
      <c r="AP188" s="93"/>
      <c r="AQ188" s="92"/>
      <c r="AR188" s="92"/>
      <c r="AS188" s="92"/>
      <c r="AT188" s="92"/>
      <c r="AU188" s="36"/>
      <c r="AV188" s="118"/>
      <c r="AW188" s="118"/>
      <c r="AX188" s="118"/>
      <c r="AY188" s="118"/>
      <c r="AZ188" s="118"/>
      <c r="BA188" s="118"/>
      <c r="BB188" s="118"/>
      <c r="BC188" s="118"/>
      <c r="BD188" s="118"/>
      <c r="BE188" s="118"/>
      <c r="BF188" s="118"/>
      <c r="BG188" s="118"/>
      <c r="BH188" s="118"/>
      <c r="BI188" s="118"/>
      <c r="BJ188" s="118"/>
      <c r="BK188" s="118"/>
      <c r="BL188" s="118"/>
      <c r="BM188" s="118"/>
      <c r="BN188" s="118"/>
      <c r="BO188" s="118"/>
      <c r="BP188" s="118"/>
      <c r="BQ188" s="36"/>
      <c r="BR188" s="36"/>
      <c r="BS188" s="36"/>
      <c r="BT188" s="36"/>
      <c r="BU188" s="36"/>
      <c r="BV188" s="36"/>
      <c r="BW188" s="36"/>
      <c r="BX188" s="36"/>
      <c r="BY188" s="36"/>
      <c r="BZ188" s="36"/>
      <c r="CA188" s="36"/>
      <c r="CB188" s="36"/>
      <c r="CC188" s="36"/>
      <c r="CD188" s="36"/>
      <c r="CE188" s="36"/>
      <c r="CF188" s="36"/>
      <c r="CG188" s="36"/>
      <c r="CH188" s="36"/>
      <c r="CI188" s="36"/>
      <c r="CJ188" s="36"/>
      <c r="CK188" s="36"/>
      <c r="CL188" s="36"/>
      <c r="CM188" s="36"/>
      <c r="CN188" s="36"/>
      <c r="CO188" s="36"/>
      <c r="CP188" s="36"/>
      <c r="CQ188" s="36"/>
      <c r="CR188" s="36"/>
      <c r="CS188" s="36"/>
      <c r="CT188" s="36"/>
      <c r="CU188" s="36"/>
      <c r="CV188" s="36"/>
      <c r="CW188" s="36"/>
      <c r="CX188" s="36"/>
      <c r="CY188" s="36"/>
      <c r="CZ188" s="36"/>
    </row>
    <row r="189" customFormat="false" ht="16.5" hidden="false" customHeight="true" outlineLevel="0" collapsed="false">
      <c r="A189" s="85"/>
      <c r="B189" s="85"/>
      <c r="C189" s="85"/>
      <c r="D189" s="87"/>
      <c r="E189" s="108"/>
      <c r="F189" s="109"/>
      <c r="G189" s="109"/>
      <c r="H189" s="109"/>
      <c r="I189" s="109"/>
      <c r="J189" s="109"/>
      <c r="K189" s="89"/>
      <c r="L189" s="89"/>
      <c r="M189" s="89"/>
      <c r="N189" s="89"/>
      <c r="O189" s="89"/>
      <c r="P189" s="89"/>
      <c r="Q189" s="112"/>
      <c r="R189" s="112"/>
      <c r="S189" s="112"/>
      <c r="T189" s="112"/>
      <c r="U189" s="112"/>
      <c r="V189" s="112"/>
      <c r="W189" s="91"/>
      <c r="X189" s="91"/>
      <c r="Y189" s="91"/>
      <c r="Z189" s="91"/>
      <c r="AA189" s="91"/>
      <c r="AB189" s="91"/>
      <c r="AC189" s="92"/>
      <c r="AD189" s="92"/>
      <c r="AE189" s="92"/>
      <c r="AF189" s="92"/>
      <c r="AG189" s="92"/>
      <c r="AH189" s="92"/>
      <c r="AI189" s="93"/>
      <c r="AJ189" s="93"/>
      <c r="AK189" s="93"/>
      <c r="AL189" s="93"/>
      <c r="AM189" s="93"/>
      <c r="AN189" s="93"/>
      <c r="AO189" s="93"/>
      <c r="AP189" s="93"/>
      <c r="AQ189" s="92"/>
      <c r="AR189" s="92"/>
      <c r="AS189" s="92"/>
      <c r="AT189" s="92"/>
      <c r="AU189" s="36"/>
      <c r="AV189" s="118"/>
      <c r="AW189" s="118"/>
      <c r="AX189" s="118"/>
      <c r="AY189" s="118"/>
      <c r="AZ189" s="118"/>
      <c r="BA189" s="118"/>
      <c r="BB189" s="118"/>
      <c r="BC189" s="118"/>
      <c r="BD189" s="118"/>
      <c r="BE189" s="118"/>
      <c r="BF189" s="118"/>
      <c r="BG189" s="118"/>
      <c r="BH189" s="118"/>
      <c r="BI189" s="118"/>
      <c r="BJ189" s="118"/>
      <c r="BK189" s="118"/>
      <c r="BL189" s="118"/>
      <c r="BM189" s="118"/>
      <c r="BN189" s="118"/>
      <c r="BO189" s="118"/>
      <c r="BP189" s="118"/>
      <c r="BQ189" s="36"/>
      <c r="BR189" s="36"/>
      <c r="BS189" s="36"/>
      <c r="BT189" s="36"/>
      <c r="BU189" s="36"/>
      <c r="BV189" s="36"/>
      <c r="BW189" s="36"/>
      <c r="BX189" s="36"/>
      <c r="BY189" s="36"/>
      <c r="BZ189" s="36"/>
      <c r="CA189" s="36"/>
      <c r="CB189" s="36"/>
      <c r="CC189" s="36"/>
      <c r="CD189" s="36"/>
      <c r="CE189" s="36"/>
      <c r="CF189" s="36"/>
      <c r="CG189" s="36"/>
      <c r="CH189" s="36"/>
      <c r="CI189" s="36"/>
      <c r="CJ189" s="36"/>
      <c r="CK189" s="36"/>
      <c r="CL189" s="36"/>
      <c r="CM189" s="36"/>
      <c r="CN189" s="36"/>
      <c r="CO189" s="36"/>
      <c r="CP189" s="36"/>
      <c r="CQ189" s="36"/>
      <c r="CR189" s="36"/>
      <c r="CS189" s="36"/>
      <c r="CT189" s="36"/>
      <c r="CU189" s="36"/>
      <c r="CV189" s="36"/>
      <c r="CW189" s="36"/>
      <c r="CX189" s="36"/>
      <c r="CY189" s="36"/>
      <c r="CZ189" s="36"/>
    </row>
    <row r="190" customFormat="false" ht="16.5" hidden="false" customHeight="true" outlineLevel="0" collapsed="false">
      <c r="A190" s="85"/>
      <c r="B190" s="85"/>
      <c r="C190" s="85"/>
      <c r="D190" s="87"/>
      <c r="E190" s="108"/>
      <c r="F190" s="109"/>
      <c r="G190" s="109"/>
      <c r="H190" s="109"/>
      <c r="I190" s="109"/>
      <c r="J190" s="109"/>
      <c r="K190" s="89"/>
      <c r="L190" s="89"/>
      <c r="M190" s="89"/>
      <c r="N190" s="89"/>
      <c r="O190" s="89"/>
      <c r="P190" s="89"/>
      <c r="Q190" s="112"/>
      <c r="R190" s="112"/>
      <c r="S190" s="112"/>
      <c r="T190" s="112"/>
      <c r="U190" s="112"/>
      <c r="V190" s="112"/>
      <c r="W190" s="91"/>
      <c r="X190" s="91"/>
      <c r="Y190" s="91"/>
      <c r="Z190" s="91"/>
      <c r="AA190" s="91"/>
      <c r="AB190" s="91"/>
      <c r="AC190" s="92"/>
      <c r="AD190" s="92"/>
      <c r="AE190" s="92"/>
      <c r="AF190" s="92"/>
      <c r="AG190" s="92"/>
      <c r="AH190" s="92"/>
      <c r="AI190" s="93"/>
      <c r="AJ190" s="93"/>
      <c r="AK190" s="93"/>
      <c r="AL190" s="93"/>
      <c r="AM190" s="93"/>
      <c r="AN190" s="93"/>
      <c r="AO190" s="93"/>
      <c r="AP190" s="93"/>
      <c r="AQ190" s="92"/>
      <c r="AR190" s="92"/>
      <c r="AS190" s="92"/>
      <c r="AT190" s="92"/>
      <c r="AU190" s="36"/>
      <c r="AV190" s="118"/>
      <c r="AW190" s="118"/>
      <c r="AX190" s="118"/>
      <c r="AY190" s="118"/>
      <c r="AZ190" s="118"/>
      <c r="BA190" s="118"/>
      <c r="BB190" s="118"/>
      <c r="BC190" s="118"/>
      <c r="BD190" s="118"/>
      <c r="BE190" s="118"/>
      <c r="BF190" s="118"/>
      <c r="BG190" s="118"/>
      <c r="BH190" s="118"/>
      <c r="BI190" s="118"/>
      <c r="BJ190" s="118"/>
      <c r="BK190" s="118"/>
      <c r="BL190" s="118"/>
      <c r="BM190" s="118"/>
      <c r="BN190" s="118"/>
      <c r="BO190" s="118"/>
      <c r="BP190" s="118"/>
      <c r="BQ190" s="36"/>
      <c r="BR190" s="36"/>
      <c r="BS190" s="36"/>
      <c r="BT190" s="36"/>
      <c r="BU190" s="36"/>
      <c r="BV190" s="36"/>
      <c r="BW190" s="36"/>
      <c r="BX190" s="36"/>
      <c r="BY190" s="36"/>
      <c r="BZ190" s="36"/>
      <c r="CA190" s="36"/>
      <c r="CB190" s="36"/>
      <c r="CC190" s="36"/>
      <c r="CD190" s="36"/>
      <c r="CE190" s="36"/>
      <c r="CF190" s="36"/>
      <c r="CG190" s="36"/>
      <c r="CH190" s="36"/>
      <c r="CI190" s="36"/>
      <c r="CJ190" s="36"/>
      <c r="CK190" s="36"/>
      <c r="CL190" s="36"/>
      <c r="CM190" s="36"/>
      <c r="CN190" s="36"/>
      <c r="CO190" s="36"/>
      <c r="CP190" s="36"/>
      <c r="CQ190" s="36"/>
      <c r="CR190" s="36"/>
      <c r="CS190" s="36"/>
      <c r="CT190" s="36"/>
      <c r="CU190" s="36"/>
      <c r="CV190" s="36"/>
      <c r="CW190" s="36"/>
      <c r="CX190" s="36"/>
      <c r="CY190" s="36"/>
      <c r="CZ190" s="36"/>
    </row>
    <row r="191" customFormat="false" ht="16.5" hidden="false" customHeight="true" outlineLevel="0" collapsed="false">
      <c r="A191" s="85"/>
      <c r="B191" s="85"/>
      <c r="C191" s="85"/>
      <c r="D191" s="87"/>
      <c r="E191" s="108"/>
      <c r="F191" s="109"/>
      <c r="G191" s="109"/>
      <c r="H191" s="109"/>
      <c r="I191" s="109"/>
      <c r="J191" s="109"/>
      <c r="K191" s="89"/>
      <c r="L191" s="89"/>
      <c r="M191" s="89"/>
      <c r="N191" s="89"/>
      <c r="O191" s="89"/>
      <c r="P191" s="89"/>
      <c r="Q191" s="112"/>
      <c r="R191" s="112"/>
      <c r="S191" s="112"/>
      <c r="T191" s="112"/>
      <c r="U191" s="112"/>
      <c r="V191" s="112"/>
      <c r="W191" s="91"/>
      <c r="X191" s="91"/>
      <c r="Y191" s="91"/>
      <c r="Z191" s="91"/>
      <c r="AA191" s="91"/>
      <c r="AB191" s="91"/>
      <c r="AC191" s="92"/>
      <c r="AD191" s="92"/>
      <c r="AE191" s="92"/>
      <c r="AF191" s="92"/>
      <c r="AG191" s="92"/>
      <c r="AH191" s="92"/>
      <c r="AI191" s="93"/>
      <c r="AJ191" s="93"/>
      <c r="AK191" s="93"/>
      <c r="AL191" s="93"/>
      <c r="AM191" s="93"/>
      <c r="AN191" s="93"/>
      <c r="AO191" s="93"/>
      <c r="AP191" s="93"/>
      <c r="AQ191" s="92"/>
      <c r="AR191" s="88"/>
      <c r="AS191" s="92"/>
      <c r="AT191" s="92"/>
      <c r="AU191" s="36"/>
      <c r="AV191" s="118"/>
      <c r="AW191" s="118"/>
      <c r="AX191" s="118"/>
      <c r="AY191" s="118"/>
      <c r="AZ191" s="118"/>
      <c r="BA191" s="118"/>
      <c r="BB191" s="118"/>
      <c r="BC191" s="118"/>
      <c r="BD191" s="118"/>
      <c r="BE191" s="118"/>
      <c r="BF191" s="118"/>
      <c r="BG191" s="118"/>
      <c r="BH191" s="118"/>
      <c r="BI191" s="118"/>
      <c r="BJ191" s="118"/>
      <c r="BK191" s="118"/>
      <c r="BL191" s="118"/>
      <c r="BM191" s="118"/>
      <c r="BN191" s="118"/>
      <c r="BO191" s="118"/>
      <c r="BP191" s="118"/>
      <c r="BQ191" s="36"/>
      <c r="BR191" s="36"/>
      <c r="BS191" s="36"/>
      <c r="BT191" s="36"/>
      <c r="BU191" s="36"/>
      <c r="BV191" s="36"/>
      <c r="BW191" s="36"/>
      <c r="BX191" s="36"/>
      <c r="BY191" s="36"/>
      <c r="BZ191" s="36"/>
      <c r="CA191" s="36"/>
      <c r="CB191" s="36"/>
      <c r="CC191" s="36"/>
      <c r="CD191" s="36"/>
      <c r="CE191" s="36"/>
      <c r="CF191" s="36"/>
      <c r="CG191" s="36"/>
      <c r="CH191" s="36"/>
      <c r="CI191" s="36"/>
      <c r="CJ191" s="36"/>
      <c r="CK191" s="36"/>
      <c r="CL191" s="36"/>
      <c r="CM191" s="36"/>
      <c r="CN191" s="36"/>
      <c r="CO191" s="36"/>
      <c r="CP191" s="36"/>
      <c r="CQ191" s="36"/>
      <c r="CR191" s="36"/>
      <c r="CS191" s="36"/>
      <c r="CT191" s="36"/>
      <c r="CU191" s="36"/>
      <c r="CV191" s="36"/>
      <c r="CW191" s="36"/>
      <c r="CX191" s="36"/>
      <c r="CY191" s="36"/>
      <c r="CZ191" s="36"/>
    </row>
    <row r="192" customFormat="false" ht="16.5" hidden="false" customHeight="true" outlineLevel="0" collapsed="false">
      <c r="A192" s="85"/>
      <c r="B192" s="85"/>
      <c r="C192" s="85"/>
      <c r="D192" s="87"/>
      <c r="E192" s="108"/>
      <c r="F192" s="109"/>
      <c r="G192" s="109"/>
      <c r="H192" s="109"/>
      <c r="I192" s="109"/>
      <c r="J192" s="109"/>
      <c r="K192" s="89"/>
      <c r="L192" s="89"/>
      <c r="M192" s="89"/>
      <c r="N192" s="89"/>
      <c r="O192" s="89"/>
      <c r="P192" s="89"/>
      <c r="Q192" s="112"/>
      <c r="R192" s="112"/>
      <c r="S192" s="112"/>
      <c r="T192" s="112"/>
      <c r="U192" s="112"/>
      <c r="V192" s="112"/>
      <c r="W192" s="91"/>
      <c r="X192" s="91"/>
      <c r="Y192" s="91"/>
      <c r="Z192" s="91"/>
      <c r="AA192" s="91"/>
      <c r="AB192" s="91"/>
      <c r="AC192" s="92"/>
      <c r="AD192" s="92"/>
      <c r="AE192" s="92"/>
      <c r="AF192" s="92"/>
      <c r="AG192" s="92"/>
      <c r="AH192" s="92"/>
      <c r="AI192" s="93"/>
      <c r="AJ192" s="93"/>
      <c r="AK192" s="93"/>
      <c r="AL192" s="93"/>
      <c r="AM192" s="93"/>
      <c r="AN192" s="93"/>
      <c r="AO192" s="93"/>
      <c r="AP192" s="93"/>
      <c r="AQ192" s="92"/>
      <c r="AR192" s="92"/>
      <c r="AS192" s="92"/>
      <c r="AT192" s="92"/>
      <c r="AU192" s="36"/>
      <c r="AV192" s="118"/>
      <c r="AW192" s="118"/>
      <c r="AX192" s="118"/>
      <c r="AY192" s="118"/>
      <c r="AZ192" s="118"/>
      <c r="BA192" s="118"/>
      <c r="BB192" s="118"/>
      <c r="BC192" s="118"/>
      <c r="BD192" s="118"/>
      <c r="BE192" s="118"/>
      <c r="BF192" s="118"/>
      <c r="BG192" s="118"/>
      <c r="BH192" s="118"/>
      <c r="BI192" s="118"/>
      <c r="BJ192" s="118"/>
      <c r="BK192" s="118"/>
      <c r="BL192" s="118"/>
      <c r="BM192" s="118"/>
      <c r="BN192" s="118"/>
      <c r="BO192" s="118"/>
      <c r="BP192" s="118"/>
      <c r="BQ192" s="36"/>
      <c r="BR192" s="36"/>
      <c r="BS192" s="36"/>
      <c r="BT192" s="36"/>
      <c r="BU192" s="36"/>
      <c r="BV192" s="36"/>
      <c r="BW192" s="36"/>
      <c r="BX192" s="36"/>
      <c r="BY192" s="36"/>
      <c r="BZ192" s="36"/>
      <c r="CA192" s="36"/>
      <c r="CB192" s="36"/>
      <c r="CC192" s="36"/>
      <c r="CD192" s="36"/>
      <c r="CE192" s="36"/>
      <c r="CF192" s="36"/>
      <c r="CG192" s="36"/>
      <c r="CH192" s="36"/>
      <c r="CI192" s="36"/>
      <c r="CJ192" s="36"/>
      <c r="CK192" s="36"/>
      <c r="CL192" s="36"/>
      <c r="CM192" s="36"/>
      <c r="CN192" s="36"/>
      <c r="CO192" s="36"/>
      <c r="CP192" s="36"/>
      <c r="CQ192" s="36"/>
      <c r="CR192" s="36"/>
      <c r="CS192" s="36"/>
      <c r="CT192" s="36"/>
      <c r="CU192" s="36"/>
      <c r="CV192" s="36"/>
      <c r="CW192" s="36"/>
      <c r="CX192" s="36"/>
      <c r="CY192" s="36"/>
      <c r="CZ192" s="36"/>
    </row>
    <row r="193" customFormat="false" ht="16.5" hidden="false" customHeight="true" outlineLevel="0" collapsed="false">
      <c r="A193" s="85"/>
      <c r="B193" s="85"/>
      <c r="C193" s="85"/>
      <c r="D193" s="87"/>
      <c r="E193" s="108"/>
      <c r="F193" s="109"/>
      <c r="G193" s="109"/>
      <c r="H193" s="109"/>
      <c r="I193" s="109"/>
      <c r="J193" s="109"/>
      <c r="K193" s="89"/>
      <c r="L193" s="89"/>
      <c r="M193" s="89"/>
      <c r="N193" s="89"/>
      <c r="O193" s="89"/>
      <c r="P193" s="89"/>
      <c r="Q193" s="112"/>
      <c r="R193" s="112"/>
      <c r="S193" s="112"/>
      <c r="T193" s="112"/>
      <c r="U193" s="112"/>
      <c r="V193" s="112"/>
      <c r="W193" s="91"/>
      <c r="X193" s="91"/>
      <c r="Y193" s="91"/>
      <c r="Z193" s="91"/>
      <c r="AA193" s="91"/>
      <c r="AB193" s="91"/>
      <c r="AC193" s="92"/>
      <c r="AD193" s="92"/>
      <c r="AE193" s="92"/>
      <c r="AF193" s="92"/>
      <c r="AG193" s="92"/>
      <c r="AH193" s="92"/>
      <c r="AI193" s="93"/>
      <c r="AJ193" s="93"/>
      <c r="AK193" s="93"/>
      <c r="AL193" s="93"/>
      <c r="AM193" s="93"/>
      <c r="AN193" s="93"/>
      <c r="AO193" s="93"/>
      <c r="AP193" s="93"/>
      <c r="AQ193" s="92"/>
      <c r="AR193" s="92"/>
      <c r="AS193" s="92"/>
      <c r="AT193" s="92"/>
      <c r="AU193" s="36"/>
      <c r="AV193" s="118"/>
      <c r="AW193" s="118"/>
      <c r="AX193" s="118"/>
      <c r="AY193" s="118"/>
      <c r="AZ193" s="118"/>
      <c r="BA193" s="118"/>
      <c r="BB193" s="118"/>
      <c r="BC193" s="118"/>
      <c r="BD193" s="118"/>
      <c r="BE193" s="118"/>
      <c r="BF193" s="118"/>
      <c r="BG193" s="118"/>
      <c r="BH193" s="118"/>
      <c r="BI193" s="118"/>
      <c r="BJ193" s="118"/>
      <c r="BK193" s="118"/>
      <c r="BL193" s="118"/>
      <c r="BM193" s="118"/>
      <c r="BN193" s="118"/>
      <c r="BO193" s="118"/>
      <c r="BP193" s="118"/>
      <c r="BQ193" s="36"/>
      <c r="BR193" s="36"/>
      <c r="BS193" s="36"/>
      <c r="BT193" s="36"/>
      <c r="BU193" s="36"/>
      <c r="BV193" s="36"/>
      <c r="BW193" s="36"/>
      <c r="BX193" s="36"/>
      <c r="BY193" s="36"/>
      <c r="BZ193" s="36"/>
      <c r="CA193" s="36"/>
      <c r="CB193" s="36"/>
      <c r="CC193" s="36"/>
      <c r="CD193" s="36"/>
      <c r="CE193" s="36"/>
      <c r="CF193" s="36"/>
      <c r="CG193" s="36"/>
      <c r="CH193" s="36"/>
      <c r="CI193" s="36"/>
      <c r="CJ193" s="36"/>
      <c r="CK193" s="36"/>
      <c r="CL193" s="36"/>
      <c r="CM193" s="36"/>
      <c r="CN193" s="36"/>
      <c r="CO193" s="36"/>
      <c r="CP193" s="36"/>
      <c r="CQ193" s="36"/>
      <c r="CR193" s="36"/>
      <c r="CS193" s="36"/>
      <c r="CT193" s="36"/>
      <c r="CU193" s="36"/>
      <c r="CV193" s="36"/>
      <c r="CW193" s="36"/>
      <c r="CX193" s="36"/>
      <c r="CY193" s="36"/>
      <c r="CZ193" s="36"/>
    </row>
    <row r="194" customFormat="false" ht="16.5" hidden="false" customHeight="true" outlineLevel="0" collapsed="false">
      <c r="A194" s="85"/>
      <c r="B194" s="85"/>
      <c r="C194" s="85"/>
      <c r="D194" s="87"/>
      <c r="E194" s="108"/>
      <c r="F194" s="109"/>
      <c r="G194" s="109"/>
      <c r="H194" s="109"/>
      <c r="I194" s="109"/>
      <c r="J194" s="109"/>
      <c r="K194" s="89"/>
      <c r="L194" s="89"/>
      <c r="M194" s="89"/>
      <c r="N194" s="89"/>
      <c r="O194" s="89"/>
      <c r="P194" s="89"/>
      <c r="Q194" s="112"/>
      <c r="R194" s="112"/>
      <c r="S194" s="112"/>
      <c r="T194" s="112"/>
      <c r="U194" s="112"/>
      <c r="V194" s="112"/>
      <c r="W194" s="91"/>
      <c r="X194" s="91"/>
      <c r="Y194" s="91"/>
      <c r="Z194" s="91"/>
      <c r="AA194" s="91"/>
      <c r="AB194" s="91"/>
      <c r="AC194" s="92"/>
      <c r="AD194" s="92"/>
      <c r="AE194" s="92"/>
      <c r="AF194" s="92"/>
      <c r="AG194" s="92"/>
      <c r="AH194" s="92"/>
      <c r="AI194" s="93"/>
      <c r="AJ194" s="93"/>
      <c r="AK194" s="93"/>
      <c r="AL194" s="93"/>
      <c r="AM194" s="93"/>
      <c r="AN194" s="93"/>
      <c r="AO194" s="93"/>
      <c r="AP194" s="93"/>
      <c r="AQ194" s="92"/>
      <c r="AR194" s="92"/>
      <c r="AS194" s="92"/>
      <c r="AT194" s="92"/>
      <c r="AU194" s="36"/>
      <c r="AV194" s="118"/>
      <c r="AW194" s="118"/>
      <c r="AX194" s="118"/>
      <c r="AY194" s="118"/>
      <c r="AZ194" s="118"/>
      <c r="BA194" s="118"/>
      <c r="BB194" s="118"/>
      <c r="BC194" s="118"/>
      <c r="BD194" s="118"/>
      <c r="BE194" s="118"/>
      <c r="BF194" s="118"/>
      <c r="BG194" s="118"/>
      <c r="BH194" s="118"/>
      <c r="BI194" s="118"/>
      <c r="BJ194" s="118"/>
      <c r="BK194" s="118"/>
      <c r="BL194" s="118"/>
      <c r="BM194" s="118"/>
      <c r="BN194" s="118"/>
      <c r="BO194" s="118"/>
      <c r="BP194" s="118"/>
      <c r="BQ194" s="36"/>
      <c r="BR194" s="36"/>
      <c r="BS194" s="36"/>
      <c r="BT194" s="36"/>
      <c r="BU194" s="36"/>
      <c r="BV194" s="36"/>
      <c r="BW194" s="36"/>
      <c r="BX194" s="36"/>
      <c r="BY194" s="36"/>
      <c r="BZ194" s="36"/>
      <c r="CA194" s="36"/>
      <c r="CB194" s="36"/>
      <c r="CC194" s="36"/>
      <c r="CD194" s="36"/>
      <c r="CE194" s="36"/>
      <c r="CF194" s="36"/>
      <c r="CG194" s="36"/>
      <c r="CH194" s="36"/>
      <c r="CI194" s="36"/>
      <c r="CJ194" s="36"/>
      <c r="CK194" s="36"/>
      <c r="CL194" s="36"/>
      <c r="CM194" s="36"/>
      <c r="CN194" s="36"/>
      <c r="CO194" s="36"/>
      <c r="CP194" s="36"/>
      <c r="CQ194" s="36"/>
      <c r="CR194" s="36"/>
      <c r="CS194" s="36"/>
      <c r="CT194" s="36"/>
      <c r="CU194" s="36"/>
      <c r="CV194" s="36"/>
      <c r="CW194" s="36"/>
      <c r="CX194" s="36"/>
      <c r="CY194" s="36"/>
      <c r="CZ194" s="36"/>
    </row>
    <row r="195" customFormat="false" ht="16.5" hidden="false" customHeight="true" outlineLevel="0" collapsed="false">
      <c r="A195" s="85"/>
      <c r="B195" s="85"/>
      <c r="C195" s="85"/>
      <c r="D195" s="87"/>
      <c r="E195" s="108"/>
      <c r="F195" s="109"/>
      <c r="G195" s="109"/>
      <c r="H195" s="109"/>
      <c r="I195" s="109"/>
      <c r="J195" s="109"/>
      <c r="K195" s="89"/>
      <c r="L195" s="89"/>
      <c r="M195" s="89"/>
      <c r="N195" s="89"/>
      <c r="O195" s="89"/>
      <c r="P195" s="89"/>
      <c r="Q195" s="112"/>
      <c r="R195" s="112"/>
      <c r="S195" s="112"/>
      <c r="T195" s="112"/>
      <c r="U195" s="112"/>
      <c r="V195" s="112"/>
      <c r="W195" s="91"/>
      <c r="X195" s="91"/>
      <c r="Y195" s="91"/>
      <c r="Z195" s="91"/>
      <c r="AA195" s="91"/>
      <c r="AB195" s="91"/>
      <c r="AC195" s="92"/>
      <c r="AD195" s="92"/>
      <c r="AE195" s="92"/>
      <c r="AF195" s="92"/>
      <c r="AG195" s="92"/>
      <c r="AH195" s="92"/>
      <c r="AI195" s="93"/>
      <c r="AJ195" s="93"/>
      <c r="AK195" s="93"/>
      <c r="AL195" s="93"/>
      <c r="AM195" s="93"/>
      <c r="AN195" s="93"/>
      <c r="AO195" s="93"/>
      <c r="AP195" s="93"/>
      <c r="AQ195" s="92"/>
      <c r="AR195" s="92"/>
      <c r="AS195" s="92"/>
      <c r="AT195" s="92"/>
      <c r="AU195" s="36"/>
      <c r="AV195" s="118"/>
      <c r="AW195" s="118"/>
      <c r="AX195" s="118"/>
      <c r="AY195" s="118"/>
      <c r="AZ195" s="118"/>
      <c r="BA195" s="118"/>
      <c r="BB195" s="118"/>
      <c r="BC195" s="118"/>
      <c r="BD195" s="118"/>
      <c r="BE195" s="118"/>
      <c r="BF195" s="118"/>
      <c r="BG195" s="118"/>
      <c r="BH195" s="118"/>
      <c r="BI195" s="118"/>
      <c r="BJ195" s="118"/>
      <c r="BK195" s="118"/>
      <c r="BL195" s="118"/>
      <c r="BM195" s="118"/>
      <c r="BN195" s="118"/>
      <c r="BO195" s="118"/>
      <c r="BP195" s="118"/>
      <c r="BQ195" s="36"/>
      <c r="BR195" s="36"/>
      <c r="BS195" s="36"/>
      <c r="BT195" s="36"/>
      <c r="BU195" s="36"/>
      <c r="BV195" s="36"/>
      <c r="BW195" s="36"/>
      <c r="BX195" s="36"/>
      <c r="BY195" s="36"/>
      <c r="BZ195" s="36"/>
      <c r="CA195" s="36"/>
      <c r="CB195" s="36"/>
      <c r="CC195" s="36"/>
      <c r="CD195" s="36"/>
      <c r="CE195" s="36"/>
      <c r="CF195" s="36"/>
      <c r="CG195" s="36"/>
      <c r="CH195" s="36"/>
      <c r="CI195" s="36"/>
      <c r="CJ195" s="36"/>
      <c r="CK195" s="36"/>
      <c r="CL195" s="36"/>
      <c r="CM195" s="36"/>
      <c r="CN195" s="36"/>
      <c r="CO195" s="36"/>
      <c r="CP195" s="36"/>
      <c r="CQ195" s="36"/>
      <c r="CR195" s="36"/>
      <c r="CS195" s="36"/>
      <c r="CT195" s="36"/>
      <c r="CU195" s="36"/>
      <c r="CV195" s="36"/>
      <c r="CW195" s="36"/>
      <c r="CX195" s="36"/>
      <c r="CY195" s="36"/>
      <c r="CZ195" s="36"/>
    </row>
    <row r="196" customFormat="false" ht="16.5" hidden="false" customHeight="true" outlineLevel="0" collapsed="false">
      <c r="A196" s="85"/>
      <c r="B196" s="85"/>
      <c r="C196" s="85"/>
      <c r="D196" s="87"/>
      <c r="E196" s="108"/>
      <c r="F196" s="109"/>
      <c r="G196" s="109"/>
      <c r="H196" s="109"/>
      <c r="I196" s="109"/>
      <c r="J196" s="109"/>
      <c r="K196" s="89"/>
      <c r="L196" s="89"/>
      <c r="M196" s="89"/>
      <c r="N196" s="89"/>
      <c r="O196" s="89"/>
      <c r="P196" s="89"/>
      <c r="Q196" s="112"/>
      <c r="R196" s="112"/>
      <c r="S196" s="112"/>
      <c r="T196" s="112"/>
      <c r="U196" s="112"/>
      <c r="V196" s="112"/>
      <c r="W196" s="91"/>
      <c r="X196" s="91"/>
      <c r="Y196" s="91"/>
      <c r="Z196" s="91"/>
      <c r="AA196" s="91"/>
      <c r="AB196" s="91"/>
      <c r="AC196" s="92"/>
      <c r="AD196" s="92"/>
      <c r="AE196" s="92"/>
      <c r="AF196" s="92"/>
      <c r="AG196" s="92"/>
      <c r="AH196" s="92"/>
      <c r="AI196" s="93"/>
      <c r="AJ196" s="93"/>
      <c r="AK196" s="93"/>
      <c r="AL196" s="93"/>
      <c r="AM196" s="93"/>
      <c r="AN196" s="93"/>
      <c r="AO196" s="93"/>
      <c r="AP196" s="93"/>
      <c r="AQ196" s="92"/>
      <c r="AR196" s="92"/>
      <c r="AS196" s="92"/>
      <c r="AT196" s="92"/>
      <c r="AU196" s="36"/>
      <c r="AV196" s="118"/>
      <c r="AW196" s="118"/>
      <c r="AX196" s="118"/>
      <c r="AY196" s="118"/>
      <c r="AZ196" s="118"/>
      <c r="BA196" s="118"/>
      <c r="BB196" s="118"/>
      <c r="BC196" s="118"/>
      <c r="BD196" s="118"/>
      <c r="BE196" s="118"/>
      <c r="BF196" s="118"/>
      <c r="BG196" s="118"/>
      <c r="BH196" s="118"/>
      <c r="BI196" s="118"/>
      <c r="BJ196" s="118"/>
      <c r="BK196" s="118"/>
      <c r="BL196" s="118"/>
      <c r="BM196" s="118"/>
      <c r="BN196" s="118"/>
      <c r="BO196" s="118"/>
      <c r="BP196" s="118"/>
      <c r="BQ196" s="36"/>
      <c r="BR196" s="36"/>
      <c r="BS196" s="36"/>
      <c r="BT196" s="36"/>
      <c r="BU196" s="36"/>
      <c r="BV196" s="36"/>
      <c r="BW196" s="36"/>
      <c r="BX196" s="36"/>
      <c r="BY196" s="36"/>
      <c r="BZ196" s="36"/>
      <c r="CA196" s="36"/>
      <c r="CB196" s="36"/>
      <c r="CC196" s="36"/>
      <c r="CD196" s="36"/>
      <c r="CE196" s="36"/>
      <c r="CF196" s="36"/>
      <c r="CG196" s="36"/>
      <c r="CH196" s="36"/>
      <c r="CI196" s="36"/>
      <c r="CJ196" s="36"/>
      <c r="CK196" s="36"/>
      <c r="CL196" s="36"/>
      <c r="CM196" s="36"/>
      <c r="CN196" s="36"/>
      <c r="CO196" s="36"/>
      <c r="CP196" s="36"/>
      <c r="CQ196" s="36"/>
      <c r="CR196" s="36"/>
      <c r="CS196" s="36"/>
      <c r="CT196" s="36"/>
      <c r="CU196" s="36"/>
      <c r="CV196" s="36"/>
      <c r="CW196" s="36"/>
      <c r="CX196" s="36"/>
      <c r="CY196" s="36"/>
      <c r="CZ196" s="36"/>
    </row>
    <row r="197" customFormat="false" ht="16.5" hidden="false" customHeight="true" outlineLevel="0" collapsed="false">
      <c r="A197" s="85"/>
      <c r="B197" s="85"/>
      <c r="C197" s="85"/>
      <c r="D197" s="87"/>
      <c r="E197" s="108"/>
      <c r="F197" s="109"/>
      <c r="G197" s="109"/>
      <c r="H197" s="109"/>
      <c r="I197" s="109"/>
      <c r="J197" s="109"/>
      <c r="K197" s="89"/>
      <c r="L197" s="89"/>
      <c r="M197" s="89"/>
      <c r="N197" s="89"/>
      <c r="O197" s="89"/>
      <c r="P197" s="89"/>
      <c r="Q197" s="112"/>
      <c r="R197" s="112"/>
      <c r="S197" s="112"/>
      <c r="T197" s="112"/>
      <c r="U197" s="112"/>
      <c r="V197" s="112"/>
      <c r="W197" s="91"/>
      <c r="X197" s="91"/>
      <c r="Y197" s="91"/>
      <c r="Z197" s="91"/>
      <c r="AA197" s="91"/>
      <c r="AB197" s="91"/>
      <c r="AC197" s="92"/>
      <c r="AD197" s="92"/>
      <c r="AE197" s="92"/>
      <c r="AF197" s="92"/>
      <c r="AG197" s="92"/>
      <c r="AH197" s="92"/>
      <c r="AI197" s="93"/>
      <c r="AJ197" s="93"/>
      <c r="AK197" s="93"/>
      <c r="AL197" s="93"/>
      <c r="AM197" s="93"/>
      <c r="AN197" s="93"/>
      <c r="AO197" s="93"/>
      <c r="AP197" s="93"/>
      <c r="AQ197" s="92"/>
      <c r="AR197" s="88"/>
      <c r="AS197" s="92"/>
      <c r="AT197" s="92"/>
      <c r="AU197" s="36"/>
      <c r="AV197" s="118"/>
      <c r="AW197" s="118"/>
      <c r="AX197" s="118"/>
      <c r="AY197" s="118"/>
      <c r="AZ197" s="118"/>
      <c r="BA197" s="118"/>
      <c r="BB197" s="118"/>
      <c r="BC197" s="118"/>
      <c r="BD197" s="118"/>
      <c r="BE197" s="118"/>
      <c r="BF197" s="118"/>
      <c r="BG197" s="118"/>
      <c r="BH197" s="118"/>
      <c r="BI197" s="118"/>
      <c r="BJ197" s="118"/>
      <c r="BK197" s="118"/>
      <c r="BL197" s="118"/>
      <c r="BM197" s="118"/>
      <c r="BN197" s="118"/>
      <c r="BO197" s="118"/>
      <c r="BP197" s="118"/>
      <c r="BQ197" s="36"/>
      <c r="BR197" s="36"/>
      <c r="BS197" s="36"/>
      <c r="BT197" s="36"/>
      <c r="BU197" s="36"/>
      <c r="BV197" s="36"/>
      <c r="BW197" s="36"/>
      <c r="BX197" s="36"/>
      <c r="BY197" s="36"/>
      <c r="BZ197" s="36"/>
      <c r="CA197" s="36"/>
      <c r="CB197" s="36"/>
      <c r="CC197" s="36"/>
      <c r="CD197" s="36"/>
      <c r="CE197" s="36"/>
      <c r="CF197" s="36"/>
      <c r="CG197" s="36"/>
      <c r="CH197" s="36"/>
      <c r="CI197" s="36"/>
      <c r="CJ197" s="36"/>
      <c r="CK197" s="36"/>
      <c r="CL197" s="36"/>
      <c r="CM197" s="36"/>
      <c r="CN197" s="36"/>
      <c r="CO197" s="36"/>
      <c r="CP197" s="36"/>
      <c r="CQ197" s="36"/>
      <c r="CR197" s="36"/>
      <c r="CS197" s="36"/>
      <c r="CT197" s="36"/>
      <c r="CU197" s="36"/>
      <c r="CV197" s="36"/>
      <c r="CW197" s="36"/>
      <c r="CX197" s="36"/>
      <c r="CY197" s="36"/>
      <c r="CZ197" s="36"/>
    </row>
    <row r="198" customFormat="false" ht="16.5" hidden="false" customHeight="true" outlineLevel="0" collapsed="false">
      <c r="A198" s="85"/>
      <c r="B198" s="85"/>
      <c r="C198" s="85"/>
      <c r="D198" s="87"/>
      <c r="E198" s="108"/>
      <c r="F198" s="109"/>
      <c r="G198" s="109"/>
      <c r="H198" s="109"/>
      <c r="I198" s="109"/>
      <c r="J198" s="109"/>
      <c r="K198" s="89"/>
      <c r="L198" s="89"/>
      <c r="M198" s="89"/>
      <c r="N198" s="89"/>
      <c r="O198" s="89"/>
      <c r="P198" s="89"/>
      <c r="Q198" s="112"/>
      <c r="R198" s="112"/>
      <c r="S198" s="112"/>
      <c r="T198" s="112"/>
      <c r="U198" s="112"/>
      <c r="V198" s="112"/>
      <c r="W198" s="91"/>
      <c r="X198" s="91"/>
      <c r="Y198" s="91"/>
      <c r="Z198" s="91"/>
      <c r="AA198" s="91"/>
      <c r="AB198" s="91"/>
      <c r="AC198" s="92"/>
      <c r="AD198" s="92"/>
      <c r="AE198" s="92"/>
      <c r="AF198" s="92"/>
      <c r="AG198" s="92"/>
      <c r="AH198" s="92"/>
      <c r="AI198" s="93"/>
      <c r="AJ198" s="93"/>
      <c r="AK198" s="93"/>
      <c r="AL198" s="93"/>
      <c r="AM198" s="93"/>
      <c r="AN198" s="93"/>
      <c r="AO198" s="93"/>
      <c r="AP198" s="93"/>
      <c r="AQ198" s="92"/>
      <c r="AR198" s="92"/>
      <c r="AS198" s="92"/>
      <c r="AT198" s="92"/>
      <c r="AU198" s="36"/>
      <c r="AV198" s="118"/>
      <c r="AW198" s="118"/>
      <c r="AX198" s="118"/>
      <c r="AY198" s="118"/>
      <c r="AZ198" s="118"/>
      <c r="BA198" s="118"/>
      <c r="BB198" s="118"/>
      <c r="BC198" s="118"/>
      <c r="BD198" s="118"/>
      <c r="BE198" s="118"/>
      <c r="BF198" s="118"/>
      <c r="BG198" s="118"/>
      <c r="BH198" s="118"/>
      <c r="BI198" s="118"/>
      <c r="BJ198" s="118"/>
      <c r="BK198" s="118"/>
      <c r="BL198" s="118"/>
      <c r="BM198" s="118"/>
      <c r="BN198" s="118"/>
      <c r="BO198" s="118"/>
      <c r="BP198" s="118"/>
      <c r="BQ198" s="36"/>
      <c r="BR198" s="36"/>
      <c r="BS198" s="36"/>
      <c r="BT198" s="36"/>
      <c r="BU198" s="36"/>
      <c r="BV198" s="36"/>
      <c r="BW198" s="36"/>
      <c r="BX198" s="36"/>
      <c r="BY198" s="36"/>
      <c r="BZ198" s="36"/>
      <c r="CA198" s="36"/>
      <c r="CB198" s="36"/>
      <c r="CC198" s="36"/>
      <c r="CD198" s="36"/>
      <c r="CE198" s="36"/>
      <c r="CF198" s="36"/>
      <c r="CG198" s="36"/>
      <c r="CH198" s="36"/>
      <c r="CI198" s="36"/>
      <c r="CJ198" s="36"/>
      <c r="CK198" s="36"/>
      <c r="CL198" s="36"/>
      <c r="CM198" s="36"/>
      <c r="CN198" s="36"/>
      <c r="CO198" s="36"/>
      <c r="CP198" s="36"/>
      <c r="CQ198" s="36"/>
      <c r="CR198" s="36"/>
      <c r="CS198" s="36"/>
      <c r="CT198" s="36"/>
      <c r="CU198" s="36"/>
      <c r="CV198" s="36"/>
      <c r="CW198" s="36"/>
      <c r="CX198" s="36"/>
      <c r="CY198" s="36"/>
      <c r="CZ198" s="36"/>
    </row>
    <row r="199" customFormat="false" ht="16.5" hidden="false" customHeight="true" outlineLevel="0" collapsed="false">
      <c r="A199" s="85"/>
      <c r="B199" s="85"/>
      <c r="C199" s="85"/>
      <c r="D199" s="87"/>
      <c r="E199" s="108"/>
      <c r="F199" s="109"/>
      <c r="G199" s="109"/>
      <c r="H199" s="109"/>
      <c r="I199" s="109"/>
      <c r="J199" s="109"/>
      <c r="K199" s="89"/>
      <c r="L199" s="89"/>
      <c r="M199" s="89"/>
      <c r="N199" s="89"/>
      <c r="O199" s="89"/>
      <c r="P199" s="89"/>
      <c r="Q199" s="112"/>
      <c r="R199" s="112"/>
      <c r="S199" s="112"/>
      <c r="T199" s="112"/>
      <c r="U199" s="112"/>
      <c r="V199" s="112"/>
      <c r="W199" s="91"/>
      <c r="X199" s="91"/>
      <c r="Y199" s="91"/>
      <c r="Z199" s="91"/>
      <c r="AA199" s="91"/>
      <c r="AB199" s="91"/>
      <c r="AC199" s="92"/>
      <c r="AD199" s="92"/>
      <c r="AE199" s="92"/>
      <c r="AF199" s="92"/>
      <c r="AG199" s="92"/>
      <c r="AH199" s="92"/>
      <c r="AI199" s="93"/>
      <c r="AJ199" s="93"/>
      <c r="AK199" s="93"/>
      <c r="AL199" s="93"/>
      <c r="AM199" s="93"/>
      <c r="AN199" s="93"/>
      <c r="AO199" s="93"/>
      <c r="AP199" s="93"/>
      <c r="AQ199" s="92"/>
      <c r="AR199" s="92"/>
      <c r="AS199" s="92"/>
      <c r="AT199" s="92"/>
      <c r="AU199" s="36"/>
      <c r="AV199" s="118"/>
      <c r="AW199" s="118"/>
      <c r="AX199" s="118"/>
      <c r="AY199" s="118"/>
      <c r="AZ199" s="118"/>
      <c r="BA199" s="118"/>
      <c r="BB199" s="118"/>
      <c r="BC199" s="118"/>
      <c r="BD199" s="118"/>
      <c r="BE199" s="118"/>
      <c r="BF199" s="118"/>
      <c r="BG199" s="118"/>
      <c r="BH199" s="118"/>
      <c r="BI199" s="118"/>
      <c r="BJ199" s="118"/>
      <c r="BK199" s="118"/>
      <c r="BL199" s="118"/>
      <c r="BM199" s="118"/>
      <c r="BN199" s="118"/>
      <c r="BO199" s="118"/>
      <c r="BP199" s="118"/>
      <c r="BQ199" s="36"/>
      <c r="BR199" s="36"/>
      <c r="BS199" s="36"/>
      <c r="BT199" s="36"/>
      <c r="BU199" s="36"/>
      <c r="BV199" s="36"/>
      <c r="BW199" s="36"/>
      <c r="BX199" s="36"/>
      <c r="BY199" s="36"/>
      <c r="BZ199" s="36"/>
      <c r="CA199" s="36"/>
      <c r="CB199" s="36"/>
      <c r="CC199" s="36"/>
      <c r="CD199" s="36"/>
      <c r="CE199" s="36"/>
      <c r="CF199" s="36"/>
      <c r="CG199" s="36"/>
      <c r="CH199" s="36"/>
      <c r="CI199" s="36"/>
      <c r="CJ199" s="36"/>
      <c r="CK199" s="36"/>
      <c r="CL199" s="36"/>
      <c r="CM199" s="36"/>
      <c r="CN199" s="36"/>
      <c r="CO199" s="36"/>
      <c r="CP199" s="36"/>
      <c r="CQ199" s="36"/>
      <c r="CR199" s="36"/>
      <c r="CS199" s="36"/>
      <c r="CT199" s="36"/>
      <c r="CU199" s="36"/>
      <c r="CV199" s="36"/>
      <c r="CW199" s="36"/>
      <c r="CX199" s="36"/>
      <c r="CY199" s="36"/>
      <c r="CZ199" s="36"/>
    </row>
    <row r="200" customFormat="false" ht="16.5" hidden="false" customHeight="true" outlineLevel="0" collapsed="false">
      <c r="A200" s="85"/>
      <c r="B200" s="85"/>
      <c r="C200" s="85"/>
      <c r="D200" s="87"/>
      <c r="E200" s="108"/>
      <c r="F200" s="109"/>
      <c r="G200" s="109"/>
      <c r="H200" s="109"/>
      <c r="I200" s="109"/>
      <c r="J200" s="109"/>
      <c r="K200" s="89"/>
      <c r="L200" s="89"/>
      <c r="M200" s="89"/>
      <c r="N200" s="89"/>
      <c r="O200" s="89"/>
      <c r="P200" s="89"/>
      <c r="Q200" s="112"/>
      <c r="R200" s="112"/>
      <c r="S200" s="112"/>
      <c r="T200" s="112"/>
      <c r="U200" s="112"/>
      <c r="V200" s="112"/>
      <c r="W200" s="91"/>
      <c r="X200" s="91"/>
      <c r="Y200" s="91"/>
      <c r="Z200" s="91"/>
      <c r="AA200" s="91"/>
      <c r="AB200" s="91"/>
      <c r="AC200" s="92"/>
      <c r="AD200" s="92"/>
      <c r="AE200" s="92"/>
      <c r="AF200" s="92"/>
      <c r="AG200" s="92"/>
      <c r="AH200" s="92"/>
      <c r="AI200" s="93"/>
      <c r="AJ200" s="93"/>
      <c r="AK200" s="93"/>
      <c r="AL200" s="93"/>
      <c r="AM200" s="93"/>
      <c r="AN200" s="93"/>
      <c r="AO200" s="93"/>
      <c r="AP200" s="93"/>
      <c r="AQ200" s="92"/>
      <c r="AR200" s="92"/>
      <c r="AS200" s="92"/>
      <c r="AT200" s="92"/>
      <c r="AU200" s="36"/>
      <c r="AV200" s="118"/>
      <c r="AW200" s="118"/>
      <c r="AX200" s="118"/>
      <c r="AY200" s="118"/>
      <c r="AZ200" s="118"/>
      <c r="BA200" s="118"/>
      <c r="BB200" s="118"/>
      <c r="BC200" s="118"/>
      <c r="BD200" s="118"/>
      <c r="BE200" s="118"/>
      <c r="BF200" s="118"/>
      <c r="BG200" s="118"/>
      <c r="BH200" s="118"/>
      <c r="BI200" s="118"/>
      <c r="BJ200" s="118"/>
      <c r="BK200" s="118"/>
      <c r="BL200" s="118"/>
      <c r="BM200" s="118"/>
      <c r="BN200" s="118"/>
      <c r="BO200" s="118"/>
      <c r="BP200" s="118"/>
      <c r="BQ200" s="36"/>
      <c r="BR200" s="36"/>
      <c r="BS200" s="36"/>
      <c r="BT200" s="36"/>
      <c r="BU200" s="36"/>
      <c r="BV200" s="36"/>
      <c r="BW200" s="36"/>
      <c r="BX200" s="36"/>
      <c r="BY200" s="36"/>
      <c r="BZ200" s="36"/>
      <c r="CA200" s="36"/>
      <c r="CB200" s="36"/>
      <c r="CC200" s="36"/>
      <c r="CD200" s="36"/>
      <c r="CE200" s="36"/>
      <c r="CF200" s="36"/>
      <c r="CG200" s="36"/>
      <c r="CH200" s="36"/>
      <c r="CI200" s="36"/>
      <c r="CJ200" s="36"/>
      <c r="CK200" s="36"/>
      <c r="CL200" s="36"/>
      <c r="CM200" s="36"/>
      <c r="CN200" s="36"/>
      <c r="CO200" s="36"/>
      <c r="CP200" s="36"/>
      <c r="CQ200" s="36"/>
      <c r="CR200" s="36"/>
      <c r="CS200" s="36"/>
      <c r="CT200" s="36"/>
      <c r="CU200" s="36"/>
      <c r="CV200" s="36"/>
      <c r="CW200" s="36"/>
      <c r="CX200" s="36"/>
      <c r="CY200" s="36"/>
      <c r="CZ200" s="36"/>
    </row>
    <row r="201" customFormat="false" ht="16.5" hidden="false" customHeight="true" outlineLevel="0" collapsed="false">
      <c r="A201" s="85"/>
      <c r="B201" s="85"/>
      <c r="C201" s="85"/>
      <c r="D201" s="87"/>
      <c r="E201" s="108"/>
      <c r="F201" s="109"/>
      <c r="G201" s="109"/>
      <c r="H201" s="109"/>
      <c r="I201" s="109"/>
      <c r="J201" s="109"/>
      <c r="K201" s="89"/>
      <c r="L201" s="89"/>
      <c r="M201" s="89"/>
      <c r="N201" s="89"/>
      <c r="O201" s="89"/>
      <c r="P201" s="89"/>
      <c r="Q201" s="112"/>
      <c r="R201" s="112"/>
      <c r="S201" s="112"/>
      <c r="T201" s="112"/>
      <c r="U201" s="112"/>
      <c r="V201" s="112"/>
      <c r="W201" s="91"/>
      <c r="X201" s="91"/>
      <c r="Y201" s="91"/>
      <c r="Z201" s="91"/>
      <c r="AA201" s="91"/>
      <c r="AB201" s="91"/>
      <c r="AC201" s="92"/>
      <c r="AD201" s="92"/>
      <c r="AE201" s="92"/>
      <c r="AF201" s="92"/>
      <c r="AG201" s="92"/>
      <c r="AH201" s="92"/>
      <c r="AI201" s="93"/>
      <c r="AJ201" s="93"/>
      <c r="AK201" s="93"/>
      <c r="AL201" s="93"/>
      <c r="AM201" s="93"/>
      <c r="AN201" s="93"/>
      <c r="AO201" s="93"/>
      <c r="AP201" s="93"/>
      <c r="AQ201" s="92"/>
      <c r="AR201" s="92"/>
      <c r="AS201" s="92"/>
      <c r="AT201" s="92"/>
      <c r="AU201" s="36"/>
      <c r="AV201" s="118"/>
      <c r="AW201" s="118"/>
      <c r="AX201" s="118"/>
      <c r="AY201" s="118"/>
      <c r="AZ201" s="118"/>
      <c r="BA201" s="118"/>
      <c r="BB201" s="118"/>
      <c r="BC201" s="118"/>
      <c r="BD201" s="118"/>
      <c r="BE201" s="118"/>
      <c r="BF201" s="118"/>
      <c r="BG201" s="118"/>
      <c r="BH201" s="118"/>
      <c r="BI201" s="118"/>
      <c r="BJ201" s="118"/>
      <c r="BK201" s="118"/>
      <c r="BL201" s="118"/>
      <c r="BM201" s="118"/>
      <c r="BN201" s="118"/>
      <c r="BO201" s="118"/>
      <c r="BP201" s="118"/>
      <c r="BQ201" s="36"/>
      <c r="BR201" s="36"/>
      <c r="BS201" s="36"/>
      <c r="BT201" s="36"/>
      <c r="BU201" s="36"/>
      <c r="BV201" s="36"/>
      <c r="BW201" s="36"/>
      <c r="BX201" s="36"/>
      <c r="BY201" s="36"/>
      <c r="BZ201" s="36"/>
      <c r="CA201" s="36"/>
      <c r="CB201" s="36"/>
      <c r="CC201" s="36"/>
      <c r="CD201" s="36"/>
      <c r="CE201" s="36"/>
      <c r="CF201" s="36"/>
      <c r="CG201" s="36"/>
      <c r="CH201" s="36"/>
      <c r="CI201" s="36"/>
      <c r="CJ201" s="36"/>
      <c r="CK201" s="36"/>
      <c r="CL201" s="36"/>
      <c r="CM201" s="36"/>
      <c r="CN201" s="36"/>
      <c r="CO201" s="36"/>
      <c r="CP201" s="36"/>
      <c r="CQ201" s="36"/>
      <c r="CR201" s="36"/>
      <c r="CS201" s="36"/>
      <c r="CT201" s="36"/>
      <c r="CU201" s="36"/>
      <c r="CV201" s="36"/>
      <c r="CW201" s="36"/>
      <c r="CX201" s="36"/>
      <c r="CY201" s="36"/>
      <c r="CZ201" s="36"/>
    </row>
    <row r="202" customFormat="false" ht="16.5" hidden="false" customHeight="true" outlineLevel="0" collapsed="false">
      <c r="A202" s="85"/>
      <c r="B202" s="85"/>
      <c r="C202" s="85"/>
      <c r="D202" s="87"/>
      <c r="E202" s="108"/>
      <c r="F202" s="109"/>
      <c r="G202" s="109"/>
      <c r="H202" s="109"/>
      <c r="I202" s="109"/>
      <c r="J202" s="109"/>
      <c r="K202" s="89"/>
      <c r="L202" s="89"/>
      <c r="M202" s="89"/>
      <c r="N202" s="89"/>
      <c r="O202" s="89"/>
      <c r="P202" s="89"/>
      <c r="Q202" s="112"/>
      <c r="R202" s="112"/>
      <c r="S202" s="112"/>
      <c r="T202" s="112"/>
      <c r="U202" s="112"/>
      <c r="V202" s="112"/>
      <c r="W202" s="91"/>
      <c r="X202" s="91"/>
      <c r="Y202" s="91"/>
      <c r="Z202" s="91"/>
      <c r="AA202" s="91"/>
      <c r="AB202" s="91"/>
      <c r="AC202" s="92"/>
      <c r="AD202" s="92"/>
      <c r="AE202" s="92"/>
      <c r="AF202" s="92"/>
      <c r="AG202" s="92"/>
      <c r="AH202" s="92"/>
      <c r="AI202" s="93"/>
      <c r="AJ202" s="93"/>
      <c r="AK202" s="93"/>
      <c r="AL202" s="93"/>
      <c r="AM202" s="93"/>
      <c r="AN202" s="93"/>
      <c r="AO202" s="93"/>
      <c r="AP202" s="93"/>
      <c r="AQ202" s="92"/>
      <c r="AR202" s="92"/>
      <c r="AS202" s="92"/>
      <c r="AT202" s="92"/>
      <c r="AU202" s="36"/>
      <c r="AV202" s="118"/>
      <c r="AW202" s="118"/>
      <c r="AX202" s="118"/>
      <c r="AY202" s="118"/>
      <c r="AZ202" s="118"/>
      <c r="BA202" s="118"/>
      <c r="BB202" s="118"/>
      <c r="BC202" s="118"/>
      <c r="BD202" s="118"/>
      <c r="BE202" s="118"/>
      <c r="BF202" s="118"/>
      <c r="BG202" s="118"/>
      <c r="BH202" s="118"/>
      <c r="BI202" s="118"/>
      <c r="BJ202" s="118"/>
      <c r="BK202" s="118"/>
      <c r="BL202" s="118"/>
      <c r="BM202" s="118"/>
      <c r="BN202" s="118"/>
      <c r="BO202" s="118"/>
      <c r="BP202" s="118"/>
      <c r="BQ202" s="36"/>
      <c r="BR202" s="36"/>
      <c r="BS202" s="36"/>
      <c r="BT202" s="36"/>
      <c r="BU202" s="36"/>
      <c r="BV202" s="36"/>
      <c r="BW202" s="36"/>
      <c r="BX202" s="36"/>
      <c r="BY202" s="36"/>
      <c r="BZ202" s="36"/>
      <c r="CA202" s="36"/>
      <c r="CB202" s="36"/>
      <c r="CC202" s="36"/>
      <c r="CD202" s="36"/>
      <c r="CE202" s="36"/>
      <c r="CF202" s="36"/>
      <c r="CG202" s="36"/>
      <c r="CH202" s="36"/>
      <c r="CI202" s="36"/>
      <c r="CJ202" s="36"/>
      <c r="CK202" s="36"/>
      <c r="CL202" s="36"/>
      <c r="CM202" s="36"/>
      <c r="CN202" s="36"/>
      <c r="CO202" s="36"/>
      <c r="CP202" s="36"/>
      <c r="CQ202" s="36"/>
      <c r="CR202" s="36"/>
      <c r="CS202" s="36"/>
      <c r="CT202" s="36"/>
      <c r="CU202" s="36"/>
      <c r="CV202" s="36"/>
      <c r="CW202" s="36"/>
      <c r="CX202" s="36"/>
      <c r="CY202" s="36"/>
      <c r="CZ202" s="36"/>
    </row>
    <row r="203" customFormat="false" ht="16.5" hidden="false" customHeight="true" outlineLevel="0" collapsed="false">
      <c r="A203" s="85"/>
      <c r="B203" s="85"/>
      <c r="C203" s="85"/>
      <c r="D203" s="87"/>
      <c r="E203" s="108"/>
      <c r="F203" s="109"/>
      <c r="G203" s="109"/>
      <c r="H203" s="109"/>
      <c r="I203" s="109"/>
      <c r="J203" s="109"/>
      <c r="K203" s="89"/>
      <c r="L203" s="89"/>
      <c r="M203" s="89"/>
      <c r="N203" s="89"/>
      <c r="O203" s="89"/>
      <c r="P203" s="89"/>
      <c r="Q203" s="112"/>
      <c r="R203" s="112"/>
      <c r="S203" s="112"/>
      <c r="T203" s="112"/>
      <c r="U203" s="112"/>
      <c r="V203" s="112"/>
      <c r="W203" s="91"/>
      <c r="X203" s="91"/>
      <c r="Y203" s="91"/>
      <c r="Z203" s="91"/>
      <c r="AA203" s="91"/>
      <c r="AB203" s="91"/>
      <c r="AC203" s="92"/>
      <c r="AD203" s="92"/>
      <c r="AE203" s="92"/>
      <c r="AF203" s="92"/>
      <c r="AG203" s="92"/>
      <c r="AH203" s="92"/>
      <c r="AI203" s="93"/>
      <c r="AJ203" s="93"/>
      <c r="AK203" s="93"/>
      <c r="AL203" s="93"/>
      <c r="AM203" s="93"/>
      <c r="AN203" s="93"/>
      <c r="AO203" s="93"/>
      <c r="AP203" s="93"/>
      <c r="AQ203" s="92"/>
      <c r="AR203" s="88"/>
      <c r="AS203" s="92"/>
      <c r="AT203" s="92"/>
      <c r="AU203" s="36"/>
      <c r="AV203" s="118"/>
      <c r="AW203" s="118"/>
      <c r="AX203" s="118"/>
      <c r="AY203" s="118"/>
      <c r="AZ203" s="118"/>
      <c r="BA203" s="118"/>
      <c r="BB203" s="118"/>
      <c r="BC203" s="118"/>
      <c r="BD203" s="118"/>
      <c r="BE203" s="118"/>
      <c r="BF203" s="118"/>
      <c r="BG203" s="118"/>
      <c r="BH203" s="118"/>
      <c r="BI203" s="118"/>
      <c r="BJ203" s="118"/>
      <c r="BK203" s="118"/>
      <c r="BL203" s="118"/>
      <c r="BM203" s="118"/>
      <c r="BN203" s="118"/>
      <c r="BO203" s="118"/>
      <c r="BP203" s="118"/>
      <c r="BQ203" s="36"/>
      <c r="BR203" s="36"/>
      <c r="BS203" s="36"/>
      <c r="BT203" s="36"/>
      <c r="BU203" s="36"/>
      <c r="BV203" s="36"/>
      <c r="BW203" s="36"/>
      <c r="BX203" s="36"/>
      <c r="BY203" s="36"/>
      <c r="BZ203" s="36"/>
      <c r="CA203" s="36"/>
      <c r="CB203" s="36"/>
      <c r="CC203" s="36"/>
      <c r="CD203" s="36"/>
      <c r="CE203" s="36"/>
      <c r="CF203" s="36"/>
      <c r="CG203" s="36"/>
      <c r="CH203" s="36"/>
      <c r="CI203" s="36"/>
      <c r="CJ203" s="36"/>
      <c r="CK203" s="36"/>
      <c r="CL203" s="36"/>
      <c r="CM203" s="36"/>
      <c r="CN203" s="36"/>
      <c r="CO203" s="36"/>
      <c r="CP203" s="36"/>
      <c r="CQ203" s="36"/>
      <c r="CR203" s="36"/>
      <c r="CS203" s="36"/>
      <c r="CT203" s="36"/>
      <c r="CU203" s="36"/>
      <c r="CV203" s="36"/>
      <c r="CW203" s="36"/>
      <c r="CX203" s="36"/>
      <c r="CY203" s="36"/>
      <c r="CZ203" s="36"/>
    </row>
    <row r="204" customFormat="false" ht="16.5" hidden="false" customHeight="true" outlineLevel="0" collapsed="false">
      <c r="A204" s="85"/>
      <c r="B204" s="85"/>
      <c r="C204" s="85"/>
      <c r="D204" s="87"/>
      <c r="E204" s="108"/>
      <c r="F204" s="109"/>
      <c r="G204" s="109"/>
      <c r="H204" s="109"/>
      <c r="I204" s="109"/>
      <c r="J204" s="109"/>
      <c r="K204" s="89"/>
      <c r="L204" s="89"/>
      <c r="M204" s="89"/>
      <c r="N204" s="89"/>
      <c r="O204" s="89"/>
      <c r="P204" s="89"/>
      <c r="Q204" s="112"/>
      <c r="R204" s="112"/>
      <c r="S204" s="112"/>
      <c r="T204" s="112"/>
      <c r="U204" s="112"/>
      <c r="V204" s="112"/>
      <c r="W204" s="91"/>
      <c r="X204" s="91"/>
      <c r="Y204" s="91"/>
      <c r="Z204" s="91"/>
      <c r="AA204" s="91"/>
      <c r="AB204" s="91"/>
      <c r="AC204" s="92"/>
      <c r="AD204" s="92"/>
      <c r="AE204" s="92"/>
      <c r="AF204" s="92"/>
      <c r="AG204" s="92"/>
      <c r="AH204" s="92"/>
      <c r="AI204" s="93"/>
      <c r="AJ204" s="93"/>
      <c r="AK204" s="93"/>
      <c r="AL204" s="93"/>
      <c r="AM204" s="93"/>
      <c r="AN204" s="93"/>
      <c r="AO204" s="93"/>
      <c r="AP204" s="93"/>
      <c r="AQ204" s="92"/>
      <c r="AR204" s="92"/>
      <c r="AS204" s="92"/>
      <c r="AT204" s="92"/>
      <c r="AU204" s="36"/>
      <c r="AV204" s="118"/>
      <c r="AW204" s="118"/>
      <c r="AX204" s="118"/>
      <c r="AY204" s="118"/>
      <c r="AZ204" s="118"/>
      <c r="BA204" s="118"/>
      <c r="BB204" s="118"/>
      <c r="BC204" s="118"/>
      <c r="BD204" s="118"/>
      <c r="BE204" s="118"/>
      <c r="BF204" s="118"/>
      <c r="BG204" s="118"/>
      <c r="BH204" s="118"/>
      <c r="BI204" s="118"/>
      <c r="BJ204" s="118"/>
      <c r="BK204" s="118"/>
      <c r="BL204" s="118"/>
      <c r="BM204" s="118"/>
      <c r="BN204" s="118"/>
      <c r="BO204" s="118"/>
      <c r="BP204" s="118"/>
      <c r="BQ204" s="36"/>
      <c r="BR204" s="36"/>
      <c r="BS204" s="36"/>
      <c r="BT204" s="36"/>
      <c r="BU204" s="36"/>
      <c r="BV204" s="36"/>
      <c r="BW204" s="36"/>
      <c r="BX204" s="36"/>
      <c r="BY204" s="36"/>
      <c r="BZ204" s="36"/>
      <c r="CA204" s="36"/>
      <c r="CB204" s="36"/>
      <c r="CC204" s="36"/>
      <c r="CD204" s="36"/>
      <c r="CE204" s="36"/>
      <c r="CF204" s="36"/>
      <c r="CG204" s="36"/>
      <c r="CH204" s="36"/>
      <c r="CI204" s="36"/>
      <c r="CJ204" s="36"/>
      <c r="CK204" s="36"/>
      <c r="CL204" s="36"/>
      <c r="CM204" s="36"/>
      <c r="CN204" s="36"/>
      <c r="CO204" s="36"/>
      <c r="CP204" s="36"/>
      <c r="CQ204" s="36"/>
      <c r="CR204" s="36"/>
      <c r="CS204" s="36"/>
      <c r="CT204" s="36"/>
      <c r="CU204" s="36"/>
      <c r="CV204" s="36"/>
      <c r="CW204" s="36"/>
      <c r="CX204" s="36"/>
      <c r="CY204" s="36"/>
      <c r="CZ204" s="36"/>
    </row>
    <row r="205" customFormat="false" ht="16.5" hidden="false" customHeight="true" outlineLevel="0" collapsed="false">
      <c r="A205" s="85"/>
      <c r="B205" s="85"/>
      <c r="C205" s="85"/>
      <c r="D205" s="87"/>
      <c r="E205" s="108"/>
      <c r="F205" s="109"/>
      <c r="G205" s="109"/>
      <c r="H205" s="109"/>
      <c r="I205" s="109"/>
      <c r="J205" s="109"/>
      <c r="K205" s="89"/>
      <c r="L205" s="89"/>
      <c r="M205" s="89"/>
      <c r="N205" s="89"/>
      <c r="O205" s="89"/>
      <c r="P205" s="89"/>
      <c r="Q205" s="112"/>
      <c r="R205" s="112"/>
      <c r="S205" s="112"/>
      <c r="T205" s="112"/>
      <c r="U205" s="112"/>
      <c r="V205" s="112"/>
      <c r="W205" s="91"/>
      <c r="X205" s="91"/>
      <c r="Y205" s="91"/>
      <c r="Z205" s="91"/>
      <c r="AA205" s="91"/>
      <c r="AB205" s="91"/>
      <c r="AC205" s="92"/>
      <c r="AD205" s="92"/>
      <c r="AE205" s="92"/>
      <c r="AF205" s="92"/>
      <c r="AG205" s="92"/>
      <c r="AH205" s="92"/>
      <c r="AI205" s="93"/>
      <c r="AJ205" s="93"/>
      <c r="AK205" s="93"/>
      <c r="AL205" s="93"/>
      <c r="AM205" s="93"/>
      <c r="AN205" s="93"/>
      <c r="AO205" s="93"/>
      <c r="AP205" s="93"/>
      <c r="AQ205" s="92"/>
      <c r="AR205" s="92"/>
      <c r="AS205" s="92"/>
      <c r="AT205" s="92"/>
      <c r="AU205" s="36"/>
      <c r="AV205" s="118"/>
      <c r="AW205" s="118"/>
      <c r="AX205" s="118"/>
      <c r="AY205" s="118"/>
      <c r="AZ205" s="118"/>
      <c r="BA205" s="118"/>
      <c r="BB205" s="118"/>
      <c r="BC205" s="118"/>
      <c r="BD205" s="118"/>
      <c r="BE205" s="118"/>
      <c r="BF205" s="118"/>
      <c r="BG205" s="118"/>
      <c r="BH205" s="118"/>
      <c r="BI205" s="118"/>
      <c r="BJ205" s="118"/>
      <c r="BK205" s="118"/>
      <c r="BL205" s="118"/>
      <c r="BM205" s="118"/>
      <c r="BN205" s="118"/>
      <c r="BO205" s="118"/>
      <c r="BP205" s="118"/>
      <c r="BQ205" s="36"/>
      <c r="BR205" s="36"/>
      <c r="BS205" s="36"/>
      <c r="BT205" s="36"/>
      <c r="BU205" s="36"/>
      <c r="BV205" s="36"/>
      <c r="BW205" s="36"/>
      <c r="BX205" s="36"/>
      <c r="BY205" s="36"/>
      <c r="BZ205" s="36"/>
      <c r="CA205" s="36"/>
      <c r="CB205" s="36"/>
      <c r="CC205" s="36"/>
      <c r="CD205" s="36"/>
      <c r="CE205" s="36"/>
      <c r="CF205" s="36"/>
      <c r="CG205" s="36"/>
      <c r="CH205" s="36"/>
      <c r="CI205" s="36"/>
      <c r="CJ205" s="36"/>
      <c r="CK205" s="36"/>
      <c r="CL205" s="36"/>
      <c r="CM205" s="36"/>
      <c r="CN205" s="36"/>
      <c r="CO205" s="36"/>
      <c r="CP205" s="36"/>
      <c r="CQ205" s="36"/>
      <c r="CR205" s="36"/>
      <c r="CS205" s="36"/>
      <c r="CT205" s="36"/>
      <c r="CU205" s="36"/>
      <c r="CV205" s="36"/>
      <c r="CW205" s="36"/>
      <c r="CX205" s="36"/>
      <c r="CY205" s="36"/>
      <c r="CZ205" s="36"/>
    </row>
    <row r="206" customFormat="false" ht="16.5" hidden="false" customHeight="true" outlineLevel="0" collapsed="false">
      <c r="A206" s="85"/>
      <c r="B206" s="85"/>
      <c r="C206" s="85"/>
      <c r="D206" s="87"/>
      <c r="E206" s="108"/>
      <c r="F206" s="109"/>
      <c r="G206" s="109"/>
      <c r="H206" s="109"/>
      <c r="I206" s="109"/>
      <c r="J206" s="109"/>
      <c r="K206" s="89"/>
      <c r="L206" s="89"/>
      <c r="M206" s="89"/>
      <c r="N206" s="89"/>
      <c r="O206" s="89"/>
      <c r="P206" s="89"/>
      <c r="Q206" s="112"/>
      <c r="R206" s="112"/>
      <c r="S206" s="112"/>
      <c r="T206" s="112"/>
      <c r="U206" s="112"/>
      <c r="V206" s="112"/>
      <c r="W206" s="91"/>
      <c r="X206" s="91"/>
      <c r="Y206" s="91"/>
      <c r="Z206" s="91"/>
      <c r="AA206" s="91"/>
      <c r="AB206" s="91"/>
      <c r="AC206" s="92"/>
      <c r="AD206" s="92"/>
      <c r="AE206" s="92"/>
      <c r="AF206" s="92"/>
      <c r="AG206" s="92"/>
      <c r="AH206" s="92"/>
      <c r="AI206" s="93"/>
      <c r="AJ206" s="93"/>
      <c r="AK206" s="93"/>
      <c r="AL206" s="93"/>
      <c r="AM206" s="93"/>
      <c r="AN206" s="93"/>
      <c r="AO206" s="93"/>
      <c r="AP206" s="93"/>
      <c r="AQ206" s="92"/>
      <c r="AR206" s="92"/>
      <c r="AS206" s="92"/>
      <c r="AT206" s="92"/>
      <c r="AU206" s="36"/>
      <c r="AV206" s="118"/>
      <c r="AW206" s="118"/>
      <c r="AX206" s="118"/>
      <c r="AY206" s="118"/>
      <c r="AZ206" s="118"/>
      <c r="BA206" s="118"/>
      <c r="BB206" s="118"/>
      <c r="BC206" s="118"/>
      <c r="BD206" s="118"/>
      <c r="BE206" s="118"/>
      <c r="BF206" s="118"/>
      <c r="BG206" s="118"/>
      <c r="BH206" s="118"/>
      <c r="BI206" s="118"/>
      <c r="BJ206" s="118"/>
      <c r="BK206" s="118"/>
      <c r="BL206" s="118"/>
      <c r="BM206" s="118"/>
      <c r="BN206" s="118"/>
      <c r="BO206" s="118"/>
      <c r="BP206" s="118"/>
      <c r="BQ206" s="36"/>
      <c r="BR206" s="36"/>
      <c r="BS206" s="36"/>
      <c r="BT206" s="36"/>
      <c r="BU206" s="36"/>
      <c r="BV206" s="36"/>
      <c r="BW206" s="36"/>
      <c r="BX206" s="36"/>
      <c r="BY206" s="36"/>
      <c r="BZ206" s="36"/>
      <c r="CA206" s="36"/>
      <c r="CB206" s="36"/>
      <c r="CC206" s="36"/>
      <c r="CD206" s="36"/>
      <c r="CE206" s="36"/>
      <c r="CF206" s="36"/>
      <c r="CG206" s="36"/>
      <c r="CH206" s="36"/>
      <c r="CI206" s="36"/>
      <c r="CJ206" s="36"/>
      <c r="CK206" s="36"/>
      <c r="CL206" s="36"/>
      <c r="CM206" s="36"/>
      <c r="CN206" s="36"/>
      <c r="CO206" s="36"/>
      <c r="CP206" s="36"/>
      <c r="CQ206" s="36"/>
      <c r="CR206" s="36"/>
      <c r="CS206" s="36"/>
      <c r="CT206" s="36"/>
      <c r="CU206" s="36"/>
      <c r="CV206" s="36"/>
      <c r="CW206" s="36"/>
      <c r="CX206" s="36"/>
      <c r="CY206" s="36"/>
      <c r="CZ206" s="36"/>
    </row>
    <row r="207" customFormat="false" ht="16.5" hidden="false" customHeight="true" outlineLevel="0" collapsed="false">
      <c r="A207" s="85"/>
      <c r="B207" s="85"/>
      <c r="C207" s="85"/>
      <c r="D207" s="87"/>
      <c r="E207" s="108"/>
      <c r="F207" s="109"/>
      <c r="G207" s="109"/>
      <c r="H207" s="109"/>
      <c r="I207" s="109"/>
      <c r="J207" s="109"/>
      <c r="K207" s="89"/>
      <c r="L207" s="89"/>
      <c r="M207" s="89"/>
      <c r="N207" s="89"/>
      <c r="O207" s="89"/>
      <c r="P207" s="89"/>
      <c r="Q207" s="112"/>
      <c r="R207" s="112"/>
      <c r="S207" s="112"/>
      <c r="T207" s="112"/>
      <c r="U207" s="112"/>
      <c r="V207" s="112"/>
      <c r="W207" s="91"/>
      <c r="X207" s="91"/>
      <c r="Y207" s="91"/>
      <c r="Z207" s="91"/>
      <c r="AA207" s="91"/>
      <c r="AB207" s="91"/>
      <c r="AC207" s="92"/>
      <c r="AD207" s="92"/>
      <c r="AE207" s="92"/>
      <c r="AF207" s="92"/>
      <c r="AG207" s="92"/>
      <c r="AH207" s="92"/>
      <c r="AI207" s="93"/>
      <c r="AJ207" s="93"/>
      <c r="AK207" s="93"/>
      <c r="AL207" s="93"/>
      <c r="AM207" s="93"/>
      <c r="AN207" s="93"/>
      <c r="AO207" s="93"/>
      <c r="AP207" s="93"/>
      <c r="AQ207" s="92"/>
      <c r="AR207" s="92"/>
      <c r="AS207" s="92"/>
      <c r="AT207" s="92"/>
      <c r="AU207" s="36"/>
      <c r="AV207" s="118"/>
      <c r="AW207" s="118"/>
      <c r="AX207" s="118"/>
      <c r="AY207" s="118"/>
      <c r="AZ207" s="118"/>
      <c r="BA207" s="118"/>
      <c r="BB207" s="118"/>
      <c r="BC207" s="118"/>
      <c r="BD207" s="118"/>
      <c r="BE207" s="118"/>
      <c r="BF207" s="118"/>
      <c r="BG207" s="118"/>
      <c r="BH207" s="118"/>
      <c r="BI207" s="118"/>
      <c r="BJ207" s="118"/>
      <c r="BK207" s="118"/>
      <c r="BL207" s="118"/>
      <c r="BM207" s="118"/>
      <c r="BN207" s="118"/>
      <c r="BO207" s="118"/>
      <c r="BP207" s="118"/>
      <c r="BQ207" s="36"/>
      <c r="BR207" s="36"/>
      <c r="BS207" s="36"/>
      <c r="BT207" s="36"/>
      <c r="BU207" s="36"/>
      <c r="BV207" s="36"/>
      <c r="BW207" s="36"/>
      <c r="BX207" s="36"/>
      <c r="BY207" s="36"/>
      <c r="BZ207" s="36"/>
      <c r="CA207" s="36"/>
      <c r="CB207" s="36"/>
      <c r="CC207" s="36"/>
      <c r="CD207" s="36"/>
      <c r="CE207" s="36"/>
      <c r="CF207" s="36"/>
      <c r="CG207" s="36"/>
      <c r="CH207" s="36"/>
      <c r="CI207" s="36"/>
      <c r="CJ207" s="36"/>
      <c r="CK207" s="36"/>
      <c r="CL207" s="36"/>
      <c r="CM207" s="36"/>
      <c r="CN207" s="36"/>
      <c r="CO207" s="36"/>
      <c r="CP207" s="36"/>
      <c r="CQ207" s="36"/>
      <c r="CR207" s="36"/>
      <c r="CS207" s="36"/>
      <c r="CT207" s="36"/>
      <c r="CU207" s="36"/>
      <c r="CV207" s="36"/>
      <c r="CW207" s="36"/>
      <c r="CX207" s="36"/>
      <c r="CY207" s="36"/>
      <c r="CZ207" s="36"/>
    </row>
    <row r="208" customFormat="false" ht="16.5" hidden="false" customHeight="true" outlineLevel="0" collapsed="false">
      <c r="A208" s="85"/>
      <c r="B208" s="85"/>
      <c r="C208" s="85"/>
      <c r="D208" s="87"/>
      <c r="E208" s="108"/>
      <c r="F208" s="109"/>
      <c r="G208" s="109"/>
      <c r="H208" s="109"/>
      <c r="I208" s="109"/>
      <c r="J208" s="109"/>
      <c r="K208" s="89"/>
      <c r="L208" s="89"/>
      <c r="M208" s="89"/>
      <c r="N208" s="89"/>
      <c r="O208" s="89"/>
      <c r="P208" s="89"/>
      <c r="Q208" s="112"/>
      <c r="R208" s="112"/>
      <c r="S208" s="112"/>
      <c r="T208" s="112"/>
      <c r="U208" s="112"/>
      <c r="V208" s="112"/>
      <c r="W208" s="91"/>
      <c r="X208" s="91"/>
      <c r="Y208" s="91"/>
      <c r="Z208" s="91"/>
      <c r="AA208" s="91"/>
      <c r="AB208" s="91"/>
      <c r="AC208" s="92"/>
      <c r="AD208" s="92"/>
      <c r="AE208" s="92"/>
      <c r="AF208" s="92"/>
      <c r="AG208" s="92"/>
      <c r="AH208" s="92"/>
      <c r="AI208" s="93"/>
      <c r="AJ208" s="93"/>
      <c r="AK208" s="93"/>
      <c r="AL208" s="93"/>
      <c r="AM208" s="93"/>
      <c r="AN208" s="93"/>
      <c r="AO208" s="93"/>
      <c r="AP208" s="93"/>
      <c r="AQ208" s="92"/>
      <c r="AR208" s="92"/>
      <c r="AS208" s="92"/>
      <c r="AT208" s="92"/>
      <c r="AU208" s="36"/>
      <c r="AV208" s="118"/>
      <c r="AW208" s="118"/>
      <c r="AX208" s="118"/>
      <c r="AY208" s="118"/>
      <c r="AZ208" s="118"/>
      <c r="BA208" s="118"/>
      <c r="BB208" s="118"/>
      <c r="BC208" s="118"/>
      <c r="BD208" s="118"/>
      <c r="BE208" s="118"/>
      <c r="BF208" s="118"/>
      <c r="BG208" s="118"/>
      <c r="BH208" s="118"/>
      <c r="BI208" s="118"/>
      <c r="BJ208" s="118"/>
      <c r="BK208" s="118"/>
      <c r="BL208" s="118"/>
      <c r="BM208" s="118"/>
      <c r="BN208" s="118"/>
      <c r="BO208" s="118"/>
      <c r="BP208" s="118"/>
      <c r="BQ208" s="36"/>
      <c r="BR208" s="36"/>
      <c r="BS208" s="36"/>
      <c r="BT208" s="36"/>
      <c r="BU208" s="36"/>
      <c r="BV208" s="36"/>
      <c r="BW208" s="36"/>
      <c r="BX208" s="36"/>
      <c r="BY208" s="36"/>
      <c r="BZ208" s="36"/>
      <c r="CA208" s="36"/>
      <c r="CB208" s="36"/>
      <c r="CC208" s="36"/>
      <c r="CD208" s="36"/>
      <c r="CE208" s="36"/>
      <c r="CF208" s="36"/>
      <c r="CG208" s="36"/>
      <c r="CH208" s="36"/>
      <c r="CI208" s="36"/>
      <c r="CJ208" s="36"/>
      <c r="CK208" s="36"/>
      <c r="CL208" s="36"/>
      <c r="CM208" s="36"/>
      <c r="CN208" s="36"/>
      <c r="CO208" s="36"/>
      <c r="CP208" s="36"/>
      <c r="CQ208" s="36"/>
      <c r="CR208" s="36"/>
      <c r="CS208" s="36"/>
      <c r="CT208" s="36"/>
      <c r="CU208" s="36"/>
      <c r="CV208" s="36"/>
      <c r="CW208" s="36"/>
      <c r="CX208" s="36"/>
      <c r="CY208" s="36"/>
      <c r="CZ208" s="36"/>
    </row>
    <row r="209" customFormat="false" ht="16.5" hidden="false" customHeight="true" outlineLevel="0" collapsed="false">
      <c r="A209" s="85"/>
      <c r="B209" s="85"/>
      <c r="C209" s="85"/>
      <c r="D209" s="87"/>
      <c r="E209" s="108"/>
      <c r="F209" s="109"/>
      <c r="G209" s="109"/>
      <c r="H209" s="109"/>
      <c r="I209" s="109"/>
      <c r="J209" s="109"/>
      <c r="K209" s="89"/>
      <c r="L209" s="89"/>
      <c r="M209" s="89"/>
      <c r="N209" s="89"/>
      <c r="O209" s="89"/>
      <c r="P209" s="89"/>
      <c r="Q209" s="112"/>
      <c r="R209" s="112"/>
      <c r="S209" s="112"/>
      <c r="T209" s="112"/>
      <c r="U209" s="112"/>
      <c r="V209" s="112"/>
      <c r="W209" s="91"/>
      <c r="X209" s="91"/>
      <c r="Y209" s="91"/>
      <c r="Z209" s="91"/>
      <c r="AA209" s="91"/>
      <c r="AB209" s="91"/>
      <c r="AC209" s="92"/>
      <c r="AD209" s="92"/>
      <c r="AE209" s="92"/>
      <c r="AF209" s="92"/>
      <c r="AG209" s="92"/>
      <c r="AH209" s="92"/>
      <c r="AI209" s="93"/>
      <c r="AJ209" s="93"/>
      <c r="AK209" s="93"/>
      <c r="AL209" s="93"/>
      <c r="AM209" s="93"/>
      <c r="AN209" s="93"/>
      <c r="AO209" s="93"/>
      <c r="AP209" s="93"/>
      <c r="AQ209" s="92"/>
      <c r="AR209" s="88"/>
      <c r="AS209" s="92"/>
      <c r="AT209" s="92"/>
      <c r="AU209" s="36"/>
      <c r="AV209" s="118"/>
      <c r="AW209" s="118"/>
      <c r="AX209" s="118"/>
      <c r="AY209" s="118"/>
      <c r="AZ209" s="118"/>
      <c r="BA209" s="118"/>
      <c r="BB209" s="118"/>
      <c r="BC209" s="118"/>
      <c r="BD209" s="118"/>
      <c r="BE209" s="118"/>
      <c r="BF209" s="118"/>
      <c r="BG209" s="118"/>
      <c r="BH209" s="118"/>
      <c r="BI209" s="118"/>
      <c r="BJ209" s="118"/>
      <c r="BK209" s="118"/>
      <c r="BL209" s="118"/>
      <c r="BM209" s="118"/>
      <c r="BN209" s="118"/>
      <c r="BO209" s="118"/>
      <c r="BP209" s="118"/>
      <c r="BQ209" s="36"/>
      <c r="BR209" s="36"/>
      <c r="BS209" s="36"/>
      <c r="BT209" s="36"/>
      <c r="BU209" s="36"/>
      <c r="BV209" s="36"/>
      <c r="BW209" s="36"/>
      <c r="BX209" s="36"/>
      <c r="BY209" s="36"/>
      <c r="BZ209" s="36"/>
      <c r="CA209" s="36"/>
      <c r="CB209" s="36"/>
      <c r="CC209" s="36"/>
      <c r="CD209" s="36"/>
      <c r="CE209" s="36"/>
      <c r="CF209" s="36"/>
      <c r="CG209" s="36"/>
      <c r="CH209" s="36"/>
      <c r="CI209" s="36"/>
      <c r="CJ209" s="36"/>
      <c r="CK209" s="36"/>
      <c r="CL209" s="36"/>
      <c r="CM209" s="36"/>
      <c r="CN209" s="36"/>
      <c r="CO209" s="36"/>
      <c r="CP209" s="36"/>
      <c r="CQ209" s="36"/>
      <c r="CR209" s="36"/>
      <c r="CS209" s="36"/>
      <c r="CT209" s="36"/>
      <c r="CU209" s="36"/>
      <c r="CV209" s="36"/>
      <c r="CW209" s="36"/>
      <c r="CX209" s="36"/>
      <c r="CY209" s="36"/>
      <c r="CZ209" s="36"/>
    </row>
    <row r="210" customFormat="false" ht="16.5" hidden="false" customHeight="true" outlineLevel="0" collapsed="false">
      <c r="A210" s="85"/>
      <c r="B210" s="85"/>
      <c r="C210" s="85"/>
      <c r="D210" s="87"/>
      <c r="E210" s="108"/>
      <c r="F210" s="109"/>
      <c r="G210" s="109"/>
      <c r="H210" s="109"/>
      <c r="I210" s="109"/>
      <c r="J210" s="109"/>
      <c r="K210" s="89"/>
      <c r="L210" s="89"/>
      <c r="M210" s="89"/>
      <c r="N210" s="89"/>
      <c r="O210" s="89"/>
      <c r="P210" s="89"/>
      <c r="Q210" s="112"/>
      <c r="R210" s="112"/>
      <c r="S210" s="112"/>
      <c r="T210" s="112"/>
      <c r="U210" s="112"/>
      <c r="V210" s="112"/>
      <c r="W210" s="91"/>
      <c r="X210" s="91"/>
      <c r="Y210" s="91"/>
      <c r="Z210" s="91"/>
      <c r="AA210" s="91"/>
      <c r="AB210" s="91"/>
      <c r="AC210" s="92"/>
      <c r="AD210" s="92"/>
      <c r="AE210" s="92"/>
      <c r="AF210" s="92"/>
      <c r="AG210" s="92"/>
      <c r="AH210" s="92"/>
      <c r="AI210" s="93"/>
      <c r="AJ210" s="93"/>
      <c r="AK210" s="93"/>
      <c r="AL210" s="93"/>
      <c r="AM210" s="93"/>
      <c r="AN210" s="93"/>
      <c r="AO210" s="93"/>
      <c r="AP210" s="93"/>
      <c r="AQ210" s="92"/>
      <c r="AR210" s="92"/>
      <c r="AS210" s="92"/>
      <c r="AT210" s="92"/>
      <c r="AU210" s="36"/>
      <c r="AV210" s="118"/>
      <c r="AW210" s="118"/>
      <c r="AX210" s="118"/>
      <c r="AY210" s="118"/>
      <c r="AZ210" s="118"/>
      <c r="BA210" s="118"/>
      <c r="BB210" s="118"/>
      <c r="BC210" s="118"/>
      <c r="BD210" s="118"/>
      <c r="BE210" s="118"/>
      <c r="BF210" s="118"/>
      <c r="BG210" s="118"/>
      <c r="BH210" s="118"/>
      <c r="BI210" s="118"/>
      <c r="BJ210" s="118"/>
      <c r="BK210" s="118"/>
      <c r="BL210" s="118"/>
      <c r="BM210" s="118"/>
      <c r="BN210" s="118"/>
      <c r="BO210" s="118"/>
      <c r="BP210" s="118"/>
      <c r="BQ210" s="36"/>
      <c r="BR210" s="36"/>
      <c r="BS210" s="36"/>
      <c r="BT210" s="36"/>
      <c r="BU210" s="36"/>
      <c r="BV210" s="36"/>
      <c r="BW210" s="36"/>
      <c r="BX210" s="36"/>
      <c r="BY210" s="36"/>
      <c r="BZ210" s="36"/>
      <c r="CA210" s="36"/>
      <c r="CB210" s="36"/>
      <c r="CC210" s="36"/>
      <c r="CD210" s="36"/>
      <c r="CE210" s="36"/>
      <c r="CF210" s="36"/>
      <c r="CG210" s="36"/>
      <c r="CH210" s="36"/>
      <c r="CI210" s="36"/>
      <c r="CJ210" s="36"/>
      <c r="CK210" s="36"/>
      <c r="CL210" s="36"/>
      <c r="CM210" s="36"/>
      <c r="CN210" s="36"/>
      <c r="CO210" s="36"/>
      <c r="CP210" s="36"/>
      <c r="CQ210" s="36"/>
      <c r="CR210" s="36"/>
      <c r="CS210" s="36"/>
      <c r="CT210" s="36"/>
      <c r="CU210" s="36"/>
      <c r="CV210" s="36"/>
      <c r="CW210" s="36"/>
      <c r="CX210" s="36"/>
      <c r="CY210" s="36"/>
      <c r="CZ210" s="36"/>
    </row>
    <row r="211" customFormat="false" ht="16.5" hidden="false" customHeight="true" outlineLevel="0" collapsed="false">
      <c r="A211" s="85"/>
      <c r="B211" s="85"/>
      <c r="C211" s="85"/>
      <c r="D211" s="87"/>
      <c r="E211" s="108"/>
      <c r="F211" s="109"/>
      <c r="G211" s="109"/>
      <c r="H211" s="109"/>
      <c r="I211" s="109"/>
      <c r="J211" s="109"/>
      <c r="K211" s="89"/>
      <c r="L211" s="89"/>
      <c r="M211" s="89"/>
      <c r="N211" s="89"/>
      <c r="O211" s="89"/>
      <c r="P211" s="89"/>
      <c r="Q211" s="112"/>
      <c r="R211" s="112"/>
      <c r="S211" s="112"/>
      <c r="T211" s="112"/>
      <c r="U211" s="112"/>
      <c r="V211" s="112"/>
      <c r="W211" s="91"/>
      <c r="X211" s="91"/>
      <c r="Y211" s="91"/>
      <c r="Z211" s="91"/>
      <c r="AA211" s="91"/>
      <c r="AB211" s="91"/>
      <c r="AC211" s="92"/>
      <c r="AD211" s="92"/>
      <c r="AE211" s="92"/>
      <c r="AF211" s="92"/>
      <c r="AG211" s="92"/>
      <c r="AH211" s="92"/>
      <c r="AI211" s="93"/>
      <c r="AJ211" s="93"/>
      <c r="AK211" s="93"/>
      <c r="AL211" s="93"/>
      <c r="AM211" s="93"/>
      <c r="AN211" s="93"/>
      <c r="AO211" s="93"/>
      <c r="AP211" s="93"/>
      <c r="AQ211" s="92"/>
      <c r="AR211" s="92"/>
      <c r="AS211" s="92"/>
      <c r="AT211" s="92"/>
      <c r="AU211" s="36"/>
      <c r="AV211" s="118"/>
      <c r="AW211" s="118"/>
      <c r="AX211" s="118"/>
      <c r="AY211" s="118"/>
      <c r="AZ211" s="118"/>
      <c r="BA211" s="118"/>
      <c r="BB211" s="118"/>
      <c r="BC211" s="118"/>
      <c r="BD211" s="118"/>
      <c r="BE211" s="118"/>
      <c r="BF211" s="118"/>
      <c r="BG211" s="118"/>
      <c r="BH211" s="118"/>
      <c r="BI211" s="118"/>
      <c r="BJ211" s="118"/>
      <c r="BK211" s="118"/>
      <c r="BL211" s="118"/>
      <c r="BM211" s="118"/>
      <c r="BN211" s="118"/>
      <c r="BO211" s="118"/>
      <c r="BP211" s="118"/>
      <c r="BQ211" s="36"/>
      <c r="BR211" s="36"/>
      <c r="BS211" s="36"/>
      <c r="BT211" s="36"/>
      <c r="BU211" s="36"/>
      <c r="BV211" s="36"/>
      <c r="BW211" s="36"/>
      <c r="BX211" s="36"/>
      <c r="BY211" s="36"/>
      <c r="BZ211" s="36"/>
      <c r="CA211" s="36"/>
      <c r="CB211" s="36"/>
      <c r="CC211" s="36"/>
      <c r="CD211" s="36"/>
      <c r="CE211" s="36"/>
      <c r="CF211" s="36"/>
      <c r="CG211" s="36"/>
      <c r="CH211" s="36"/>
      <c r="CI211" s="36"/>
      <c r="CJ211" s="36"/>
      <c r="CK211" s="36"/>
      <c r="CL211" s="36"/>
      <c r="CM211" s="36"/>
      <c r="CN211" s="36"/>
      <c r="CO211" s="36"/>
      <c r="CP211" s="36"/>
      <c r="CQ211" s="36"/>
      <c r="CR211" s="36"/>
      <c r="CS211" s="36"/>
      <c r="CT211" s="36"/>
      <c r="CU211" s="36"/>
      <c r="CV211" s="36"/>
      <c r="CW211" s="36"/>
      <c r="CX211" s="36"/>
      <c r="CY211" s="36"/>
      <c r="CZ211" s="36"/>
    </row>
    <row r="212" customFormat="false" ht="16.5" hidden="false" customHeight="true" outlineLevel="0" collapsed="false">
      <c r="A212" s="85"/>
      <c r="B212" s="85"/>
      <c r="C212" s="85"/>
      <c r="D212" s="87"/>
      <c r="E212" s="108"/>
      <c r="F212" s="109"/>
      <c r="G212" s="109"/>
      <c r="H212" s="109"/>
      <c r="I212" s="109"/>
      <c r="J212" s="109"/>
      <c r="K212" s="89"/>
      <c r="L212" s="89"/>
      <c r="M212" s="89"/>
      <c r="N212" s="89"/>
      <c r="O212" s="89"/>
      <c r="P212" s="89"/>
      <c r="Q212" s="112"/>
      <c r="R212" s="112"/>
      <c r="S212" s="112"/>
      <c r="T212" s="112"/>
      <c r="U212" s="112"/>
      <c r="V212" s="112"/>
      <c r="W212" s="91"/>
      <c r="X212" s="91"/>
      <c r="Y212" s="91"/>
      <c r="Z212" s="91"/>
      <c r="AA212" s="91"/>
      <c r="AB212" s="91"/>
      <c r="AC212" s="92"/>
      <c r="AD212" s="92"/>
      <c r="AE212" s="92"/>
      <c r="AF212" s="92"/>
      <c r="AG212" s="92"/>
      <c r="AH212" s="92"/>
      <c r="AI212" s="93"/>
      <c r="AJ212" s="93"/>
      <c r="AK212" s="93"/>
      <c r="AL212" s="93"/>
      <c r="AM212" s="93"/>
      <c r="AN212" s="93"/>
      <c r="AO212" s="93"/>
      <c r="AP212" s="93"/>
      <c r="AQ212" s="92"/>
      <c r="AR212" s="92"/>
      <c r="AS212" s="92"/>
      <c r="AT212" s="92"/>
      <c r="AU212" s="36"/>
      <c r="AV212" s="118"/>
      <c r="AW212" s="118"/>
      <c r="AX212" s="118"/>
      <c r="AY212" s="118"/>
      <c r="AZ212" s="118"/>
      <c r="BA212" s="118"/>
      <c r="BB212" s="118"/>
      <c r="BC212" s="118"/>
      <c r="BD212" s="118"/>
      <c r="BE212" s="118"/>
      <c r="BF212" s="118"/>
      <c r="BG212" s="118"/>
      <c r="BH212" s="118"/>
      <c r="BI212" s="118"/>
      <c r="BJ212" s="118"/>
      <c r="BK212" s="118"/>
      <c r="BL212" s="118"/>
      <c r="BM212" s="118"/>
      <c r="BN212" s="118"/>
      <c r="BO212" s="118"/>
      <c r="BP212" s="118"/>
      <c r="BQ212" s="36"/>
      <c r="BR212" s="36"/>
      <c r="BS212" s="36"/>
      <c r="BT212" s="36"/>
      <c r="BU212" s="36"/>
      <c r="BV212" s="36"/>
      <c r="BW212" s="36"/>
      <c r="BX212" s="36"/>
      <c r="BY212" s="36"/>
      <c r="BZ212" s="36"/>
      <c r="CA212" s="36"/>
      <c r="CB212" s="36"/>
      <c r="CC212" s="36"/>
      <c r="CD212" s="36"/>
      <c r="CE212" s="36"/>
      <c r="CF212" s="36"/>
      <c r="CG212" s="36"/>
      <c r="CH212" s="36"/>
      <c r="CI212" s="36"/>
      <c r="CJ212" s="36"/>
      <c r="CK212" s="36"/>
      <c r="CL212" s="36"/>
      <c r="CM212" s="36"/>
      <c r="CN212" s="36"/>
      <c r="CO212" s="36"/>
      <c r="CP212" s="36"/>
      <c r="CQ212" s="36"/>
      <c r="CR212" s="36"/>
      <c r="CS212" s="36"/>
      <c r="CT212" s="36"/>
      <c r="CU212" s="36"/>
      <c r="CV212" s="36"/>
      <c r="CW212" s="36"/>
      <c r="CX212" s="36"/>
      <c r="CY212" s="36"/>
      <c r="CZ212" s="36"/>
    </row>
    <row r="213" customFormat="false" ht="16.5" hidden="false" customHeight="true" outlineLevel="0" collapsed="false">
      <c r="A213" s="85"/>
      <c r="B213" s="85"/>
      <c r="C213" s="85"/>
      <c r="D213" s="87"/>
      <c r="E213" s="108"/>
      <c r="F213" s="109"/>
      <c r="G213" s="109"/>
      <c r="H213" s="109"/>
      <c r="I213" s="109"/>
      <c r="J213" s="109"/>
      <c r="K213" s="89"/>
      <c r="L213" s="89"/>
      <c r="M213" s="89"/>
      <c r="N213" s="89"/>
      <c r="O213" s="89"/>
      <c r="P213" s="89"/>
      <c r="Q213" s="112"/>
      <c r="R213" s="112"/>
      <c r="S213" s="112"/>
      <c r="T213" s="112"/>
      <c r="U213" s="112"/>
      <c r="V213" s="112"/>
      <c r="W213" s="91"/>
      <c r="X213" s="91"/>
      <c r="Y213" s="91"/>
      <c r="Z213" s="91"/>
      <c r="AA213" s="91"/>
      <c r="AB213" s="91"/>
      <c r="AC213" s="92"/>
      <c r="AD213" s="92"/>
      <c r="AE213" s="92"/>
      <c r="AF213" s="92"/>
      <c r="AG213" s="92"/>
      <c r="AH213" s="92"/>
      <c r="AI213" s="93"/>
      <c r="AJ213" s="93"/>
      <c r="AK213" s="93"/>
      <c r="AL213" s="93"/>
      <c r="AM213" s="93"/>
      <c r="AN213" s="93"/>
      <c r="AO213" s="93"/>
      <c r="AP213" s="93"/>
      <c r="AQ213" s="92"/>
      <c r="AR213" s="92"/>
      <c r="AS213" s="92"/>
      <c r="AT213" s="92"/>
      <c r="AU213" s="36"/>
      <c r="AV213" s="118"/>
      <c r="AW213" s="118"/>
      <c r="AX213" s="118"/>
      <c r="AY213" s="118"/>
      <c r="AZ213" s="118"/>
      <c r="BA213" s="118"/>
      <c r="BB213" s="118"/>
      <c r="BC213" s="118"/>
      <c r="BD213" s="118"/>
      <c r="BE213" s="118"/>
      <c r="BF213" s="118"/>
      <c r="BG213" s="118"/>
      <c r="BH213" s="118"/>
      <c r="BI213" s="118"/>
      <c r="BJ213" s="118"/>
      <c r="BK213" s="118"/>
      <c r="BL213" s="118"/>
      <c r="BM213" s="118"/>
      <c r="BN213" s="118"/>
      <c r="BO213" s="118"/>
      <c r="BP213" s="118"/>
      <c r="BQ213" s="36"/>
      <c r="BR213" s="36"/>
      <c r="BS213" s="36"/>
      <c r="BT213" s="36"/>
      <c r="BU213" s="36"/>
      <c r="BV213" s="36"/>
      <c r="BW213" s="36"/>
      <c r="BX213" s="36"/>
      <c r="BY213" s="36"/>
      <c r="BZ213" s="36"/>
      <c r="CA213" s="36"/>
      <c r="CB213" s="36"/>
      <c r="CC213" s="36"/>
      <c r="CD213" s="36"/>
      <c r="CE213" s="36"/>
      <c r="CF213" s="36"/>
      <c r="CG213" s="36"/>
      <c r="CH213" s="36"/>
      <c r="CI213" s="36"/>
      <c r="CJ213" s="36"/>
      <c r="CK213" s="36"/>
      <c r="CL213" s="36"/>
      <c r="CM213" s="36"/>
      <c r="CN213" s="36"/>
      <c r="CO213" s="36"/>
      <c r="CP213" s="36"/>
      <c r="CQ213" s="36"/>
      <c r="CR213" s="36"/>
      <c r="CS213" s="36"/>
      <c r="CT213" s="36"/>
      <c r="CU213" s="36"/>
      <c r="CV213" s="36"/>
      <c r="CW213" s="36"/>
      <c r="CX213" s="36"/>
      <c r="CY213" s="36"/>
      <c r="CZ213" s="36"/>
    </row>
    <row r="214" customFormat="false" ht="16.5" hidden="false" customHeight="true" outlineLevel="0" collapsed="false">
      <c r="A214" s="85"/>
      <c r="B214" s="85"/>
      <c r="C214" s="85"/>
      <c r="D214" s="87"/>
      <c r="E214" s="108"/>
      <c r="F214" s="109"/>
      <c r="G214" s="109"/>
      <c r="H214" s="109"/>
      <c r="I214" s="109"/>
      <c r="J214" s="109"/>
      <c r="K214" s="89"/>
      <c r="L214" s="89"/>
      <c r="M214" s="89"/>
      <c r="N214" s="89"/>
      <c r="O214" s="89"/>
      <c r="P214" s="89"/>
      <c r="Q214" s="112"/>
      <c r="R214" s="112"/>
      <c r="S214" s="112"/>
      <c r="T214" s="112"/>
      <c r="U214" s="112"/>
      <c r="V214" s="112"/>
      <c r="W214" s="91"/>
      <c r="X214" s="91"/>
      <c r="Y214" s="91"/>
      <c r="Z214" s="91"/>
      <c r="AA214" s="91"/>
      <c r="AB214" s="91"/>
      <c r="AC214" s="92"/>
      <c r="AD214" s="92"/>
      <c r="AE214" s="92"/>
      <c r="AF214" s="92"/>
      <c r="AG214" s="92"/>
      <c r="AH214" s="92"/>
      <c r="AI214" s="93"/>
      <c r="AJ214" s="93"/>
      <c r="AK214" s="93"/>
      <c r="AL214" s="93"/>
      <c r="AM214" s="93"/>
      <c r="AN214" s="93"/>
      <c r="AO214" s="93"/>
      <c r="AP214" s="93"/>
      <c r="AQ214" s="92"/>
      <c r="AR214" s="92"/>
      <c r="AS214" s="92"/>
      <c r="AT214" s="92"/>
      <c r="AU214" s="36"/>
      <c r="AV214" s="118"/>
      <c r="AW214" s="118"/>
      <c r="AX214" s="118"/>
      <c r="AY214" s="118"/>
      <c r="AZ214" s="118"/>
      <c r="BA214" s="118"/>
      <c r="BB214" s="118"/>
      <c r="BC214" s="118"/>
      <c r="BD214" s="118"/>
      <c r="BE214" s="118"/>
      <c r="BF214" s="118"/>
      <c r="BG214" s="118"/>
      <c r="BH214" s="118"/>
      <c r="BI214" s="118"/>
      <c r="BJ214" s="118"/>
      <c r="BK214" s="118"/>
      <c r="BL214" s="118"/>
      <c r="BM214" s="118"/>
      <c r="BN214" s="118"/>
      <c r="BO214" s="118"/>
      <c r="BP214" s="118"/>
      <c r="BQ214" s="36"/>
      <c r="BR214" s="36"/>
      <c r="BS214" s="36"/>
      <c r="BT214" s="36"/>
      <c r="BU214" s="36"/>
      <c r="BV214" s="36"/>
      <c r="BW214" s="36"/>
      <c r="BX214" s="36"/>
      <c r="BY214" s="36"/>
      <c r="BZ214" s="36"/>
      <c r="CA214" s="36"/>
      <c r="CB214" s="36"/>
      <c r="CC214" s="36"/>
      <c r="CD214" s="36"/>
      <c r="CE214" s="36"/>
      <c r="CF214" s="36"/>
      <c r="CG214" s="36"/>
      <c r="CH214" s="36"/>
      <c r="CI214" s="36"/>
      <c r="CJ214" s="36"/>
      <c r="CK214" s="36"/>
      <c r="CL214" s="36"/>
      <c r="CM214" s="36"/>
      <c r="CN214" s="36"/>
      <c r="CO214" s="36"/>
      <c r="CP214" s="36"/>
      <c r="CQ214" s="36"/>
      <c r="CR214" s="36"/>
      <c r="CS214" s="36"/>
      <c r="CT214" s="36"/>
      <c r="CU214" s="36"/>
      <c r="CV214" s="36"/>
      <c r="CW214" s="36"/>
      <c r="CX214" s="36"/>
      <c r="CY214" s="36"/>
      <c r="CZ214" s="36"/>
    </row>
    <row r="215" customFormat="false" ht="16.5" hidden="false" customHeight="true" outlineLevel="0" collapsed="false">
      <c r="A215" s="85"/>
      <c r="B215" s="85"/>
      <c r="C215" s="85"/>
      <c r="D215" s="87"/>
      <c r="E215" s="108"/>
      <c r="F215" s="109"/>
      <c r="G215" s="109"/>
      <c r="H215" s="109"/>
      <c r="I215" s="109"/>
      <c r="J215" s="109"/>
      <c r="K215" s="89"/>
      <c r="L215" s="89"/>
      <c r="M215" s="89"/>
      <c r="N215" s="89"/>
      <c r="O215" s="89"/>
      <c r="P215" s="89"/>
      <c r="Q215" s="112"/>
      <c r="R215" s="112"/>
      <c r="S215" s="112"/>
      <c r="T215" s="112"/>
      <c r="U215" s="112"/>
      <c r="V215" s="112"/>
      <c r="W215" s="91"/>
      <c r="X215" s="91"/>
      <c r="Y215" s="91"/>
      <c r="Z215" s="91"/>
      <c r="AA215" s="91"/>
      <c r="AB215" s="91"/>
      <c r="AC215" s="92"/>
      <c r="AD215" s="92"/>
      <c r="AE215" s="92"/>
      <c r="AF215" s="92"/>
      <c r="AG215" s="92"/>
      <c r="AH215" s="92"/>
      <c r="AI215" s="93"/>
      <c r="AJ215" s="93"/>
      <c r="AK215" s="93"/>
      <c r="AL215" s="93"/>
      <c r="AM215" s="93"/>
      <c r="AN215" s="93"/>
      <c r="AO215" s="93"/>
      <c r="AP215" s="93"/>
      <c r="AQ215" s="92"/>
      <c r="AR215" s="88"/>
      <c r="AS215" s="92"/>
      <c r="AT215" s="92"/>
      <c r="AU215" s="36"/>
      <c r="AV215" s="118"/>
      <c r="AW215" s="118"/>
      <c r="AX215" s="118"/>
      <c r="AY215" s="118"/>
      <c r="AZ215" s="118"/>
      <c r="BA215" s="118"/>
      <c r="BB215" s="118"/>
      <c r="BC215" s="118"/>
      <c r="BD215" s="118"/>
      <c r="BE215" s="118"/>
      <c r="BF215" s="118"/>
      <c r="BG215" s="118"/>
      <c r="BH215" s="118"/>
      <c r="BI215" s="118"/>
      <c r="BJ215" s="118"/>
      <c r="BK215" s="118"/>
      <c r="BL215" s="118"/>
      <c r="BM215" s="118"/>
      <c r="BN215" s="118"/>
      <c r="BO215" s="118"/>
      <c r="BP215" s="118"/>
      <c r="BQ215" s="36"/>
      <c r="BR215" s="36"/>
      <c r="BS215" s="36"/>
      <c r="BT215" s="36"/>
      <c r="BU215" s="36"/>
      <c r="BV215" s="36"/>
      <c r="BW215" s="36"/>
      <c r="BX215" s="36"/>
      <c r="BY215" s="36"/>
      <c r="BZ215" s="36"/>
      <c r="CA215" s="36"/>
      <c r="CB215" s="36"/>
      <c r="CC215" s="36"/>
      <c r="CD215" s="36"/>
      <c r="CE215" s="36"/>
      <c r="CF215" s="36"/>
      <c r="CG215" s="36"/>
      <c r="CH215" s="36"/>
      <c r="CI215" s="36"/>
      <c r="CJ215" s="36"/>
      <c r="CK215" s="36"/>
      <c r="CL215" s="36"/>
      <c r="CM215" s="36"/>
      <c r="CN215" s="36"/>
      <c r="CO215" s="36"/>
      <c r="CP215" s="36"/>
      <c r="CQ215" s="36"/>
      <c r="CR215" s="36"/>
      <c r="CS215" s="36"/>
      <c r="CT215" s="36"/>
      <c r="CU215" s="36"/>
      <c r="CV215" s="36"/>
      <c r="CW215" s="36"/>
      <c r="CX215" s="36"/>
      <c r="CY215" s="36"/>
      <c r="CZ215" s="36"/>
    </row>
    <row r="216" customFormat="false" ht="16.5" hidden="false" customHeight="true" outlineLevel="0" collapsed="false">
      <c r="A216" s="85"/>
      <c r="B216" s="85"/>
      <c r="C216" s="85"/>
      <c r="D216" s="87"/>
      <c r="E216" s="108"/>
      <c r="F216" s="109"/>
      <c r="G216" s="109"/>
      <c r="H216" s="109"/>
      <c r="I216" s="109"/>
      <c r="J216" s="109"/>
      <c r="K216" s="89"/>
      <c r="L216" s="89"/>
      <c r="M216" s="89"/>
      <c r="N216" s="89"/>
      <c r="O216" s="89"/>
      <c r="P216" s="89"/>
      <c r="Q216" s="112"/>
      <c r="R216" s="112"/>
      <c r="S216" s="112"/>
      <c r="T216" s="112"/>
      <c r="U216" s="112"/>
      <c r="V216" s="112"/>
      <c r="W216" s="91"/>
      <c r="X216" s="91"/>
      <c r="Y216" s="91"/>
      <c r="Z216" s="91"/>
      <c r="AA216" s="91"/>
      <c r="AB216" s="91"/>
      <c r="AC216" s="92"/>
      <c r="AD216" s="92"/>
      <c r="AE216" s="92"/>
      <c r="AF216" s="92"/>
      <c r="AG216" s="92"/>
      <c r="AH216" s="92"/>
      <c r="AI216" s="93"/>
      <c r="AJ216" s="93"/>
      <c r="AK216" s="93"/>
      <c r="AL216" s="93"/>
      <c r="AM216" s="93"/>
      <c r="AN216" s="93"/>
      <c r="AO216" s="93"/>
      <c r="AP216" s="93"/>
      <c r="AQ216" s="92"/>
      <c r="AR216" s="92"/>
      <c r="AS216" s="92"/>
      <c r="AT216" s="92"/>
      <c r="AU216" s="36"/>
      <c r="AV216" s="118"/>
      <c r="AW216" s="118"/>
      <c r="AX216" s="118"/>
      <c r="AY216" s="118"/>
      <c r="AZ216" s="118"/>
      <c r="BA216" s="118"/>
      <c r="BB216" s="118"/>
      <c r="BC216" s="118"/>
      <c r="BD216" s="118"/>
      <c r="BE216" s="118"/>
      <c r="BF216" s="118"/>
      <c r="BG216" s="118"/>
      <c r="BH216" s="118"/>
      <c r="BI216" s="118"/>
      <c r="BJ216" s="118"/>
      <c r="BK216" s="118"/>
      <c r="BL216" s="118"/>
      <c r="BM216" s="118"/>
      <c r="BN216" s="118"/>
      <c r="BO216" s="118"/>
      <c r="BP216" s="118"/>
      <c r="BQ216" s="36"/>
      <c r="BR216" s="36"/>
      <c r="BS216" s="36"/>
      <c r="BT216" s="36"/>
      <c r="BU216" s="36"/>
      <c r="BV216" s="36"/>
      <c r="BW216" s="36"/>
      <c r="BX216" s="36"/>
      <c r="BY216" s="36"/>
      <c r="BZ216" s="36"/>
      <c r="CA216" s="36"/>
      <c r="CB216" s="36"/>
      <c r="CC216" s="36"/>
      <c r="CD216" s="36"/>
      <c r="CE216" s="36"/>
      <c r="CF216" s="36"/>
      <c r="CG216" s="36"/>
      <c r="CH216" s="36"/>
      <c r="CI216" s="36"/>
      <c r="CJ216" s="36"/>
      <c r="CK216" s="36"/>
      <c r="CL216" s="36"/>
      <c r="CM216" s="36"/>
      <c r="CN216" s="36"/>
      <c r="CO216" s="36"/>
      <c r="CP216" s="36"/>
      <c r="CQ216" s="36"/>
      <c r="CR216" s="36"/>
      <c r="CS216" s="36"/>
      <c r="CT216" s="36"/>
      <c r="CU216" s="36"/>
      <c r="CV216" s="36"/>
      <c r="CW216" s="36"/>
      <c r="CX216" s="36"/>
      <c r="CY216" s="36"/>
      <c r="CZ216" s="36"/>
    </row>
    <row r="217" customFormat="false" ht="16.5" hidden="false" customHeight="true" outlineLevel="0" collapsed="false">
      <c r="A217" s="85"/>
      <c r="B217" s="85"/>
      <c r="C217" s="85"/>
      <c r="D217" s="87"/>
      <c r="E217" s="108"/>
      <c r="F217" s="109"/>
      <c r="G217" s="109"/>
      <c r="H217" s="109"/>
      <c r="I217" s="109"/>
      <c r="J217" s="109"/>
      <c r="K217" s="89"/>
      <c r="L217" s="89"/>
      <c r="M217" s="89"/>
      <c r="N217" s="89"/>
      <c r="O217" s="89"/>
      <c r="P217" s="89"/>
      <c r="Q217" s="112"/>
      <c r="R217" s="112"/>
      <c r="S217" s="112"/>
      <c r="T217" s="112"/>
      <c r="U217" s="112"/>
      <c r="V217" s="112"/>
      <c r="W217" s="91"/>
      <c r="X217" s="91"/>
      <c r="Y217" s="91"/>
      <c r="Z217" s="91"/>
      <c r="AA217" s="91"/>
      <c r="AB217" s="91"/>
      <c r="AC217" s="92"/>
      <c r="AD217" s="92"/>
      <c r="AE217" s="92"/>
      <c r="AF217" s="92"/>
      <c r="AG217" s="92"/>
      <c r="AH217" s="92"/>
      <c r="AI217" s="93"/>
      <c r="AJ217" s="93"/>
      <c r="AK217" s="93"/>
      <c r="AL217" s="93"/>
      <c r="AM217" s="93"/>
      <c r="AN217" s="93"/>
      <c r="AO217" s="93"/>
      <c r="AP217" s="93"/>
      <c r="AQ217" s="92"/>
      <c r="AR217" s="92"/>
      <c r="AS217" s="92"/>
      <c r="AT217" s="92"/>
      <c r="AU217" s="36"/>
      <c r="AV217" s="118"/>
      <c r="AW217" s="118"/>
      <c r="AX217" s="118"/>
      <c r="AY217" s="118"/>
      <c r="AZ217" s="118"/>
      <c r="BA217" s="118"/>
      <c r="BB217" s="118"/>
      <c r="BC217" s="118"/>
      <c r="BD217" s="118"/>
      <c r="BE217" s="118"/>
      <c r="BF217" s="118"/>
      <c r="BG217" s="118"/>
      <c r="BH217" s="118"/>
      <c r="BI217" s="118"/>
      <c r="BJ217" s="118"/>
      <c r="BK217" s="118"/>
      <c r="BL217" s="118"/>
      <c r="BM217" s="118"/>
      <c r="BN217" s="118"/>
      <c r="BO217" s="118"/>
      <c r="BP217" s="118"/>
      <c r="BQ217" s="36"/>
      <c r="BR217" s="36"/>
      <c r="BS217" s="36"/>
      <c r="BT217" s="36"/>
      <c r="BU217" s="36"/>
      <c r="BV217" s="36"/>
      <c r="BW217" s="36"/>
      <c r="BX217" s="36"/>
      <c r="BY217" s="36"/>
      <c r="BZ217" s="36"/>
      <c r="CA217" s="36"/>
      <c r="CB217" s="36"/>
      <c r="CC217" s="36"/>
      <c r="CD217" s="36"/>
      <c r="CE217" s="36"/>
      <c r="CF217" s="36"/>
      <c r="CG217" s="36"/>
      <c r="CH217" s="36"/>
      <c r="CI217" s="36"/>
      <c r="CJ217" s="36"/>
      <c r="CK217" s="36"/>
      <c r="CL217" s="36"/>
      <c r="CM217" s="36"/>
      <c r="CN217" s="36"/>
      <c r="CO217" s="36"/>
      <c r="CP217" s="36"/>
      <c r="CQ217" s="36"/>
      <c r="CR217" s="36"/>
      <c r="CS217" s="36"/>
      <c r="CT217" s="36"/>
      <c r="CU217" s="36"/>
      <c r="CV217" s="36"/>
      <c r="CW217" s="36"/>
      <c r="CX217" s="36"/>
      <c r="CY217" s="36"/>
      <c r="CZ217" s="36"/>
    </row>
    <row r="218" customFormat="false" ht="16.5" hidden="false" customHeight="true" outlineLevel="0" collapsed="false">
      <c r="A218" s="85"/>
      <c r="B218" s="85"/>
      <c r="C218" s="85"/>
      <c r="D218" s="87"/>
      <c r="E218" s="108"/>
      <c r="F218" s="109"/>
      <c r="G218" s="109"/>
      <c r="H218" s="109"/>
      <c r="I218" s="109"/>
      <c r="J218" s="109"/>
      <c r="K218" s="89"/>
      <c r="L218" s="89"/>
      <c r="M218" s="89"/>
      <c r="N218" s="89"/>
      <c r="O218" s="89"/>
      <c r="P218" s="89"/>
      <c r="Q218" s="112"/>
      <c r="R218" s="112"/>
      <c r="S218" s="112"/>
      <c r="T218" s="112"/>
      <c r="U218" s="112"/>
      <c r="V218" s="112"/>
      <c r="W218" s="91"/>
      <c r="X218" s="91"/>
      <c r="Y218" s="91"/>
      <c r="Z218" s="91"/>
      <c r="AA218" s="91"/>
      <c r="AB218" s="91"/>
      <c r="AC218" s="92"/>
      <c r="AD218" s="92"/>
      <c r="AE218" s="92"/>
      <c r="AF218" s="92"/>
      <c r="AG218" s="92"/>
      <c r="AH218" s="92"/>
      <c r="AI218" s="93"/>
      <c r="AJ218" s="93"/>
      <c r="AK218" s="93"/>
      <c r="AL218" s="93"/>
      <c r="AM218" s="93"/>
      <c r="AN218" s="93"/>
      <c r="AO218" s="93"/>
      <c r="AP218" s="93"/>
      <c r="AQ218" s="92"/>
      <c r="AR218" s="92"/>
      <c r="AS218" s="92"/>
      <c r="AT218" s="92"/>
      <c r="AU218" s="36"/>
      <c r="AV218" s="118"/>
      <c r="AW218" s="118"/>
      <c r="AX218" s="118"/>
      <c r="AY218" s="118"/>
      <c r="AZ218" s="118"/>
      <c r="BA218" s="118"/>
      <c r="BB218" s="118"/>
      <c r="BC218" s="118"/>
      <c r="BD218" s="118"/>
      <c r="BE218" s="118"/>
      <c r="BF218" s="118"/>
      <c r="BG218" s="118"/>
      <c r="BH218" s="118"/>
      <c r="BI218" s="118"/>
      <c r="BJ218" s="118"/>
      <c r="BK218" s="118"/>
      <c r="BL218" s="118"/>
      <c r="BM218" s="118"/>
      <c r="BN218" s="118"/>
      <c r="BO218" s="118"/>
      <c r="BP218" s="118"/>
      <c r="BQ218" s="36"/>
      <c r="BR218" s="36"/>
      <c r="BS218" s="36"/>
      <c r="BT218" s="36"/>
      <c r="BU218" s="36"/>
      <c r="BV218" s="36"/>
      <c r="BW218" s="36"/>
      <c r="BX218" s="36"/>
      <c r="BY218" s="36"/>
      <c r="BZ218" s="36"/>
      <c r="CA218" s="36"/>
      <c r="CB218" s="36"/>
      <c r="CC218" s="36"/>
      <c r="CD218" s="36"/>
      <c r="CE218" s="36"/>
      <c r="CF218" s="36"/>
      <c r="CG218" s="36"/>
      <c r="CH218" s="36"/>
      <c r="CI218" s="36"/>
      <c r="CJ218" s="36"/>
      <c r="CK218" s="36"/>
      <c r="CL218" s="36"/>
      <c r="CM218" s="36"/>
      <c r="CN218" s="36"/>
      <c r="CO218" s="36"/>
      <c r="CP218" s="36"/>
      <c r="CQ218" s="36"/>
      <c r="CR218" s="36"/>
      <c r="CS218" s="36"/>
      <c r="CT218" s="36"/>
      <c r="CU218" s="36"/>
      <c r="CV218" s="36"/>
      <c r="CW218" s="36"/>
      <c r="CX218" s="36"/>
      <c r="CY218" s="36"/>
      <c r="CZ218" s="36"/>
    </row>
    <row r="219" customFormat="false" ht="16.5" hidden="false" customHeight="true" outlineLevel="0" collapsed="false">
      <c r="A219" s="85"/>
      <c r="B219" s="85"/>
      <c r="C219" s="85"/>
      <c r="D219" s="87"/>
      <c r="E219" s="108"/>
      <c r="F219" s="109"/>
      <c r="G219" s="109"/>
      <c r="H219" s="109"/>
      <c r="I219" s="109"/>
      <c r="J219" s="109"/>
      <c r="K219" s="89"/>
      <c r="L219" s="89"/>
      <c r="M219" s="89"/>
      <c r="N219" s="89"/>
      <c r="O219" s="89"/>
      <c r="P219" s="89"/>
      <c r="Q219" s="112"/>
      <c r="R219" s="112"/>
      <c r="S219" s="112"/>
      <c r="T219" s="112"/>
      <c r="U219" s="112"/>
      <c r="V219" s="112"/>
      <c r="W219" s="91"/>
      <c r="X219" s="91"/>
      <c r="Y219" s="91"/>
      <c r="Z219" s="91"/>
      <c r="AA219" s="91"/>
      <c r="AB219" s="91"/>
      <c r="AC219" s="92"/>
      <c r="AD219" s="92"/>
      <c r="AE219" s="92"/>
      <c r="AF219" s="92"/>
      <c r="AG219" s="92"/>
      <c r="AH219" s="92"/>
      <c r="AI219" s="93"/>
      <c r="AJ219" s="93"/>
      <c r="AK219" s="93"/>
      <c r="AL219" s="93"/>
      <c r="AM219" s="93"/>
      <c r="AN219" s="93"/>
      <c r="AO219" s="93"/>
      <c r="AP219" s="93"/>
      <c r="AQ219" s="92"/>
      <c r="AR219" s="92"/>
      <c r="AS219" s="92"/>
      <c r="AT219" s="92"/>
      <c r="AU219" s="36"/>
      <c r="AV219" s="118"/>
      <c r="AW219" s="118"/>
      <c r="AX219" s="118"/>
      <c r="AY219" s="118"/>
      <c r="AZ219" s="118"/>
      <c r="BA219" s="118"/>
      <c r="BB219" s="118"/>
      <c r="BC219" s="118"/>
      <c r="BD219" s="118"/>
      <c r="BE219" s="118"/>
      <c r="BF219" s="118"/>
      <c r="BG219" s="118"/>
      <c r="BH219" s="118"/>
      <c r="BI219" s="118"/>
      <c r="BJ219" s="118"/>
      <c r="BK219" s="118"/>
      <c r="BL219" s="118"/>
      <c r="BM219" s="118"/>
      <c r="BN219" s="118"/>
      <c r="BO219" s="118"/>
      <c r="BP219" s="118"/>
      <c r="BQ219" s="36"/>
      <c r="BR219" s="36"/>
      <c r="BS219" s="36"/>
      <c r="BT219" s="36"/>
      <c r="BU219" s="36"/>
      <c r="BV219" s="36"/>
      <c r="BW219" s="36"/>
      <c r="BX219" s="36"/>
      <c r="BY219" s="36"/>
      <c r="BZ219" s="36"/>
      <c r="CA219" s="36"/>
      <c r="CB219" s="36"/>
      <c r="CC219" s="36"/>
      <c r="CD219" s="36"/>
      <c r="CE219" s="36"/>
      <c r="CF219" s="36"/>
      <c r="CG219" s="36"/>
      <c r="CH219" s="36"/>
      <c r="CI219" s="36"/>
      <c r="CJ219" s="36"/>
      <c r="CK219" s="36"/>
      <c r="CL219" s="36"/>
      <c r="CM219" s="36"/>
      <c r="CN219" s="36"/>
      <c r="CO219" s="36"/>
      <c r="CP219" s="36"/>
      <c r="CQ219" s="36"/>
      <c r="CR219" s="36"/>
      <c r="CS219" s="36"/>
      <c r="CT219" s="36"/>
      <c r="CU219" s="36"/>
      <c r="CV219" s="36"/>
      <c r="CW219" s="36"/>
      <c r="CX219" s="36"/>
      <c r="CY219" s="36"/>
      <c r="CZ219" s="36"/>
    </row>
    <row r="220" customFormat="false" ht="16.5" hidden="false" customHeight="true" outlineLevel="0" collapsed="false">
      <c r="A220" s="85"/>
      <c r="B220" s="85"/>
      <c r="C220" s="85"/>
      <c r="D220" s="87"/>
      <c r="E220" s="108"/>
      <c r="F220" s="109"/>
      <c r="G220" s="109"/>
      <c r="H220" s="109"/>
      <c r="I220" s="109"/>
      <c r="J220" s="109"/>
      <c r="K220" s="89"/>
      <c r="L220" s="89"/>
      <c r="M220" s="89"/>
      <c r="N220" s="89"/>
      <c r="O220" s="89"/>
      <c r="P220" s="89"/>
      <c r="Q220" s="112"/>
      <c r="R220" s="112"/>
      <c r="S220" s="112"/>
      <c r="T220" s="112"/>
      <c r="U220" s="112"/>
      <c r="V220" s="112"/>
      <c r="W220" s="91"/>
      <c r="X220" s="91"/>
      <c r="Y220" s="91"/>
      <c r="Z220" s="91"/>
      <c r="AA220" s="91"/>
      <c r="AB220" s="91"/>
      <c r="AC220" s="92"/>
      <c r="AD220" s="92"/>
      <c r="AE220" s="92"/>
      <c r="AF220" s="92"/>
      <c r="AG220" s="92"/>
      <c r="AH220" s="92"/>
      <c r="AI220" s="93"/>
      <c r="AJ220" s="93"/>
      <c r="AK220" s="93"/>
      <c r="AL220" s="93"/>
      <c r="AM220" s="93"/>
      <c r="AN220" s="93"/>
      <c r="AO220" s="93"/>
      <c r="AP220" s="93"/>
      <c r="AQ220" s="92"/>
      <c r="AR220" s="92"/>
      <c r="AS220" s="92"/>
      <c r="AT220" s="92"/>
      <c r="AU220" s="36"/>
      <c r="AV220" s="118"/>
      <c r="AW220" s="118"/>
      <c r="AX220" s="118"/>
      <c r="AY220" s="118"/>
      <c r="AZ220" s="118"/>
      <c r="BA220" s="118"/>
      <c r="BB220" s="118"/>
      <c r="BC220" s="118"/>
      <c r="BD220" s="118"/>
      <c r="BE220" s="118"/>
      <c r="BF220" s="118"/>
      <c r="BG220" s="118"/>
      <c r="BH220" s="118"/>
      <c r="BI220" s="118"/>
      <c r="BJ220" s="118"/>
      <c r="BK220" s="118"/>
      <c r="BL220" s="118"/>
      <c r="BM220" s="118"/>
      <c r="BN220" s="118"/>
      <c r="BO220" s="118"/>
      <c r="BP220" s="118"/>
      <c r="BQ220" s="36"/>
      <c r="BR220" s="36"/>
      <c r="BS220" s="36"/>
      <c r="BT220" s="36"/>
      <c r="BU220" s="36"/>
      <c r="BV220" s="36"/>
      <c r="BW220" s="36"/>
      <c r="BX220" s="36"/>
      <c r="BY220" s="36"/>
      <c r="BZ220" s="36"/>
      <c r="CA220" s="36"/>
      <c r="CB220" s="36"/>
      <c r="CC220" s="36"/>
      <c r="CD220" s="36"/>
      <c r="CE220" s="36"/>
      <c r="CF220" s="36"/>
      <c r="CG220" s="36"/>
      <c r="CH220" s="36"/>
      <c r="CI220" s="36"/>
      <c r="CJ220" s="36"/>
      <c r="CK220" s="36"/>
      <c r="CL220" s="36"/>
      <c r="CM220" s="36"/>
      <c r="CN220" s="36"/>
      <c r="CO220" s="36"/>
      <c r="CP220" s="36"/>
      <c r="CQ220" s="36"/>
      <c r="CR220" s="36"/>
      <c r="CS220" s="36"/>
      <c r="CT220" s="36"/>
      <c r="CU220" s="36"/>
      <c r="CV220" s="36"/>
      <c r="CW220" s="36"/>
      <c r="CX220" s="36"/>
      <c r="CY220" s="36"/>
      <c r="CZ220" s="36"/>
    </row>
    <row r="221" customFormat="false" ht="16.5" hidden="false" customHeight="true" outlineLevel="0" collapsed="false">
      <c r="A221" s="85"/>
      <c r="B221" s="85"/>
      <c r="C221" s="85"/>
      <c r="D221" s="87"/>
      <c r="E221" s="108"/>
      <c r="F221" s="109"/>
      <c r="G221" s="109"/>
      <c r="H221" s="109"/>
      <c r="I221" s="109"/>
      <c r="J221" s="109"/>
      <c r="K221" s="89"/>
      <c r="L221" s="89"/>
      <c r="M221" s="89"/>
      <c r="N221" s="89"/>
      <c r="O221" s="89"/>
      <c r="P221" s="89"/>
      <c r="Q221" s="112"/>
      <c r="R221" s="112"/>
      <c r="S221" s="112"/>
      <c r="T221" s="112"/>
      <c r="U221" s="112"/>
      <c r="V221" s="112"/>
      <c r="W221" s="91"/>
      <c r="X221" s="91"/>
      <c r="Y221" s="91"/>
      <c r="Z221" s="91"/>
      <c r="AA221" s="91"/>
      <c r="AB221" s="91"/>
      <c r="AC221" s="92"/>
      <c r="AD221" s="92"/>
      <c r="AE221" s="92"/>
      <c r="AF221" s="92"/>
      <c r="AG221" s="92"/>
      <c r="AH221" s="92"/>
      <c r="AI221" s="93"/>
      <c r="AJ221" s="93"/>
      <c r="AK221" s="93"/>
      <c r="AL221" s="93"/>
      <c r="AM221" s="93"/>
      <c r="AN221" s="93"/>
      <c r="AO221" s="93"/>
      <c r="AP221" s="93"/>
      <c r="AQ221" s="92"/>
      <c r="AR221" s="88"/>
      <c r="AS221" s="92"/>
      <c r="AT221" s="92"/>
      <c r="AU221" s="36"/>
      <c r="AV221" s="118"/>
      <c r="AW221" s="118"/>
      <c r="AX221" s="118"/>
      <c r="AY221" s="118"/>
      <c r="AZ221" s="118"/>
      <c r="BA221" s="118"/>
      <c r="BB221" s="118"/>
      <c r="BC221" s="118"/>
      <c r="BD221" s="118"/>
      <c r="BE221" s="118"/>
      <c r="BF221" s="118"/>
      <c r="BG221" s="118"/>
      <c r="BH221" s="118"/>
      <c r="BI221" s="118"/>
      <c r="BJ221" s="118"/>
      <c r="BK221" s="118"/>
      <c r="BL221" s="118"/>
      <c r="BM221" s="118"/>
      <c r="BN221" s="118"/>
      <c r="BO221" s="118"/>
      <c r="BP221" s="118"/>
      <c r="BQ221" s="36"/>
      <c r="BR221" s="36"/>
      <c r="BS221" s="36"/>
      <c r="BT221" s="36"/>
      <c r="BU221" s="36"/>
      <c r="BV221" s="36"/>
      <c r="BW221" s="36"/>
      <c r="BX221" s="36"/>
      <c r="BY221" s="36"/>
      <c r="BZ221" s="36"/>
      <c r="CA221" s="36"/>
      <c r="CB221" s="36"/>
      <c r="CC221" s="36"/>
      <c r="CD221" s="36"/>
      <c r="CE221" s="36"/>
      <c r="CF221" s="36"/>
      <c r="CG221" s="36"/>
      <c r="CH221" s="36"/>
      <c r="CI221" s="36"/>
      <c r="CJ221" s="36"/>
      <c r="CK221" s="36"/>
      <c r="CL221" s="36"/>
      <c r="CM221" s="36"/>
      <c r="CN221" s="36"/>
      <c r="CO221" s="36"/>
      <c r="CP221" s="36"/>
      <c r="CQ221" s="36"/>
      <c r="CR221" s="36"/>
      <c r="CS221" s="36"/>
      <c r="CT221" s="36"/>
      <c r="CU221" s="36"/>
      <c r="CV221" s="36"/>
      <c r="CW221" s="36"/>
      <c r="CX221" s="36"/>
      <c r="CY221" s="36"/>
      <c r="CZ221" s="36"/>
    </row>
    <row r="222" customFormat="false" ht="16.5" hidden="false" customHeight="true" outlineLevel="0" collapsed="false">
      <c r="A222" s="85"/>
      <c r="B222" s="85"/>
      <c r="C222" s="85"/>
      <c r="D222" s="87"/>
      <c r="E222" s="108"/>
      <c r="F222" s="109"/>
      <c r="G222" s="109"/>
      <c r="H222" s="109"/>
      <c r="I222" s="109"/>
      <c r="J222" s="109"/>
      <c r="K222" s="89"/>
      <c r="L222" s="89"/>
      <c r="M222" s="89"/>
      <c r="N222" s="89"/>
      <c r="O222" s="89"/>
      <c r="P222" s="89"/>
      <c r="Q222" s="112"/>
      <c r="R222" s="112"/>
      <c r="S222" s="112"/>
      <c r="T222" s="112"/>
      <c r="U222" s="112"/>
      <c r="V222" s="112"/>
      <c r="W222" s="91"/>
      <c r="X222" s="91"/>
      <c r="Y222" s="91"/>
      <c r="Z222" s="91"/>
      <c r="AA222" s="91"/>
      <c r="AB222" s="91"/>
      <c r="AC222" s="92"/>
      <c r="AD222" s="92"/>
      <c r="AE222" s="92"/>
      <c r="AF222" s="92"/>
      <c r="AG222" s="92"/>
      <c r="AH222" s="92"/>
      <c r="AI222" s="93"/>
      <c r="AJ222" s="93"/>
      <c r="AK222" s="93"/>
      <c r="AL222" s="93"/>
      <c r="AM222" s="93"/>
      <c r="AN222" s="93"/>
      <c r="AO222" s="93"/>
      <c r="AP222" s="93"/>
      <c r="AQ222" s="92"/>
      <c r="AR222" s="92"/>
      <c r="AS222" s="92"/>
      <c r="AT222" s="92"/>
      <c r="AU222" s="36"/>
      <c r="AV222" s="118"/>
      <c r="AW222" s="118"/>
      <c r="AX222" s="118"/>
      <c r="AY222" s="118"/>
      <c r="AZ222" s="118"/>
      <c r="BA222" s="118"/>
      <c r="BB222" s="118"/>
      <c r="BC222" s="118"/>
      <c r="BD222" s="118"/>
      <c r="BE222" s="118"/>
      <c r="BF222" s="118"/>
      <c r="BG222" s="118"/>
      <c r="BH222" s="118"/>
      <c r="BI222" s="118"/>
      <c r="BJ222" s="118"/>
      <c r="BK222" s="118"/>
      <c r="BL222" s="118"/>
      <c r="BM222" s="118"/>
      <c r="BN222" s="118"/>
      <c r="BO222" s="118"/>
      <c r="BP222" s="118"/>
      <c r="BQ222" s="36"/>
      <c r="BR222" s="36"/>
      <c r="BS222" s="36"/>
      <c r="BT222" s="36"/>
      <c r="BU222" s="36"/>
      <c r="BV222" s="36"/>
      <c r="BW222" s="36"/>
      <c r="BX222" s="36"/>
      <c r="BY222" s="36"/>
      <c r="BZ222" s="36"/>
      <c r="CA222" s="36"/>
      <c r="CB222" s="36"/>
      <c r="CC222" s="36"/>
      <c r="CD222" s="36"/>
      <c r="CE222" s="36"/>
      <c r="CF222" s="36"/>
      <c r="CG222" s="36"/>
      <c r="CH222" s="36"/>
      <c r="CI222" s="36"/>
      <c r="CJ222" s="36"/>
      <c r="CK222" s="36"/>
      <c r="CL222" s="36"/>
      <c r="CM222" s="36"/>
      <c r="CN222" s="36"/>
      <c r="CO222" s="36"/>
      <c r="CP222" s="36"/>
      <c r="CQ222" s="36"/>
      <c r="CR222" s="36"/>
      <c r="CS222" s="36"/>
      <c r="CT222" s="36"/>
      <c r="CU222" s="36"/>
      <c r="CV222" s="36"/>
      <c r="CW222" s="36"/>
      <c r="CX222" s="36"/>
      <c r="CY222" s="36"/>
      <c r="CZ222" s="36"/>
    </row>
    <row r="223" customFormat="false" ht="16.5" hidden="false" customHeight="true" outlineLevel="0" collapsed="false">
      <c r="A223" s="85"/>
      <c r="B223" s="85"/>
      <c r="C223" s="85"/>
      <c r="D223" s="87"/>
      <c r="E223" s="108"/>
      <c r="F223" s="109"/>
      <c r="G223" s="109"/>
      <c r="H223" s="109"/>
      <c r="I223" s="109"/>
      <c r="J223" s="109"/>
      <c r="K223" s="89"/>
      <c r="L223" s="89"/>
      <c r="M223" s="89"/>
      <c r="N223" s="89"/>
      <c r="O223" s="89"/>
      <c r="P223" s="89"/>
      <c r="Q223" s="112"/>
      <c r="R223" s="112"/>
      <c r="S223" s="112"/>
      <c r="T223" s="112"/>
      <c r="U223" s="112"/>
      <c r="V223" s="112"/>
      <c r="W223" s="91"/>
      <c r="X223" s="91"/>
      <c r="Y223" s="91"/>
      <c r="Z223" s="91"/>
      <c r="AA223" s="91"/>
      <c r="AB223" s="91"/>
      <c r="AC223" s="92"/>
      <c r="AD223" s="92"/>
      <c r="AE223" s="92"/>
      <c r="AF223" s="92"/>
      <c r="AG223" s="92"/>
      <c r="AH223" s="92"/>
      <c r="AI223" s="93"/>
      <c r="AJ223" s="93"/>
      <c r="AK223" s="93"/>
      <c r="AL223" s="93"/>
      <c r="AM223" s="93"/>
      <c r="AN223" s="93"/>
      <c r="AO223" s="93"/>
      <c r="AP223" s="93"/>
      <c r="AQ223" s="92"/>
      <c r="AR223" s="92"/>
      <c r="AS223" s="92"/>
      <c r="AT223" s="92"/>
      <c r="AU223" s="36"/>
      <c r="AV223" s="118"/>
      <c r="AW223" s="118"/>
      <c r="AX223" s="118"/>
      <c r="AY223" s="118"/>
      <c r="AZ223" s="118"/>
      <c r="BA223" s="118"/>
      <c r="BB223" s="118"/>
      <c r="BC223" s="118"/>
      <c r="BD223" s="118"/>
      <c r="BE223" s="118"/>
      <c r="BF223" s="118"/>
      <c r="BG223" s="118"/>
      <c r="BH223" s="118"/>
      <c r="BI223" s="118"/>
      <c r="BJ223" s="118"/>
      <c r="BK223" s="118"/>
      <c r="BL223" s="118"/>
      <c r="BM223" s="118"/>
      <c r="BN223" s="118"/>
      <c r="BO223" s="118"/>
      <c r="BP223" s="118"/>
      <c r="BQ223" s="36"/>
      <c r="BR223" s="36"/>
      <c r="BS223" s="36"/>
      <c r="BT223" s="36"/>
      <c r="BU223" s="36"/>
      <c r="BV223" s="36"/>
      <c r="BW223" s="36"/>
      <c r="BX223" s="36"/>
      <c r="BY223" s="36"/>
      <c r="BZ223" s="36"/>
      <c r="CA223" s="36"/>
      <c r="CB223" s="36"/>
      <c r="CC223" s="36"/>
      <c r="CD223" s="36"/>
      <c r="CE223" s="36"/>
      <c r="CF223" s="36"/>
      <c r="CG223" s="36"/>
      <c r="CH223" s="36"/>
      <c r="CI223" s="36"/>
      <c r="CJ223" s="36"/>
      <c r="CK223" s="36"/>
      <c r="CL223" s="36"/>
      <c r="CM223" s="36"/>
      <c r="CN223" s="36"/>
      <c r="CO223" s="36"/>
      <c r="CP223" s="36"/>
      <c r="CQ223" s="36"/>
      <c r="CR223" s="36"/>
      <c r="CS223" s="36"/>
      <c r="CT223" s="36"/>
      <c r="CU223" s="36"/>
      <c r="CV223" s="36"/>
      <c r="CW223" s="36"/>
      <c r="CX223" s="36"/>
      <c r="CY223" s="36"/>
      <c r="CZ223" s="36"/>
    </row>
    <row r="224" customFormat="false" ht="16.5" hidden="false" customHeight="true" outlineLevel="0" collapsed="false">
      <c r="A224" s="85"/>
      <c r="B224" s="85"/>
      <c r="C224" s="85"/>
      <c r="D224" s="87"/>
      <c r="E224" s="108"/>
      <c r="F224" s="109"/>
      <c r="G224" s="109"/>
      <c r="H224" s="109"/>
      <c r="I224" s="109"/>
      <c r="J224" s="109"/>
      <c r="K224" s="89"/>
      <c r="L224" s="89"/>
      <c r="M224" s="89"/>
      <c r="N224" s="89"/>
      <c r="O224" s="89"/>
      <c r="P224" s="89"/>
      <c r="Q224" s="112"/>
      <c r="R224" s="112"/>
      <c r="S224" s="112"/>
      <c r="T224" s="112"/>
      <c r="U224" s="112"/>
      <c r="V224" s="112"/>
      <c r="W224" s="91"/>
      <c r="X224" s="91"/>
      <c r="Y224" s="91"/>
      <c r="Z224" s="91"/>
      <c r="AA224" s="91"/>
      <c r="AB224" s="91"/>
      <c r="AC224" s="92"/>
      <c r="AD224" s="92"/>
      <c r="AE224" s="92"/>
      <c r="AF224" s="92"/>
      <c r="AG224" s="92"/>
      <c r="AH224" s="92"/>
      <c r="AI224" s="93"/>
      <c r="AJ224" s="93"/>
      <c r="AK224" s="93"/>
      <c r="AL224" s="93"/>
      <c r="AM224" s="93"/>
      <c r="AN224" s="93"/>
      <c r="AO224" s="93"/>
      <c r="AP224" s="93"/>
      <c r="AQ224" s="92"/>
      <c r="AR224" s="92"/>
      <c r="AS224" s="92"/>
      <c r="AT224" s="92"/>
      <c r="AU224" s="36"/>
      <c r="AV224" s="118"/>
      <c r="AW224" s="118"/>
      <c r="AX224" s="118"/>
      <c r="AY224" s="118"/>
      <c r="AZ224" s="118"/>
      <c r="BA224" s="118"/>
      <c r="BB224" s="118"/>
      <c r="BC224" s="118"/>
      <c r="BD224" s="118"/>
      <c r="BE224" s="118"/>
      <c r="BF224" s="118"/>
      <c r="BG224" s="118"/>
      <c r="BH224" s="118"/>
      <c r="BI224" s="118"/>
      <c r="BJ224" s="118"/>
      <c r="BK224" s="118"/>
      <c r="BL224" s="118"/>
      <c r="BM224" s="118"/>
      <c r="BN224" s="118"/>
      <c r="BO224" s="118"/>
      <c r="BP224" s="118"/>
      <c r="BQ224" s="36"/>
      <c r="BR224" s="36"/>
      <c r="BS224" s="36"/>
      <c r="BT224" s="36"/>
      <c r="BU224" s="36"/>
      <c r="BV224" s="36"/>
      <c r="BW224" s="36"/>
      <c r="BX224" s="36"/>
      <c r="BY224" s="36"/>
      <c r="BZ224" s="36"/>
      <c r="CA224" s="36"/>
      <c r="CB224" s="36"/>
      <c r="CC224" s="36"/>
      <c r="CD224" s="36"/>
      <c r="CE224" s="36"/>
      <c r="CF224" s="36"/>
      <c r="CG224" s="36"/>
      <c r="CH224" s="36"/>
      <c r="CI224" s="36"/>
      <c r="CJ224" s="36"/>
      <c r="CK224" s="36"/>
      <c r="CL224" s="36"/>
      <c r="CM224" s="36"/>
      <c r="CN224" s="36"/>
      <c r="CO224" s="36"/>
      <c r="CP224" s="36"/>
      <c r="CQ224" s="36"/>
      <c r="CR224" s="36"/>
      <c r="CS224" s="36"/>
      <c r="CT224" s="36"/>
      <c r="CU224" s="36"/>
      <c r="CV224" s="36"/>
      <c r="CW224" s="36"/>
      <c r="CX224" s="36"/>
      <c r="CY224" s="36"/>
      <c r="CZ224" s="36"/>
    </row>
    <row r="225" customFormat="false" ht="16.5" hidden="false" customHeight="true" outlineLevel="0" collapsed="false">
      <c r="A225" s="85"/>
      <c r="B225" s="85"/>
      <c r="C225" s="85"/>
      <c r="D225" s="87"/>
      <c r="E225" s="108"/>
      <c r="F225" s="109"/>
      <c r="G225" s="109"/>
      <c r="H225" s="109"/>
      <c r="I225" s="109"/>
      <c r="J225" s="109"/>
      <c r="K225" s="89"/>
      <c r="L225" s="89"/>
      <c r="M225" s="89"/>
      <c r="N225" s="89"/>
      <c r="O225" s="89"/>
      <c r="P225" s="89"/>
      <c r="Q225" s="112"/>
      <c r="R225" s="112"/>
      <c r="S225" s="112"/>
      <c r="T225" s="112"/>
      <c r="U225" s="112"/>
      <c r="V225" s="112"/>
      <c r="W225" s="91"/>
      <c r="X225" s="91"/>
      <c r="Y225" s="91"/>
      <c r="Z225" s="91"/>
      <c r="AA225" s="91"/>
      <c r="AB225" s="91"/>
      <c r="AC225" s="92"/>
      <c r="AD225" s="92"/>
      <c r="AE225" s="92"/>
      <c r="AF225" s="92"/>
      <c r="AG225" s="92"/>
      <c r="AH225" s="92"/>
      <c r="AI225" s="93"/>
      <c r="AJ225" s="93"/>
      <c r="AK225" s="93"/>
      <c r="AL225" s="93"/>
      <c r="AM225" s="93"/>
      <c r="AN225" s="93"/>
      <c r="AO225" s="93"/>
      <c r="AP225" s="93"/>
      <c r="AQ225" s="92"/>
      <c r="AR225" s="92"/>
      <c r="AS225" s="92"/>
      <c r="AT225" s="92"/>
      <c r="AU225" s="36"/>
      <c r="AV225" s="118"/>
      <c r="AW225" s="118"/>
      <c r="AX225" s="118"/>
      <c r="AY225" s="118"/>
      <c r="AZ225" s="118"/>
      <c r="BA225" s="118"/>
      <c r="BB225" s="118"/>
      <c r="BC225" s="118"/>
      <c r="BD225" s="118"/>
      <c r="BE225" s="118"/>
      <c r="BF225" s="118"/>
      <c r="BG225" s="118"/>
      <c r="BH225" s="118"/>
      <c r="BI225" s="118"/>
      <c r="BJ225" s="118"/>
      <c r="BK225" s="118"/>
      <c r="BL225" s="118"/>
      <c r="BM225" s="118"/>
      <c r="BN225" s="118"/>
      <c r="BO225" s="118"/>
      <c r="BP225" s="118"/>
      <c r="BQ225" s="36"/>
      <c r="BR225" s="36"/>
      <c r="BS225" s="36"/>
      <c r="BT225" s="36"/>
      <c r="BU225" s="36"/>
      <c r="BV225" s="36"/>
      <c r="BW225" s="36"/>
      <c r="BX225" s="36"/>
      <c r="BY225" s="36"/>
      <c r="BZ225" s="36"/>
      <c r="CA225" s="36"/>
      <c r="CB225" s="36"/>
      <c r="CC225" s="36"/>
      <c r="CD225" s="36"/>
      <c r="CE225" s="36"/>
      <c r="CF225" s="36"/>
      <c r="CG225" s="36"/>
      <c r="CH225" s="36"/>
      <c r="CI225" s="36"/>
      <c r="CJ225" s="36"/>
      <c r="CK225" s="36"/>
      <c r="CL225" s="36"/>
      <c r="CM225" s="36"/>
      <c r="CN225" s="36"/>
      <c r="CO225" s="36"/>
      <c r="CP225" s="36"/>
      <c r="CQ225" s="36"/>
      <c r="CR225" s="36"/>
      <c r="CS225" s="36"/>
      <c r="CT225" s="36"/>
      <c r="CU225" s="36"/>
      <c r="CV225" s="36"/>
      <c r="CW225" s="36"/>
      <c r="CX225" s="36"/>
      <c r="CY225" s="36"/>
      <c r="CZ225" s="36"/>
    </row>
    <row r="226" customFormat="false" ht="16.5" hidden="false" customHeight="true" outlineLevel="0" collapsed="false">
      <c r="A226" s="85"/>
      <c r="B226" s="85"/>
      <c r="C226" s="85"/>
      <c r="D226" s="87"/>
      <c r="E226" s="108"/>
      <c r="F226" s="109"/>
      <c r="G226" s="109"/>
      <c r="H226" s="109"/>
      <c r="I226" s="109"/>
      <c r="J226" s="109"/>
      <c r="K226" s="89"/>
      <c r="L226" s="89"/>
      <c r="M226" s="89"/>
      <c r="N226" s="89"/>
      <c r="O226" s="89"/>
      <c r="P226" s="89"/>
      <c r="Q226" s="112"/>
      <c r="R226" s="112"/>
      <c r="S226" s="112"/>
      <c r="T226" s="112"/>
      <c r="U226" s="112"/>
      <c r="V226" s="112"/>
      <c r="W226" s="91"/>
      <c r="X226" s="91"/>
      <c r="Y226" s="91"/>
      <c r="Z226" s="91"/>
      <c r="AA226" s="91"/>
      <c r="AB226" s="91"/>
      <c r="AC226" s="92"/>
      <c r="AD226" s="92"/>
      <c r="AE226" s="92"/>
      <c r="AF226" s="92"/>
      <c r="AG226" s="92"/>
      <c r="AH226" s="92"/>
      <c r="AI226" s="93"/>
      <c r="AJ226" s="93"/>
      <c r="AK226" s="93"/>
      <c r="AL226" s="93"/>
      <c r="AM226" s="93"/>
      <c r="AN226" s="93"/>
      <c r="AO226" s="93"/>
      <c r="AP226" s="93"/>
      <c r="AQ226" s="92"/>
      <c r="AR226" s="92"/>
      <c r="AS226" s="92"/>
      <c r="AT226" s="92"/>
      <c r="AU226" s="36"/>
      <c r="AV226" s="118"/>
      <c r="AW226" s="118"/>
      <c r="AX226" s="118"/>
      <c r="AY226" s="118"/>
      <c r="AZ226" s="118"/>
      <c r="BA226" s="118"/>
      <c r="BB226" s="118"/>
      <c r="BC226" s="118"/>
      <c r="BD226" s="118"/>
      <c r="BE226" s="118"/>
      <c r="BF226" s="118"/>
      <c r="BG226" s="118"/>
      <c r="BH226" s="118"/>
      <c r="BI226" s="118"/>
      <c r="BJ226" s="118"/>
      <c r="BK226" s="118"/>
      <c r="BL226" s="118"/>
      <c r="BM226" s="118"/>
      <c r="BN226" s="118"/>
      <c r="BO226" s="118"/>
      <c r="BP226" s="118"/>
      <c r="BQ226" s="36"/>
      <c r="BR226" s="36"/>
      <c r="BS226" s="36"/>
      <c r="BT226" s="36"/>
      <c r="BU226" s="36"/>
      <c r="BV226" s="36"/>
      <c r="BW226" s="36"/>
      <c r="BX226" s="36"/>
      <c r="BY226" s="36"/>
      <c r="BZ226" s="36"/>
      <c r="CA226" s="36"/>
      <c r="CB226" s="36"/>
      <c r="CC226" s="36"/>
      <c r="CD226" s="36"/>
      <c r="CE226" s="36"/>
      <c r="CF226" s="36"/>
      <c r="CG226" s="36"/>
      <c r="CH226" s="36"/>
      <c r="CI226" s="36"/>
      <c r="CJ226" s="36"/>
      <c r="CK226" s="36"/>
      <c r="CL226" s="36"/>
      <c r="CM226" s="36"/>
      <c r="CN226" s="36"/>
      <c r="CO226" s="36"/>
      <c r="CP226" s="36"/>
      <c r="CQ226" s="36"/>
      <c r="CR226" s="36"/>
      <c r="CS226" s="36"/>
      <c r="CT226" s="36"/>
      <c r="CU226" s="36"/>
      <c r="CV226" s="36"/>
      <c r="CW226" s="36"/>
      <c r="CX226" s="36"/>
      <c r="CY226" s="36"/>
      <c r="CZ226" s="36"/>
    </row>
    <row r="227" customFormat="false" ht="16.5" hidden="false" customHeight="true" outlineLevel="0" collapsed="false">
      <c r="A227" s="85"/>
      <c r="B227" s="85"/>
      <c r="C227" s="85"/>
      <c r="D227" s="87"/>
      <c r="E227" s="108"/>
      <c r="F227" s="109"/>
      <c r="G227" s="109"/>
      <c r="H227" s="109"/>
      <c r="I227" s="109"/>
      <c r="J227" s="109"/>
      <c r="K227" s="89"/>
      <c r="L227" s="89"/>
      <c r="M227" s="89"/>
      <c r="N227" s="89"/>
      <c r="O227" s="89"/>
      <c r="P227" s="89"/>
      <c r="Q227" s="112"/>
      <c r="R227" s="112"/>
      <c r="S227" s="112"/>
      <c r="T227" s="112"/>
      <c r="U227" s="112"/>
      <c r="V227" s="112"/>
      <c r="W227" s="91"/>
      <c r="X227" s="91"/>
      <c r="Y227" s="91"/>
      <c r="Z227" s="91"/>
      <c r="AA227" s="91"/>
      <c r="AB227" s="91"/>
      <c r="AC227" s="92"/>
      <c r="AD227" s="92"/>
      <c r="AE227" s="92"/>
      <c r="AF227" s="92"/>
      <c r="AG227" s="92"/>
      <c r="AH227" s="92"/>
      <c r="AI227" s="93"/>
      <c r="AJ227" s="93"/>
      <c r="AK227" s="93"/>
      <c r="AL227" s="93"/>
      <c r="AM227" s="93"/>
      <c r="AN227" s="93"/>
      <c r="AO227" s="93"/>
      <c r="AP227" s="93"/>
      <c r="AQ227" s="92"/>
      <c r="AR227" s="88"/>
      <c r="AS227" s="92"/>
      <c r="AT227" s="92"/>
      <c r="AU227" s="36"/>
      <c r="AV227" s="118"/>
      <c r="AW227" s="118"/>
      <c r="AX227" s="118"/>
      <c r="AY227" s="118"/>
      <c r="AZ227" s="118"/>
      <c r="BA227" s="118"/>
      <c r="BB227" s="118"/>
      <c r="BC227" s="118"/>
      <c r="BD227" s="118"/>
      <c r="BE227" s="118"/>
      <c r="BF227" s="118"/>
      <c r="BG227" s="118"/>
      <c r="BH227" s="118"/>
      <c r="BI227" s="118"/>
      <c r="BJ227" s="118"/>
      <c r="BK227" s="118"/>
      <c r="BL227" s="118"/>
      <c r="BM227" s="118"/>
      <c r="BN227" s="118"/>
      <c r="BO227" s="118"/>
      <c r="BP227" s="118"/>
      <c r="BQ227" s="36"/>
      <c r="BR227" s="36"/>
      <c r="BS227" s="36"/>
      <c r="BT227" s="36"/>
      <c r="BU227" s="36"/>
      <c r="BV227" s="36"/>
      <c r="BW227" s="36"/>
      <c r="BX227" s="36"/>
      <c r="BY227" s="36"/>
      <c r="BZ227" s="36"/>
      <c r="CA227" s="36"/>
      <c r="CB227" s="36"/>
      <c r="CC227" s="36"/>
      <c r="CD227" s="36"/>
      <c r="CE227" s="36"/>
      <c r="CF227" s="36"/>
      <c r="CG227" s="36"/>
      <c r="CH227" s="36"/>
      <c r="CI227" s="36"/>
      <c r="CJ227" s="36"/>
      <c r="CK227" s="36"/>
      <c r="CL227" s="36"/>
      <c r="CM227" s="36"/>
      <c r="CN227" s="36"/>
      <c r="CO227" s="36"/>
      <c r="CP227" s="36"/>
      <c r="CQ227" s="36"/>
      <c r="CR227" s="36"/>
      <c r="CS227" s="36"/>
      <c r="CT227" s="36"/>
      <c r="CU227" s="36"/>
      <c r="CV227" s="36"/>
      <c r="CW227" s="36"/>
      <c r="CX227" s="36"/>
      <c r="CY227" s="36"/>
      <c r="CZ227" s="36"/>
    </row>
    <row r="228" customFormat="false" ht="16.5" hidden="false" customHeight="true" outlineLevel="0" collapsed="false">
      <c r="A228" s="85"/>
      <c r="B228" s="85"/>
      <c r="C228" s="85"/>
      <c r="D228" s="87"/>
      <c r="E228" s="108"/>
      <c r="F228" s="109"/>
      <c r="G228" s="109"/>
      <c r="H228" s="109"/>
      <c r="I228" s="109"/>
      <c r="J228" s="109"/>
      <c r="K228" s="89"/>
      <c r="L228" s="89"/>
      <c r="M228" s="89"/>
      <c r="N228" s="89"/>
      <c r="O228" s="89"/>
      <c r="P228" s="89"/>
      <c r="Q228" s="112"/>
      <c r="R228" s="112"/>
      <c r="S228" s="112"/>
      <c r="T228" s="112"/>
      <c r="U228" s="112"/>
      <c r="V228" s="112"/>
      <c r="W228" s="91"/>
      <c r="X228" s="91"/>
      <c r="Y228" s="91"/>
      <c r="Z228" s="91"/>
      <c r="AA228" s="91"/>
      <c r="AB228" s="91"/>
      <c r="AC228" s="92"/>
      <c r="AD228" s="92"/>
      <c r="AE228" s="92"/>
      <c r="AF228" s="92"/>
      <c r="AG228" s="92"/>
      <c r="AH228" s="92"/>
      <c r="AI228" s="93"/>
      <c r="AJ228" s="93"/>
      <c r="AK228" s="93"/>
      <c r="AL228" s="93"/>
      <c r="AM228" s="93"/>
      <c r="AN228" s="93"/>
      <c r="AO228" s="93"/>
      <c r="AP228" s="93"/>
      <c r="AQ228" s="92"/>
      <c r="AR228" s="92"/>
      <c r="AS228" s="92"/>
      <c r="AT228" s="92"/>
      <c r="AU228" s="36"/>
      <c r="AV228" s="118"/>
      <c r="AW228" s="118"/>
      <c r="AX228" s="118"/>
      <c r="AY228" s="118"/>
      <c r="AZ228" s="118"/>
      <c r="BA228" s="118"/>
      <c r="BB228" s="118"/>
      <c r="BC228" s="118"/>
      <c r="BD228" s="118"/>
      <c r="BE228" s="118"/>
      <c r="BF228" s="118"/>
      <c r="BG228" s="118"/>
      <c r="BH228" s="118"/>
      <c r="BI228" s="118"/>
      <c r="BJ228" s="118"/>
      <c r="BK228" s="118"/>
      <c r="BL228" s="118"/>
      <c r="BM228" s="118"/>
      <c r="BN228" s="118"/>
      <c r="BO228" s="118"/>
      <c r="BP228" s="118"/>
      <c r="BQ228" s="36"/>
      <c r="BR228" s="36"/>
      <c r="BS228" s="36"/>
      <c r="BT228" s="36"/>
      <c r="BU228" s="36"/>
      <c r="BV228" s="36"/>
      <c r="BW228" s="36"/>
      <c r="BX228" s="36"/>
      <c r="BY228" s="36"/>
      <c r="BZ228" s="36"/>
      <c r="CA228" s="36"/>
      <c r="CB228" s="36"/>
      <c r="CC228" s="36"/>
      <c r="CD228" s="36"/>
      <c r="CE228" s="36"/>
      <c r="CF228" s="36"/>
      <c r="CG228" s="36"/>
      <c r="CH228" s="36"/>
      <c r="CI228" s="36"/>
      <c r="CJ228" s="36"/>
      <c r="CK228" s="36"/>
      <c r="CL228" s="36"/>
      <c r="CM228" s="36"/>
      <c r="CN228" s="36"/>
      <c r="CO228" s="36"/>
      <c r="CP228" s="36"/>
      <c r="CQ228" s="36"/>
      <c r="CR228" s="36"/>
      <c r="CS228" s="36"/>
      <c r="CT228" s="36"/>
      <c r="CU228" s="36"/>
      <c r="CV228" s="36"/>
      <c r="CW228" s="36"/>
      <c r="CX228" s="36"/>
      <c r="CY228" s="36"/>
      <c r="CZ228" s="36"/>
    </row>
    <row r="229" customFormat="false" ht="16.5" hidden="false" customHeight="true" outlineLevel="0" collapsed="false">
      <c r="A229" s="85"/>
      <c r="B229" s="85"/>
      <c r="C229" s="85"/>
      <c r="D229" s="87"/>
      <c r="E229" s="108"/>
      <c r="F229" s="109"/>
      <c r="G229" s="109"/>
      <c r="H229" s="109"/>
      <c r="I229" s="109"/>
      <c r="J229" s="109"/>
      <c r="K229" s="89"/>
      <c r="L229" s="89"/>
      <c r="M229" s="89"/>
      <c r="N229" s="89"/>
      <c r="O229" s="89"/>
      <c r="P229" s="89"/>
      <c r="Q229" s="112"/>
      <c r="R229" s="112"/>
      <c r="S229" s="112"/>
      <c r="T229" s="112"/>
      <c r="U229" s="112"/>
      <c r="V229" s="112"/>
      <c r="W229" s="91"/>
      <c r="X229" s="91"/>
      <c r="Y229" s="91"/>
      <c r="Z229" s="91"/>
      <c r="AA229" s="91"/>
      <c r="AB229" s="91"/>
      <c r="AC229" s="92"/>
      <c r="AD229" s="92"/>
      <c r="AE229" s="92"/>
      <c r="AF229" s="92"/>
      <c r="AG229" s="92"/>
      <c r="AH229" s="92"/>
      <c r="AI229" s="93"/>
      <c r="AJ229" s="93"/>
      <c r="AK229" s="93"/>
      <c r="AL229" s="93"/>
      <c r="AM229" s="93"/>
      <c r="AN229" s="93"/>
      <c r="AO229" s="93"/>
      <c r="AP229" s="93"/>
      <c r="AQ229" s="92"/>
      <c r="AR229" s="92"/>
      <c r="AS229" s="92"/>
      <c r="AT229" s="92"/>
      <c r="AU229" s="36"/>
      <c r="AV229" s="118"/>
      <c r="AW229" s="118"/>
      <c r="AX229" s="118"/>
      <c r="AY229" s="118"/>
      <c r="AZ229" s="118"/>
      <c r="BA229" s="118"/>
      <c r="BB229" s="118"/>
      <c r="BC229" s="118"/>
      <c r="BD229" s="118"/>
      <c r="BE229" s="118"/>
      <c r="BF229" s="118"/>
      <c r="BG229" s="118"/>
      <c r="BH229" s="118"/>
      <c r="BI229" s="118"/>
      <c r="BJ229" s="118"/>
      <c r="BK229" s="118"/>
      <c r="BL229" s="118"/>
      <c r="BM229" s="118"/>
      <c r="BN229" s="118"/>
      <c r="BO229" s="118"/>
      <c r="BP229" s="118"/>
      <c r="BQ229" s="36"/>
      <c r="BR229" s="36"/>
      <c r="BS229" s="36"/>
      <c r="BT229" s="36"/>
      <c r="BU229" s="36"/>
      <c r="BV229" s="36"/>
      <c r="BW229" s="36"/>
      <c r="BX229" s="36"/>
      <c r="BY229" s="36"/>
      <c r="BZ229" s="36"/>
      <c r="CA229" s="36"/>
      <c r="CB229" s="36"/>
      <c r="CC229" s="36"/>
      <c r="CD229" s="36"/>
      <c r="CE229" s="36"/>
      <c r="CF229" s="36"/>
      <c r="CG229" s="36"/>
      <c r="CH229" s="36"/>
      <c r="CI229" s="36"/>
      <c r="CJ229" s="36"/>
      <c r="CK229" s="36"/>
      <c r="CL229" s="36"/>
      <c r="CM229" s="36"/>
      <c r="CN229" s="36"/>
      <c r="CO229" s="36"/>
      <c r="CP229" s="36"/>
      <c r="CQ229" s="36"/>
      <c r="CR229" s="36"/>
      <c r="CS229" s="36"/>
      <c r="CT229" s="36"/>
      <c r="CU229" s="36"/>
      <c r="CV229" s="36"/>
      <c r="CW229" s="36"/>
      <c r="CX229" s="36"/>
      <c r="CY229" s="36"/>
      <c r="CZ229" s="36"/>
    </row>
    <row r="230" customFormat="false" ht="16.5" hidden="false" customHeight="true" outlineLevel="0" collapsed="false">
      <c r="A230" s="85"/>
      <c r="B230" s="85"/>
      <c r="C230" s="85"/>
      <c r="D230" s="87"/>
      <c r="E230" s="108"/>
      <c r="F230" s="109"/>
      <c r="G230" s="109"/>
      <c r="H230" s="109"/>
      <c r="I230" s="109"/>
      <c r="J230" s="109"/>
      <c r="K230" s="89"/>
      <c r="L230" s="89"/>
      <c r="M230" s="89"/>
      <c r="N230" s="89"/>
      <c r="O230" s="89"/>
      <c r="P230" s="89"/>
      <c r="Q230" s="112"/>
      <c r="R230" s="112"/>
      <c r="S230" s="112"/>
      <c r="T230" s="112"/>
      <c r="U230" s="112"/>
      <c r="V230" s="112"/>
      <c r="W230" s="91"/>
      <c r="X230" s="91"/>
      <c r="Y230" s="91"/>
      <c r="Z230" s="91"/>
      <c r="AA230" s="91"/>
      <c r="AB230" s="91"/>
      <c r="AC230" s="92"/>
      <c r="AD230" s="92"/>
      <c r="AE230" s="92"/>
      <c r="AF230" s="92"/>
      <c r="AG230" s="92"/>
      <c r="AH230" s="92"/>
      <c r="AI230" s="93"/>
      <c r="AJ230" s="93"/>
      <c r="AK230" s="93"/>
      <c r="AL230" s="93"/>
      <c r="AM230" s="93"/>
      <c r="AN230" s="93"/>
      <c r="AO230" s="93"/>
      <c r="AP230" s="93"/>
      <c r="AQ230" s="92"/>
      <c r="AR230" s="92"/>
      <c r="AS230" s="92"/>
      <c r="AT230" s="92"/>
      <c r="AU230" s="36"/>
      <c r="AV230" s="118"/>
      <c r="AW230" s="118"/>
      <c r="AX230" s="118"/>
      <c r="AY230" s="118"/>
      <c r="AZ230" s="118"/>
      <c r="BA230" s="118"/>
      <c r="BB230" s="118"/>
      <c r="BC230" s="118"/>
      <c r="BD230" s="118"/>
      <c r="BE230" s="118"/>
      <c r="BF230" s="118"/>
      <c r="BG230" s="118"/>
      <c r="BH230" s="118"/>
      <c r="BI230" s="118"/>
      <c r="BJ230" s="118"/>
      <c r="BK230" s="118"/>
      <c r="BL230" s="118"/>
      <c r="BM230" s="118"/>
      <c r="BN230" s="118"/>
      <c r="BO230" s="118"/>
      <c r="BP230" s="118"/>
      <c r="BQ230" s="36"/>
      <c r="BR230" s="36"/>
      <c r="BS230" s="36"/>
      <c r="BT230" s="36"/>
      <c r="BU230" s="36"/>
      <c r="BV230" s="36"/>
      <c r="BW230" s="36"/>
      <c r="BX230" s="36"/>
      <c r="BY230" s="36"/>
      <c r="BZ230" s="36"/>
      <c r="CA230" s="36"/>
      <c r="CB230" s="36"/>
      <c r="CC230" s="36"/>
      <c r="CD230" s="36"/>
      <c r="CE230" s="36"/>
      <c r="CF230" s="36"/>
      <c r="CG230" s="36"/>
      <c r="CH230" s="36"/>
      <c r="CI230" s="36"/>
      <c r="CJ230" s="36"/>
      <c r="CK230" s="36"/>
      <c r="CL230" s="36"/>
      <c r="CM230" s="36"/>
      <c r="CN230" s="36"/>
      <c r="CO230" s="36"/>
      <c r="CP230" s="36"/>
      <c r="CQ230" s="36"/>
      <c r="CR230" s="36"/>
      <c r="CS230" s="36"/>
      <c r="CT230" s="36"/>
      <c r="CU230" s="36"/>
      <c r="CV230" s="36"/>
      <c r="CW230" s="36"/>
      <c r="CX230" s="36"/>
      <c r="CY230" s="36"/>
      <c r="CZ230" s="36"/>
    </row>
    <row r="231" customFormat="false" ht="16.5" hidden="false" customHeight="true" outlineLevel="0" collapsed="false">
      <c r="A231" s="85"/>
      <c r="B231" s="85"/>
      <c r="C231" s="85"/>
      <c r="D231" s="87"/>
      <c r="E231" s="108"/>
      <c r="F231" s="109"/>
      <c r="G231" s="109"/>
      <c r="H231" s="109"/>
      <c r="I231" s="109"/>
      <c r="J231" s="109"/>
      <c r="K231" s="89"/>
      <c r="L231" s="89"/>
      <c r="M231" s="89"/>
      <c r="N231" s="89"/>
      <c r="O231" s="89"/>
      <c r="P231" s="89"/>
      <c r="Q231" s="112"/>
      <c r="R231" s="112"/>
      <c r="S231" s="112"/>
      <c r="T231" s="112"/>
      <c r="U231" s="112"/>
      <c r="V231" s="112"/>
      <c r="W231" s="91"/>
      <c r="X231" s="91"/>
      <c r="Y231" s="91"/>
      <c r="Z231" s="91"/>
      <c r="AA231" s="91"/>
      <c r="AB231" s="91"/>
      <c r="AC231" s="92"/>
      <c r="AD231" s="92"/>
      <c r="AE231" s="92"/>
      <c r="AF231" s="92"/>
      <c r="AG231" s="92"/>
      <c r="AH231" s="92"/>
      <c r="AI231" s="93"/>
      <c r="AJ231" s="93"/>
      <c r="AK231" s="93"/>
      <c r="AL231" s="93"/>
      <c r="AM231" s="93"/>
      <c r="AN231" s="93"/>
      <c r="AO231" s="93"/>
      <c r="AP231" s="93"/>
      <c r="AQ231" s="92"/>
      <c r="AR231" s="92"/>
      <c r="AS231" s="92"/>
      <c r="AT231" s="92"/>
      <c r="AU231" s="36"/>
      <c r="AV231" s="118"/>
      <c r="AW231" s="118"/>
      <c r="AX231" s="118"/>
      <c r="AY231" s="118"/>
      <c r="AZ231" s="118"/>
      <c r="BA231" s="118"/>
      <c r="BB231" s="118"/>
      <c r="BC231" s="118"/>
      <c r="BD231" s="118"/>
      <c r="BE231" s="118"/>
      <c r="BF231" s="118"/>
      <c r="BG231" s="118"/>
      <c r="BH231" s="118"/>
      <c r="BI231" s="118"/>
      <c r="BJ231" s="118"/>
      <c r="BK231" s="118"/>
      <c r="BL231" s="118"/>
      <c r="BM231" s="118"/>
      <c r="BN231" s="118"/>
      <c r="BO231" s="118"/>
      <c r="BP231" s="118"/>
      <c r="BQ231" s="36"/>
      <c r="BR231" s="36"/>
      <c r="BS231" s="36"/>
      <c r="BT231" s="36"/>
      <c r="BU231" s="36"/>
      <c r="BV231" s="36"/>
      <c r="BW231" s="36"/>
      <c r="BX231" s="36"/>
      <c r="BY231" s="36"/>
      <c r="BZ231" s="36"/>
      <c r="CA231" s="36"/>
      <c r="CB231" s="36"/>
      <c r="CC231" s="36"/>
      <c r="CD231" s="36"/>
      <c r="CE231" s="36"/>
      <c r="CF231" s="36"/>
      <c r="CG231" s="36"/>
      <c r="CH231" s="36"/>
      <c r="CI231" s="36"/>
      <c r="CJ231" s="36"/>
      <c r="CK231" s="36"/>
      <c r="CL231" s="36"/>
      <c r="CM231" s="36"/>
      <c r="CN231" s="36"/>
      <c r="CO231" s="36"/>
      <c r="CP231" s="36"/>
      <c r="CQ231" s="36"/>
      <c r="CR231" s="36"/>
      <c r="CS231" s="36"/>
      <c r="CT231" s="36"/>
      <c r="CU231" s="36"/>
      <c r="CV231" s="36"/>
      <c r="CW231" s="36"/>
      <c r="CX231" s="36"/>
      <c r="CY231" s="36"/>
      <c r="CZ231" s="36"/>
    </row>
    <row r="232" customFormat="false" ht="16.5" hidden="false" customHeight="true" outlineLevel="0" collapsed="false">
      <c r="A232" s="85"/>
      <c r="B232" s="85"/>
      <c r="C232" s="85"/>
      <c r="D232" s="87"/>
      <c r="E232" s="108"/>
      <c r="F232" s="109"/>
      <c r="G232" s="109"/>
      <c r="H232" s="109"/>
      <c r="I232" s="109"/>
      <c r="J232" s="109"/>
      <c r="K232" s="89"/>
      <c r="L232" s="89"/>
      <c r="M232" s="89"/>
      <c r="N232" s="89"/>
      <c r="O232" s="89"/>
      <c r="P232" s="89"/>
      <c r="Q232" s="112"/>
      <c r="R232" s="112"/>
      <c r="S232" s="112"/>
      <c r="T232" s="112"/>
      <c r="U232" s="112"/>
      <c r="V232" s="112"/>
      <c r="W232" s="91"/>
      <c r="X232" s="91"/>
      <c r="Y232" s="91"/>
      <c r="Z232" s="91"/>
      <c r="AA232" s="91"/>
      <c r="AB232" s="91"/>
      <c r="AC232" s="92"/>
      <c r="AD232" s="92"/>
      <c r="AE232" s="92"/>
      <c r="AF232" s="92"/>
      <c r="AG232" s="92"/>
      <c r="AH232" s="92"/>
      <c r="AI232" s="93"/>
      <c r="AJ232" s="93"/>
      <c r="AK232" s="93"/>
      <c r="AL232" s="93"/>
      <c r="AM232" s="93"/>
      <c r="AN232" s="93"/>
      <c r="AO232" s="93"/>
      <c r="AP232" s="93"/>
      <c r="AQ232" s="92"/>
      <c r="AR232" s="92"/>
      <c r="AS232" s="92"/>
      <c r="AT232" s="92"/>
      <c r="AU232" s="36"/>
      <c r="AV232" s="118"/>
      <c r="AW232" s="118"/>
      <c r="AX232" s="118"/>
      <c r="AY232" s="118"/>
      <c r="AZ232" s="118"/>
      <c r="BA232" s="118"/>
      <c r="BB232" s="118"/>
      <c r="BC232" s="118"/>
      <c r="BD232" s="118"/>
      <c r="BE232" s="118"/>
      <c r="BF232" s="118"/>
      <c r="BG232" s="118"/>
      <c r="BH232" s="118"/>
      <c r="BI232" s="118"/>
      <c r="BJ232" s="118"/>
      <c r="BK232" s="118"/>
      <c r="BL232" s="118"/>
      <c r="BM232" s="118"/>
      <c r="BN232" s="118"/>
      <c r="BO232" s="118"/>
      <c r="BP232" s="118"/>
      <c r="BQ232" s="36"/>
      <c r="BR232" s="36"/>
      <c r="BS232" s="36"/>
      <c r="BT232" s="36"/>
      <c r="BU232" s="36"/>
      <c r="BV232" s="36"/>
      <c r="BW232" s="36"/>
      <c r="BX232" s="36"/>
      <c r="BY232" s="36"/>
      <c r="BZ232" s="36"/>
      <c r="CA232" s="36"/>
      <c r="CB232" s="36"/>
      <c r="CC232" s="36"/>
      <c r="CD232" s="36"/>
      <c r="CE232" s="36"/>
      <c r="CF232" s="36"/>
      <c r="CG232" s="36"/>
      <c r="CH232" s="36"/>
      <c r="CI232" s="36"/>
      <c r="CJ232" s="36"/>
      <c r="CK232" s="36"/>
      <c r="CL232" s="36"/>
      <c r="CM232" s="36"/>
      <c r="CN232" s="36"/>
      <c r="CO232" s="36"/>
      <c r="CP232" s="36"/>
      <c r="CQ232" s="36"/>
      <c r="CR232" s="36"/>
      <c r="CS232" s="36"/>
      <c r="CT232" s="36"/>
      <c r="CU232" s="36"/>
      <c r="CV232" s="36"/>
      <c r="CW232" s="36"/>
      <c r="CX232" s="36"/>
      <c r="CY232" s="36"/>
      <c r="CZ232" s="36"/>
    </row>
    <row r="233" customFormat="false" ht="16.5" hidden="false" customHeight="true" outlineLevel="0" collapsed="false">
      <c r="A233" s="85"/>
      <c r="B233" s="85"/>
      <c r="C233" s="85"/>
      <c r="D233" s="87"/>
      <c r="E233" s="108"/>
      <c r="F233" s="109"/>
      <c r="G233" s="109"/>
      <c r="H233" s="109"/>
      <c r="I233" s="109"/>
      <c r="J233" s="109"/>
      <c r="K233" s="89"/>
      <c r="L233" s="89"/>
      <c r="M233" s="89"/>
      <c r="N233" s="89"/>
      <c r="O233" s="89"/>
      <c r="P233" s="89"/>
      <c r="Q233" s="112"/>
      <c r="R233" s="112"/>
      <c r="S233" s="112"/>
      <c r="T233" s="112"/>
      <c r="U233" s="112"/>
      <c r="V233" s="112"/>
      <c r="W233" s="91"/>
      <c r="X233" s="91"/>
      <c r="Y233" s="91"/>
      <c r="Z233" s="91"/>
      <c r="AA233" s="91"/>
      <c r="AB233" s="91"/>
      <c r="AC233" s="92"/>
      <c r="AD233" s="92"/>
      <c r="AE233" s="92"/>
      <c r="AF233" s="92"/>
      <c r="AG233" s="92"/>
      <c r="AH233" s="92"/>
      <c r="AI233" s="93"/>
      <c r="AJ233" s="93"/>
      <c r="AK233" s="93"/>
      <c r="AL233" s="93"/>
      <c r="AM233" s="93"/>
      <c r="AN233" s="93"/>
      <c r="AO233" s="93"/>
      <c r="AP233" s="93"/>
      <c r="AQ233" s="92"/>
      <c r="AR233" s="88"/>
      <c r="AS233" s="92"/>
      <c r="AT233" s="92"/>
      <c r="AU233" s="36"/>
      <c r="AV233" s="118"/>
      <c r="AW233" s="118"/>
      <c r="AX233" s="118"/>
      <c r="AY233" s="118"/>
      <c r="AZ233" s="118"/>
      <c r="BA233" s="118"/>
      <c r="BB233" s="118"/>
      <c r="BC233" s="118"/>
      <c r="BD233" s="118"/>
      <c r="BE233" s="118"/>
      <c r="BF233" s="118"/>
      <c r="BG233" s="118"/>
      <c r="BH233" s="118"/>
      <c r="BI233" s="118"/>
      <c r="BJ233" s="118"/>
      <c r="BK233" s="118"/>
      <c r="BL233" s="118"/>
      <c r="BM233" s="118"/>
      <c r="BN233" s="118"/>
      <c r="BO233" s="118"/>
      <c r="BP233" s="118"/>
      <c r="BQ233" s="36"/>
      <c r="BR233" s="36"/>
      <c r="BS233" s="36"/>
      <c r="BT233" s="36"/>
      <c r="BU233" s="36"/>
      <c r="BV233" s="36"/>
      <c r="BW233" s="36"/>
      <c r="BX233" s="36"/>
      <c r="BY233" s="36"/>
      <c r="BZ233" s="36"/>
      <c r="CA233" s="36"/>
      <c r="CB233" s="36"/>
      <c r="CC233" s="36"/>
      <c r="CD233" s="36"/>
      <c r="CE233" s="36"/>
      <c r="CF233" s="36"/>
      <c r="CG233" s="36"/>
      <c r="CH233" s="36"/>
      <c r="CI233" s="36"/>
      <c r="CJ233" s="36"/>
      <c r="CK233" s="36"/>
      <c r="CL233" s="36"/>
      <c r="CM233" s="36"/>
      <c r="CN233" s="36"/>
      <c r="CO233" s="36"/>
      <c r="CP233" s="36"/>
      <c r="CQ233" s="36"/>
      <c r="CR233" s="36"/>
      <c r="CS233" s="36"/>
      <c r="CT233" s="36"/>
      <c r="CU233" s="36"/>
      <c r="CV233" s="36"/>
      <c r="CW233" s="36"/>
      <c r="CX233" s="36"/>
      <c r="CY233" s="36"/>
      <c r="CZ233" s="36"/>
    </row>
    <row r="234" customFormat="false" ht="16.5" hidden="false" customHeight="true" outlineLevel="0" collapsed="false">
      <c r="A234" s="85"/>
      <c r="B234" s="85"/>
      <c r="C234" s="85"/>
      <c r="D234" s="87"/>
      <c r="E234" s="108"/>
      <c r="F234" s="109"/>
      <c r="G234" s="109"/>
      <c r="H234" s="109"/>
      <c r="I234" s="109"/>
      <c r="J234" s="109"/>
      <c r="K234" s="89"/>
      <c r="L234" s="89"/>
      <c r="M234" s="89"/>
      <c r="N234" s="89"/>
      <c r="O234" s="89"/>
      <c r="P234" s="89"/>
      <c r="Q234" s="112"/>
      <c r="R234" s="112"/>
      <c r="S234" s="112"/>
      <c r="T234" s="112"/>
      <c r="U234" s="112"/>
      <c r="V234" s="112"/>
      <c r="W234" s="91"/>
      <c r="X234" s="91"/>
      <c r="Y234" s="91"/>
      <c r="Z234" s="91"/>
      <c r="AA234" s="91"/>
      <c r="AB234" s="91"/>
      <c r="AC234" s="92"/>
      <c r="AD234" s="92"/>
      <c r="AE234" s="92"/>
      <c r="AF234" s="92"/>
      <c r="AG234" s="92"/>
      <c r="AH234" s="92"/>
      <c r="AI234" s="93"/>
      <c r="AJ234" s="93"/>
      <c r="AK234" s="93"/>
      <c r="AL234" s="93"/>
      <c r="AM234" s="93"/>
      <c r="AN234" s="93"/>
      <c r="AO234" s="93"/>
      <c r="AP234" s="93"/>
      <c r="AQ234" s="92"/>
      <c r="AR234" s="92"/>
      <c r="AS234" s="92"/>
      <c r="AT234" s="92"/>
      <c r="AU234" s="36"/>
      <c r="AV234" s="118"/>
      <c r="AW234" s="118"/>
      <c r="AX234" s="118"/>
      <c r="AY234" s="118"/>
      <c r="AZ234" s="118"/>
      <c r="BA234" s="118"/>
      <c r="BB234" s="118"/>
      <c r="BC234" s="118"/>
      <c r="BD234" s="118"/>
      <c r="BE234" s="118"/>
      <c r="BF234" s="118"/>
      <c r="BG234" s="118"/>
      <c r="BH234" s="118"/>
      <c r="BI234" s="118"/>
      <c r="BJ234" s="118"/>
      <c r="BK234" s="118"/>
      <c r="BL234" s="118"/>
      <c r="BM234" s="118"/>
      <c r="BN234" s="118"/>
      <c r="BO234" s="118"/>
      <c r="BP234" s="118"/>
      <c r="BQ234" s="36"/>
      <c r="BR234" s="36"/>
      <c r="BS234" s="36"/>
      <c r="BT234" s="36"/>
      <c r="BU234" s="36"/>
      <c r="BV234" s="36"/>
      <c r="BW234" s="36"/>
      <c r="BX234" s="36"/>
      <c r="BY234" s="36"/>
      <c r="BZ234" s="36"/>
      <c r="CA234" s="36"/>
      <c r="CB234" s="36"/>
      <c r="CC234" s="36"/>
      <c r="CD234" s="36"/>
      <c r="CE234" s="36"/>
      <c r="CF234" s="36"/>
      <c r="CG234" s="36"/>
      <c r="CH234" s="36"/>
      <c r="CI234" s="36"/>
      <c r="CJ234" s="36"/>
      <c r="CK234" s="36"/>
      <c r="CL234" s="36"/>
      <c r="CM234" s="36"/>
      <c r="CN234" s="36"/>
      <c r="CO234" s="36"/>
      <c r="CP234" s="36"/>
      <c r="CQ234" s="36"/>
      <c r="CR234" s="36"/>
      <c r="CS234" s="36"/>
      <c r="CT234" s="36"/>
      <c r="CU234" s="36"/>
      <c r="CV234" s="36"/>
      <c r="CW234" s="36"/>
      <c r="CX234" s="36"/>
      <c r="CY234" s="36"/>
      <c r="CZ234" s="36"/>
    </row>
    <row r="235" customFormat="false" ht="16.5" hidden="false" customHeight="true" outlineLevel="0" collapsed="false">
      <c r="A235" s="85"/>
      <c r="B235" s="85"/>
      <c r="C235" s="85"/>
      <c r="D235" s="87"/>
      <c r="E235" s="108"/>
      <c r="F235" s="109"/>
      <c r="G235" s="109"/>
      <c r="H235" s="109"/>
      <c r="I235" s="109"/>
      <c r="J235" s="109"/>
      <c r="K235" s="89"/>
      <c r="L235" s="89"/>
      <c r="M235" s="89"/>
      <c r="N235" s="89"/>
      <c r="O235" s="89"/>
      <c r="P235" s="89"/>
      <c r="Q235" s="112"/>
      <c r="R235" s="112"/>
      <c r="S235" s="112"/>
      <c r="T235" s="112"/>
      <c r="U235" s="112"/>
      <c r="V235" s="112"/>
      <c r="W235" s="91"/>
      <c r="X235" s="91"/>
      <c r="Y235" s="91"/>
      <c r="Z235" s="91"/>
      <c r="AA235" s="91"/>
      <c r="AB235" s="91"/>
      <c r="AC235" s="92"/>
      <c r="AD235" s="92"/>
      <c r="AE235" s="92"/>
      <c r="AF235" s="92"/>
      <c r="AG235" s="92"/>
      <c r="AH235" s="92"/>
      <c r="AI235" s="93"/>
      <c r="AJ235" s="93"/>
      <c r="AK235" s="93"/>
      <c r="AL235" s="93"/>
      <c r="AM235" s="93"/>
      <c r="AN235" s="93"/>
      <c r="AO235" s="93"/>
      <c r="AP235" s="93"/>
      <c r="AQ235" s="92"/>
      <c r="AR235" s="92"/>
      <c r="AS235" s="92"/>
      <c r="AT235" s="92"/>
      <c r="AU235" s="36"/>
      <c r="AV235" s="118"/>
      <c r="AW235" s="118"/>
      <c r="AX235" s="118"/>
      <c r="AY235" s="118"/>
      <c r="AZ235" s="118"/>
      <c r="BA235" s="118"/>
      <c r="BB235" s="118"/>
      <c r="BC235" s="118"/>
      <c r="BD235" s="118"/>
      <c r="BE235" s="118"/>
      <c r="BF235" s="118"/>
      <c r="BG235" s="118"/>
      <c r="BH235" s="118"/>
      <c r="BI235" s="118"/>
      <c r="BJ235" s="118"/>
      <c r="BK235" s="118"/>
      <c r="BL235" s="118"/>
      <c r="BM235" s="118"/>
      <c r="BN235" s="118"/>
      <c r="BO235" s="118"/>
      <c r="BP235" s="118"/>
      <c r="BQ235" s="36"/>
      <c r="BR235" s="36"/>
      <c r="BS235" s="36"/>
      <c r="BT235" s="36"/>
      <c r="BU235" s="36"/>
      <c r="BV235" s="36"/>
      <c r="BW235" s="36"/>
      <c r="BX235" s="36"/>
      <c r="BY235" s="36"/>
      <c r="BZ235" s="36"/>
      <c r="CA235" s="36"/>
      <c r="CB235" s="36"/>
      <c r="CC235" s="36"/>
      <c r="CD235" s="36"/>
      <c r="CE235" s="36"/>
      <c r="CF235" s="36"/>
      <c r="CG235" s="36"/>
      <c r="CH235" s="36"/>
      <c r="CI235" s="36"/>
      <c r="CJ235" s="36"/>
      <c r="CK235" s="36"/>
      <c r="CL235" s="36"/>
      <c r="CM235" s="36"/>
      <c r="CN235" s="36"/>
      <c r="CO235" s="36"/>
      <c r="CP235" s="36"/>
      <c r="CQ235" s="36"/>
      <c r="CR235" s="36"/>
      <c r="CS235" s="36"/>
      <c r="CT235" s="36"/>
      <c r="CU235" s="36"/>
      <c r="CV235" s="36"/>
      <c r="CW235" s="36"/>
      <c r="CX235" s="36"/>
      <c r="CY235" s="36"/>
      <c r="CZ235" s="36"/>
    </row>
    <row r="236" customFormat="false" ht="16.5" hidden="false" customHeight="true" outlineLevel="0" collapsed="false">
      <c r="A236" s="85"/>
      <c r="B236" s="85"/>
      <c r="C236" s="85"/>
      <c r="D236" s="87"/>
      <c r="E236" s="108"/>
      <c r="F236" s="109"/>
      <c r="G236" s="109"/>
      <c r="H236" s="109"/>
      <c r="I236" s="109"/>
      <c r="J236" s="109"/>
      <c r="K236" s="89"/>
      <c r="L236" s="89"/>
      <c r="M236" s="89"/>
      <c r="N236" s="89"/>
      <c r="O236" s="89"/>
      <c r="P236" s="89"/>
      <c r="Q236" s="112"/>
      <c r="R236" s="112"/>
      <c r="S236" s="112"/>
      <c r="T236" s="112"/>
      <c r="U236" s="112"/>
      <c r="V236" s="112"/>
      <c r="W236" s="91"/>
      <c r="X236" s="91"/>
      <c r="Y236" s="91"/>
      <c r="Z236" s="91"/>
      <c r="AA236" s="91"/>
      <c r="AB236" s="91"/>
      <c r="AC236" s="92"/>
      <c r="AD236" s="92"/>
      <c r="AE236" s="92"/>
      <c r="AF236" s="92"/>
      <c r="AG236" s="92"/>
      <c r="AH236" s="92"/>
      <c r="AI236" s="93"/>
      <c r="AJ236" s="93"/>
      <c r="AK236" s="93"/>
      <c r="AL236" s="93"/>
      <c r="AM236" s="93"/>
      <c r="AN236" s="93"/>
      <c r="AO236" s="93"/>
      <c r="AP236" s="93"/>
      <c r="AQ236" s="92"/>
      <c r="AR236" s="92"/>
      <c r="AS236" s="92"/>
      <c r="AT236" s="92"/>
      <c r="AU236" s="36"/>
      <c r="AV236" s="118"/>
      <c r="AW236" s="118"/>
      <c r="AX236" s="118"/>
      <c r="AY236" s="118"/>
      <c r="AZ236" s="118"/>
      <c r="BA236" s="118"/>
      <c r="BB236" s="118"/>
      <c r="BC236" s="118"/>
      <c r="BD236" s="118"/>
      <c r="BE236" s="118"/>
      <c r="BF236" s="118"/>
      <c r="BG236" s="118"/>
      <c r="BH236" s="118"/>
      <c r="BI236" s="118"/>
      <c r="BJ236" s="118"/>
      <c r="BK236" s="118"/>
      <c r="BL236" s="118"/>
      <c r="BM236" s="118"/>
      <c r="BN236" s="118"/>
      <c r="BO236" s="118"/>
      <c r="BP236" s="118"/>
      <c r="BQ236" s="36"/>
      <c r="BR236" s="36"/>
      <c r="BS236" s="36"/>
      <c r="BT236" s="36"/>
      <c r="BU236" s="36"/>
      <c r="BV236" s="36"/>
      <c r="BW236" s="36"/>
      <c r="BX236" s="36"/>
      <c r="BY236" s="36"/>
      <c r="BZ236" s="36"/>
      <c r="CA236" s="36"/>
      <c r="CB236" s="36"/>
      <c r="CC236" s="36"/>
      <c r="CD236" s="36"/>
      <c r="CE236" s="36"/>
      <c r="CF236" s="36"/>
      <c r="CG236" s="36"/>
      <c r="CH236" s="36"/>
      <c r="CI236" s="36"/>
      <c r="CJ236" s="36"/>
      <c r="CK236" s="36"/>
      <c r="CL236" s="36"/>
      <c r="CM236" s="36"/>
      <c r="CN236" s="36"/>
      <c r="CO236" s="36"/>
      <c r="CP236" s="36"/>
      <c r="CQ236" s="36"/>
      <c r="CR236" s="36"/>
      <c r="CS236" s="36"/>
      <c r="CT236" s="36"/>
      <c r="CU236" s="36"/>
      <c r="CV236" s="36"/>
      <c r="CW236" s="36"/>
      <c r="CX236" s="36"/>
      <c r="CY236" s="36"/>
      <c r="CZ236" s="36"/>
    </row>
    <row r="237" customFormat="false" ht="16.5" hidden="false" customHeight="true" outlineLevel="0" collapsed="false">
      <c r="A237" s="85"/>
      <c r="B237" s="85"/>
      <c r="C237" s="85"/>
      <c r="D237" s="87"/>
      <c r="E237" s="108"/>
      <c r="F237" s="109"/>
      <c r="G237" s="109"/>
      <c r="H237" s="109"/>
      <c r="I237" s="109"/>
      <c r="J237" s="109"/>
      <c r="K237" s="89"/>
      <c r="L237" s="89"/>
      <c r="M237" s="89"/>
      <c r="N237" s="89"/>
      <c r="O237" s="89"/>
      <c r="P237" s="89"/>
      <c r="Q237" s="112"/>
      <c r="R237" s="112"/>
      <c r="S237" s="112"/>
      <c r="T237" s="112"/>
      <c r="U237" s="112"/>
      <c r="V237" s="112"/>
      <c r="W237" s="91"/>
      <c r="X237" s="91"/>
      <c r="Y237" s="91"/>
      <c r="Z237" s="91"/>
      <c r="AA237" s="91"/>
      <c r="AB237" s="91"/>
      <c r="AC237" s="92"/>
      <c r="AD237" s="92"/>
      <c r="AE237" s="92"/>
      <c r="AF237" s="92"/>
      <c r="AG237" s="92"/>
      <c r="AH237" s="92"/>
      <c r="AI237" s="93"/>
      <c r="AJ237" s="93"/>
      <c r="AK237" s="93"/>
      <c r="AL237" s="93"/>
      <c r="AM237" s="93"/>
      <c r="AN237" s="93"/>
      <c r="AO237" s="93"/>
      <c r="AP237" s="93"/>
      <c r="AQ237" s="92"/>
      <c r="AR237" s="92"/>
      <c r="AS237" s="92"/>
      <c r="AT237" s="92"/>
      <c r="AU237" s="36"/>
      <c r="AV237" s="118"/>
      <c r="AW237" s="118"/>
      <c r="AX237" s="118"/>
      <c r="AY237" s="118"/>
      <c r="AZ237" s="118"/>
      <c r="BA237" s="118"/>
      <c r="BB237" s="118"/>
      <c r="BC237" s="118"/>
      <c r="BD237" s="118"/>
      <c r="BE237" s="118"/>
      <c r="BF237" s="118"/>
      <c r="BG237" s="118"/>
      <c r="BH237" s="118"/>
      <c r="BI237" s="118"/>
      <c r="BJ237" s="118"/>
      <c r="BK237" s="118"/>
      <c r="BL237" s="118"/>
      <c r="BM237" s="118"/>
      <c r="BN237" s="118"/>
      <c r="BO237" s="118"/>
      <c r="BP237" s="118"/>
      <c r="BQ237" s="36"/>
      <c r="BR237" s="36"/>
      <c r="BS237" s="36"/>
      <c r="BT237" s="36"/>
      <c r="BU237" s="36"/>
      <c r="BV237" s="36"/>
      <c r="BW237" s="36"/>
      <c r="BX237" s="36"/>
      <c r="BY237" s="36"/>
      <c r="BZ237" s="36"/>
      <c r="CA237" s="36"/>
      <c r="CB237" s="36"/>
      <c r="CC237" s="36"/>
      <c r="CD237" s="36"/>
      <c r="CE237" s="36"/>
      <c r="CF237" s="36"/>
      <c r="CG237" s="36"/>
      <c r="CH237" s="36"/>
      <c r="CI237" s="36"/>
      <c r="CJ237" s="36"/>
      <c r="CK237" s="36"/>
      <c r="CL237" s="36"/>
      <c r="CM237" s="36"/>
      <c r="CN237" s="36"/>
      <c r="CO237" s="36"/>
      <c r="CP237" s="36"/>
      <c r="CQ237" s="36"/>
      <c r="CR237" s="36"/>
      <c r="CS237" s="36"/>
      <c r="CT237" s="36"/>
      <c r="CU237" s="36"/>
      <c r="CV237" s="36"/>
      <c r="CW237" s="36"/>
      <c r="CX237" s="36"/>
      <c r="CY237" s="36"/>
      <c r="CZ237" s="36"/>
    </row>
    <row r="238" customFormat="false" ht="16.5" hidden="false" customHeight="true" outlineLevel="0" collapsed="false">
      <c r="A238" s="85"/>
      <c r="B238" s="85"/>
      <c r="C238" s="85"/>
      <c r="D238" s="87"/>
      <c r="E238" s="108"/>
      <c r="F238" s="109"/>
      <c r="G238" s="109"/>
      <c r="H238" s="109"/>
      <c r="I238" s="109"/>
      <c r="J238" s="109"/>
      <c r="K238" s="89"/>
      <c r="L238" s="89"/>
      <c r="M238" s="89"/>
      <c r="N238" s="89"/>
      <c r="O238" s="89"/>
      <c r="P238" s="89"/>
      <c r="Q238" s="112"/>
      <c r="R238" s="112"/>
      <c r="S238" s="112"/>
      <c r="T238" s="112"/>
      <c r="U238" s="112"/>
      <c r="V238" s="112"/>
      <c r="W238" s="91"/>
      <c r="X238" s="91"/>
      <c r="Y238" s="91"/>
      <c r="Z238" s="91"/>
      <c r="AA238" s="91"/>
      <c r="AB238" s="91"/>
      <c r="AC238" s="92"/>
      <c r="AD238" s="92"/>
      <c r="AE238" s="92"/>
      <c r="AF238" s="92"/>
      <c r="AG238" s="92"/>
      <c r="AH238" s="92"/>
      <c r="AI238" s="93"/>
      <c r="AJ238" s="93"/>
      <c r="AK238" s="93"/>
      <c r="AL238" s="93"/>
      <c r="AM238" s="93"/>
      <c r="AN238" s="93"/>
      <c r="AO238" s="93"/>
      <c r="AP238" s="93"/>
      <c r="AQ238" s="92"/>
      <c r="AR238" s="92"/>
      <c r="AS238" s="92"/>
      <c r="AT238" s="92"/>
      <c r="AU238" s="36"/>
      <c r="AV238" s="118"/>
      <c r="AW238" s="118"/>
      <c r="AX238" s="118"/>
      <c r="AY238" s="118"/>
      <c r="AZ238" s="118"/>
      <c r="BA238" s="118"/>
      <c r="BB238" s="118"/>
      <c r="BC238" s="118"/>
      <c r="BD238" s="118"/>
      <c r="BE238" s="118"/>
      <c r="BF238" s="118"/>
      <c r="BG238" s="118"/>
      <c r="BH238" s="118"/>
      <c r="BI238" s="118"/>
      <c r="BJ238" s="118"/>
      <c r="BK238" s="118"/>
      <c r="BL238" s="118"/>
      <c r="BM238" s="118"/>
      <c r="BN238" s="118"/>
      <c r="BO238" s="118"/>
      <c r="BP238" s="118"/>
      <c r="BQ238" s="36"/>
      <c r="BR238" s="36"/>
      <c r="BS238" s="36"/>
      <c r="BT238" s="36"/>
      <c r="BU238" s="36"/>
      <c r="BV238" s="36"/>
      <c r="BW238" s="36"/>
      <c r="BX238" s="36"/>
      <c r="BY238" s="36"/>
      <c r="BZ238" s="36"/>
      <c r="CA238" s="36"/>
      <c r="CB238" s="36"/>
      <c r="CC238" s="36"/>
      <c r="CD238" s="36"/>
      <c r="CE238" s="36"/>
      <c r="CF238" s="36"/>
      <c r="CG238" s="36"/>
      <c r="CH238" s="36"/>
      <c r="CI238" s="36"/>
      <c r="CJ238" s="36"/>
      <c r="CK238" s="36"/>
      <c r="CL238" s="36"/>
      <c r="CM238" s="36"/>
      <c r="CN238" s="36"/>
      <c r="CO238" s="36"/>
      <c r="CP238" s="36"/>
      <c r="CQ238" s="36"/>
      <c r="CR238" s="36"/>
      <c r="CS238" s="36"/>
      <c r="CT238" s="36"/>
      <c r="CU238" s="36"/>
      <c r="CV238" s="36"/>
      <c r="CW238" s="36"/>
      <c r="CX238" s="36"/>
      <c r="CY238" s="36"/>
      <c r="CZ238" s="36"/>
    </row>
    <row r="239" customFormat="false" ht="16.5" hidden="false" customHeight="true" outlineLevel="0" collapsed="false">
      <c r="A239" s="85"/>
      <c r="B239" s="85"/>
      <c r="C239" s="85"/>
      <c r="D239" s="87"/>
      <c r="E239" s="108"/>
      <c r="F239" s="109"/>
      <c r="G239" s="109"/>
      <c r="H239" s="109"/>
      <c r="I239" s="109"/>
      <c r="J239" s="109"/>
      <c r="K239" s="89"/>
      <c r="L239" s="89"/>
      <c r="M239" s="89"/>
      <c r="N239" s="89"/>
      <c r="O239" s="89"/>
      <c r="P239" s="89"/>
      <c r="Q239" s="112"/>
      <c r="R239" s="112"/>
      <c r="S239" s="112"/>
      <c r="T239" s="112"/>
      <c r="U239" s="112"/>
      <c r="V239" s="112"/>
      <c r="W239" s="91"/>
      <c r="X239" s="91"/>
      <c r="Y239" s="91"/>
      <c r="Z239" s="91"/>
      <c r="AA239" s="91"/>
      <c r="AB239" s="91"/>
      <c r="AC239" s="92"/>
      <c r="AD239" s="92"/>
      <c r="AE239" s="92"/>
      <c r="AF239" s="92"/>
      <c r="AG239" s="92"/>
      <c r="AH239" s="92"/>
      <c r="AI239" s="93"/>
      <c r="AJ239" s="93"/>
      <c r="AK239" s="93"/>
      <c r="AL239" s="93"/>
      <c r="AM239" s="93"/>
      <c r="AN239" s="93"/>
      <c r="AO239" s="93"/>
      <c r="AP239" s="93"/>
      <c r="AQ239" s="92"/>
      <c r="AR239" s="88"/>
      <c r="AS239" s="92"/>
      <c r="AT239" s="92"/>
      <c r="AU239" s="36"/>
      <c r="AV239" s="118"/>
      <c r="AW239" s="118"/>
      <c r="AX239" s="118"/>
      <c r="AY239" s="118"/>
      <c r="AZ239" s="118"/>
      <c r="BA239" s="118"/>
      <c r="BB239" s="118"/>
      <c r="BC239" s="118"/>
      <c r="BD239" s="118"/>
      <c r="BE239" s="118"/>
      <c r="BF239" s="118"/>
      <c r="BG239" s="118"/>
      <c r="BH239" s="118"/>
      <c r="BI239" s="118"/>
      <c r="BJ239" s="118"/>
      <c r="BK239" s="118"/>
      <c r="BL239" s="118"/>
      <c r="BM239" s="118"/>
      <c r="BN239" s="118"/>
      <c r="BO239" s="118"/>
      <c r="BP239" s="118"/>
      <c r="BQ239" s="36"/>
      <c r="BR239" s="36"/>
      <c r="BS239" s="36"/>
      <c r="BT239" s="36"/>
      <c r="BU239" s="36"/>
      <c r="BV239" s="36"/>
      <c r="BW239" s="36"/>
      <c r="BX239" s="36"/>
      <c r="BY239" s="36"/>
      <c r="BZ239" s="36"/>
      <c r="CA239" s="36"/>
      <c r="CB239" s="36"/>
      <c r="CC239" s="36"/>
      <c r="CD239" s="36"/>
      <c r="CE239" s="36"/>
      <c r="CF239" s="36"/>
      <c r="CG239" s="36"/>
      <c r="CH239" s="36"/>
      <c r="CI239" s="36"/>
      <c r="CJ239" s="36"/>
      <c r="CK239" s="36"/>
      <c r="CL239" s="36"/>
      <c r="CM239" s="36"/>
      <c r="CN239" s="36"/>
      <c r="CO239" s="36"/>
      <c r="CP239" s="36"/>
      <c r="CQ239" s="36"/>
      <c r="CR239" s="36"/>
      <c r="CS239" s="36"/>
      <c r="CT239" s="36"/>
      <c r="CU239" s="36"/>
      <c r="CV239" s="36"/>
      <c r="CW239" s="36"/>
      <c r="CX239" s="36"/>
      <c r="CY239" s="36"/>
      <c r="CZ239" s="36"/>
    </row>
    <row r="240" customFormat="false" ht="16.5" hidden="false" customHeight="true" outlineLevel="0" collapsed="false">
      <c r="A240" s="85"/>
      <c r="B240" s="85"/>
      <c r="C240" s="85"/>
      <c r="D240" s="87"/>
      <c r="E240" s="108"/>
      <c r="F240" s="109"/>
      <c r="G240" s="109"/>
      <c r="H240" s="109"/>
      <c r="I240" s="109"/>
      <c r="J240" s="109"/>
      <c r="K240" s="89"/>
      <c r="L240" s="89"/>
      <c r="M240" s="89"/>
      <c r="N240" s="89"/>
      <c r="O240" s="89"/>
      <c r="P240" s="89"/>
      <c r="Q240" s="112"/>
      <c r="R240" s="112"/>
      <c r="S240" s="112"/>
      <c r="T240" s="112"/>
      <c r="U240" s="112"/>
      <c r="V240" s="112"/>
      <c r="W240" s="91"/>
      <c r="X240" s="91"/>
      <c r="Y240" s="91"/>
      <c r="Z240" s="91"/>
      <c r="AA240" s="91"/>
      <c r="AB240" s="91"/>
      <c r="AC240" s="92"/>
      <c r="AD240" s="92"/>
      <c r="AE240" s="92"/>
      <c r="AF240" s="92"/>
      <c r="AG240" s="92"/>
      <c r="AH240" s="92"/>
      <c r="AI240" s="93"/>
      <c r="AJ240" s="93"/>
      <c r="AK240" s="93"/>
      <c r="AL240" s="93"/>
      <c r="AM240" s="93"/>
      <c r="AN240" s="93"/>
      <c r="AO240" s="93"/>
      <c r="AP240" s="93"/>
      <c r="AQ240" s="92"/>
      <c r="AR240" s="92"/>
      <c r="AS240" s="92"/>
      <c r="AT240" s="92"/>
      <c r="AU240" s="36"/>
      <c r="AV240" s="118"/>
      <c r="AW240" s="118"/>
      <c r="AX240" s="118"/>
      <c r="AY240" s="118"/>
      <c r="AZ240" s="118"/>
      <c r="BA240" s="118"/>
      <c r="BB240" s="118"/>
      <c r="BC240" s="118"/>
      <c r="BD240" s="118"/>
      <c r="BE240" s="118"/>
      <c r="BF240" s="118"/>
      <c r="BG240" s="118"/>
      <c r="BH240" s="118"/>
      <c r="BI240" s="118"/>
      <c r="BJ240" s="118"/>
      <c r="BK240" s="118"/>
      <c r="BL240" s="118"/>
      <c r="BM240" s="118"/>
      <c r="BN240" s="118"/>
      <c r="BO240" s="118"/>
      <c r="BP240" s="118"/>
      <c r="BQ240" s="36"/>
      <c r="BR240" s="36"/>
      <c r="BS240" s="36"/>
      <c r="BT240" s="36"/>
      <c r="BU240" s="36"/>
      <c r="BV240" s="36"/>
      <c r="BW240" s="36"/>
      <c r="BX240" s="36"/>
      <c r="BY240" s="36"/>
      <c r="BZ240" s="36"/>
      <c r="CA240" s="36"/>
      <c r="CB240" s="36"/>
      <c r="CC240" s="36"/>
      <c r="CD240" s="36"/>
      <c r="CE240" s="36"/>
      <c r="CF240" s="36"/>
      <c r="CG240" s="36"/>
      <c r="CH240" s="36"/>
      <c r="CI240" s="36"/>
      <c r="CJ240" s="36"/>
      <c r="CK240" s="36"/>
      <c r="CL240" s="36"/>
      <c r="CM240" s="36"/>
      <c r="CN240" s="36"/>
      <c r="CO240" s="36"/>
      <c r="CP240" s="36"/>
      <c r="CQ240" s="36"/>
      <c r="CR240" s="36"/>
      <c r="CS240" s="36"/>
      <c r="CT240" s="36"/>
      <c r="CU240" s="36"/>
      <c r="CV240" s="36"/>
      <c r="CW240" s="36"/>
      <c r="CX240" s="36"/>
      <c r="CY240" s="36"/>
      <c r="CZ240" s="36"/>
    </row>
    <row r="241" customFormat="false" ht="16.5" hidden="false" customHeight="true" outlineLevel="0" collapsed="false">
      <c r="A241" s="85"/>
      <c r="B241" s="85"/>
      <c r="C241" s="85"/>
      <c r="D241" s="87"/>
      <c r="E241" s="108"/>
      <c r="F241" s="109"/>
      <c r="G241" s="109"/>
      <c r="H241" s="109"/>
      <c r="I241" s="109"/>
      <c r="J241" s="109"/>
      <c r="K241" s="89"/>
      <c r="L241" s="89"/>
      <c r="M241" s="89"/>
      <c r="N241" s="89"/>
      <c r="O241" s="89"/>
      <c r="P241" s="89"/>
      <c r="Q241" s="112"/>
      <c r="R241" s="112"/>
      <c r="S241" s="112"/>
      <c r="T241" s="112"/>
      <c r="U241" s="112"/>
      <c r="V241" s="112"/>
      <c r="W241" s="91"/>
      <c r="X241" s="91"/>
      <c r="Y241" s="91"/>
      <c r="Z241" s="91"/>
      <c r="AA241" s="91"/>
      <c r="AB241" s="91"/>
      <c r="AC241" s="92"/>
      <c r="AD241" s="92"/>
      <c r="AE241" s="92"/>
      <c r="AF241" s="92"/>
      <c r="AG241" s="92"/>
      <c r="AH241" s="92"/>
      <c r="AI241" s="93"/>
      <c r="AJ241" s="93"/>
      <c r="AK241" s="93"/>
      <c r="AL241" s="93"/>
      <c r="AM241" s="93"/>
      <c r="AN241" s="93"/>
      <c r="AO241" s="93"/>
      <c r="AP241" s="93"/>
      <c r="AQ241" s="92"/>
      <c r="AR241" s="92"/>
      <c r="AS241" s="92"/>
      <c r="AT241" s="92"/>
      <c r="AU241" s="36"/>
      <c r="AV241" s="118"/>
      <c r="AW241" s="118"/>
      <c r="AX241" s="118"/>
      <c r="AY241" s="118"/>
      <c r="AZ241" s="118"/>
      <c r="BA241" s="118"/>
      <c r="BB241" s="118"/>
      <c r="BC241" s="118"/>
      <c r="BD241" s="118"/>
      <c r="BE241" s="118"/>
      <c r="BF241" s="118"/>
      <c r="BG241" s="118"/>
      <c r="BH241" s="118"/>
      <c r="BI241" s="118"/>
      <c r="BJ241" s="118"/>
      <c r="BK241" s="118"/>
      <c r="BL241" s="118"/>
      <c r="BM241" s="118"/>
      <c r="BN241" s="118"/>
      <c r="BO241" s="118"/>
      <c r="BP241" s="118"/>
      <c r="BQ241" s="36"/>
      <c r="BR241" s="36"/>
      <c r="BS241" s="36"/>
      <c r="BT241" s="36"/>
      <c r="BU241" s="36"/>
      <c r="BV241" s="36"/>
      <c r="BW241" s="36"/>
      <c r="BX241" s="36"/>
      <c r="BY241" s="36"/>
      <c r="BZ241" s="36"/>
      <c r="CA241" s="36"/>
      <c r="CB241" s="36"/>
      <c r="CC241" s="36"/>
      <c r="CD241" s="36"/>
      <c r="CE241" s="36"/>
      <c r="CF241" s="36"/>
      <c r="CG241" s="36"/>
      <c r="CH241" s="36"/>
      <c r="CI241" s="36"/>
      <c r="CJ241" s="36"/>
      <c r="CK241" s="36"/>
      <c r="CL241" s="36"/>
      <c r="CM241" s="36"/>
      <c r="CN241" s="36"/>
      <c r="CO241" s="36"/>
      <c r="CP241" s="36"/>
      <c r="CQ241" s="36"/>
      <c r="CR241" s="36"/>
      <c r="CS241" s="36"/>
      <c r="CT241" s="36"/>
      <c r="CU241" s="36"/>
      <c r="CV241" s="36"/>
      <c r="CW241" s="36"/>
      <c r="CX241" s="36"/>
      <c r="CY241" s="36"/>
      <c r="CZ241" s="36"/>
    </row>
    <row r="242" customFormat="false" ht="16.5" hidden="false" customHeight="true" outlineLevel="0" collapsed="false">
      <c r="A242" s="85"/>
      <c r="B242" s="85"/>
      <c r="C242" s="85"/>
      <c r="D242" s="87"/>
      <c r="E242" s="108"/>
      <c r="F242" s="109"/>
      <c r="G242" s="109"/>
      <c r="H242" s="109"/>
      <c r="I242" s="109"/>
      <c r="J242" s="109"/>
      <c r="K242" s="89"/>
      <c r="L242" s="89"/>
      <c r="M242" s="89"/>
      <c r="N242" s="89"/>
      <c r="O242" s="89"/>
      <c r="P242" s="89"/>
      <c r="Q242" s="112"/>
      <c r="R242" s="112"/>
      <c r="S242" s="112"/>
      <c r="T242" s="112"/>
      <c r="U242" s="112"/>
      <c r="V242" s="112"/>
      <c r="W242" s="91"/>
      <c r="X242" s="91"/>
      <c r="Y242" s="91"/>
      <c r="Z242" s="91"/>
      <c r="AA242" s="91"/>
      <c r="AB242" s="91"/>
      <c r="AC242" s="92"/>
      <c r="AD242" s="92"/>
      <c r="AE242" s="92"/>
      <c r="AF242" s="92"/>
      <c r="AG242" s="92"/>
      <c r="AH242" s="92"/>
      <c r="AI242" s="93"/>
      <c r="AJ242" s="93"/>
      <c r="AK242" s="93"/>
      <c r="AL242" s="93"/>
      <c r="AM242" s="93"/>
      <c r="AN242" s="93"/>
      <c r="AO242" s="93"/>
      <c r="AP242" s="93"/>
      <c r="AQ242" s="92"/>
      <c r="AR242" s="92"/>
      <c r="AS242" s="92"/>
      <c r="AT242" s="92"/>
      <c r="AU242" s="36"/>
      <c r="AV242" s="118"/>
      <c r="AW242" s="118"/>
      <c r="AX242" s="118"/>
      <c r="AY242" s="118"/>
      <c r="AZ242" s="118"/>
      <c r="BA242" s="118"/>
      <c r="BB242" s="118"/>
      <c r="BC242" s="118"/>
      <c r="BD242" s="118"/>
      <c r="BE242" s="118"/>
      <c r="BF242" s="118"/>
      <c r="BG242" s="118"/>
      <c r="BH242" s="118"/>
      <c r="BI242" s="118"/>
      <c r="BJ242" s="118"/>
      <c r="BK242" s="118"/>
      <c r="BL242" s="118"/>
      <c r="BM242" s="118"/>
      <c r="BN242" s="118"/>
      <c r="BO242" s="118"/>
      <c r="BP242" s="118"/>
      <c r="BQ242" s="36"/>
      <c r="BR242" s="36"/>
      <c r="BS242" s="36"/>
      <c r="BT242" s="36"/>
      <c r="BU242" s="36"/>
      <c r="BV242" s="36"/>
      <c r="BW242" s="36"/>
      <c r="BX242" s="36"/>
      <c r="BY242" s="36"/>
      <c r="BZ242" s="36"/>
      <c r="CA242" s="36"/>
      <c r="CB242" s="36"/>
      <c r="CC242" s="36"/>
      <c r="CD242" s="36"/>
      <c r="CE242" s="36"/>
      <c r="CF242" s="36"/>
      <c r="CG242" s="36"/>
      <c r="CH242" s="36"/>
      <c r="CI242" s="36"/>
      <c r="CJ242" s="36"/>
      <c r="CK242" s="36"/>
      <c r="CL242" s="36"/>
      <c r="CM242" s="36"/>
      <c r="CN242" s="36"/>
      <c r="CO242" s="36"/>
      <c r="CP242" s="36"/>
      <c r="CQ242" s="36"/>
      <c r="CR242" s="36"/>
      <c r="CS242" s="36"/>
      <c r="CT242" s="36"/>
      <c r="CU242" s="36"/>
      <c r="CV242" s="36"/>
      <c r="CW242" s="36"/>
      <c r="CX242" s="36"/>
      <c r="CY242" s="36"/>
      <c r="CZ242" s="36"/>
    </row>
    <row r="243" customFormat="false" ht="16.5" hidden="false" customHeight="true" outlineLevel="0" collapsed="false">
      <c r="A243" s="85"/>
      <c r="B243" s="85"/>
      <c r="C243" s="85"/>
      <c r="D243" s="87"/>
      <c r="E243" s="108"/>
      <c r="F243" s="109"/>
      <c r="G243" s="109"/>
      <c r="H243" s="109"/>
      <c r="I243" s="109"/>
      <c r="J243" s="109"/>
      <c r="K243" s="89"/>
      <c r="L243" s="89"/>
      <c r="M243" s="89"/>
      <c r="N243" s="89"/>
      <c r="O243" s="89"/>
      <c r="P243" s="89"/>
      <c r="Q243" s="112"/>
      <c r="R243" s="112"/>
      <c r="S243" s="112"/>
      <c r="T243" s="112"/>
      <c r="U243" s="112"/>
      <c r="V243" s="112"/>
      <c r="W243" s="91"/>
      <c r="X243" s="91"/>
      <c r="Y243" s="91"/>
      <c r="Z243" s="91"/>
      <c r="AA243" s="91"/>
      <c r="AB243" s="91"/>
      <c r="AC243" s="92"/>
      <c r="AD243" s="92"/>
      <c r="AE243" s="92"/>
      <c r="AF243" s="92"/>
      <c r="AG243" s="92"/>
      <c r="AH243" s="92"/>
      <c r="AI243" s="93"/>
      <c r="AJ243" s="93"/>
      <c r="AK243" s="93"/>
      <c r="AL243" s="93"/>
      <c r="AM243" s="93"/>
      <c r="AN243" s="93"/>
      <c r="AO243" s="93"/>
      <c r="AP243" s="93"/>
      <c r="AQ243" s="92"/>
      <c r="AR243" s="92"/>
      <c r="AS243" s="92"/>
      <c r="AT243" s="92"/>
      <c r="AU243" s="36"/>
      <c r="AV243" s="118"/>
      <c r="AW243" s="118"/>
      <c r="AX243" s="118"/>
      <c r="AY243" s="118"/>
      <c r="AZ243" s="118"/>
      <c r="BA243" s="118"/>
      <c r="BB243" s="118"/>
      <c r="BC243" s="118"/>
      <c r="BD243" s="118"/>
      <c r="BE243" s="118"/>
      <c r="BF243" s="118"/>
      <c r="BG243" s="118"/>
      <c r="BH243" s="118"/>
      <c r="BI243" s="118"/>
      <c r="BJ243" s="118"/>
      <c r="BK243" s="118"/>
      <c r="BL243" s="118"/>
      <c r="BM243" s="118"/>
      <c r="BN243" s="118"/>
      <c r="BO243" s="118"/>
      <c r="BP243" s="118"/>
      <c r="BQ243" s="36"/>
      <c r="BR243" s="36"/>
      <c r="BS243" s="36"/>
      <c r="BT243" s="36"/>
      <c r="BU243" s="36"/>
      <c r="BV243" s="36"/>
      <c r="BW243" s="36"/>
      <c r="BX243" s="36"/>
      <c r="BY243" s="36"/>
      <c r="BZ243" s="36"/>
      <c r="CA243" s="36"/>
      <c r="CB243" s="36"/>
      <c r="CC243" s="36"/>
      <c r="CD243" s="36"/>
      <c r="CE243" s="36"/>
      <c r="CF243" s="36"/>
      <c r="CG243" s="36"/>
      <c r="CH243" s="36"/>
      <c r="CI243" s="36"/>
      <c r="CJ243" s="36"/>
      <c r="CK243" s="36"/>
      <c r="CL243" s="36"/>
      <c r="CM243" s="36"/>
      <c r="CN243" s="36"/>
      <c r="CO243" s="36"/>
      <c r="CP243" s="36"/>
      <c r="CQ243" s="36"/>
      <c r="CR243" s="36"/>
      <c r="CS243" s="36"/>
      <c r="CT243" s="36"/>
      <c r="CU243" s="36"/>
      <c r="CV243" s="36"/>
      <c r="CW243" s="36"/>
      <c r="CX243" s="36"/>
      <c r="CY243" s="36"/>
      <c r="CZ243" s="36"/>
    </row>
    <row r="244" customFormat="false" ht="16.5" hidden="false" customHeight="true" outlineLevel="0" collapsed="false">
      <c r="A244" s="85"/>
      <c r="B244" s="85"/>
      <c r="C244" s="85"/>
      <c r="D244" s="87"/>
      <c r="E244" s="108"/>
      <c r="F244" s="109"/>
      <c r="G244" s="109"/>
      <c r="H244" s="109"/>
      <c r="I244" s="109"/>
      <c r="J244" s="109"/>
      <c r="K244" s="89"/>
      <c r="L244" s="89"/>
      <c r="M244" s="89"/>
      <c r="N244" s="89"/>
      <c r="O244" s="89"/>
      <c r="P244" s="89"/>
      <c r="Q244" s="112"/>
      <c r="R244" s="112"/>
      <c r="S244" s="112"/>
      <c r="T244" s="112"/>
      <c r="U244" s="112"/>
      <c r="V244" s="112"/>
      <c r="W244" s="91"/>
      <c r="X244" s="91"/>
      <c r="Y244" s="91"/>
      <c r="Z244" s="91"/>
      <c r="AA244" s="91"/>
      <c r="AB244" s="91"/>
      <c r="AC244" s="92"/>
      <c r="AD244" s="92"/>
      <c r="AE244" s="92"/>
      <c r="AF244" s="92"/>
      <c r="AG244" s="92"/>
      <c r="AH244" s="92"/>
      <c r="AI244" s="93"/>
      <c r="AJ244" s="93"/>
      <c r="AK244" s="93"/>
      <c r="AL244" s="93"/>
      <c r="AM244" s="93"/>
      <c r="AN244" s="93"/>
      <c r="AO244" s="93"/>
      <c r="AP244" s="93"/>
      <c r="AQ244" s="92"/>
      <c r="AR244" s="92"/>
      <c r="AS244" s="92"/>
      <c r="AT244" s="92"/>
      <c r="AU244" s="36"/>
      <c r="AV244" s="118"/>
      <c r="AW244" s="118"/>
      <c r="AX244" s="118"/>
      <c r="AY244" s="118"/>
      <c r="AZ244" s="118"/>
      <c r="BA244" s="118"/>
      <c r="BB244" s="118"/>
      <c r="BC244" s="118"/>
      <c r="BD244" s="118"/>
      <c r="BE244" s="118"/>
      <c r="BF244" s="118"/>
      <c r="BG244" s="118"/>
      <c r="BH244" s="118"/>
      <c r="BI244" s="118"/>
      <c r="BJ244" s="118"/>
      <c r="BK244" s="118"/>
      <c r="BL244" s="118"/>
      <c r="BM244" s="118"/>
      <c r="BN244" s="118"/>
      <c r="BO244" s="118"/>
      <c r="BP244" s="118"/>
      <c r="BQ244" s="36"/>
      <c r="BR244" s="36"/>
      <c r="BS244" s="36"/>
      <c r="BT244" s="36"/>
      <c r="BU244" s="36"/>
      <c r="BV244" s="36"/>
      <c r="BW244" s="36"/>
      <c r="BX244" s="36"/>
      <c r="BY244" s="36"/>
      <c r="BZ244" s="36"/>
      <c r="CA244" s="36"/>
      <c r="CB244" s="36"/>
      <c r="CC244" s="36"/>
      <c r="CD244" s="36"/>
      <c r="CE244" s="36"/>
      <c r="CF244" s="36"/>
      <c r="CG244" s="36"/>
      <c r="CH244" s="36"/>
      <c r="CI244" s="36"/>
      <c r="CJ244" s="36"/>
      <c r="CK244" s="36"/>
      <c r="CL244" s="36"/>
      <c r="CM244" s="36"/>
      <c r="CN244" s="36"/>
      <c r="CO244" s="36"/>
      <c r="CP244" s="36"/>
      <c r="CQ244" s="36"/>
      <c r="CR244" s="36"/>
      <c r="CS244" s="36"/>
      <c r="CT244" s="36"/>
      <c r="CU244" s="36"/>
      <c r="CV244" s="36"/>
      <c r="CW244" s="36"/>
      <c r="CX244" s="36"/>
      <c r="CY244" s="36"/>
      <c r="CZ244" s="36"/>
    </row>
    <row r="245" customFormat="false" ht="16.5" hidden="false" customHeight="true" outlineLevel="0" collapsed="false">
      <c r="A245" s="85"/>
      <c r="B245" s="85"/>
      <c r="C245" s="85"/>
      <c r="D245" s="87"/>
      <c r="E245" s="108"/>
      <c r="F245" s="109"/>
      <c r="G245" s="109"/>
      <c r="H245" s="109"/>
      <c r="I245" s="109"/>
      <c r="J245" s="109"/>
      <c r="K245" s="89"/>
      <c r="L245" s="89"/>
      <c r="M245" s="89"/>
      <c r="N245" s="89"/>
      <c r="O245" s="89"/>
      <c r="P245" s="89"/>
      <c r="Q245" s="112"/>
      <c r="R245" s="112"/>
      <c r="S245" s="112"/>
      <c r="T245" s="112"/>
      <c r="U245" s="112"/>
      <c r="V245" s="112"/>
      <c r="W245" s="91"/>
      <c r="X245" s="91"/>
      <c r="Y245" s="91"/>
      <c r="Z245" s="91"/>
      <c r="AA245" s="91"/>
      <c r="AB245" s="91"/>
      <c r="AC245" s="92"/>
      <c r="AD245" s="92"/>
      <c r="AE245" s="92"/>
      <c r="AF245" s="92"/>
      <c r="AG245" s="92"/>
      <c r="AH245" s="92"/>
      <c r="AI245" s="93"/>
      <c r="AJ245" s="93"/>
      <c r="AK245" s="93"/>
      <c r="AL245" s="93"/>
      <c r="AM245" s="93"/>
      <c r="AN245" s="93"/>
      <c r="AO245" s="93"/>
      <c r="AP245" s="93"/>
      <c r="AQ245" s="92"/>
      <c r="AR245" s="88"/>
      <c r="AS245" s="92"/>
      <c r="AT245" s="92"/>
      <c r="AU245" s="36"/>
      <c r="AV245" s="118"/>
      <c r="AW245" s="118"/>
      <c r="AX245" s="118"/>
      <c r="AY245" s="118"/>
      <c r="AZ245" s="118"/>
      <c r="BA245" s="118"/>
      <c r="BB245" s="118"/>
      <c r="BC245" s="118"/>
      <c r="BD245" s="118"/>
      <c r="BE245" s="118"/>
      <c r="BF245" s="118"/>
      <c r="BG245" s="118"/>
      <c r="BH245" s="118"/>
      <c r="BI245" s="118"/>
      <c r="BJ245" s="118"/>
      <c r="BK245" s="118"/>
      <c r="BL245" s="118"/>
      <c r="BM245" s="118"/>
      <c r="BN245" s="118"/>
      <c r="BO245" s="118"/>
      <c r="BP245" s="118"/>
      <c r="BQ245" s="36"/>
      <c r="BR245" s="36"/>
      <c r="BS245" s="36"/>
      <c r="BT245" s="36"/>
      <c r="BU245" s="36"/>
      <c r="BV245" s="36"/>
      <c r="BW245" s="36"/>
      <c r="BX245" s="36"/>
      <c r="BY245" s="36"/>
      <c r="BZ245" s="36"/>
      <c r="CA245" s="36"/>
      <c r="CB245" s="36"/>
      <c r="CC245" s="36"/>
      <c r="CD245" s="36"/>
      <c r="CE245" s="36"/>
      <c r="CF245" s="36"/>
      <c r="CG245" s="36"/>
      <c r="CH245" s="36"/>
      <c r="CI245" s="36"/>
      <c r="CJ245" s="36"/>
      <c r="CK245" s="36"/>
      <c r="CL245" s="36"/>
      <c r="CM245" s="36"/>
      <c r="CN245" s="36"/>
      <c r="CO245" s="36"/>
      <c r="CP245" s="36"/>
      <c r="CQ245" s="36"/>
      <c r="CR245" s="36"/>
      <c r="CS245" s="36"/>
      <c r="CT245" s="36"/>
      <c r="CU245" s="36"/>
      <c r="CV245" s="36"/>
      <c r="CW245" s="36"/>
      <c r="CX245" s="36"/>
      <c r="CY245" s="36"/>
      <c r="CZ245" s="36"/>
    </row>
    <row r="246" customFormat="false" ht="16.5" hidden="false" customHeight="true" outlineLevel="0" collapsed="false">
      <c r="A246" s="85"/>
      <c r="B246" s="85"/>
      <c r="C246" s="85"/>
      <c r="D246" s="87"/>
      <c r="E246" s="108"/>
      <c r="F246" s="109"/>
      <c r="G246" s="109"/>
      <c r="H246" s="109"/>
      <c r="I246" s="109"/>
      <c r="J246" s="109"/>
      <c r="K246" s="89"/>
      <c r="L246" s="89"/>
      <c r="M246" s="89"/>
      <c r="N246" s="89"/>
      <c r="O246" s="89"/>
      <c r="P246" s="89"/>
      <c r="Q246" s="112"/>
      <c r="R246" s="112"/>
      <c r="S246" s="112"/>
      <c r="T246" s="112"/>
      <c r="U246" s="112"/>
      <c r="V246" s="112"/>
      <c r="W246" s="91"/>
      <c r="X246" s="91"/>
      <c r="Y246" s="91"/>
      <c r="Z246" s="91"/>
      <c r="AA246" s="91"/>
      <c r="AB246" s="91"/>
      <c r="AC246" s="92"/>
      <c r="AD246" s="92"/>
      <c r="AE246" s="92"/>
      <c r="AF246" s="92"/>
      <c r="AG246" s="92"/>
      <c r="AH246" s="92"/>
      <c r="AI246" s="93"/>
      <c r="AJ246" s="93"/>
      <c r="AK246" s="93"/>
      <c r="AL246" s="93"/>
      <c r="AM246" s="93"/>
      <c r="AN246" s="93"/>
      <c r="AO246" s="93"/>
      <c r="AP246" s="93"/>
      <c r="AQ246" s="92"/>
      <c r="AR246" s="92"/>
      <c r="AS246" s="92"/>
      <c r="AT246" s="92"/>
      <c r="AU246" s="36"/>
      <c r="AV246" s="118"/>
      <c r="AW246" s="118"/>
      <c r="AX246" s="118"/>
      <c r="AY246" s="118"/>
      <c r="AZ246" s="118"/>
      <c r="BA246" s="118"/>
      <c r="BB246" s="118"/>
      <c r="BC246" s="118"/>
      <c r="BD246" s="118"/>
      <c r="BE246" s="118"/>
      <c r="BF246" s="118"/>
      <c r="BG246" s="118"/>
      <c r="BH246" s="118"/>
      <c r="BI246" s="118"/>
      <c r="BJ246" s="118"/>
      <c r="BK246" s="118"/>
      <c r="BL246" s="118"/>
      <c r="BM246" s="118"/>
      <c r="BN246" s="118"/>
      <c r="BO246" s="118"/>
      <c r="BP246" s="118"/>
      <c r="BQ246" s="36"/>
      <c r="BR246" s="36"/>
      <c r="BS246" s="36"/>
      <c r="BT246" s="36"/>
      <c r="BU246" s="36"/>
      <c r="BV246" s="36"/>
      <c r="BW246" s="36"/>
      <c r="BX246" s="36"/>
      <c r="BY246" s="36"/>
      <c r="BZ246" s="36"/>
      <c r="CA246" s="36"/>
      <c r="CB246" s="36"/>
      <c r="CC246" s="36"/>
      <c r="CD246" s="36"/>
      <c r="CE246" s="36"/>
      <c r="CF246" s="36"/>
      <c r="CG246" s="36"/>
      <c r="CH246" s="36"/>
      <c r="CI246" s="36"/>
      <c r="CJ246" s="36"/>
      <c r="CK246" s="36"/>
      <c r="CL246" s="36"/>
      <c r="CM246" s="36"/>
      <c r="CN246" s="36"/>
      <c r="CO246" s="36"/>
      <c r="CP246" s="36"/>
      <c r="CQ246" s="36"/>
      <c r="CR246" s="36"/>
      <c r="CS246" s="36"/>
      <c r="CT246" s="36"/>
      <c r="CU246" s="36"/>
      <c r="CV246" s="36"/>
      <c r="CW246" s="36"/>
      <c r="CX246" s="36"/>
      <c r="CY246" s="36"/>
      <c r="CZ246" s="36"/>
    </row>
    <row r="247" customFormat="false" ht="16.5" hidden="false" customHeight="true" outlineLevel="0" collapsed="false">
      <c r="A247" s="85"/>
      <c r="B247" s="85"/>
      <c r="C247" s="85"/>
      <c r="D247" s="87"/>
      <c r="E247" s="108"/>
      <c r="F247" s="109"/>
      <c r="G247" s="109"/>
      <c r="H247" s="109"/>
      <c r="I247" s="109"/>
      <c r="J247" s="109"/>
      <c r="K247" s="89"/>
      <c r="L247" s="89"/>
      <c r="M247" s="89"/>
      <c r="N247" s="89"/>
      <c r="O247" s="89"/>
      <c r="P247" s="89"/>
      <c r="Q247" s="112"/>
      <c r="R247" s="112"/>
      <c r="S247" s="112"/>
      <c r="T247" s="112"/>
      <c r="U247" s="112"/>
      <c r="V247" s="112"/>
      <c r="W247" s="91"/>
      <c r="X247" s="91"/>
      <c r="Y247" s="91"/>
      <c r="Z247" s="91"/>
      <c r="AA247" s="91"/>
      <c r="AB247" s="91"/>
      <c r="AC247" s="92"/>
      <c r="AD247" s="92"/>
      <c r="AE247" s="92"/>
      <c r="AF247" s="92"/>
      <c r="AG247" s="92"/>
      <c r="AH247" s="92"/>
      <c r="AI247" s="93"/>
      <c r="AJ247" s="93"/>
      <c r="AK247" s="93"/>
      <c r="AL247" s="93"/>
      <c r="AM247" s="93"/>
      <c r="AN247" s="93"/>
      <c r="AO247" s="93"/>
      <c r="AP247" s="93"/>
      <c r="AQ247" s="92"/>
      <c r="AR247" s="92"/>
      <c r="AS247" s="92"/>
      <c r="AT247" s="92"/>
      <c r="AU247" s="36"/>
      <c r="AV247" s="118"/>
      <c r="AW247" s="118"/>
      <c r="AX247" s="118"/>
      <c r="AY247" s="118"/>
      <c r="AZ247" s="118"/>
      <c r="BA247" s="118"/>
      <c r="BB247" s="118"/>
      <c r="BC247" s="118"/>
      <c r="BD247" s="118"/>
      <c r="BE247" s="118"/>
      <c r="BF247" s="118"/>
      <c r="BG247" s="118"/>
      <c r="BH247" s="118"/>
      <c r="BI247" s="118"/>
      <c r="BJ247" s="118"/>
      <c r="BK247" s="118"/>
      <c r="BL247" s="118"/>
      <c r="BM247" s="118"/>
      <c r="BN247" s="118"/>
      <c r="BO247" s="118"/>
      <c r="BP247" s="118"/>
      <c r="BQ247" s="36"/>
      <c r="BR247" s="36"/>
      <c r="BS247" s="36"/>
      <c r="BT247" s="36"/>
      <c r="BU247" s="36"/>
      <c r="BV247" s="36"/>
      <c r="BW247" s="36"/>
      <c r="BX247" s="36"/>
      <c r="BY247" s="36"/>
      <c r="BZ247" s="36"/>
      <c r="CA247" s="36"/>
      <c r="CB247" s="36"/>
      <c r="CC247" s="36"/>
      <c r="CD247" s="36"/>
      <c r="CE247" s="36"/>
      <c r="CF247" s="36"/>
      <c r="CG247" s="36"/>
      <c r="CH247" s="36"/>
      <c r="CI247" s="36"/>
      <c r="CJ247" s="36"/>
      <c r="CK247" s="36"/>
      <c r="CL247" s="36"/>
      <c r="CM247" s="36"/>
      <c r="CN247" s="36"/>
      <c r="CO247" s="36"/>
      <c r="CP247" s="36"/>
      <c r="CQ247" s="36"/>
      <c r="CR247" s="36"/>
      <c r="CS247" s="36"/>
      <c r="CT247" s="36"/>
      <c r="CU247" s="36"/>
      <c r="CV247" s="36"/>
      <c r="CW247" s="36"/>
      <c r="CX247" s="36"/>
      <c r="CY247" s="36"/>
      <c r="CZ247" s="36"/>
    </row>
    <row r="248" customFormat="false" ht="16.5" hidden="false" customHeight="true" outlineLevel="0" collapsed="false">
      <c r="A248" s="85"/>
      <c r="B248" s="85"/>
      <c r="C248" s="85"/>
      <c r="D248" s="87"/>
      <c r="E248" s="108"/>
      <c r="F248" s="109"/>
      <c r="G248" s="109"/>
      <c r="H248" s="109"/>
      <c r="I248" s="109"/>
      <c r="J248" s="109"/>
      <c r="K248" s="89"/>
      <c r="L248" s="89"/>
      <c r="M248" s="89"/>
      <c r="N248" s="89"/>
      <c r="O248" s="89"/>
      <c r="P248" s="89"/>
      <c r="Q248" s="112"/>
      <c r="R248" s="112"/>
      <c r="S248" s="112"/>
      <c r="T248" s="112"/>
      <c r="U248" s="112"/>
      <c r="V248" s="112"/>
      <c r="W248" s="91"/>
      <c r="X248" s="91"/>
      <c r="Y248" s="91"/>
      <c r="Z248" s="91"/>
      <c r="AA248" s="91"/>
      <c r="AB248" s="91"/>
      <c r="AC248" s="92"/>
      <c r="AD248" s="92"/>
      <c r="AE248" s="92"/>
      <c r="AF248" s="92"/>
      <c r="AG248" s="92"/>
      <c r="AH248" s="92"/>
      <c r="AI248" s="93"/>
      <c r="AJ248" s="93"/>
      <c r="AK248" s="93"/>
      <c r="AL248" s="93"/>
      <c r="AM248" s="93"/>
      <c r="AN248" s="93"/>
      <c r="AO248" s="93"/>
      <c r="AP248" s="93"/>
      <c r="AQ248" s="92"/>
      <c r="AR248" s="92"/>
      <c r="AS248" s="92"/>
      <c r="AT248" s="92"/>
      <c r="AU248" s="36"/>
      <c r="AV248" s="118"/>
      <c r="AW248" s="118"/>
      <c r="AX248" s="118"/>
      <c r="AY248" s="118"/>
      <c r="AZ248" s="118"/>
      <c r="BA248" s="118"/>
      <c r="BB248" s="118"/>
      <c r="BC248" s="118"/>
      <c r="BD248" s="118"/>
      <c r="BE248" s="118"/>
      <c r="BF248" s="118"/>
      <c r="BG248" s="118"/>
      <c r="BH248" s="118"/>
      <c r="BI248" s="118"/>
      <c r="BJ248" s="118"/>
      <c r="BK248" s="118"/>
      <c r="BL248" s="118"/>
      <c r="BM248" s="118"/>
      <c r="BN248" s="118"/>
      <c r="BO248" s="118"/>
      <c r="BP248" s="118"/>
      <c r="BQ248" s="36"/>
      <c r="BR248" s="36"/>
      <c r="BS248" s="36"/>
      <c r="BT248" s="36"/>
      <c r="BU248" s="36"/>
      <c r="BV248" s="36"/>
      <c r="BW248" s="36"/>
      <c r="BX248" s="36"/>
      <c r="BY248" s="36"/>
      <c r="BZ248" s="36"/>
      <c r="CA248" s="36"/>
      <c r="CB248" s="36"/>
      <c r="CC248" s="36"/>
      <c r="CD248" s="36"/>
      <c r="CE248" s="36"/>
      <c r="CF248" s="36"/>
      <c r="CG248" s="36"/>
      <c r="CH248" s="36"/>
      <c r="CI248" s="36"/>
      <c r="CJ248" s="36"/>
      <c r="CK248" s="36"/>
      <c r="CL248" s="36"/>
      <c r="CM248" s="36"/>
      <c r="CN248" s="36"/>
      <c r="CO248" s="36"/>
      <c r="CP248" s="36"/>
      <c r="CQ248" s="36"/>
      <c r="CR248" s="36"/>
      <c r="CS248" s="36"/>
      <c r="CT248" s="36"/>
      <c r="CU248" s="36"/>
      <c r="CV248" s="36"/>
      <c r="CW248" s="36"/>
      <c r="CX248" s="36"/>
      <c r="CY248" s="36"/>
      <c r="CZ248" s="36"/>
    </row>
    <row r="249" customFormat="false" ht="16.5" hidden="false" customHeight="true" outlineLevel="0" collapsed="false">
      <c r="A249" s="85"/>
      <c r="B249" s="85"/>
      <c r="C249" s="85"/>
      <c r="D249" s="87"/>
      <c r="E249" s="108"/>
      <c r="F249" s="109"/>
      <c r="G249" s="109"/>
      <c r="H249" s="109"/>
      <c r="I249" s="109"/>
      <c r="J249" s="109"/>
      <c r="K249" s="89"/>
      <c r="L249" s="89"/>
      <c r="M249" s="89"/>
      <c r="N249" s="89"/>
      <c r="O249" s="89"/>
      <c r="P249" s="89"/>
      <c r="Q249" s="112"/>
      <c r="R249" s="112"/>
      <c r="S249" s="112"/>
      <c r="T249" s="112"/>
      <c r="U249" s="112"/>
      <c r="V249" s="112"/>
      <c r="W249" s="91"/>
      <c r="X249" s="91"/>
      <c r="Y249" s="91"/>
      <c r="Z249" s="91"/>
      <c r="AA249" s="91"/>
      <c r="AB249" s="91"/>
      <c r="AC249" s="92"/>
      <c r="AD249" s="92"/>
      <c r="AE249" s="92"/>
      <c r="AF249" s="92"/>
      <c r="AG249" s="92"/>
      <c r="AH249" s="92"/>
      <c r="AI249" s="93"/>
      <c r="AJ249" s="93"/>
      <c r="AK249" s="93"/>
      <c r="AL249" s="93"/>
      <c r="AM249" s="93"/>
      <c r="AN249" s="93"/>
      <c r="AO249" s="93"/>
      <c r="AP249" s="93"/>
      <c r="AQ249" s="92"/>
      <c r="AR249" s="92"/>
      <c r="AS249" s="92"/>
      <c r="AT249" s="92"/>
      <c r="AU249" s="36"/>
      <c r="AV249" s="118"/>
      <c r="AW249" s="118"/>
      <c r="AX249" s="118"/>
      <c r="AY249" s="118"/>
      <c r="AZ249" s="118"/>
      <c r="BA249" s="118"/>
      <c r="BB249" s="118"/>
      <c r="BC249" s="118"/>
      <c r="BD249" s="118"/>
      <c r="BE249" s="118"/>
      <c r="BF249" s="118"/>
      <c r="BG249" s="118"/>
      <c r="BH249" s="118"/>
      <c r="BI249" s="118"/>
      <c r="BJ249" s="118"/>
      <c r="BK249" s="118"/>
      <c r="BL249" s="118"/>
      <c r="BM249" s="118"/>
      <c r="BN249" s="118"/>
      <c r="BO249" s="118"/>
      <c r="BP249" s="118"/>
      <c r="BQ249" s="36"/>
      <c r="BR249" s="36"/>
      <c r="BS249" s="36"/>
      <c r="BT249" s="36"/>
      <c r="BU249" s="36"/>
      <c r="BV249" s="36"/>
      <c r="BW249" s="36"/>
      <c r="BX249" s="36"/>
      <c r="BY249" s="36"/>
      <c r="BZ249" s="36"/>
      <c r="CA249" s="36"/>
      <c r="CB249" s="36"/>
      <c r="CC249" s="36"/>
      <c r="CD249" s="36"/>
      <c r="CE249" s="36"/>
      <c r="CF249" s="36"/>
      <c r="CG249" s="36"/>
      <c r="CH249" s="36"/>
      <c r="CI249" s="36"/>
      <c r="CJ249" s="36"/>
      <c r="CK249" s="36"/>
      <c r="CL249" s="36"/>
      <c r="CM249" s="36"/>
      <c r="CN249" s="36"/>
      <c r="CO249" s="36"/>
      <c r="CP249" s="36"/>
      <c r="CQ249" s="36"/>
      <c r="CR249" s="36"/>
      <c r="CS249" s="36"/>
      <c r="CT249" s="36"/>
      <c r="CU249" s="36"/>
      <c r="CV249" s="36"/>
      <c r="CW249" s="36"/>
      <c r="CX249" s="36"/>
      <c r="CY249" s="36"/>
      <c r="CZ249" s="36"/>
    </row>
    <row r="250" customFormat="false" ht="16.5" hidden="false" customHeight="true" outlineLevel="0" collapsed="false">
      <c r="A250" s="85"/>
      <c r="B250" s="85"/>
      <c r="C250" s="85"/>
      <c r="D250" s="87"/>
      <c r="E250" s="108"/>
      <c r="F250" s="109"/>
      <c r="G250" s="109"/>
      <c r="H250" s="109"/>
      <c r="I250" s="109"/>
      <c r="J250" s="109"/>
      <c r="K250" s="89"/>
      <c r="L250" s="89"/>
      <c r="M250" s="89"/>
      <c r="N250" s="89"/>
      <c r="O250" s="89"/>
      <c r="P250" s="89"/>
      <c r="Q250" s="112"/>
      <c r="R250" s="112"/>
      <c r="S250" s="112"/>
      <c r="T250" s="112"/>
      <c r="U250" s="112"/>
      <c r="V250" s="112"/>
      <c r="W250" s="91"/>
      <c r="X250" s="91"/>
      <c r="Y250" s="91"/>
      <c r="Z250" s="91"/>
      <c r="AA250" s="91"/>
      <c r="AB250" s="91"/>
      <c r="AC250" s="92"/>
      <c r="AD250" s="92"/>
      <c r="AE250" s="92"/>
      <c r="AF250" s="92"/>
      <c r="AG250" s="92"/>
      <c r="AH250" s="92"/>
      <c r="AI250" s="93"/>
      <c r="AJ250" s="93"/>
      <c r="AK250" s="93"/>
      <c r="AL250" s="93"/>
      <c r="AM250" s="93"/>
      <c r="AN250" s="93"/>
      <c r="AO250" s="93"/>
      <c r="AP250" s="93"/>
      <c r="AQ250" s="92"/>
      <c r="AR250" s="92"/>
      <c r="AS250" s="92"/>
      <c r="AT250" s="92"/>
      <c r="AU250" s="36"/>
      <c r="AV250" s="118"/>
      <c r="AW250" s="118"/>
      <c r="AX250" s="118"/>
      <c r="AY250" s="118"/>
      <c r="AZ250" s="118"/>
      <c r="BA250" s="118"/>
      <c r="BB250" s="118"/>
      <c r="BC250" s="118"/>
      <c r="BD250" s="118"/>
      <c r="BE250" s="118"/>
      <c r="BF250" s="118"/>
      <c r="BG250" s="118"/>
      <c r="BH250" s="118"/>
      <c r="BI250" s="118"/>
      <c r="BJ250" s="118"/>
      <c r="BK250" s="118"/>
      <c r="BL250" s="118"/>
      <c r="BM250" s="118"/>
      <c r="BN250" s="118"/>
      <c r="BO250" s="118"/>
      <c r="BP250" s="118"/>
      <c r="BQ250" s="36"/>
      <c r="BR250" s="36"/>
      <c r="BS250" s="36"/>
      <c r="BT250" s="36"/>
      <c r="BU250" s="36"/>
      <c r="BV250" s="36"/>
      <c r="BW250" s="36"/>
      <c r="BX250" s="36"/>
      <c r="BY250" s="36"/>
      <c r="BZ250" s="36"/>
      <c r="CA250" s="36"/>
      <c r="CB250" s="36"/>
      <c r="CC250" s="36"/>
      <c r="CD250" s="36"/>
      <c r="CE250" s="36"/>
      <c r="CF250" s="36"/>
      <c r="CG250" s="36"/>
      <c r="CH250" s="36"/>
      <c r="CI250" s="36"/>
      <c r="CJ250" s="36"/>
      <c r="CK250" s="36"/>
      <c r="CL250" s="36"/>
      <c r="CM250" s="36"/>
      <c r="CN250" s="36"/>
      <c r="CO250" s="36"/>
      <c r="CP250" s="36"/>
      <c r="CQ250" s="36"/>
      <c r="CR250" s="36"/>
      <c r="CS250" s="36"/>
      <c r="CT250" s="36"/>
      <c r="CU250" s="36"/>
      <c r="CV250" s="36"/>
      <c r="CW250" s="36"/>
      <c r="CX250" s="36"/>
      <c r="CY250" s="36"/>
      <c r="CZ250" s="36"/>
    </row>
    <row r="251" customFormat="false" ht="16.5" hidden="false" customHeight="true" outlineLevel="0" collapsed="false">
      <c r="A251" s="85"/>
      <c r="B251" s="85"/>
      <c r="C251" s="85"/>
      <c r="D251" s="87"/>
      <c r="E251" s="108"/>
      <c r="F251" s="109"/>
      <c r="G251" s="109"/>
      <c r="H251" s="109"/>
      <c r="I251" s="109"/>
      <c r="J251" s="109"/>
      <c r="K251" s="89"/>
      <c r="L251" s="89"/>
      <c r="M251" s="89"/>
      <c r="N251" s="89"/>
      <c r="O251" s="89"/>
      <c r="P251" s="89"/>
      <c r="Q251" s="112"/>
      <c r="R251" s="112"/>
      <c r="S251" s="112"/>
      <c r="T251" s="112"/>
      <c r="U251" s="112"/>
      <c r="V251" s="112"/>
      <c r="W251" s="91"/>
      <c r="X251" s="91"/>
      <c r="Y251" s="91"/>
      <c r="Z251" s="91"/>
      <c r="AA251" s="91"/>
      <c r="AB251" s="91"/>
      <c r="AC251" s="92"/>
      <c r="AD251" s="92"/>
      <c r="AE251" s="92"/>
      <c r="AF251" s="92"/>
      <c r="AG251" s="92"/>
      <c r="AH251" s="92"/>
      <c r="AI251" s="93"/>
      <c r="AJ251" s="93"/>
      <c r="AK251" s="93"/>
      <c r="AL251" s="93"/>
      <c r="AM251" s="93"/>
      <c r="AN251" s="93"/>
      <c r="AO251" s="93"/>
      <c r="AP251" s="93"/>
      <c r="AQ251" s="92"/>
      <c r="AR251" s="88"/>
      <c r="AS251" s="92"/>
      <c r="AT251" s="92"/>
      <c r="AU251" s="36"/>
      <c r="AV251" s="118"/>
      <c r="AW251" s="118"/>
      <c r="AX251" s="118"/>
      <c r="AY251" s="118"/>
      <c r="AZ251" s="118"/>
      <c r="BA251" s="118"/>
      <c r="BB251" s="118"/>
      <c r="BC251" s="118"/>
      <c r="BD251" s="118"/>
      <c r="BE251" s="118"/>
      <c r="BF251" s="118"/>
      <c r="BG251" s="118"/>
      <c r="BH251" s="118"/>
      <c r="BI251" s="118"/>
      <c r="BJ251" s="118"/>
      <c r="BK251" s="118"/>
      <c r="BL251" s="118"/>
      <c r="BM251" s="118"/>
      <c r="BN251" s="118"/>
      <c r="BO251" s="118"/>
      <c r="BP251" s="118"/>
      <c r="BQ251" s="36"/>
      <c r="BR251" s="36"/>
      <c r="BS251" s="36"/>
      <c r="BT251" s="36"/>
      <c r="BU251" s="36"/>
      <c r="BV251" s="36"/>
      <c r="BW251" s="36"/>
      <c r="BX251" s="36"/>
      <c r="BY251" s="36"/>
      <c r="BZ251" s="36"/>
      <c r="CA251" s="36"/>
      <c r="CB251" s="36"/>
      <c r="CC251" s="36"/>
      <c r="CD251" s="36"/>
      <c r="CE251" s="36"/>
      <c r="CF251" s="36"/>
      <c r="CG251" s="36"/>
      <c r="CH251" s="36"/>
      <c r="CI251" s="36"/>
      <c r="CJ251" s="36"/>
      <c r="CK251" s="36"/>
      <c r="CL251" s="36"/>
      <c r="CM251" s="36"/>
      <c r="CN251" s="36"/>
      <c r="CO251" s="36"/>
      <c r="CP251" s="36"/>
      <c r="CQ251" s="36"/>
      <c r="CR251" s="36"/>
      <c r="CS251" s="36"/>
      <c r="CT251" s="36"/>
      <c r="CU251" s="36"/>
      <c r="CV251" s="36"/>
      <c r="CW251" s="36"/>
      <c r="CX251" s="36"/>
      <c r="CY251" s="36"/>
      <c r="CZ251" s="36"/>
    </row>
    <row r="252" customFormat="false" ht="16.5" hidden="false" customHeight="true" outlineLevel="0" collapsed="false">
      <c r="A252" s="85"/>
      <c r="B252" s="85"/>
      <c r="C252" s="85"/>
      <c r="D252" s="87"/>
      <c r="E252" s="108"/>
      <c r="F252" s="109"/>
      <c r="G252" s="109"/>
      <c r="H252" s="109"/>
      <c r="I252" s="109"/>
      <c r="J252" s="109"/>
      <c r="K252" s="89"/>
      <c r="L252" s="89"/>
      <c r="M252" s="89"/>
      <c r="N252" s="89"/>
      <c r="O252" s="89"/>
      <c r="P252" s="89"/>
      <c r="Q252" s="112"/>
      <c r="R252" s="112"/>
      <c r="S252" s="112"/>
      <c r="T252" s="112"/>
      <c r="U252" s="112"/>
      <c r="V252" s="112"/>
      <c r="W252" s="91"/>
      <c r="X252" s="91"/>
      <c r="Y252" s="91"/>
      <c r="Z252" s="91"/>
      <c r="AA252" s="91"/>
      <c r="AB252" s="91"/>
      <c r="AC252" s="92"/>
      <c r="AD252" s="92"/>
      <c r="AE252" s="92"/>
      <c r="AF252" s="92"/>
      <c r="AG252" s="92"/>
      <c r="AH252" s="92"/>
      <c r="AI252" s="93"/>
      <c r="AJ252" s="93"/>
      <c r="AK252" s="93"/>
      <c r="AL252" s="93"/>
      <c r="AM252" s="93"/>
      <c r="AN252" s="93"/>
      <c r="AO252" s="93"/>
      <c r="AP252" s="93"/>
      <c r="AQ252" s="92"/>
      <c r="AR252" s="92"/>
      <c r="AS252" s="92"/>
      <c r="AT252" s="92"/>
      <c r="AU252" s="36"/>
      <c r="AV252" s="118"/>
      <c r="AW252" s="118"/>
      <c r="AX252" s="118"/>
      <c r="AY252" s="118"/>
      <c r="AZ252" s="118"/>
      <c r="BA252" s="118"/>
      <c r="BB252" s="118"/>
      <c r="BC252" s="118"/>
      <c r="BD252" s="118"/>
      <c r="BE252" s="118"/>
      <c r="BF252" s="118"/>
      <c r="BG252" s="118"/>
      <c r="BH252" s="118"/>
      <c r="BI252" s="118"/>
      <c r="BJ252" s="118"/>
      <c r="BK252" s="118"/>
      <c r="BL252" s="118"/>
      <c r="BM252" s="118"/>
      <c r="BN252" s="118"/>
      <c r="BO252" s="118"/>
      <c r="BP252" s="118"/>
      <c r="BQ252" s="36"/>
      <c r="BR252" s="36"/>
      <c r="BS252" s="36"/>
      <c r="BT252" s="36"/>
      <c r="BU252" s="36"/>
      <c r="BV252" s="36"/>
      <c r="BW252" s="36"/>
      <c r="BX252" s="36"/>
      <c r="BY252" s="36"/>
      <c r="BZ252" s="36"/>
      <c r="CA252" s="36"/>
      <c r="CB252" s="36"/>
      <c r="CC252" s="36"/>
      <c r="CD252" s="36"/>
      <c r="CE252" s="36"/>
      <c r="CF252" s="36"/>
      <c r="CG252" s="36"/>
      <c r="CH252" s="36"/>
      <c r="CI252" s="36"/>
      <c r="CJ252" s="36"/>
      <c r="CK252" s="36"/>
      <c r="CL252" s="36"/>
      <c r="CM252" s="36"/>
      <c r="CN252" s="36"/>
      <c r="CO252" s="36"/>
      <c r="CP252" s="36"/>
      <c r="CQ252" s="36"/>
      <c r="CR252" s="36"/>
      <c r="CS252" s="36"/>
      <c r="CT252" s="36"/>
      <c r="CU252" s="36"/>
      <c r="CV252" s="36"/>
      <c r="CW252" s="36"/>
      <c r="CX252" s="36"/>
      <c r="CY252" s="36"/>
      <c r="CZ252" s="36"/>
    </row>
    <row r="253" customFormat="false" ht="16.5" hidden="false" customHeight="true" outlineLevel="0" collapsed="false">
      <c r="A253" s="85"/>
      <c r="B253" s="85"/>
      <c r="C253" s="85"/>
      <c r="D253" s="87"/>
      <c r="E253" s="108"/>
      <c r="F253" s="109"/>
      <c r="G253" s="109"/>
      <c r="H253" s="109"/>
      <c r="I253" s="109"/>
      <c r="J253" s="109"/>
      <c r="K253" s="89"/>
      <c r="L253" s="89"/>
      <c r="M253" s="89"/>
      <c r="N253" s="89"/>
      <c r="O253" s="89"/>
      <c r="P253" s="89"/>
      <c r="Q253" s="112"/>
      <c r="R253" s="112"/>
      <c r="S253" s="112"/>
      <c r="T253" s="112"/>
      <c r="U253" s="112"/>
      <c r="V253" s="112"/>
      <c r="W253" s="91"/>
      <c r="X253" s="91"/>
      <c r="Y253" s="91"/>
      <c r="Z253" s="91"/>
      <c r="AA253" s="91"/>
      <c r="AB253" s="91"/>
      <c r="AC253" s="92"/>
      <c r="AD253" s="92"/>
      <c r="AE253" s="92"/>
      <c r="AF253" s="92"/>
      <c r="AG253" s="92"/>
      <c r="AH253" s="92"/>
      <c r="AI253" s="93"/>
      <c r="AJ253" s="93"/>
      <c r="AK253" s="93"/>
      <c r="AL253" s="93"/>
      <c r="AM253" s="93"/>
      <c r="AN253" s="93"/>
      <c r="AO253" s="93"/>
      <c r="AP253" s="93"/>
      <c r="AQ253" s="92"/>
      <c r="AR253" s="92"/>
      <c r="AS253" s="92"/>
      <c r="AT253" s="92"/>
      <c r="AU253" s="36"/>
      <c r="AV253" s="118"/>
      <c r="AW253" s="118"/>
      <c r="AX253" s="118"/>
      <c r="AY253" s="118"/>
      <c r="AZ253" s="118"/>
      <c r="BA253" s="118"/>
      <c r="BB253" s="118"/>
      <c r="BC253" s="118"/>
      <c r="BD253" s="118"/>
      <c r="BE253" s="118"/>
      <c r="BF253" s="118"/>
      <c r="BG253" s="118"/>
      <c r="BH253" s="118"/>
      <c r="BI253" s="118"/>
      <c r="BJ253" s="118"/>
      <c r="BK253" s="118"/>
      <c r="BL253" s="118"/>
      <c r="BM253" s="118"/>
      <c r="BN253" s="118"/>
      <c r="BO253" s="118"/>
      <c r="BP253" s="118"/>
      <c r="BQ253" s="36"/>
      <c r="BR253" s="36"/>
      <c r="BS253" s="36"/>
      <c r="BT253" s="36"/>
      <c r="BU253" s="36"/>
      <c r="BV253" s="36"/>
      <c r="BW253" s="36"/>
      <c r="BX253" s="36"/>
      <c r="BY253" s="36"/>
      <c r="BZ253" s="36"/>
      <c r="CA253" s="36"/>
      <c r="CB253" s="36"/>
      <c r="CC253" s="36"/>
      <c r="CD253" s="36"/>
      <c r="CE253" s="36"/>
      <c r="CF253" s="36"/>
      <c r="CG253" s="36"/>
      <c r="CH253" s="36"/>
      <c r="CI253" s="36"/>
      <c r="CJ253" s="36"/>
      <c r="CK253" s="36"/>
      <c r="CL253" s="36"/>
      <c r="CM253" s="36"/>
      <c r="CN253" s="36"/>
      <c r="CO253" s="36"/>
      <c r="CP253" s="36"/>
      <c r="CQ253" s="36"/>
      <c r="CR253" s="36"/>
      <c r="CS253" s="36"/>
      <c r="CT253" s="36"/>
      <c r="CU253" s="36"/>
      <c r="CV253" s="36"/>
      <c r="CW253" s="36"/>
      <c r="CX253" s="36"/>
      <c r="CY253" s="36"/>
      <c r="CZ253" s="36"/>
    </row>
    <row r="254" customFormat="false" ht="16.5" hidden="false" customHeight="true" outlineLevel="0" collapsed="false">
      <c r="A254" s="85"/>
      <c r="B254" s="85"/>
      <c r="C254" s="85"/>
      <c r="D254" s="87"/>
      <c r="E254" s="108"/>
      <c r="F254" s="109"/>
      <c r="G254" s="109"/>
      <c r="H254" s="109"/>
      <c r="I254" s="109"/>
      <c r="J254" s="109"/>
      <c r="K254" s="89"/>
      <c r="L254" s="89"/>
      <c r="M254" s="89"/>
      <c r="N254" s="89"/>
      <c r="O254" s="89"/>
      <c r="P254" s="89"/>
      <c r="Q254" s="112"/>
      <c r="R254" s="112"/>
      <c r="S254" s="112"/>
      <c r="T254" s="112"/>
      <c r="U254" s="112"/>
      <c r="V254" s="112"/>
      <c r="W254" s="91"/>
      <c r="X254" s="91"/>
      <c r="Y254" s="91"/>
      <c r="Z254" s="91"/>
      <c r="AA254" s="91"/>
      <c r="AB254" s="91"/>
      <c r="AC254" s="92"/>
      <c r="AD254" s="92"/>
      <c r="AE254" s="92"/>
      <c r="AF254" s="92"/>
      <c r="AG254" s="92"/>
      <c r="AH254" s="92"/>
      <c r="AI254" s="93"/>
      <c r="AJ254" s="93"/>
      <c r="AK254" s="93"/>
      <c r="AL254" s="93"/>
      <c r="AM254" s="93"/>
      <c r="AN254" s="93"/>
      <c r="AO254" s="93"/>
      <c r="AP254" s="93"/>
      <c r="AQ254" s="92"/>
      <c r="AR254" s="92"/>
      <c r="AS254" s="92"/>
      <c r="AT254" s="92"/>
      <c r="AU254" s="36"/>
      <c r="AV254" s="118"/>
      <c r="AW254" s="118"/>
      <c r="AX254" s="118"/>
      <c r="AY254" s="118"/>
      <c r="AZ254" s="118"/>
      <c r="BA254" s="118"/>
      <c r="BB254" s="118"/>
      <c r="BC254" s="118"/>
      <c r="BD254" s="118"/>
      <c r="BE254" s="118"/>
      <c r="BF254" s="118"/>
      <c r="BG254" s="118"/>
      <c r="BH254" s="118"/>
      <c r="BI254" s="118"/>
      <c r="BJ254" s="118"/>
      <c r="BK254" s="118"/>
      <c r="BL254" s="118"/>
      <c r="BM254" s="118"/>
      <c r="BN254" s="118"/>
      <c r="BO254" s="118"/>
      <c r="BP254" s="118"/>
      <c r="BQ254" s="36"/>
      <c r="BR254" s="36"/>
      <c r="BS254" s="36"/>
      <c r="BT254" s="36"/>
      <c r="BU254" s="36"/>
      <c r="BV254" s="36"/>
      <c r="BW254" s="36"/>
      <c r="BX254" s="36"/>
      <c r="BY254" s="36"/>
      <c r="BZ254" s="36"/>
      <c r="CA254" s="36"/>
      <c r="CB254" s="36"/>
      <c r="CC254" s="36"/>
      <c r="CD254" s="36"/>
      <c r="CE254" s="36"/>
      <c r="CF254" s="36"/>
      <c r="CG254" s="36"/>
      <c r="CH254" s="36"/>
      <c r="CI254" s="36"/>
      <c r="CJ254" s="36"/>
      <c r="CK254" s="36"/>
      <c r="CL254" s="36"/>
      <c r="CM254" s="36"/>
      <c r="CN254" s="36"/>
      <c r="CO254" s="36"/>
      <c r="CP254" s="36"/>
      <c r="CQ254" s="36"/>
      <c r="CR254" s="36"/>
      <c r="CS254" s="36"/>
      <c r="CT254" s="36"/>
      <c r="CU254" s="36"/>
      <c r="CV254" s="36"/>
      <c r="CW254" s="36"/>
      <c r="CX254" s="36"/>
      <c r="CY254" s="36"/>
      <c r="CZ254" s="36"/>
    </row>
    <row r="255" customFormat="false" ht="16.5" hidden="false" customHeight="true" outlineLevel="0" collapsed="false">
      <c r="A255" s="85"/>
      <c r="B255" s="85"/>
      <c r="C255" s="85"/>
      <c r="D255" s="87"/>
      <c r="E255" s="108"/>
      <c r="F255" s="109"/>
      <c r="G255" s="109"/>
      <c r="H255" s="109"/>
      <c r="I255" s="109"/>
      <c r="J255" s="109"/>
      <c r="K255" s="89"/>
      <c r="L255" s="89"/>
      <c r="M255" s="89"/>
      <c r="N255" s="89"/>
      <c r="O255" s="89"/>
      <c r="P255" s="89"/>
      <c r="Q255" s="112"/>
      <c r="R255" s="112"/>
      <c r="S255" s="112"/>
      <c r="T255" s="112"/>
      <c r="U255" s="112"/>
      <c r="V255" s="112"/>
      <c r="W255" s="91"/>
      <c r="X255" s="91"/>
      <c r="Y255" s="91"/>
      <c r="Z255" s="91"/>
      <c r="AA255" s="91"/>
      <c r="AB255" s="91"/>
      <c r="AC255" s="92"/>
      <c r="AD255" s="92"/>
      <c r="AE255" s="92"/>
      <c r="AF255" s="92"/>
      <c r="AG255" s="92"/>
      <c r="AH255" s="92"/>
      <c r="AI255" s="93"/>
      <c r="AJ255" s="93"/>
      <c r="AK255" s="93"/>
      <c r="AL255" s="93"/>
      <c r="AM255" s="93"/>
      <c r="AN255" s="93"/>
      <c r="AO255" s="93"/>
      <c r="AP255" s="93"/>
      <c r="AQ255" s="92"/>
      <c r="AR255" s="92"/>
      <c r="AS255" s="92"/>
      <c r="AT255" s="92"/>
      <c r="AU255" s="36"/>
      <c r="AV255" s="118"/>
      <c r="AW255" s="118"/>
      <c r="AX255" s="118"/>
      <c r="AY255" s="118"/>
      <c r="AZ255" s="118"/>
      <c r="BA255" s="118"/>
      <c r="BB255" s="118"/>
      <c r="BC255" s="118"/>
      <c r="BD255" s="118"/>
      <c r="BE255" s="118"/>
      <c r="BF255" s="118"/>
      <c r="BG255" s="118"/>
      <c r="BH255" s="118"/>
      <c r="BI255" s="118"/>
      <c r="BJ255" s="118"/>
      <c r="BK255" s="118"/>
      <c r="BL255" s="118"/>
      <c r="BM255" s="118"/>
      <c r="BN255" s="118"/>
      <c r="BO255" s="118"/>
      <c r="BP255" s="118"/>
      <c r="BQ255" s="36"/>
      <c r="BR255" s="36"/>
      <c r="BS255" s="36"/>
      <c r="BT255" s="36"/>
      <c r="BU255" s="36"/>
      <c r="BV255" s="36"/>
      <c r="BW255" s="36"/>
      <c r="BX255" s="36"/>
      <c r="BY255" s="36"/>
      <c r="BZ255" s="36"/>
      <c r="CA255" s="36"/>
      <c r="CB255" s="36"/>
      <c r="CC255" s="36"/>
      <c r="CD255" s="36"/>
      <c r="CE255" s="36"/>
      <c r="CF255" s="36"/>
      <c r="CG255" s="36"/>
      <c r="CH255" s="36"/>
      <c r="CI255" s="36"/>
      <c r="CJ255" s="36"/>
      <c r="CK255" s="36"/>
      <c r="CL255" s="36"/>
      <c r="CM255" s="36"/>
      <c r="CN255" s="36"/>
      <c r="CO255" s="36"/>
      <c r="CP255" s="36"/>
      <c r="CQ255" s="36"/>
      <c r="CR255" s="36"/>
      <c r="CS255" s="36"/>
      <c r="CT255" s="36"/>
      <c r="CU255" s="36"/>
      <c r="CV255" s="36"/>
      <c r="CW255" s="36"/>
      <c r="CX255" s="36"/>
      <c r="CY255" s="36"/>
      <c r="CZ255" s="36"/>
    </row>
    <row r="256" customFormat="false" ht="16.5" hidden="false" customHeight="true" outlineLevel="0" collapsed="false">
      <c r="A256" s="85"/>
      <c r="B256" s="85"/>
      <c r="C256" s="85"/>
      <c r="D256" s="87"/>
      <c r="E256" s="108"/>
      <c r="F256" s="109"/>
      <c r="G256" s="109"/>
      <c r="H256" s="109"/>
      <c r="I256" s="109"/>
      <c r="J256" s="109"/>
      <c r="K256" s="89"/>
      <c r="L256" s="89"/>
      <c r="M256" s="89"/>
      <c r="N256" s="89"/>
      <c r="O256" s="89"/>
      <c r="P256" s="89"/>
      <c r="Q256" s="112"/>
      <c r="R256" s="112"/>
      <c r="S256" s="112"/>
      <c r="T256" s="112"/>
      <c r="U256" s="112"/>
      <c r="V256" s="112"/>
      <c r="W256" s="91"/>
      <c r="X256" s="91"/>
      <c r="Y256" s="91"/>
      <c r="Z256" s="91"/>
      <c r="AA256" s="91"/>
      <c r="AB256" s="91"/>
      <c r="AC256" s="92"/>
      <c r="AD256" s="92"/>
      <c r="AE256" s="92"/>
      <c r="AF256" s="92"/>
      <c r="AG256" s="92"/>
      <c r="AH256" s="92"/>
      <c r="AI256" s="93"/>
      <c r="AJ256" s="93"/>
      <c r="AK256" s="93"/>
      <c r="AL256" s="93"/>
      <c r="AM256" s="93"/>
      <c r="AN256" s="93"/>
      <c r="AO256" s="93"/>
      <c r="AP256" s="93"/>
      <c r="AQ256" s="92"/>
      <c r="AR256" s="92"/>
      <c r="AS256" s="92"/>
      <c r="AT256" s="92"/>
      <c r="AU256" s="36"/>
      <c r="AV256" s="118"/>
      <c r="AW256" s="118"/>
      <c r="AX256" s="118"/>
      <c r="AY256" s="118"/>
      <c r="AZ256" s="118"/>
      <c r="BA256" s="118"/>
      <c r="BB256" s="118"/>
      <c r="BC256" s="118"/>
      <c r="BD256" s="118"/>
      <c r="BE256" s="118"/>
      <c r="BF256" s="118"/>
      <c r="BG256" s="118"/>
      <c r="BH256" s="118"/>
      <c r="BI256" s="118"/>
      <c r="BJ256" s="118"/>
      <c r="BK256" s="118"/>
      <c r="BL256" s="118"/>
      <c r="BM256" s="118"/>
      <c r="BN256" s="118"/>
      <c r="BO256" s="118"/>
      <c r="BP256" s="118"/>
      <c r="BQ256" s="36"/>
      <c r="BR256" s="36"/>
      <c r="BS256" s="36"/>
      <c r="BT256" s="36"/>
      <c r="BU256" s="36"/>
      <c r="BV256" s="36"/>
      <c r="BW256" s="36"/>
      <c r="BX256" s="36"/>
      <c r="BY256" s="36"/>
      <c r="BZ256" s="36"/>
      <c r="CA256" s="36"/>
      <c r="CB256" s="36"/>
      <c r="CC256" s="36"/>
      <c r="CD256" s="36"/>
      <c r="CE256" s="36"/>
      <c r="CF256" s="36"/>
      <c r="CG256" s="36"/>
      <c r="CH256" s="36"/>
      <c r="CI256" s="36"/>
      <c r="CJ256" s="36"/>
      <c r="CK256" s="36"/>
      <c r="CL256" s="36"/>
      <c r="CM256" s="36"/>
      <c r="CN256" s="36"/>
      <c r="CO256" s="36"/>
      <c r="CP256" s="36"/>
      <c r="CQ256" s="36"/>
      <c r="CR256" s="36"/>
      <c r="CS256" s="36"/>
      <c r="CT256" s="36"/>
      <c r="CU256" s="36"/>
      <c r="CV256" s="36"/>
      <c r="CW256" s="36"/>
      <c r="CX256" s="36"/>
      <c r="CY256" s="36"/>
      <c r="CZ256" s="36"/>
    </row>
    <row r="257" customFormat="false" ht="16.5" hidden="false" customHeight="true" outlineLevel="0" collapsed="false">
      <c r="A257" s="85"/>
      <c r="B257" s="85"/>
      <c r="C257" s="85"/>
      <c r="D257" s="87"/>
      <c r="E257" s="108"/>
      <c r="F257" s="109"/>
      <c r="G257" s="109"/>
      <c r="H257" s="109"/>
      <c r="I257" s="109"/>
      <c r="J257" s="109"/>
      <c r="K257" s="89"/>
      <c r="L257" s="89"/>
      <c r="M257" s="89"/>
      <c r="N257" s="89"/>
      <c r="O257" s="89"/>
      <c r="P257" s="89"/>
      <c r="Q257" s="112"/>
      <c r="R257" s="112"/>
      <c r="S257" s="112"/>
      <c r="T257" s="112"/>
      <c r="U257" s="112"/>
      <c r="V257" s="112"/>
      <c r="W257" s="91"/>
      <c r="X257" s="91"/>
      <c r="Y257" s="91"/>
      <c r="Z257" s="91"/>
      <c r="AA257" s="91"/>
      <c r="AB257" s="91"/>
      <c r="AC257" s="92"/>
      <c r="AD257" s="92"/>
      <c r="AE257" s="92"/>
      <c r="AF257" s="92"/>
      <c r="AG257" s="92"/>
      <c r="AH257" s="92"/>
      <c r="AI257" s="93"/>
      <c r="AJ257" s="93"/>
      <c r="AK257" s="93"/>
      <c r="AL257" s="93"/>
      <c r="AM257" s="93"/>
      <c r="AN257" s="93"/>
      <c r="AO257" s="93"/>
      <c r="AP257" s="93"/>
      <c r="AQ257" s="92"/>
      <c r="AR257" s="88"/>
      <c r="AS257" s="92"/>
      <c r="AT257" s="92"/>
      <c r="AU257" s="36"/>
      <c r="AV257" s="118"/>
      <c r="AW257" s="118"/>
      <c r="AX257" s="118"/>
      <c r="AY257" s="118"/>
      <c r="AZ257" s="118"/>
      <c r="BA257" s="118"/>
      <c r="BB257" s="118"/>
      <c r="BC257" s="118"/>
      <c r="BD257" s="118"/>
      <c r="BE257" s="118"/>
      <c r="BF257" s="118"/>
      <c r="BG257" s="118"/>
      <c r="BH257" s="118"/>
      <c r="BI257" s="118"/>
      <c r="BJ257" s="118"/>
      <c r="BK257" s="118"/>
      <c r="BL257" s="118"/>
      <c r="BM257" s="118"/>
      <c r="BN257" s="118"/>
      <c r="BO257" s="118"/>
      <c r="BP257" s="118"/>
      <c r="BQ257" s="36"/>
      <c r="BR257" s="36"/>
      <c r="BS257" s="36"/>
      <c r="BT257" s="36"/>
      <c r="BU257" s="36"/>
      <c r="BV257" s="36"/>
      <c r="BW257" s="36"/>
      <c r="BX257" s="36"/>
      <c r="BY257" s="36"/>
      <c r="BZ257" s="36"/>
      <c r="CA257" s="36"/>
      <c r="CB257" s="36"/>
      <c r="CC257" s="36"/>
      <c r="CD257" s="36"/>
      <c r="CE257" s="36"/>
      <c r="CF257" s="36"/>
      <c r="CG257" s="36"/>
      <c r="CH257" s="36"/>
      <c r="CI257" s="36"/>
      <c r="CJ257" s="36"/>
      <c r="CK257" s="36"/>
      <c r="CL257" s="36"/>
      <c r="CM257" s="36"/>
      <c r="CN257" s="36"/>
      <c r="CO257" s="36"/>
      <c r="CP257" s="36"/>
      <c r="CQ257" s="36"/>
      <c r="CR257" s="36"/>
      <c r="CS257" s="36"/>
      <c r="CT257" s="36"/>
      <c r="CU257" s="36"/>
      <c r="CV257" s="36"/>
      <c r="CW257" s="36"/>
      <c r="CX257" s="36"/>
      <c r="CY257" s="36"/>
      <c r="CZ257" s="36"/>
    </row>
    <row r="258" customFormat="false" ht="16.5" hidden="false" customHeight="true" outlineLevel="0" collapsed="false">
      <c r="A258" s="85"/>
      <c r="B258" s="85"/>
      <c r="C258" s="85"/>
      <c r="D258" s="87"/>
      <c r="E258" s="108"/>
      <c r="F258" s="109"/>
      <c r="G258" s="109"/>
      <c r="H258" s="109"/>
      <c r="I258" s="109"/>
      <c r="J258" s="109"/>
      <c r="K258" s="89"/>
      <c r="L258" s="89"/>
      <c r="M258" s="89"/>
      <c r="N258" s="89"/>
      <c r="O258" s="89"/>
      <c r="P258" s="89"/>
      <c r="Q258" s="112"/>
      <c r="R258" s="112"/>
      <c r="S258" s="112"/>
      <c r="T258" s="112"/>
      <c r="U258" s="112"/>
      <c r="V258" s="112"/>
      <c r="W258" s="91"/>
      <c r="X258" s="91"/>
      <c r="Y258" s="91"/>
      <c r="Z258" s="91"/>
      <c r="AA258" s="91"/>
      <c r="AB258" s="91"/>
      <c r="AC258" s="92"/>
      <c r="AD258" s="92"/>
      <c r="AE258" s="92"/>
      <c r="AF258" s="92"/>
      <c r="AG258" s="92"/>
      <c r="AH258" s="92"/>
      <c r="AI258" s="93"/>
      <c r="AJ258" s="93"/>
      <c r="AK258" s="93"/>
      <c r="AL258" s="93"/>
      <c r="AM258" s="93"/>
      <c r="AN258" s="93"/>
      <c r="AO258" s="93"/>
      <c r="AP258" s="93"/>
      <c r="AQ258" s="92"/>
      <c r="AR258" s="92"/>
      <c r="AS258" s="92"/>
      <c r="AT258" s="92"/>
      <c r="AU258" s="36"/>
      <c r="AV258" s="118"/>
      <c r="AW258" s="118"/>
      <c r="AX258" s="118"/>
      <c r="AY258" s="118"/>
      <c r="AZ258" s="118"/>
      <c r="BA258" s="118"/>
      <c r="BB258" s="118"/>
      <c r="BC258" s="118"/>
      <c r="BD258" s="118"/>
      <c r="BE258" s="118"/>
      <c r="BF258" s="118"/>
      <c r="BG258" s="118"/>
      <c r="BH258" s="118"/>
      <c r="BI258" s="118"/>
      <c r="BJ258" s="118"/>
      <c r="BK258" s="118"/>
      <c r="BL258" s="118"/>
      <c r="BM258" s="118"/>
      <c r="BN258" s="118"/>
      <c r="BO258" s="118"/>
      <c r="BP258" s="118"/>
      <c r="BQ258" s="36"/>
      <c r="BR258" s="36"/>
      <c r="BS258" s="36"/>
      <c r="BT258" s="36"/>
      <c r="BU258" s="36"/>
      <c r="BV258" s="36"/>
      <c r="BW258" s="36"/>
      <c r="BX258" s="36"/>
      <c r="BY258" s="36"/>
      <c r="BZ258" s="36"/>
      <c r="CA258" s="36"/>
      <c r="CB258" s="36"/>
      <c r="CC258" s="36"/>
      <c r="CD258" s="36"/>
      <c r="CE258" s="36"/>
      <c r="CF258" s="36"/>
      <c r="CG258" s="36"/>
      <c r="CH258" s="36"/>
      <c r="CI258" s="36"/>
      <c r="CJ258" s="36"/>
      <c r="CK258" s="36"/>
      <c r="CL258" s="36"/>
      <c r="CM258" s="36"/>
      <c r="CN258" s="36"/>
      <c r="CO258" s="36"/>
      <c r="CP258" s="36"/>
      <c r="CQ258" s="36"/>
      <c r="CR258" s="36"/>
      <c r="CS258" s="36"/>
      <c r="CT258" s="36"/>
      <c r="CU258" s="36"/>
      <c r="CV258" s="36"/>
      <c r="CW258" s="36"/>
      <c r="CX258" s="36"/>
      <c r="CY258" s="36"/>
      <c r="CZ258" s="36"/>
    </row>
    <row r="259" customFormat="false" ht="16.5" hidden="false" customHeight="true" outlineLevel="0" collapsed="false">
      <c r="A259" s="85"/>
      <c r="B259" s="85"/>
      <c r="C259" s="85"/>
      <c r="D259" s="87"/>
      <c r="E259" s="108"/>
      <c r="F259" s="109"/>
      <c r="G259" s="109"/>
      <c r="H259" s="109"/>
      <c r="I259" s="109"/>
      <c r="J259" s="109"/>
      <c r="K259" s="89"/>
      <c r="L259" s="89"/>
      <c r="M259" s="89"/>
      <c r="N259" s="89"/>
      <c r="O259" s="89"/>
      <c r="P259" s="89"/>
      <c r="Q259" s="112"/>
      <c r="R259" s="112"/>
      <c r="S259" s="112"/>
      <c r="T259" s="112"/>
      <c r="U259" s="112"/>
      <c r="V259" s="112"/>
      <c r="W259" s="91"/>
      <c r="X259" s="91"/>
      <c r="Y259" s="91"/>
      <c r="Z259" s="91"/>
      <c r="AA259" s="91"/>
      <c r="AB259" s="91"/>
      <c r="AC259" s="92"/>
      <c r="AD259" s="92"/>
      <c r="AE259" s="92"/>
      <c r="AF259" s="92"/>
      <c r="AG259" s="92"/>
      <c r="AH259" s="92"/>
      <c r="AI259" s="93"/>
      <c r="AJ259" s="93"/>
      <c r="AK259" s="93"/>
      <c r="AL259" s="93"/>
      <c r="AM259" s="93"/>
      <c r="AN259" s="93"/>
      <c r="AO259" s="93"/>
      <c r="AP259" s="93"/>
      <c r="AQ259" s="92"/>
      <c r="AR259" s="92"/>
      <c r="AS259" s="92"/>
      <c r="AT259" s="92"/>
      <c r="AU259" s="36"/>
      <c r="AV259" s="118"/>
      <c r="AW259" s="118"/>
      <c r="AX259" s="118"/>
      <c r="AY259" s="118"/>
      <c r="AZ259" s="118"/>
      <c r="BA259" s="118"/>
      <c r="BB259" s="118"/>
      <c r="BC259" s="118"/>
      <c r="BD259" s="118"/>
      <c r="BE259" s="118"/>
      <c r="BF259" s="118"/>
      <c r="BG259" s="118"/>
      <c r="BH259" s="118"/>
      <c r="BI259" s="118"/>
      <c r="BJ259" s="118"/>
      <c r="BK259" s="118"/>
      <c r="BL259" s="118"/>
      <c r="BM259" s="118"/>
      <c r="BN259" s="118"/>
      <c r="BO259" s="118"/>
      <c r="BP259" s="118"/>
      <c r="BQ259" s="36"/>
      <c r="BR259" s="36"/>
      <c r="BS259" s="36"/>
      <c r="BT259" s="36"/>
      <c r="BU259" s="36"/>
      <c r="BV259" s="36"/>
      <c r="BW259" s="36"/>
      <c r="BX259" s="36"/>
      <c r="BY259" s="36"/>
      <c r="BZ259" s="36"/>
      <c r="CA259" s="36"/>
      <c r="CB259" s="36"/>
      <c r="CC259" s="36"/>
      <c r="CD259" s="36"/>
      <c r="CE259" s="36"/>
      <c r="CF259" s="36"/>
      <c r="CG259" s="36"/>
      <c r="CH259" s="36"/>
      <c r="CI259" s="36"/>
      <c r="CJ259" s="36"/>
      <c r="CK259" s="36"/>
      <c r="CL259" s="36"/>
      <c r="CM259" s="36"/>
      <c r="CN259" s="36"/>
      <c r="CO259" s="36"/>
      <c r="CP259" s="36"/>
      <c r="CQ259" s="36"/>
      <c r="CR259" s="36"/>
      <c r="CS259" s="36"/>
      <c r="CT259" s="36"/>
      <c r="CU259" s="36"/>
      <c r="CV259" s="36"/>
      <c r="CW259" s="36"/>
      <c r="CX259" s="36"/>
      <c r="CY259" s="36"/>
      <c r="CZ259" s="36"/>
    </row>
    <row r="260" customFormat="false" ht="16.5" hidden="false" customHeight="true" outlineLevel="0" collapsed="false">
      <c r="A260" s="85"/>
      <c r="B260" s="85"/>
      <c r="C260" s="85"/>
      <c r="D260" s="87"/>
      <c r="E260" s="108"/>
      <c r="F260" s="109"/>
      <c r="G260" s="109"/>
      <c r="H260" s="109"/>
      <c r="I260" s="109"/>
      <c r="J260" s="109"/>
      <c r="K260" s="89"/>
      <c r="L260" s="89"/>
      <c r="M260" s="89"/>
      <c r="N260" s="89"/>
      <c r="O260" s="89"/>
      <c r="P260" s="89"/>
      <c r="Q260" s="112"/>
      <c r="R260" s="112"/>
      <c r="S260" s="112"/>
      <c r="T260" s="112"/>
      <c r="U260" s="112"/>
      <c r="V260" s="112"/>
      <c r="W260" s="91"/>
      <c r="X260" s="91"/>
      <c r="Y260" s="91"/>
      <c r="Z260" s="91"/>
      <c r="AA260" s="91"/>
      <c r="AB260" s="91"/>
      <c r="AC260" s="92"/>
      <c r="AD260" s="92"/>
      <c r="AE260" s="92"/>
      <c r="AF260" s="92"/>
      <c r="AG260" s="92"/>
      <c r="AH260" s="92"/>
      <c r="AI260" s="93"/>
      <c r="AJ260" s="93"/>
      <c r="AK260" s="93"/>
      <c r="AL260" s="93"/>
      <c r="AM260" s="93"/>
      <c r="AN260" s="93"/>
      <c r="AO260" s="93"/>
      <c r="AP260" s="93"/>
      <c r="AQ260" s="92"/>
      <c r="AR260" s="92"/>
      <c r="AS260" s="92"/>
      <c r="AT260" s="92"/>
      <c r="AU260" s="36"/>
      <c r="AV260" s="118"/>
      <c r="AW260" s="118"/>
      <c r="AX260" s="118"/>
      <c r="AY260" s="118"/>
      <c r="AZ260" s="118"/>
      <c r="BA260" s="118"/>
      <c r="BB260" s="118"/>
      <c r="BC260" s="118"/>
      <c r="BD260" s="118"/>
      <c r="BE260" s="118"/>
      <c r="BF260" s="118"/>
      <c r="BG260" s="118"/>
      <c r="BH260" s="118"/>
      <c r="BI260" s="118"/>
      <c r="BJ260" s="118"/>
      <c r="BK260" s="118"/>
      <c r="BL260" s="118"/>
      <c r="BM260" s="118"/>
      <c r="BN260" s="118"/>
      <c r="BO260" s="118"/>
      <c r="BP260" s="118"/>
      <c r="BQ260" s="36"/>
      <c r="BR260" s="36"/>
      <c r="BS260" s="36"/>
      <c r="BT260" s="36"/>
      <c r="BU260" s="36"/>
      <c r="BV260" s="36"/>
      <c r="BW260" s="36"/>
      <c r="BX260" s="36"/>
      <c r="BY260" s="36"/>
      <c r="BZ260" s="36"/>
      <c r="CA260" s="36"/>
      <c r="CB260" s="36"/>
      <c r="CC260" s="36"/>
      <c r="CD260" s="36"/>
      <c r="CE260" s="36"/>
      <c r="CF260" s="36"/>
      <c r="CG260" s="36"/>
      <c r="CH260" s="36"/>
      <c r="CI260" s="36"/>
      <c r="CJ260" s="36"/>
      <c r="CK260" s="36"/>
      <c r="CL260" s="36"/>
      <c r="CM260" s="36"/>
      <c r="CN260" s="36"/>
      <c r="CO260" s="36"/>
      <c r="CP260" s="36"/>
      <c r="CQ260" s="36"/>
      <c r="CR260" s="36"/>
      <c r="CS260" s="36"/>
      <c r="CT260" s="36"/>
      <c r="CU260" s="36"/>
      <c r="CV260" s="36"/>
      <c r="CW260" s="36"/>
      <c r="CX260" s="36"/>
      <c r="CY260" s="36"/>
      <c r="CZ260" s="36"/>
    </row>
    <row r="261" customFormat="false" ht="16.5" hidden="false" customHeight="true" outlineLevel="0" collapsed="false">
      <c r="A261" s="85"/>
      <c r="B261" s="85"/>
      <c r="C261" s="85"/>
      <c r="D261" s="87"/>
      <c r="E261" s="108"/>
      <c r="F261" s="109"/>
      <c r="G261" s="109"/>
      <c r="H261" s="109"/>
      <c r="I261" s="109"/>
      <c r="J261" s="109"/>
      <c r="K261" s="89"/>
      <c r="L261" s="89"/>
      <c r="M261" s="89"/>
      <c r="N261" s="89"/>
      <c r="O261" s="89"/>
      <c r="P261" s="89"/>
      <c r="Q261" s="112"/>
      <c r="R261" s="112"/>
      <c r="S261" s="112"/>
      <c r="T261" s="112"/>
      <c r="U261" s="112"/>
      <c r="V261" s="112"/>
      <c r="W261" s="91"/>
      <c r="X261" s="91"/>
      <c r="Y261" s="91"/>
      <c r="Z261" s="91"/>
      <c r="AA261" s="91"/>
      <c r="AB261" s="91"/>
      <c r="AC261" s="92"/>
      <c r="AD261" s="92"/>
      <c r="AE261" s="92"/>
      <c r="AF261" s="92"/>
      <c r="AG261" s="92"/>
      <c r="AH261" s="92"/>
      <c r="AI261" s="93"/>
      <c r="AJ261" s="93"/>
      <c r="AK261" s="93"/>
      <c r="AL261" s="93"/>
      <c r="AM261" s="93"/>
      <c r="AN261" s="93"/>
      <c r="AO261" s="93"/>
      <c r="AP261" s="93"/>
      <c r="AQ261" s="92"/>
      <c r="AR261" s="92"/>
      <c r="AS261" s="92"/>
      <c r="AT261" s="92"/>
      <c r="AU261" s="36"/>
      <c r="AV261" s="118"/>
      <c r="AW261" s="118"/>
      <c r="AX261" s="118"/>
      <c r="AY261" s="118"/>
      <c r="AZ261" s="118"/>
      <c r="BA261" s="118"/>
      <c r="BB261" s="118"/>
      <c r="BC261" s="118"/>
      <c r="BD261" s="118"/>
      <c r="BE261" s="118"/>
      <c r="BF261" s="118"/>
      <c r="BG261" s="118"/>
      <c r="BH261" s="118"/>
      <c r="BI261" s="118"/>
      <c r="BJ261" s="118"/>
      <c r="BK261" s="118"/>
      <c r="BL261" s="118"/>
      <c r="BM261" s="118"/>
      <c r="BN261" s="118"/>
      <c r="BO261" s="118"/>
      <c r="BP261" s="118"/>
      <c r="BQ261" s="36"/>
      <c r="BR261" s="36"/>
      <c r="BS261" s="36"/>
      <c r="BT261" s="36"/>
      <c r="BU261" s="36"/>
      <c r="BV261" s="36"/>
      <c r="BW261" s="36"/>
      <c r="BX261" s="36"/>
      <c r="BY261" s="36"/>
      <c r="BZ261" s="36"/>
      <c r="CA261" s="36"/>
      <c r="CB261" s="36"/>
      <c r="CC261" s="36"/>
      <c r="CD261" s="36"/>
      <c r="CE261" s="36"/>
      <c r="CF261" s="36"/>
      <c r="CG261" s="36"/>
      <c r="CH261" s="36"/>
      <c r="CI261" s="36"/>
      <c r="CJ261" s="36"/>
      <c r="CK261" s="36"/>
      <c r="CL261" s="36"/>
      <c r="CM261" s="36"/>
      <c r="CN261" s="36"/>
      <c r="CO261" s="36"/>
      <c r="CP261" s="36"/>
      <c r="CQ261" s="36"/>
      <c r="CR261" s="36"/>
      <c r="CS261" s="36"/>
      <c r="CT261" s="36"/>
      <c r="CU261" s="36"/>
      <c r="CV261" s="36"/>
      <c r="CW261" s="36"/>
      <c r="CX261" s="36"/>
      <c r="CY261" s="36"/>
      <c r="CZ261" s="36"/>
    </row>
    <row r="262" customFormat="false" ht="16.5" hidden="false" customHeight="true" outlineLevel="0" collapsed="false">
      <c r="A262" s="85"/>
      <c r="B262" s="85"/>
      <c r="C262" s="85"/>
      <c r="D262" s="87"/>
      <c r="E262" s="108"/>
      <c r="F262" s="109"/>
      <c r="G262" s="109"/>
      <c r="H262" s="109"/>
      <c r="I262" s="109"/>
      <c r="J262" s="109"/>
      <c r="K262" s="89"/>
      <c r="L262" s="89"/>
      <c r="M262" s="89"/>
      <c r="N262" s="89"/>
      <c r="O262" s="89"/>
      <c r="P262" s="89"/>
      <c r="Q262" s="112"/>
      <c r="R262" s="112"/>
      <c r="S262" s="112"/>
      <c r="T262" s="112"/>
      <c r="U262" s="112"/>
      <c r="V262" s="112"/>
      <c r="W262" s="91"/>
      <c r="X262" s="91"/>
      <c r="Y262" s="91"/>
      <c r="Z262" s="91"/>
      <c r="AA262" s="91"/>
      <c r="AB262" s="91"/>
      <c r="AC262" s="92"/>
      <c r="AD262" s="92"/>
      <c r="AE262" s="92"/>
      <c r="AF262" s="92"/>
      <c r="AG262" s="92"/>
      <c r="AH262" s="92"/>
      <c r="AI262" s="93"/>
      <c r="AJ262" s="93"/>
      <c r="AK262" s="93"/>
      <c r="AL262" s="93"/>
      <c r="AM262" s="93"/>
      <c r="AN262" s="93"/>
      <c r="AO262" s="93"/>
      <c r="AP262" s="93"/>
      <c r="AQ262" s="92"/>
      <c r="AR262" s="92"/>
      <c r="AS262" s="92"/>
      <c r="AT262" s="92"/>
      <c r="AU262" s="36"/>
      <c r="AV262" s="118"/>
      <c r="AW262" s="118"/>
      <c r="AX262" s="118"/>
      <c r="AY262" s="118"/>
      <c r="AZ262" s="118"/>
      <c r="BA262" s="118"/>
      <c r="BB262" s="118"/>
      <c r="BC262" s="118"/>
      <c r="BD262" s="118"/>
      <c r="BE262" s="118"/>
      <c r="BF262" s="118"/>
      <c r="BG262" s="118"/>
      <c r="BH262" s="118"/>
      <c r="BI262" s="118"/>
      <c r="BJ262" s="118"/>
      <c r="BK262" s="118"/>
      <c r="BL262" s="118"/>
      <c r="BM262" s="118"/>
      <c r="BN262" s="118"/>
      <c r="BO262" s="118"/>
      <c r="BP262" s="118"/>
      <c r="BQ262" s="36"/>
      <c r="BR262" s="36"/>
      <c r="BS262" s="36"/>
      <c r="BT262" s="36"/>
      <c r="BU262" s="36"/>
      <c r="BV262" s="36"/>
      <c r="BW262" s="36"/>
      <c r="BX262" s="36"/>
      <c r="BY262" s="36"/>
      <c r="BZ262" s="36"/>
      <c r="CA262" s="36"/>
      <c r="CB262" s="36"/>
      <c r="CC262" s="36"/>
      <c r="CD262" s="36"/>
      <c r="CE262" s="36"/>
      <c r="CF262" s="36"/>
      <c r="CG262" s="36"/>
      <c r="CH262" s="36"/>
      <c r="CI262" s="36"/>
      <c r="CJ262" s="36"/>
      <c r="CK262" s="36"/>
      <c r="CL262" s="36"/>
      <c r="CM262" s="36"/>
      <c r="CN262" s="36"/>
      <c r="CO262" s="36"/>
      <c r="CP262" s="36"/>
      <c r="CQ262" s="36"/>
      <c r="CR262" s="36"/>
      <c r="CS262" s="36"/>
      <c r="CT262" s="36"/>
      <c r="CU262" s="36"/>
      <c r="CV262" s="36"/>
      <c r="CW262" s="36"/>
      <c r="CX262" s="36"/>
      <c r="CY262" s="36"/>
      <c r="CZ262" s="36"/>
    </row>
    <row r="263" customFormat="false" ht="16.5" hidden="false" customHeight="true" outlineLevel="0" collapsed="false">
      <c r="A263" s="85"/>
      <c r="B263" s="85"/>
      <c r="C263" s="85"/>
      <c r="D263" s="87"/>
      <c r="E263" s="108"/>
      <c r="F263" s="109"/>
      <c r="G263" s="109"/>
      <c r="H263" s="109"/>
      <c r="I263" s="109"/>
      <c r="J263" s="109"/>
      <c r="K263" s="89"/>
      <c r="L263" s="89"/>
      <c r="M263" s="89"/>
      <c r="N263" s="89"/>
      <c r="O263" s="89"/>
      <c r="P263" s="89"/>
      <c r="Q263" s="112"/>
      <c r="R263" s="112"/>
      <c r="S263" s="112"/>
      <c r="T263" s="112"/>
      <c r="U263" s="112"/>
      <c r="V263" s="112"/>
      <c r="W263" s="91"/>
      <c r="X263" s="91"/>
      <c r="Y263" s="91"/>
      <c r="Z263" s="91"/>
      <c r="AA263" s="91"/>
      <c r="AB263" s="91"/>
      <c r="AC263" s="92"/>
      <c r="AD263" s="92"/>
      <c r="AE263" s="92"/>
      <c r="AF263" s="92"/>
      <c r="AG263" s="92"/>
      <c r="AH263" s="92"/>
      <c r="AI263" s="93"/>
      <c r="AJ263" s="93"/>
      <c r="AK263" s="93"/>
      <c r="AL263" s="93"/>
      <c r="AM263" s="93"/>
      <c r="AN263" s="93"/>
      <c r="AO263" s="93"/>
      <c r="AP263" s="93"/>
      <c r="AQ263" s="92"/>
      <c r="AR263" s="88"/>
      <c r="AS263" s="92"/>
      <c r="AT263" s="92"/>
      <c r="AU263" s="36"/>
      <c r="AV263" s="118"/>
      <c r="AW263" s="118"/>
      <c r="AX263" s="118"/>
      <c r="AY263" s="118"/>
      <c r="AZ263" s="118"/>
      <c r="BA263" s="118"/>
      <c r="BB263" s="118"/>
      <c r="BC263" s="118"/>
      <c r="BD263" s="118"/>
      <c r="BE263" s="118"/>
      <c r="BF263" s="118"/>
      <c r="BG263" s="118"/>
      <c r="BH263" s="118"/>
      <c r="BI263" s="118"/>
      <c r="BJ263" s="118"/>
      <c r="BK263" s="118"/>
      <c r="BL263" s="118"/>
      <c r="BM263" s="118"/>
      <c r="BN263" s="118"/>
      <c r="BO263" s="118"/>
      <c r="BP263" s="118"/>
      <c r="BQ263" s="36"/>
      <c r="BR263" s="36"/>
      <c r="BS263" s="36"/>
      <c r="BT263" s="36"/>
      <c r="BU263" s="36"/>
      <c r="BV263" s="36"/>
      <c r="BW263" s="36"/>
      <c r="BX263" s="36"/>
      <c r="BY263" s="36"/>
      <c r="BZ263" s="36"/>
      <c r="CA263" s="36"/>
      <c r="CB263" s="36"/>
      <c r="CC263" s="36"/>
      <c r="CD263" s="36"/>
      <c r="CE263" s="36"/>
      <c r="CF263" s="36"/>
      <c r="CG263" s="36"/>
      <c r="CH263" s="36"/>
      <c r="CI263" s="36"/>
      <c r="CJ263" s="36"/>
      <c r="CK263" s="36"/>
      <c r="CL263" s="36"/>
      <c r="CM263" s="36"/>
      <c r="CN263" s="36"/>
      <c r="CO263" s="36"/>
      <c r="CP263" s="36"/>
      <c r="CQ263" s="36"/>
      <c r="CR263" s="36"/>
      <c r="CS263" s="36"/>
      <c r="CT263" s="36"/>
      <c r="CU263" s="36"/>
      <c r="CV263" s="36"/>
      <c r="CW263" s="36"/>
      <c r="CX263" s="36"/>
      <c r="CY263" s="36"/>
      <c r="CZ263" s="36"/>
    </row>
    <row r="264" customFormat="false" ht="16.5" hidden="false" customHeight="true" outlineLevel="0" collapsed="false">
      <c r="A264" s="85"/>
      <c r="B264" s="85"/>
      <c r="C264" s="85"/>
      <c r="D264" s="87"/>
      <c r="E264" s="108"/>
      <c r="F264" s="109"/>
      <c r="G264" s="109"/>
      <c r="H264" s="109"/>
      <c r="I264" s="109"/>
      <c r="J264" s="109"/>
      <c r="K264" s="89"/>
      <c r="L264" s="89"/>
      <c r="M264" s="89"/>
      <c r="N264" s="89"/>
      <c r="O264" s="89"/>
      <c r="P264" s="89"/>
      <c r="Q264" s="112"/>
      <c r="R264" s="112"/>
      <c r="S264" s="112"/>
      <c r="T264" s="112"/>
      <c r="U264" s="112"/>
      <c r="V264" s="112"/>
      <c r="W264" s="91"/>
      <c r="X264" s="91"/>
      <c r="Y264" s="91"/>
      <c r="Z264" s="91"/>
      <c r="AA264" s="91"/>
      <c r="AB264" s="91"/>
      <c r="AC264" s="92"/>
      <c r="AD264" s="92"/>
      <c r="AE264" s="92"/>
      <c r="AF264" s="92"/>
      <c r="AG264" s="92"/>
      <c r="AH264" s="92"/>
      <c r="AI264" s="93"/>
      <c r="AJ264" s="93"/>
      <c r="AK264" s="93"/>
      <c r="AL264" s="93"/>
      <c r="AM264" s="93"/>
      <c r="AN264" s="93"/>
      <c r="AO264" s="93"/>
      <c r="AP264" s="93"/>
      <c r="AQ264" s="92"/>
      <c r="AR264" s="92"/>
      <c r="AS264" s="92"/>
      <c r="AT264" s="92"/>
      <c r="AU264" s="36"/>
      <c r="AV264" s="118"/>
      <c r="AW264" s="118"/>
      <c r="AX264" s="118"/>
      <c r="AY264" s="118"/>
      <c r="AZ264" s="118"/>
      <c r="BA264" s="118"/>
      <c r="BB264" s="118"/>
      <c r="BC264" s="118"/>
      <c r="BD264" s="118"/>
      <c r="BE264" s="118"/>
      <c r="BF264" s="118"/>
      <c r="BG264" s="118"/>
      <c r="BH264" s="118"/>
      <c r="BI264" s="118"/>
      <c r="BJ264" s="118"/>
      <c r="BK264" s="118"/>
      <c r="BL264" s="118"/>
      <c r="BM264" s="118"/>
      <c r="BN264" s="118"/>
      <c r="BO264" s="118"/>
      <c r="BP264" s="118"/>
      <c r="BQ264" s="36"/>
      <c r="BR264" s="36"/>
      <c r="BS264" s="36"/>
      <c r="BT264" s="36"/>
      <c r="BU264" s="36"/>
      <c r="BV264" s="36"/>
      <c r="BW264" s="36"/>
      <c r="BX264" s="36"/>
      <c r="BY264" s="36"/>
      <c r="BZ264" s="36"/>
      <c r="CA264" s="36"/>
      <c r="CB264" s="36"/>
      <c r="CC264" s="36"/>
      <c r="CD264" s="36"/>
      <c r="CE264" s="36"/>
      <c r="CF264" s="36"/>
      <c r="CG264" s="36"/>
      <c r="CH264" s="36"/>
      <c r="CI264" s="36"/>
      <c r="CJ264" s="36"/>
      <c r="CK264" s="36"/>
      <c r="CL264" s="36"/>
      <c r="CM264" s="36"/>
      <c r="CN264" s="36"/>
      <c r="CO264" s="36"/>
      <c r="CP264" s="36"/>
      <c r="CQ264" s="36"/>
      <c r="CR264" s="36"/>
      <c r="CS264" s="36"/>
      <c r="CT264" s="36"/>
      <c r="CU264" s="36"/>
      <c r="CV264" s="36"/>
      <c r="CW264" s="36"/>
      <c r="CX264" s="36"/>
      <c r="CY264" s="36"/>
      <c r="CZ264" s="36"/>
    </row>
    <row r="265" customFormat="false" ht="16.5" hidden="false" customHeight="true" outlineLevel="0" collapsed="false">
      <c r="A265" s="85"/>
      <c r="B265" s="85"/>
      <c r="C265" s="85"/>
      <c r="D265" s="87"/>
      <c r="E265" s="108"/>
      <c r="F265" s="109"/>
      <c r="G265" s="109"/>
      <c r="H265" s="109"/>
      <c r="I265" s="109"/>
      <c r="J265" s="109"/>
      <c r="K265" s="89"/>
      <c r="L265" s="89"/>
      <c r="M265" s="89"/>
      <c r="N265" s="89"/>
      <c r="O265" s="89"/>
      <c r="P265" s="89"/>
      <c r="Q265" s="112"/>
      <c r="R265" s="112"/>
      <c r="S265" s="112"/>
      <c r="T265" s="112"/>
      <c r="U265" s="112"/>
      <c r="V265" s="112"/>
      <c r="W265" s="91"/>
      <c r="X265" s="91"/>
      <c r="Y265" s="91"/>
      <c r="Z265" s="91"/>
      <c r="AA265" s="91"/>
      <c r="AB265" s="91"/>
      <c r="AC265" s="92"/>
      <c r="AD265" s="92"/>
      <c r="AE265" s="92"/>
      <c r="AF265" s="92"/>
      <c r="AG265" s="92"/>
      <c r="AH265" s="92"/>
      <c r="AI265" s="93"/>
      <c r="AJ265" s="93"/>
      <c r="AK265" s="93"/>
      <c r="AL265" s="93"/>
      <c r="AM265" s="93"/>
      <c r="AN265" s="93"/>
      <c r="AO265" s="93"/>
      <c r="AP265" s="93"/>
      <c r="AQ265" s="92"/>
      <c r="AR265" s="92"/>
      <c r="AS265" s="92"/>
      <c r="AT265" s="92"/>
      <c r="AU265" s="36"/>
      <c r="AV265" s="118"/>
      <c r="AW265" s="118"/>
      <c r="AX265" s="118"/>
      <c r="AY265" s="118"/>
      <c r="AZ265" s="118"/>
      <c r="BA265" s="118"/>
      <c r="BB265" s="118"/>
      <c r="BC265" s="118"/>
      <c r="BD265" s="118"/>
      <c r="BE265" s="118"/>
      <c r="BF265" s="118"/>
      <c r="BG265" s="118"/>
      <c r="BH265" s="118"/>
      <c r="BI265" s="118"/>
      <c r="BJ265" s="118"/>
      <c r="BK265" s="118"/>
      <c r="BL265" s="118"/>
      <c r="BM265" s="118"/>
      <c r="BN265" s="118"/>
      <c r="BO265" s="118"/>
      <c r="BP265" s="118"/>
      <c r="BQ265" s="36"/>
      <c r="BR265" s="36"/>
      <c r="BS265" s="36"/>
      <c r="BT265" s="36"/>
      <c r="BU265" s="36"/>
      <c r="BV265" s="36"/>
      <c r="BW265" s="36"/>
      <c r="BX265" s="36"/>
      <c r="BY265" s="36"/>
      <c r="BZ265" s="36"/>
      <c r="CA265" s="36"/>
      <c r="CB265" s="36"/>
      <c r="CC265" s="36"/>
      <c r="CD265" s="36"/>
      <c r="CE265" s="36"/>
      <c r="CF265" s="36"/>
      <c r="CG265" s="36"/>
      <c r="CH265" s="36"/>
      <c r="CI265" s="36"/>
      <c r="CJ265" s="36"/>
      <c r="CK265" s="36"/>
      <c r="CL265" s="36"/>
      <c r="CM265" s="36"/>
      <c r="CN265" s="36"/>
      <c r="CO265" s="36"/>
      <c r="CP265" s="36"/>
      <c r="CQ265" s="36"/>
      <c r="CR265" s="36"/>
      <c r="CS265" s="36"/>
      <c r="CT265" s="36"/>
      <c r="CU265" s="36"/>
      <c r="CV265" s="36"/>
      <c r="CW265" s="36"/>
      <c r="CX265" s="36"/>
      <c r="CY265" s="36"/>
      <c r="CZ265" s="36"/>
    </row>
    <row r="266" customFormat="false" ht="16.5" hidden="false" customHeight="true" outlineLevel="0" collapsed="false">
      <c r="A266" s="85"/>
      <c r="B266" s="85"/>
      <c r="C266" s="85"/>
      <c r="D266" s="87"/>
      <c r="E266" s="108"/>
      <c r="F266" s="109"/>
      <c r="G266" s="109"/>
      <c r="H266" s="109"/>
      <c r="I266" s="109"/>
      <c r="J266" s="109"/>
      <c r="K266" s="89"/>
      <c r="L266" s="89"/>
      <c r="M266" s="89"/>
      <c r="N266" s="89"/>
      <c r="O266" s="89"/>
      <c r="P266" s="89"/>
      <c r="Q266" s="112"/>
      <c r="R266" s="112"/>
      <c r="S266" s="112"/>
      <c r="T266" s="112"/>
      <c r="U266" s="112"/>
      <c r="V266" s="112"/>
      <c r="W266" s="91"/>
      <c r="X266" s="91"/>
      <c r="Y266" s="91"/>
      <c r="Z266" s="91"/>
      <c r="AA266" s="91"/>
      <c r="AB266" s="91"/>
      <c r="AC266" s="92"/>
      <c r="AD266" s="92"/>
      <c r="AE266" s="92"/>
      <c r="AF266" s="92"/>
      <c r="AG266" s="92"/>
      <c r="AH266" s="92"/>
      <c r="AI266" s="93"/>
      <c r="AJ266" s="93"/>
      <c r="AK266" s="93"/>
      <c r="AL266" s="93"/>
      <c r="AM266" s="93"/>
      <c r="AN266" s="93"/>
      <c r="AO266" s="93"/>
      <c r="AP266" s="93"/>
      <c r="AQ266" s="92"/>
      <c r="AR266" s="92"/>
      <c r="AS266" s="92"/>
      <c r="AT266" s="92"/>
      <c r="AU266" s="36"/>
      <c r="AV266" s="118"/>
      <c r="AW266" s="118"/>
      <c r="AX266" s="118"/>
      <c r="AY266" s="118"/>
      <c r="AZ266" s="118"/>
      <c r="BA266" s="118"/>
      <c r="BB266" s="118"/>
      <c r="BC266" s="118"/>
      <c r="BD266" s="118"/>
      <c r="BE266" s="118"/>
      <c r="BF266" s="118"/>
      <c r="BG266" s="118"/>
      <c r="BH266" s="118"/>
      <c r="BI266" s="118"/>
      <c r="BJ266" s="118"/>
      <c r="BK266" s="118"/>
      <c r="BL266" s="118"/>
      <c r="BM266" s="118"/>
      <c r="BN266" s="118"/>
      <c r="BO266" s="118"/>
      <c r="BP266" s="118"/>
      <c r="BQ266" s="36"/>
      <c r="BR266" s="36"/>
      <c r="BS266" s="36"/>
      <c r="BT266" s="36"/>
      <c r="BU266" s="36"/>
      <c r="BV266" s="36"/>
      <c r="BW266" s="36"/>
      <c r="BX266" s="36"/>
      <c r="BY266" s="36"/>
      <c r="BZ266" s="36"/>
      <c r="CA266" s="36"/>
      <c r="CB266" s="36"/>
      <c r="CC266" s="36"/>
      <c r="CD266" s="36"/>
      <c r="CE266" s="36"/>
      <c r="CF266" s="36"/>
      <c r="CG266" s="36"/>
      <c r="CH266" s="36"/>
      <c r="CI266" s="36"/>
      <c r="CJ266" s="36"/>
      <c r="CK266" s="36"/>
      <c r="CL266" s="36"/>
      <c r="CM266" s="36"/>
      <c r="CN266" s="36"/>
      <c r="CO266" s="36"/>
      <c r="CP266" s="36"/>
      <c r="CQ266" s="36"/>
      <c r="CR266" s="36"/>
      <c r="CS266" s="36"/>
      <c r="CT266" s="36"/>
      <c r="CU266" s="36"/>
      <c r="CV266" s="36"/>
      <c r="CW266" s="36"/>
      <c r="CX266" s="36"/>
      <c r="CY266" s="36"/>
      <c r="CZ266" s="36"/>
    </row>
    <row r="267" customFormat="false" ht="16.5" hidden="false" customHeight="true" outlineLevel="0" collapsed="false">
      <c r="A267" s="85"/>
      <c r="B267" s="85"/>
      <c r="C267" s="85"/>
      <c r="D267" s="87"/>
      <c r="E267" s="108"/>
      <c r="F267" s="109"/>
      <c r="G267" s="109"/>
      <c r="H267" s="109"/>
      <c r="I267" s="109"/>
      <c r="J267" s="109"/>
      <c r="K267" s="89"/>
      <c r="L267" s="89"/>
      <c r="M267" s="89"/>
      <c r="N267" s="89"/>
      <c r="O267" s="89"/>
      <c r="P267" s="89"/>
      <c r="Q267" s="112"/>
      <c r="R267" s="112"/>
      <c r="S267" s="112"/>
      <c r="T267" s="112"/>
      <c r="U267" s="112"/>
      <c r="V267" s="112"/>
      <c r="W267" s="91"/>
      <c r="X267" s="91"/>
      <c r="Y267" s="91"/>
      <c r="Z267" s="91"/>
      <c r="AA267" s="91"/>
      <c r="AB267" s="91"/>
      <c r="AC267" s="92"/>
      <c r="AD267" s="92"/>
      <c r="AE267" s="92"/>
      <c r="AF267" s="92"/>
      <c r="AG267" s="92"/>
      <c r="AH267" s="92"/>
      <c r="AI267" s="93"/>
      <c r="AJ267" s="93"/>
      <c r="AK267" s="93"/>
      <c r="AL267" s="93"/>
      <c r="AM267" s="93"/>
      <c r="AN267" s="93"/>
      <c r="AO267" s="93"/>
      <c r="AP267" s="93"/>
      <c r="AQ267" s="92"/>
      <c r="AR267" s="92"/>
      <c r="AS267" s="92"/>
      <c r="AT267" s="92"/>
      <c r="AU267" s="36"/>
      <c r="AV267" s="118"/>
      <c r="AW267" s="118"/>
      <c r="AX267" s="118"/>
      <c r="AY267" s="118"/>
      <c r="AZ267" s="118"/>
      <c r="BA267" s="118"/>
      <c r="BB267" s="118"/>
      <c r="BC267" s="118"/>
      <c r="BD267" s="118"/>
      <c r="BE267" s="118"/>
      <c r="BF267" s="118"/>
      <c r="BG267" s="118"/>
      <c r="BH267" s="118"/>
      <c r="BI267" s="118"/>
      <c r="BJ267" s="118"/>
      <c r="BK267" s="118"/>
      <c r="BL267" s="118"/>
      <c r="BM267" s="118"/>
      <c r="BN267" s="118"/>
      <c r="BO267" s="118"/>
      <c r="BP267" s="118"/>
      <c r="BQ267" s="36"/>
      <c r="BR267" s="36"/>
      <c r="BS267" s="36"/>
      <c r="BT267" s="36"/>
      <c r="BU267" s="36"/>
      <c r="BV267" s="36"/>
      <c r="BW267" s="36"/>
      <c r="BX267" s="36"/>
      <c r="BY267" s="36"/>
      <c r="BZ267" s="36"/>
      <c r="CA267" s="36"/>
      <c r="CB267" s="36"/>
      <c r="CC267" s="36"/>
      <c r="CD267" s="36"/>
      <c r="CE267" s="36"/>
      <c r="CF267" s="36"/>
      <c r="CG267" s="36"/>
      <c r="CH267" s="36"/>
      <c r="CI267" s="36"/>
      <c r="CJ267" s="36"/>
      <c r="CK267" s="36"/>
      <c r="CL267" s="36"/>
      <c r="CM267" s="36"/>
      <c r="CN267" s="36"/>
      <c r="CO267" s="36"/>
      <c r="CP267" s="36"/>
      <c r="CQ267" s="36"/>
      <c r="CR267" s="36"/>
      <c r="CS267" s="36"/>
      <c r="CT267" s="36"/>
      <c r="CU267" s="36"/>
      <c r="CV267" s="36"/>
      <c r="CW267" s="36"/>
      <c r="CX267" s="36"/>
      <c r="CY267" s="36"/>
      <c r="CZ267" s="36"/>
    </row>
    <row r="268" customFormat="false" ht="16.5" hidden="false" customHeight="true" outlineLevel="0" collapsed="false">
      <c r="A268" s="85"/>
      <c r="B268" s="85"/>
      <c r="C268" s="85"/>
      <c r="D268" s="87"/>
      <c r="E268" s="108"/>
      <c r="F268" s="109"/>
      <c r="G268" s="109"/>
      <c r="H268" s="109"/>
      <c r="I268" s="109"/>
      <c r="J268" s="109"/>
      <c r="K268" s="89"/>
      <c r="L268" s="89"/>
      <c r="M268" s="89"/>
      <c r="N268" s="89"/>
      <c r="O268" s="89"/>
      <c r="P268" s="89"/>
      <c r="Q268" s="112"/>
      <c r="R268" s="112"/>
      <c r="S268" s="112"/>
      <c r="T268" s="112"/>
      <c r="U268" s="112"/>
      <c r="V268" s="112"/>
      <c r="W268" s="91"/>
      <c r="X268" s="91"/>
      <c r="Y268" s="91"/>
      <c r="Z268" s="91"/>
      <c r="AA268" s="91"/>
      <c r="AB268" s="91"/>
      <c r="AC268" s="92"/>
      <c r="AD268" s="92"/>
      <c r="AE268" s="92"/>
      <c r="AF268" s="92"/>
      <c r="AG268" s="92"/>
      <c r="AH268" s="92"/>
      <c r="AI268" s="93"/>
      <c r="AJ268" s="93"/>
      <c r="AK268" s="93"/>
      <c r="AL268" s="93"/>
      <c r="AM268" s="93"/>
      <c r="AN268" s="93"/>
      <c r="AO268" s="93"/>
      <c r="AP268" s="93"/>
      <c r="AQ268" s="92"/>
      <c r="AR268" s="92"/>
      <c r="AS268" s="92"/>
      <c r="AT268" s="92"/>
      <c r="AU268" s="36"/>
      <c r="AV268" s="118"/>
      <c r="AW268" s="118"/>
      <c r="AX268" s="118"/>
      <c r="AY268" s="118"/>
      <c r="AZ268" s="118"/>
      <c r="BA268" s="118"/>
      <c r="BB268" s="118"/>
      <c r="BC268" s="118"/>
      <c r="BD268" s="118"/>
      <c r="BE268" s="118"/>
      <c r="BF268" s="118"/>
      <c r="BG268" s="118"/>
      <c r="BH268" s="118"/>
      <c r="BI268" s="118"/>
      <c r="BJ268" s="118"/>
      <c r="BK268" s="118"/>
      <c r="BL268" s="118"/>
      <c r="BM268" s="118"/>
      <c r="BN268" s="118"/>
      <c r="BO268" s="118"/>
      <c r="BP268" s="118"/>
      <c r="BQ268" s="36"/>
      <c r="BR268" s="36"/>
      <c r="BS268" s="36"/>
      <c r="BT268" s="36"/>
      <c r="BU268" s="36"/>
      <c r="BV268" s="36"/>
      <c r="BW268" s="36"/>
      <c r="BX268" s="36"/>
      <c r="BY268" s="36"/>
      <c r="BZ268" s="36"/>
      <c r="CA268" s="36"/>
      <c r="CB268" s="36"/>
      <c r="CC268" s="36"/>
      <c r="CD268" s="36"/>
      <c r="CE268" s="36"/>
      <c r="CF268" s="36"/>
      <c r="CG268" s="36"/>
      <c r="CH268" s="36"/>
      <c r="CI268" s="36"/>
      <c r="CJ268" s="36"/>
      <c r="CK268" s="36"/>
      <c r="CL268" s="36"/>
      <c r="CM268" s="36"/>
      <c r="CN268" s="36"/>
      <c r="CO268" s="36"/>
      <c r="CP268" s="36"/>
      <c r="CQ268" s="36"/>
      <c r="CR268" s="36"/>
      <c r="CS268" s="36"/>
      <c r="CT268" s="36"/>
      <c r="CU268" s="36"/>
      <c r="CV268" s="36"/>
      <c r="CW268" s="36"/>
      <c r="CX268" s="36"/>
      <c r="CY268" s="36"/>
      <c r="CZ268" s="36"/>
    </row>
    <row r="269" customFormat="false" ht="16.5" hidden="false" customHeight="true" outlineLevel="0" collapsed="false">
      <c r="A269" s="85"/>
      <c r="B269" s="85"/>
      <c r="C269" s="85"/>
      <c r="D269" s="87"/>
      <c r="E269" s="108"/>
      <c r="F269" s="109"/>
      <c r="G269" s="109"/>
      <c r="H269" s="109"/>
      <c r="I269" s="109"/>
      <c r="J269" s="109"/>
      <c r="K269" s="89"/>
      <c r="L269" s="89"/>
      <c r="M269" s="89"/>
      <c r="N269" s="89"/>
      <c r="O269" s="89"/>
      <c r="P269" s="89"/>
      <c r="Q269" s="112"/>
      <c r="R269" s="112"/>
      <c r="S269" s="112"/>
      <c r="T269" s="112"/>
      <c r="U269" s="112"/>
      <c r="V269" s="112"/>
      <c r="W269" s="91"/>
      <c r="X269" s="91"/>
      <c r="Y269" s="91"/>
      <c r="Z269" s="91"/>
      <c r="AA269" s="91"/>
      <c r="AB269" s="91"/>
      <c r="AC269" s="92"/>
      <c r="AD269" s="92"/>
      <c r="AE269" s="92"/>
      <c r="AF269" s="92"/>
      <c r="AG269" s="92"/>
      <c r="AH269" s="92"/>
      <c r="AI269" s="93"/>
      <c r="AJ269" s="93"/>
      <c r="AK269" s="93"/>
      <c r="AL269" s="93"/>
      <c r="AM269" s="93"/>
      <c r="AN269" s="93"/>
      <c r="AO269" s="93"/>
      <c r="AP269" s="93"/>
      <c r="AQ269" s="92"/>
      <c r="AR269" s="88"/>
      <c r="AS269" s="92"/>
      <c r="AT269" s="92"/>
      <c r="AU269" s="36"/>
      <c r="AV269" s="118"/>
      <c r="AW269" s="118"/>
      <c r="AX269" s="118"/>
      <c r="AY269" s="118"/>
      <c r="AZ269" s="118"/>
      <c r="BA269" s="118"/>
      <c r="BB269" s="118"/>
      <c r="BC269" s="118"/>
      <c r="BD269" s="118"/>
      <c r="BE269" s="118"/>
      <c r="BF269" s="118"/>
      <c r="BG269" s="118"/>
      <c r="BH269" s="118"/>
      <c r="BI269" s="118"/>
      <c r="BJ269" s="118"/>
      <c r="BK269" s="118"/>
      <c r="BL269" s="118"/>
      <c r="BM269" s="118"/>
      <c r="BN269" s="118"/>
      <c r="BO269" s="118"/>
      <c r="BP269" s="118"/>
      <c r="BQ269" s="36"/>
      <c r="BR269" s="36"/>
      <c r="BS269" s="36"/>
      <c r="BT269" s="36"/>
      <c r="BU269" s="36"/>
      <c r="BV269" s="36"/>
      <c r="BW269" s="36"/>
      <c r="BX269" s="36"/>
      <c r="BY269" s="36"/>
      <c r="BZ269" s="36"/>
      <c r="CA269" s="36"/>
      <c r="CB269" s="36"/>
      <c r="CC269" s="36"/>
      <c r="CD269" s="36"/>
      <c r="CE269" s="36"/>
      <c r="CF269" s="36"/>
      <c r="CG269" s="36"/>
      <c r="CH269" s="36"/>
      <c r="CI269" s="36"/>
      <c r="CJ269" s="36"/>
      <c r="CK269" s="36"/>
      <c r="CL269" s="36"/>
      <c r="CM269" s="36"/>
      <c r="CN269" s="36"/>
      <c r="CO269" s="36"/>
      <c r="CP269" s="36"/>
      <c r="CQ269" s="36"/>
      <c r="CR269" s="36"/>
      <c r="CS269" s="36"/>
      <c r="CT269" s="36"/>
      <c r="CU269" s="36"/>
      <c r="CV269" s="36"/>
      <c r="CW269" s="36"/>
      <c r="CX269" s="36"/>
      <c r="CY269" s="36"/>
      <c r="CZ269" s="36"/>
    </row>
    <row r="270" customFormat="false" ht="16.5" hidden="false" customHeight="true" outlineLevel="0" collapsed="false">
      <c r="A270" s="85"/>
      <c r="B270" s="85"/>
      <c r="C270" s="85"/>
      <c r="D270" s="87"/>
      <c r="E270" s="108"/>
      <c r="F270" s="109"/>
      <c r="G270" s="109"/>
      <c r="H270" s="109"/>
      <c r="I270" s="109"/>
      <c r="J270" s="109"/>
      <c r="K270" s="89"/>
      <c r="L270" s="89"/>
      <c r="M270" s="89"/>
      <c r="N270" s="89"/>
      <c r="O270" s="89"/>
      <c r="P270" s="89"/>
      <c r="Q270" s="112"/>
      <c r="R270" s="112"/>
      <c r="S270" s="112"/>
      <c r="T270" s="112"/>
      <c r="U270" s="112"/>
      <c r="V270" s="112"/>
      <c r="W270" s="91"/>
      <c r="X270" s="91"/>
      <c r="Y270" s="91"/>
      <c r="Z270" s="91"/>
      <c r="AA270" s="91"/>
      <c r="AB270" s="91"/>
      <c r="AC270" s="92"/>
      <c r="AD270" s="92"/>
      <c r="AE270" s="92"/>
      <c r="AF270" s="92"/>
      <c r="AG270" s="92"/>
      <c r="AH270" s="92"/>
      <c r="AI270" s="93"/>
      <c r="AJ270" s="93"/>
      <c r="AK270" s="93"/>
      <c r="AL270" s="93"/>
      <c r="AM270" s="93"/>
      <c r="AN270" s="93"/>
      <c r="AO270" s="93"/>
      <c r="AP270" s="93"/>
      <c r="AQ270" s="92"/>
      <c r="AR270" s="92"/>
      <c r="AS270" s="92"/>
      <c r="AT270" s="92"/>
      <c r="AU270" s="36"/>
      <c r="AV270" s="118"/>
      <c r="AW270" s="118"/>
      <c r="AX270" s="118"/>
      <c r="AY270" s="118"/>
      <c r="AZ270" s="118"/>
      <c r="BA270" s="118"/>
      <c r="BB270" s="118"/>
      <c r="BC270" s="118"/>
      <c r="BD270" s="118"/>
      <c r="BE270" s="118"/>
      <c r="BF270" s="118"/>
      <c r="BG270" s="118"/>
      <c r="BH270" s="118"/>
      <c r="BI270" s="118"/>
      <c r="BJ270" s="118"/>
      <c r="BK270" s="118"/>
      <c r="BL270" s="118"/>
      <c r="BM270" s="118"/>
      <c r="BN270" s="118"/>
      <c r="BO270" s="118"/>
      <c r="BP270" s="118"/>
      <c r="BQ270" s="36"/>
      <c r="BR270" s="36"/>
      <c r="BS270" s="36"/>
      <c r="BT270" s="36"/>
      <c r="BU270" s="36"/>
      <c r="BV270" s="36"/>
      <c r="BW270" s="36"/>
      <c r="BX270" s="36"/>
      <c r="BY270" s="36"/>
      <c r="BZ270" s="36"/>
      <c r="CA270" s="36"/>
      <c r="CB270" s="36"/>
      <c r="CC270" s="36"/>
      <c r="CD270" s="36"/>
      <c r="CE270" s="36"/>
      <c r="CF270" s="36"/>
      <c r="CG270" s="36"/>
      <c r="CH270" s="36"/>
      <c r="CI270" s="36"/>
      <c r="CJ270" s="36"/>
      <c r="CK270" s="36"/>
      <c r="CL270" s="36"/>
      <c r="CM270" s="36"/>
      <c r="CN270" s="36"/>
      <c r="CO270" s="36"/>
      <c r="CP270" s="36"/>
      <c r="CQ270" s="36"/>
      <c r="CR270" s="36"/>
      <c r="CS270" s="36"/>
      <c r="CT270" s="36"/>
      <c r="CU270" s="36"/>
      <c r="CV270" s="36"/>
      <c r="CW270" s="36"/>
      <c r="CX270" s="36"/>
      <c r="CY270" s="36"/>
      <c r="CZ270" s="36"/>
    </row>
    <row r="271" customFormat="false" ht="16.5" hidden="false" customHeight="true" outlineLevel="0" collapsed="false">
      <c r="A271" s="85"/>
      <c r="B271" s="85"/>
      <c r="C271" s="85"/>
      <c r="D271" s="87"/>
      <c r="E271" s="108"/>
      <c r="F271" s="109"/>
      <c r="G271" s="109"/>
      <c r="H271" s="109"/>
      <c r="I271" s="109"/>
      <c r="J271" s="109"/>
      <c r="K271" s="89"/>
      <c r="L271" s="89"/>
      <c r="M271" s="89"/>
      <c r="N271" s="89"/>
      <c r="O271" s="89"/>
      <c r="P271" s="89"/>
      <c r="Q271" s="112"/>
      <c r="R271" s="112"/>
      <c r="S271" s="112"/>
      <c r="T271" s="112"/>
      <c r="U271" s="112"/>
      <c r="V271" s="112"/>
      <c r="W271" s="91"/>
      <c r="X271" s="91"/>
      <c r="Y271" s="91"/>
      <c r="Z271" s="91"/>
      <c r="AA271" s="91"/>
      <c r="AB271" s="91"/>
      <c r="AC271" s="92"/>
      <c r="AD271" s="92"/>
      <c r="AE271" s="92"/>
      <c r="AF271" s="92"/>
      <c r="AG271" s="92"/>
      <c r="AH271" s="92"/>
      <c r="AI271" s="93"/>
      <c r="AJ271" s="93"/>
      <c r="AK271" s="93"/>
      <c r="AL271" s="93"/>
      <c r="AM271" s="93"/>
      <c r="AN271" s="93"/>
      <c r="AO271" s="93"/>
      <c r="AP271" s="93"/>
      <c r="AQ271" s="92"/>
      <c r="AR271" s="92"/>
      <c r="AS271" s="92"/>
      <c r="AT271" s="92"/>
      <c r="AU271" s="36"/>
      <c r="AV271" s="118"/>
      <c r="AW271" s="118"/>
      <c r="AX271" s="118"/>
      <c r="AY271" s="118"/>
      <c r="AZ271" s="118"/>
      <c r="BA271" s="118"/>
      <c r="BB271" s="118"/>
      <c r="BC271" s="118"/>
      <c r="BD271" s="118"/>
      <c r="BE271" s="118"/>
      <c r="BF271" s="118"/>
      <c r="BG271" s="118"/>
      <c r="BH271" s="118"/>
      <c r="BI271" s="118"/>
      <c r="BJ271" s="118"/>
      <c r="BK271" s="118"/>
      <c r="BL271" s="118"/>
      <c r="BM271" s="118"/>
      <c r="BN271" s="118"/>
      <c r="BO271" s="118"/>
      <c r="BP271" s="118"/>
      <c r="BQ271" s="36"/>
      <c r="BR271" s="36"/>
      <c r="BS271" s="36"/>
      <c r="BT271" s="36"/>
      <c r="BU271" s="36"/>
      <c r="BV271" s="36"/>
      <c r="BW271" s="36"/>
      <c r="BX271" s="36"/>
      <c r="BY271" s="36"/>
      <c r="BZ271" s="36"/>
      <c r="CA271" s="36"/>
      <c r="CB271" s="36"/>
      <c r="CC271" s="36"/>
      <c r="CD271" s="36"/>
      <c r="CE271" s="36"/>
      <c r="CF271" s="36"/>
      <c r="CG271" s="36"/>
      <c r="CH271" s="36"/>
      <c r="CI271" s="36"/>
      <c r="CJ271" s="36"/>
      <c r="CK271" s="36"/>
      <c r="CL271" s="36"/>
      <c r="CM271" s="36"/>
      <c r="CN271" s="36"/>
      <c r="CO271" s="36"/>
      <c r="CP271" s="36"/>
      <c r="CQ271" s="36"/>
      <c r="CR271" s="36"/>
      <c r="CS271" s="36"/>
      <c r="CT271" s="36"/>
      <c r="CU271" s="36"/>
      <c r="CV271" s="36"/>
      <c r="CW271" s="36"/>
      <c r="CX271" s="36"/>
      <c r="CY271" s="36"/>
      <c r="CZ271" s="36"/>
    </row>
    <row r="272" customFormat="false" ht="16.5" hidden="false" customHeight="true" outlineLevel="0" collapsed="false">
      <c r="A272" s="85"/>
      <c r="B272" s="85"/>
      <c r="C272" s="85"/>
      <c r="D272" s="87"/>
      <c r="E272" s="108"/>
      <c r="F272" s="109"/>
      <c r="G272" s="109"/>
      <c r="H272" s="109"/>
      <c r="I272" s="109"/>
      <c r="J272" s="109"/>
      <c r="K272" s="89"/>
      <c r="L272" s="89"/>
      <c r="M272" s="89"/>
      <c r="N272" s="89"/>
      <c r="O272" s="89"/>
      <c r="P272" s="89"/>
      <c r="Q272" s="112"/>
      <c r="R272" s="112"/>
      <c r="S272" s="112"/>
      <c r="T272" s="112"/>
      <c r="U272" s="112"/>
      <c r="V272" s="112"/>
      <c r="W272" s="91"/>
      <c r="X272" s="91"/>
      <c r="Y272" s="91"/>
      <c r="Z272" s="91"/>
      <c r="AA272" s="91"/>
      <c r="AB272" s="91"/>
      <c r="AC272" s="92"/>
      <c r="AD272" s="92"/>
      <c r="AE272" s="92"/>
      <c r="AF272" s="92"/>
      <c r="AG272" s="92"/>
      <c r="AH272" s="92"/>
      <c r="AI272" s="93"/>
      <c r="AJ272" s="93"/>
      <c r="AK272" s="93"/>
      <c r="AL272" s="93"/>
      <c r="AM272" s="93"/>
      <c r="AN272" s="93"/>
      <c r="AO272" s="93"/>
      <c r="AP272" s="93"/>
      <c r="AQ272" s="92"/>
      <c r="AR272" s="92"/>
      <c r="AS272" s="92"/>
      <c r="AT272" s="92"/>
      <c r="AU272" s="36"/>
      <c r="AV272" s="118"/>
      <c r="AW272" s="118"/>
      <c r="AX272" s="118"/>
      <c r="AY272" s="118"/>
      <c r="AZ272" s="118"/>
      <c r="BA272" s="118"/>
      <c r="BB272" s="118"/>
      <c r="BC272" s="118"/>
      <c r="BD272" s="118"/>
      <c r="BE272" s="118"/>
      <c r="BF272" s="118"/>
      <c r="BG272" s="118"/>
      <c r="BH272" s="118"/>
      <c r="BI272" s="118"/>
      <c r="BJ272" s="118"/>
      <c r="BK272" s="118"/>
      <c r="BL272" s="118"/>
      <c r="BM272" s="118"/>
      <c r="BN272" s="118"/>
      <c r="BO272" s="118"/>
      <c r="BP272" s="118"/>
      <c r="BQ272" s="36"/>
      <c r="BR272" s="36"/>
      <c r="BS272" s="36"/>
      <c r="BT272" s="36"/>
      <c r="BU272" s="36"/>
      <c r="BV272" s="36"/>
      <c r="BW272" s="36"/>
      <c r="BX272" s="36"/>
      <c r="BY272" s="36"/>
      <c r="BZ272" s="36"/>
      <c r="CA272" s="36"/>
      <c r="CB272" s="36"/>
      <c r="CC272" s="36"/>
      <c r="CD272" s="36"/>
      <c r="CE272" s="36"/>
      <c r="CF272" s="36"/>
      <c r="CG272" s="36"/>
      <c r="CH272" s="36"/>
      <c r="CI272" s="36"/>
      <c r="CJ272" s="36"/>
      <c r="CK272" s="36"/>
      <c r="CL272" s="36"/>
      <c r="CM272" s="36"/>
      <c r="CN272" s="36"/>
      <c r="CO272" s="36"/>
      <c r="CP272" s="36"/>
      <c r="CQ272" s="36"/>
      <c r="CR272" s="36"/>
      <c r="CS272" s="36"/>
      <c r="CT272" s="36"/>
      <c r="CU272" s="36"/>
      <c r="CV272" s="36"/>
      <c r="CW272" s="36"/>
      <c r="CX272" s="36"/>
      <c r="CY272" s="36"/>
      <c r="CZ272" s="36"/>
    </row>
    <row r="273" customFormat="false" ht="16.5" hidden="false" customHeight="true" outlineLevel="0" collapsed="false">
      <c r="A273" s="85"/>
      <c r="B273" s="85"/>
      <c r="C273" s="85"/>
      <c r="D273" s="87"/>
      <c r="E273" s="108"/>
      <c r="F273" s="109"/>
      <c r="G273" s="109"/>
      <c r="H273" s="109"/>
      <c r="I273" s="109"/>
      <c r="J273" s="109"/>
      <c r="K273" s="89"/>
      <c r="L273" s="89"/>
      <c r="M273" s="89"/>
      <c r="N273" s="89"/>
      <c r="O273" s="89"/>
      <c r="P273" s="89"/>
      <c r="Q273" s="112"/>
      <c r="R273" s="112"/>
      <c r="S273" s="112"/>
      <c r="T273" s="112"/>
      <c r="U273" s="112"/>
      <c r="V273" s="112"/>
      <c r="W273" s="91"/>
      <c r="X273" s="91"/>
      <c r="Y273" s="91"/>
      <c r="Z273" s="91"/>
      <c r="AA273" s="91"/>
      <c r="AB273" s="91"/>
      <c r="AC273" s="92"/>
      <c r="AD273" s="92"/>
      <c r="AE273" s="92"/>
      <c r="AF273" s="92"/>
      <c r="AG273" s="92"/>
      <c r="AH273" s="92"/>
      <c r="AI273" s="93"/>
      <c r="AJ273" s="93"/>
      <c r="AK273" s="93"/>
      <c r="AL273" s="93"/>
      <c r="AM273" s="93"/>
      <c r="AN273" s="93"/>
      <c r="AO273" s="93"/>
      <c r="AP273" s="93"/>
      <c r="AQ273" s="92"/>
      <c r="AR273" s="92"/>
      <c r="AS273" s="92"/>
      <c r="AT273" s="92"/>
      <c r="AU273" s="36"/>
      <c r="AV273" s="118"/>
      <c r="AW273" s="118"/>
      <c r="AX273" s="118"/>
      <c r="AY273" s="118"/>
      <c r="AZ273" s="118"/>
      <c r="BA273" s="118"/>
      <c r="BB273" s="118"/>
      <c r="BC273" s="118"/>
      <c r="BD273" s="118"/>
      <c r="BE273" s="118"/>
      <c r="BF273" s="118"/>
      <c r="BG273" s="118"/>
      <c r="BH273" s="118"/>
      <c r="BI273" s="118"/>
      <c r="BJ273" s="118"/>
      <c r="BK273" s="118"/>
      <c r="BL273" s="118"/>
      <c r="BM273" s="118"/>
      <c r="BN273" s="118"/>
      <c r="BO273" s="118"/>
      <c r="BP273" s="118"/>
      <c r="BQ273" s="36"/>
      <c r="BR273" s="36"/>
      <c r="BS273" s="36"/>
      <c r="BT273" s="36"/>
      <c r="BU273" s="36"/>
      <c r="BV273" s="36"/>
      <c r="BW273" s="36"/>
      <c r="BX273" s="36"/>
      <c r="BY273" s="36"/>
      <c r="BZ273" s="36"/>
      <c r="CA273" s="36"/>
      <c r="CB273" s="36"/>
      <c r="CC273" s="36"/>
      <c r="CD273" s="36"/>
      <c r="CE273" s="36"/>
      <c r="CF273" s="36"/>
      <c r="CG273" s="36"/>
      <c r="CH273" s="36"/>
      <c r="CI273" s="36"/>
      <c r="CJ273" s="36"/>
      <c r="CK273" s="36"/>
      <c r="CL273" s="36"/>
      <c r="CM273" s="36"/>
      <c r="CN273" s="36"/>
      <c r="CO273" s="36"/>
      <c r="CP273" s="36"/>
      <c r="CQ273" s="36"/>
      <c r="CR273" s="36"/>
      <c r="CS273" s="36"/>
      <c r="CT273" s="36"/>
      <c r="CU273" s="36"/>
      <c r="CV273" s="36"/>
      <c r="CW273" s="36"/>
      <c r="CX273" s="36"/>
      <c r="CY273" s="36"/>
      <c r="CZ273" s="36"/>
    </row>
    <row r="274" customFormat="false" ht="16.5" hidden="false" customHeight="true" outlineLevel="0" collapsed="false">
      <c r="A274" s="85"/>
      <c r="B274" s="85"/>
      <c r="C274" s="85"/>
      <c r="D274" s="87"/>
      <c r="E274" s="108"/>
      <c r="F274" s="109"/>
      <c r="G274" s="109"/>
      <c r="H274" s="109"/>
      <c r="I274" s="109"/>
      <c r="J274" s="109"/>
      <c r="K274" s="89"/>
      <c r="L274" s="89"/>
      <c r="M274" s="89"/>
      <c r="N274" s="89"/>
      <c r="O274" s="89"/>
      <c r="P274" s="89"/>
      <c r="Q274" s="112"/>
      <c r="R274" s="112"/>
      <c r="S274" s="112"/>
      <c r="T274" s="112"/>
      <c r="U274" s="112"/>
      <c r="V274" s="112"/>
      <c r="W274" s="91"/>
      <c r="X274" s="91"/>
      <c r="Y274" s="91"/>
      <c r="Z274" s="91"/>
      <c r="AA274" s="91"/>
      <c r="AB274" s="91"/>
      <c r="AC274" s="92"/>
      <c r="AD274" s="92"/>
      <c r="AE274" s="92"/>
      <c r="AF274" s="92"/>
      <c r="AG274" s="92"/>
      <c r="AH274" s="92"/>
      <c r="AI274" s="93"/>
      <c r="AJ274" s="93"/>
      <c r="AK274" s="93"/>
      <c r="AL274" s="93"/>
      <c r="AM274" s="93"/>
      <c r="AN274" s="93"/>
      <c r="AO274" s="93"/>
      <c r="AP274" s="93"/>
      <c r="AQ274" s="92"/>
      <c r="AR274" s="92"/>
      <c r="AS274" s="92"/>
      <c r="AT274" s="92"/>
      <c r="AU274" s="36"/>
      <c r="AV274" s="118"/>
      <c r="AW274" s="118"/>
      <c r="AX274" s="118"/>
      <c r="AY274" s="118"/>
      <c r="AZ274" s="118"/>
      <c r="BA274" s="118"/>
      <c r="BB274" s="118"/>
      <c r="BC274" s="118"/>
      <c r="BD274" s="118"/>
      <c r="BE274" s="118"/>
      <c r="BF274" s="118"/>
      <c r="BG274" s="118"/>
      <c r="BH274" s="118"/>
      <c r="BI274" s="118"/>
      <c r="BJ274" s="118"/>
      <c r="BK274" s="118"/>
      <c r="BL274" s="118"/>
      <c r="BM274" s="118"/>
      <c r="BN274" s="118"/>
      <c r="BO274" s="118"/>
      <c r="BP274" s="118"/>
      <c r="BQ274" s="36"/>
      <c r="BR274" s="36"/>
      <c r="BS274" s="36"/>
      <c r="BT274" s="36"/>
      <c r="BU274" s="36"/>
      <c r="BV274" s="36"/>
      <c r="BW274" s="36"/>
      <c r="BX274" s="36"/>
      <c r="BY274" s="36"/>
      <c r="BZ274" s="36"/>
      <c r="CA274" s="36"/>
      <c r="CB274" s="36"/>
      <c r="CC274" s="36"/>
      <c r="CD274" s="36"/>
      <c r="CE274" s="36"/>
      <c r="CF274" s="36"/>
      <c r="CG274" s="36"/>
      <c r="CH274" s="36"/>
      <c r="CI274" s="36"/>
      <c r="CJ274" s="36"/>
      <c r="CK274" s="36"/>
      <c r="CL274" s="36"/>
      <c r="CM274" s="36"/>
      <c r="CN274" s="36"/>
      <c r="CO274" s="36"/>
      <c r="CP274" s="36"/>
      <c r="CQ274" s="36"/>
      <c r="CR274" s="36"/>
      <c r="CS274" s="36"/>
      <c r="CT274" s="36"/>
      <c r="CU274" s="36"/>
      <c r="CV274" s="36"/>
      <c r="CW274" s="36"/>
      <c r="CX274" s="36"/>
      <c r="CY274" s="36"/>
      <c r="CZ274" s="36"/>
    </row>
    <row r="275" customFormat="false" ht="16.5" hidden="false" customHeight="true" outlineLevel="0" collapsed="false">
      <c r="A275" s="85"/>
      <c r="B275" s="85"/>
      <c r="C275" s="85"/>
      <c r="D275" s="87"/>
      <c r="E275" s="108"/>
      <c r="F275" s="109"/>
      <c r="G275" s="109"/>
      <c r="H275" s="109"/>
      <c r="I275" s="109"/>
      <c r="J275" s="109"/>
      <c r="K275" s="89"/>
      <c r="L275" s="89"/>
      <c r="M275" s="89"/>
      <c r="N275" s="89"/>
      <c r="O275" s="89"/>
      <c r="P275" s="89"/>
      <c r="Q275" s="112"/>
      <c r="R275" s="112"/>
      <c r="S275" s="112"/>
      <c r="T275" s="112"/>
      <c r="U275" s="112"/>
      <c r="V275" s="112"/>
      <c r="W275" s="91"/>
      <c r="X275" s="91"/>
      <c r="Y275" s="91"/>
      <c r="Z275" s="91"/>
      <c r="AA275" s="91"/>
      <c r="AB275" s="91"/>
      <c r="AC275" s="92"/>
      <c r="AD275" s="92"/>
      <c r="AE275" s="92"/>
      <c r="AF275" s="92"/>
      <c r="AG275" s="92"/>
      <c r="AH275" s="92"/>
      <c r="AI275" s="93"/>
      <c r="AJ275" s="93"/>
      <c r="AK275" s="93"/>
      <c r="AL275" s="93"/>
      <c r="AM275" s="93"/>
      <c r="AN275" s="93"/>
      <c r="AO275" s="93"/>
      <c r="AP275" s="93"/>
      <c r="AQ275" s="92"/>
      <c r="AR275" s="88"/>
      <c r="AS275" s="92"/>
      <c r="AT275" s="92"/>
      <c r="AU275" s="36"/>
      <c r="AV275" s="118"/>
      <c r="AW275" s="118"/>
      <c r="AX275" s="118"/>
      <c r="AY275" s="118"/>
      <c r="AZ275" s="118"/>
      <c r="BA275" s="118"/>
      <c r="BB275" s="118"/>
      <c r="BC275" s="118"/>
      <c r="BD275" s="118"/>
      <c r="BE275" s="118"/>
      <c r="BF275" s="118"/>
      <c r="BG275" s="118"/>
      <c r="BH275" s="118"/>
      <c r="BI275" s="118"/>
      <c r="BJ275" s="118"/>
      <c r="BK275" s="118"/>
      <c r="BL275" s="118"/>
      <c r="BM275" s="118"/>
      <c r="BN275" s="118"/>
      <c r="BO275" s="118"/>
      <c r="BP275" s="118"/>
      <c r="BQ275" s="36"/>
      <c r="BR275" s="36"/>
      <c r="BS275" s="36"/>
      <c r="BT275" s="36"/>
      <c r="BU275" s="36"/>
      <c r="BV275" s="36"/>
      <c r="BW275" s="36"/>
      <c r="BX275" s="36"/>
      <c r="BY275" s="36"/>
      <c r="BZ275" s="36"/>
      <c r="CA275" s="36"/>
      <c r="CB275" s="36"/>
      <c r="CC275" s="36"/>
      <c r="CD275" s="36"/>
      <c r="CE275" s="36"/>
      <c r="CF275" s="36"/>
      <c r="CG275" s="36"/>
      <c r="CH275" s="36"/>
      <c r="CI275" s="36"/>
      <c r="CJ275" s="36"/>
      <c r="CK275" s="36"/>
      <c r="CL275" s="36"/>
      <c r="CM275" s="36"/>
      <c r="CN275" s="36"/>
      <c r="CO275" s="36"/>
      <c r="CP275" s="36"/>
      <c r="CQ275" s="36"/>
      <c r="CR275" s="36"/>
      <c r="CS275" s="36"/>
      <c r="CT275" s="36"/>
      <c r="CU275" s="36"/>
      <c r="CV275" s="36"/>
      <c r="CW275" s="36"/>
      <c r="CX275" s="36"/>
      <c r="CY275" s="36"/>
      <c r="CZ275" s="36"/>
    </row>
    <row r="276" customFormat="false" ht="16.5" hidden="false" customHeight="true" outlineLevel="0" collapsed="false">
      <c r="A276" s="85"/>
      <c r="B276" s="85"/>
      <c r="C276" s="85"/>
      <c r="D276" s="87"/>
      <c r="E276" s="108"/>
      <c r="F276" s="109"/>
      <c r="G276" s="109"/>
      <c r="H276" s="109"/>
      <c r="I276" s="109"/>
      <c r="J276" s="109"/>
      <c r="K276" s="89"/>
      <c r="L276" s="89"/>
      <c r="M276" s="89"/>
      <c r="N276" s="89"/>
      <c r="O276" s="89"/>
      <c r="P276" s="89"/>
      <c r="Q276" s="112"/>
      <c r="R276" s="112"/>
      <c r="S276" s="112"/>
      <c r="T276" s="112"/>
      <c r="U276" s="112"/>
      <c r="V276" s="112"/>
      <c r="W276" s="91"/>
      <c r="X276" s="91"/>
      <c r="Y276" s="91"/>
      <c r="Z276" s="91"/>
      <c r="AA276" s="91"/>
      <c r="AB276" s="91"/>
      <c r="AC276" s="92"/>
      <c r="AD276" s="92"/>
      <c r="AE276" s="92"/>
      <c r="AF276" s="92"/>
      <c r="AG276" s="92"/>
      <c r="AH276" s="92"/>
      <c r="AI276" s="93"/>
      <c r="AJ276" s="93"/>
      <c r="AK276" s="93"/>
      <c r="AL276" s="93"/>
      <c r="AM276" s="93"/>
      <c r="AN276" s="93"/>
      <c r="AO276" s="93"/>
      <c r="AP276" s="93"/>
      <c r="AQ276" s="92"/>
      <c r="AR276" s="92"/>
      <c r="AS276" s="92"/>
      <c r="AT276" s="92"/>
      <c r="AU276" s="36"/>
      <c r="AV276" s="118"/>
      <c r="AW276" s="118"/>
      <c r="AX276" s="118"/>
      <c r="AY276" s="118"/>
      <c r="AZ276" s="118"/>
      <c r="BA276" s="118"/>
      <c r="BB276" s="118"/>
      <c r="BC276" s="118"/>
      <c r="BD276" s="118"/>
      <c r="BE276" s="118"/>
      <c r="BF276" s="118"/>
      <c r="BG276" s="118"/>
      <c r="BH276" s="118"/>
      <c r="BI276" s="118"/>
      <c r="BJ276" s="118"/>
      <c r="BK276" s="118"/>
      <c r="BL276" s="118"/>
      <c r="BM276" s="118"/>
      <c r="BN276" s="118"/>
      <c r="BO276" s="118"/>
      <c r="BP276" s="118"/>
      <c r="BQ276" s="36"/>
      <c r="BR276" s="36"/>
      <c r="BS276" s="36"/>
      <c r="BT276" s="36"/>
      <c r="BU276" s="36"/>
      <c r="BV276" s="36"/>
      <c r="BW276" s="36"/>
      <c r="BX276" s="36"/>
      <c r="BY276" s="36"/>
      <c r="BZ276" s="36"/>
      <c r="CA276" s="36"/>
      <c r="CB276" s="36"/>
      <c r="CC276" s="36"/>
      <c r="CD276" s="36"/>
      <c r="CE276" s="36"/>
      <c r="CF276" s="36"/>
      <c r="CG276" s="36"/>
      <c r="CH276" s="36"/>
      <c r="CI276" s="36"/>
      <c r="CJ276" s="36"/>
      <c r="CK276" s="36"/>
      <c r="CL276" s="36"/>
      <c r="CM276" s="36"/>
      <c r="CN276" s="36"/>
      <c r="CO276" s="36"/>
      <c r="CP276" s="36"/>
      <c r="CQ276" s="36"/>
      <c r="CR276" s="36"/>
      <c r="CS276" s="36"/>
      <c r="CT276" s="36"/>
      <c r="CU276" s="36"/>
      <c r="CV276" s="36"/>
      <c r="CW276" s="36"/>
      <c r="CX276" s="36"/>
      <c r="CY276" s="36"/>
      <c r="CZ276" s="36"/>
    </row>
    <row r="277" customFormat="false" ht="16.5" hidden="false" customHeight="true" outlineLevel="0" collapsed="false">
      <c r="A277" s="85"/>
      <c r="B277" s="85"/>
      <c r="C277" s="85"/>
      <c r="D277" s="87"/>
      <c r="E277" s="108"/>
      <c r="F277" s="109"/>
      <c r="G277" s="109"/>
      <c r="H277" s="109"/>
      <c r="I277" s="109"/>
      <c r="J277" s="109"/>
      <c r="K277" s="89"/>
      <c r="L277" s="89"/>
      <c r="M277" s="89"/>
      <c r="N277" s="89"/>
      <c r="O277" s="89"/>
      <c r="P277" s="89"/>
      <c r="Q277" s="112"/>
      <c r="R277" s="112"/>
      <c r="S277" s="112"/>
      <c r="T277" s="112"/>
      <c r="U277" s="112"/>
      <c r="V277" s="112"/>
      <c r="W277" s="91"/>
      <c r="X277" s="91"/>
      <c r="Y277" s="91"/>
      <c r="Z277" s="91"/>
      <c r="AA277" s="91"/>
      <c r="AB277" s="91"/>
      <c r="AC277" s="92"/>
      <c r="AD277" s="92"/>
      <c r="AE277" s="92"/>
      <c r="AF277" s="92"/>
      <c r="AG277" s="92"/>
      <c r="AH277" s="92"/>
      <c r="AI277" s="93"/>
      <c r="AJ277" s="93"/>
      <c r="AK277" s="93"/>
      <c r="AL277" s="93"/>
      <c r="AM277" s="93"/>
      <c r="AN277" s="93"/>
      <c r="AO277" s="93"/>
      <c r="AP277" s="93"/>
      <c r="AQ277" s="92"/>
      <c r="AR277" s="92"/>
      <c r="AS277" s="92"/>
      <c r="AT277" s="92"/>
      <c r="AU277" s="36"/>
      <c r="AV277" s="118"/>
      <c r="AW277" s="118"/>
      <c r="AX277" s="118"/>
      <c r="AY277" s="118"/>
      <c r="AZ277" s="118"/>
      <c r="BA277" s="118"/>
      <c r="BB277" s="118"/>
      <c r="BC277" s="118"/>
      <c r="BD277" s="118"/>
      <c r="BE277" s="118"/>
      <c r="BF277" s="118"/>
      <c r="BG277" s="118"/>
      <c r="BH277" s="118"/>
      <c r="BI277" s="118"/>
      <c r="BJ277" s="118"/>
      <c r="BK277" s="118"/>
      <c r="BL277" s="118"/>
      <c r="BM277" s="118"/>
      <c r="BN277" s="118"/>
      <c r="BO277" s="118"/>
      <c r="BP277" s="118"/>
      <c r="BQ277" s="36"/>
      <c r="BR277" s="36"/>
      <c r="BS277" s="36"/>
      <c r="BT277" s="36"/>
      <c r="BU277" s="36"/>
      <c r="BV277" s="36"/>
      <c r="BW277" s="36"/>
      <c r="BX277" s="36"/>
      <c r="BY277" s="36"/>
      <c r="BZ277" s="36"/>
      <c r="CA277" s="36"/>
      <c r="CB277" s="36"/>
      <c r="CC277" s="36"/>
      <c r="CD277" s="36"/>
      <c r="CE277" s="36"/>
      <c r="CF277" s="36"/>
      <c r="CG277" s="36"/>
      <c r="CH277" s="36"/>
      <c r="CI277" s="36"/>
      <c r="CJ277" s="36"/>
      <c r="CK277" s="36"/>
      <c r="CL277" s="36"/>
      <c r="CM277" s="36"/>
      <c r="CN277" s="36"/>
      <c r="CO277" s="36"/>
      <c r="CP277" s="36"/>
      <c r="CQ277" s="36"/>
      <c r="CR277" s="36"/>
      <c r="CS277" s="36"/>
      <c r="CT277" s="36"/>
      <c r="CU277" s="36"/>
      <c r="CV277" s="36"/>
      <c r="CW277" s="36"/>
      <c r="CX277" s="36"/>
      <c r="CY277" s="36"/>
      <c r="CZ277" s="36"/>
    </row>
    <row r="278" customFormat="false" ht="16.5" hidden="false" customHeight="true" outlineLevel="0" collapsed="false">
      <c r="A278" s="85"/>
      <c r="B278" s="85"/>
      <c r="C278" s="85"/>
      <c r="D278" s="87"/>
      <c r="E278" s="108"/>
      <c r="F278" s="109"/>
      <c r="G278" s="109"/>
      <c r="H278" s="109"/>
      <c r="I278" s="109"/>
      <c r="J278" s="109"/>
      <c r="K278" s="89"/>
      <c r="L278" s="89"/>
      <c r="M278" s="89"/>
      <c r="N278" s="89"/>
      <c r="O278" s="89"/>
      <c r="P278" s="89"/>
      <c r="Q278" s="112"/>
      <c r="R278" s="112"/>
      <c r="S278" s="112"/>
      <c r="T278" s="112"/>
      <c r="U278" s="112"/>
      <c r="V278" s="112"/>
      <c r="W278" s="91"/>
      <c r="X278" s="91"/>
      <c r="Y278" s="91"/>
      <c r="Z278" s="91"/>
      <c r="AA278" s="91"/>
      <c r="AB278" s="91"/>
      <c r="AC278" s="92"/>
      <c r="AD278" s="92"/>
      <c r="AE278" s="92"/>
      <c r="AF278" s="92"/>
      <c r="AG278" s="92"/>
      <c r="AH278" s="92"/>
      <c r="AI278" s="93"/>
      <c r="AJ278" s="93"/>
      <c r="AK278" s="93"/>
      <c r="AL278" s="93"/>
      <c r="AM278" s="93"/>
      <c r="AN278" s="93"/>
      <c r="AO278" s="93"/>
      <c r="AP278" s="93"/>
      <c r="AQ278" s="92"/>
      <c r="AR278" s="92"/>
      <c r="AS278" s="92"/>
      <c r="AT278" s="92"/>
      <c r="AU278" s="36"/>
      <c r="AV278" s="118"/>
      <c r="AW278" s="118"/>
      <c r="AX278" s="118"/>
      <c r="AY278" s="118"/>
      <c r="AZ278" s="118"/>
      <c r="BA278" s="118"/>
      <c r="BB278" s="118"/>
      <c r="BC278" s="118"/>
      <c r="BD278" s="118"/>
      <c r="BE278" s="118"/>
      <c r="BF278" s="118"/>
      <c r="BG278" s="118"/>
      <c r="BH278" s="118"/>
      <c r="BI278" s="118"/>
      <c r="BJ278" s="118"/>
      <c r="BK278" s="118"/>
      <c r="BL278" s="118"/>
      <c r="BM278" s="118"/>
      <c r="BN278" s="118"/>
      <c r="BO278" s="118"/>
      <c r="BP278" s="118"/>
      <c r="BQ278" s="36"/>
      <c r="BR278" s="36"/>
      <c r="BS278" s="36"/>
      <c r="BT278" s="36"/>
      <c r="BU278" s="36"/>
      <c r="BV278" s="36"/>
      <c r="BW278" s="36"/>
      <c r="BX278" s="36"/>
      <c r="BY278" s="36"/>
      <c r="BZ278" s="36"/>
      <c r="CA278" s="36"/>
      <c r="CB278" s="36"/>
      <c r="CC278" s="36"/>
      <c r="CD278" s="36"/>
      <c r="CE278" s="36"/>
      <c r="CF278" s="36"/>
      <c r="CG278" s="36"/>
      <c r="CH278" s="36"/>
      <c r="CI278" s="36"/>
      <c r="CJ278" s="36"/>
      <c r="CK278" s="36"/>
      <c r="CL278" s="36"/>
      <c r="CM278" s="36"/>
      <c r="CN278" s="36"/>
      <c r="CO278" s="36"/>
      <c r="CP278" s="36"/>
      <c r="CQ278" s="36"/>
      <c r="CR278" s="36"/>
      <c r="CS278" s="36"/>
      <c r="CT278" s="36"/>
      <c r="CU278" s="36"/>
      <c r="CV278" s="36"/>
      <c r="CW278" s="36"/>
      <c r="CX278" s="36"/>
      <c r="CY278" s="36"/>
      <c r="CZ278" s="36"/>
    </row>
    <row r="279" customFormat="false" ht="16.5" hidden="false" customHeight="true" outlineLevel="0" collapsed="false">
      <c r="A279" s="85"/>
      <c r="B279" s="85"/>
      <c r="C279" s="85"/>
      <c r="D279" s="87"/>
      <c r="E279" s="108"/>
      <c r="F279" s="109"/>
      <c r="G279" s="109"/>
      <c r="H279" s="109"/>
      <c r="I279" s="109"/>
      <c r="J279" s="109"/>
      <c r="K279" s="89"/>
      <c r="L279" s="89"/>
      <c r="M279" s="89"/>
      <c r="N279" s="89"/>
      <c r="O279" s="89"/>
      <c r="P279" s="89"/>
      <c r="Q279" s="112"/>
      <c r="R279" s="112"/>
      <c r="S279" s="112"/>
      <c r="T279" s="112"/>
      <c r="U279" s="112"/>
      <c r="V279" s="112"/>
      <c r="W279" s="91"/>
      <c r="X279" s="91"/>
      <c r="Y279" s="91"/>
      <c r="Z279" s="91"/>
      <c r="AA279" s="91"/>
      <c r="AB279" s="91"/>
      <c r="AC279" s="92"/>
      <c r="AD279" s="92"/>
      <c r="AE279" s="92"/>
      <c r="AF279" s="92"/>
      <c r="AG279" s="92"/>
      <c r="AH279" s="92"/>
      <c r="AI279" s="93"/>
      <c r="AJ279" s="93"/>
      <c r="AK279" s="93"/>
      <c r="AL279" s="93"/>
      <c r="AM279" s="93"/>
      <c r="AN279" s="93"/>
      <c r="AO279" s="93"/>
      <c r="AP279" s="93"/>
      <c r="AQ279" s="92"/>
      <c r="AR279" s="92"/>
      <c r="AS279" s="92"/>
      <c r="AT279" s="92"/>
      <c r="AU279" s="36"/>
      <c r="AV279" s="118"/>
      <c r="AW279" s="118"/>
      <c r="AX279" s="118"/>
      <c r="AY279" s="118"/>
      <c r="AZ279" s="118"/>
      <c r="BA279" s="118"/>
      <c r="BB279" s="118"/>
      <c r="BC279" s="118"/>
      <c r="BD279" s="118"/>
      <c r="BE279" s="118"/>
      <c r="BF279" s="118"/>
      <c r="BG279" s="118"/>
      <c r="BH279" s="118"/>
      <c r="BI279" s="118"/>
      <c r="BJ279" s="118"/>
      <c r="BK279" s="118"/>
      <c r="BL279" s="118"/>
      <c r="BM279" s="118"/>
      <c r="BN279" s="118"/>
      <c r="BO279" s="118"/>
      <c r="BP279" s="118"/>
      <c r="BQ279" s="36"/>
      <c r="BR279" s="36"/>
      <c r="BS279" s="36"/>
      <c r="BT279" s="36"/>
      <c r="BU279" s="36"/>
      <c r="BV279" s="36"/>
      <c r="BW279" s="36"/>
      <c r="BX279" s="36"/>
      <c r="BY279" s="36"/>
      <c r="BZ279" s="36"/>
      <c r="CA279" s="36"/>
      <c r="CB279" s="36"/>
      <c r="CC279" s="36"/>
      <c r="CD279" s="36"/>
      <c r="CE279" s="36"/>
      <c r="CF279" s="36"/>
      <c r="CG279" s="36"/>
      <c r="CH279" s="36"/>
      <c r="CI279" s="36"/>
      <c r="CJ279" s="36"/>
      <c r="CK279" s="36"/>
      <c r="CL279" s="36"/>
      <c r="CM279" s="36"/>
      <c r="CN279" s="36"/>
      <c r="CO279" s="36"/>
      <c r="CP279" s="36"/>
      <c r="CQ279" s="36"/>
      <c r="CR279" s="36"/>
      <c r="CS279" s="36"/>
      <c r="CT279" s="36"/>
      <c r="CU279" s="36"/>
      <c r="CV279" s="36"/>
      <c r="CW279" s="36"/>
      <c r="CX279" s="36"/>
      <c r="CY279" s="36"/>
      <c r="CZ279" s="36"/>
    </row>
    <row r="280" customFormat="false" ht="16.5" hidden="false" customHeight="true" outlineLevel="0" collapsed="false">
      <c r="A280" s="85"/>
      <c r="B280" s="85"/>
      <c r="C280" s="85"/>
      <c r="D280" s="87"/>
      <c r="E280" s="108"/>
      <c r="F280" s="109"/>
      <c r="G280" s="109"/>
      <c r="H280" s="109"/>
      <c r="I280" s="109"/>
      <c r="J280" s="109"/>
      <c r="K280" s="89"/>
      <c r="L280" s="89"/>
      <c r="M280" s="89"/>
      <c r="N280" s="89"/>
      <c r="O280" s="89"/>
      <c r="P280" s="89"/>
      <c r="Q280" s="112"/>
      <c r="R280" s="112"/>
      <c r="S280" s="112"/>
      <c r="T280" s="112"/>
      <c r="U280" s="112"/>
      <c r="V280" s="112"/>
      <c r="W280" s="91"/>
      <c r="X280" s="91"/>
      <c r="Y280" s="91"/>
      <c r="Z280" s="91"/>
      <c r="AA280" s="91"/>
      <c r="AB280" s="91"/>
      <c r="AC280" s="92"/>
      <c r="AD280" s="92"/>
      <c r="AE280" s="92"/>
      <c r="AF280" s="92"/>
      <c r="AG280" s="92"/>
      <c r="AH280" s="92"/>
      <c r="AI280" s="93"/>
      <c r="AJ280" s="93"/>
      <c r="AK280" s="93"/>
      <c r="AL280" s="93"/>
      <c r="AM280" s="93"/>
      <c r="AN280" s="93"/>
      <c r="AO280" s="93"/>
      <c r="AP280" s="93"/>
      <c r="AQ280" s="92"/>
      <c r="AR280" s="92"/>
      <c r="AS280" s="92"/>
      <c r="AT280" s="92"/>
      <c r="AU280" s="36"/>
      <c r="AV280" s="118"/>
      <c r="AW280" s="118"/>
      <c r="AX280" s="118"/>
      <c r="AY280" s="118"/>
      <c r="AZ280" s="118"/>
      <c r="BA280" s="118"/>
      <c r="BB280" s="118"/>
      <c r="BC280" s="118"/>
      <c r="BD280" s="118"/>
      <c r="BE280" s="118"/>
      <c r="BF280" s="118"/>
      <c r="BG280" s="118"/>
      <c r="BH280" s="118"/>
      <c r="BI280" s="118"/>
      <c r="BJ280" s="118"/>
      <c r="BK280" s="118"/>
      <c r="BL280" s="118"/>
      <c r="BM280" s="118"/>
      <c r="BN280" s="118"/>
      <c r="BO280" s="118"/>
      <c r="BP280" s="118"/>
      <c r="BQ280" s="36"/>
      <c r="BR280" s="36"/>
      <c r="BS280" s="36"/>
      <c r="BT280" s="36"/>
      <c r="BU280" s="36"/>
      <c r="BV280" s="36"/>
      <c r="BW280" s="36"/>
      <c r="BX280" s="36"/>
      <c r="BY280" s="36"/>
      <c r="BZ280" s="36"/>
      <c r="CA280" s="36"/>
      <c r="CB280" s="36"/>
      <c r="CC280" s="36"/>
      <c r="CD280" s="36"/>
      <c r="CE280" s="36"/>
      <c r="CF280" s="36"/>
      <c r="CG280" s="36"/>
      <c r="CH280" s="36"/>
      <c r="CI280" s="36"/>
      <c r="CJ280" s="36"/>
      <c r="CK280" s="36"/>
      <c r="CL280" s="36"/>
      <c r="CM280" s="36"/>
      <c r="CN280" s="36"/>
      <c r="CO280" s="36"/>
      <c r="CP280" s="36"/>
      <c r="CQ280" s="36"/>
      <c r="CR280" s="36"/>
      <c r="CS280" s="36"/>
      <c r="CT280" s="36"/>
      <c r="CU280" s="36"/>
      <c r="CV280" s="36"/>
      <c r="CW280" s="36"/>
      <c r="CX280" s="36"/>
      <c r="CY280" s="36"/>
      <c r="CZ280" s="36"/>
    </row>
    <row r="281" customFormat="false" ht="16.5" hidden="false" customHeight="true" outlineLevel="0" collapsed="false">
      <c r="A281" s="85"/>
      <c r="B281" s="85"/>
      <c r="C281" s="85"/>
      <c r="D281" s="87"/>
      <c r="E281" s="108"/>
      <c r="F281" s="109"/>
      <c r="G281" s="109"/>
      <c r="H281" s="109"/>
      <c r="I281" s="109"/>
      <c r="J281" s="109"/>
      <c r="K281" s="89"/>
      <c r="L281" s="89"/>
      <c r="M281" s="89"/>
      <c r="N281" s="89"/>
      <c r="O281" s="89"/>
      <c r="P281" s="89"/>
      <c r="Q281" s="112"/>
      <c r="R281" s="112"/>
      <c r="S281" s="112"/>
      <c r="T281" s="112"/>
      <c r="U281" s="112"/>
      <c r="V281" s="112"/>
      <c r="W281" s="91"/>
      <c r="X281" s="91"/>
      <c r="Y281" s="91"/>
      <c r="Z281" s="91"/>
      <c r="AA281" s="91"/>
      <c r="AB281" s="91"/>
      <c r="AC281" s="92"/>
      <c r="AD281" s="92"/>
      <c r="AE281" s="92"/>
      <c r="AF281" s="92"/>
      <c r="AG281" s="92"/>
      <c r="AH281" s="92"/>
      <c r="AI281" s="93"/>
      <c r="AJ281" s="93"/>
      <c r="AK281" s="93"/>
      <c r="AL281" s="93"/>
      <c r="AM281" s="93"/>
      <c r="AN281" s="93"/>
      <c r="AO281" s="93"/>
      <c r="AP281" s="93"/>
      <c r="AQ281" s="92"/>
      <c r="AR281" s="88"/>
      <c r="AS281" s="92"/>
      <c r="AT281" s="92"/>
      <c r="AU281" s="36"/>
      <c r="AV281" s="118"/>
      <c r="AW281" s="118"/>
      <c r="AX281" s="118"/>
      <c r="AY281" s="118"/>
      <c r="AZ281" s="118"/>
      <c r="BA281" s="118"/>
      <c r="BB281" s="118"/>
      <c r="BC281" s="118"/>
      <c r="BD281" s="118"/>
      <c r="BE281" s="118"/>
      <c r="BF281" s="118"/>
      <c r="BG281" s="118"/>
      <c r="BH281" s="118"/>
      <c r="BI281" s="118"/>
      <c r="BJ281" s="118"/>
      <c r="BK281" s="118"/>
      <c r="BL281" s="118"/>
      <c r="BM281" s="118"/>
      <c r="BN281" s="118"/>
      <c r="BO281" s="118"/>
      <c r="BP281" s="118"/>
      <c r="BQ281" s="36"/>
      <c r="BR281" s="36"/>
      <c r="BS281" s="36"/>
      <c r="BT281" s="36"/>
      <c r="BU281" s="36"/>
      <c r="BV281" s="36"/>
      <c r="BW281" s="36"/>
      <c r="BX281" s="36"/>
      <c r="BY281" s="36"/>
      <c r="BZ281" s="36"/>
      <c r="CA281" s="36"/>
      <c r="CB281" s="36"/>
      <c r="CC281" s="36"/>
      <c r="CD281" s="36"/>
      <c r="CE281" s="36"/>
      <c r="CF281" s="36"/>
      <c r="CG281" s="36"/>
      <c r="CH281" s="36"/>
      <c r="CI281" s="36"/>
      <c r="CJ281" s="36"/>
      <c r="CK281" s="36"/>
      <c r="CL281" s="36"/>
      <c r="CM281" s="36"/>
      <c r="CN281" s="36"/>
      <c r="CO281" s="36"/>
      <c r="CP281" s="36"/>
      <c r="CQ281" s="36"/>
      <c r="CR281" s="36"/>
      <c r="CS281" s="36"/>
      <c r="CT281" s="36"/>
      <c r="CU281" s="36"/>
      <c r="CV281" s="36"/>
      <c r="CW281" s="36"/>
      <c r="CX281" s="36"/>
      <c r="CY281" s="36"/>
      <c r="CZ281" s="36"/>
    </row>
    <row r="282" customFormat="false" ht="16.5" hidden="false" customHeight="true" outlineLevel="0" collapsed="false">
      <c r="A282" s="85"/>
      <c r="B282" s="85"/>
      <c r="C282" s="85"/>
      <c r="D282" s="87"/>
      <c r="E282" s="108"/>
      <c r="F282" s="109"/>
      <c r="G282" s="109"/>
      <c r="H282" s="109"/>
      <c r="I282" s="109"/>
      <c r="J282" s="109"/>
      <c r="K282" s="89"/>
      <c r="L282" s="89"/>
      <c r="M282" s="89"/>
      <c r="N282" s="89"/>
      <c r="O282" s="89"/>
      <c r="P282" s="89"/>
      <c r="Q282" s="112"/>
      <c r="R282" s="112"/>
      <c r="S282" s="112"/>
      <c r="T282" s="112"/>
      <c r="U282" s="112"/>
      <c r="V282" s="112"/>
      <c r="W282" s="91"/>
      <c r="X282" s="91"/>
      <c r="Y282" s="91"/>
      <c r="Z282" s="91"/>
      <c r="AA282" s="91"/>
      <c r="AB282" s="91"/>
      <c r="AC282" s="92"/>
      <c r="AD282" s="92"/>
      <c r="AE282" s="92"/>
      <c r="AF282" s="92"/>
      <c r="AG282" s="92"/>
      <c r="AH282" s="92"/>
      <c r="AI282" s="93"/>
      <c r="AJ282" s="93"/>
      <c r="AK282" s="93"/>
      <c r="AL282" s="93"/>
      <c r="AM282" s="93"/>
      <c r="AN282" s="93"/>
      <c r="AO282" s="93"/>
      <c r="AP282" s="93"/>
      <c r="AQ282" s="92"/>
      <c r="AR282" s="92"/>
      <c r="AS282" s="92"/>
      <c r="AT282" s="92"/>
      <c r="AU282" s="36"/>
      <c r="AV282" s="118"/>
      <c r="AW282" s="118"/>
      <c r="AX282" s="118"/>
      <c r="AY282" s="118"/>
      <c r="AZ282" s="118"/>
      <c r="BA282" s="118"/>
      <c r="BB282" s="118"/>
      <c r="BC282" s="118"/>
      <c r="BD282" s="118"/>
      <c r="BE282" s="118"/>
      <c r="BF282" s="118"/>
      <c r="BG282" s="118"/>
      <c r="BH282" s="118"/>
      <c r="BI282" s="118"/>
      <c r="BJ282" s="118"/>
      <c r="BK282" s="118"/>
      <c r="BL282" s="118"/>
      <c r="BM282" s="118"/>
      <c r="BN282" s="118"/>
      <c r="BO282" s="118"/>
      <c r="BP282" s="118"/>
      <c r="BQ282" s="36"/>
      <c r="BR282" s="36"/>
      <c r="BS282" s="36"/>
      <c r="BT282" s="36"/>
      <c r="BU282" s="36"/>
      <c r="BV282" s="36"/>
      <c r="BW282" s="36"/>
      <c r="BX282" s="36"/>
      <c r="BY282" s="36"/>
      <c r="BZ282" s="36"/>
      <c r="CA282" s="36"/>
      <c r="CB282" s="36"/>
      <c r="CC282" s="36"/>
      <c r="CD282" s="36"/>
      <c r="CE282" s="36"/>
      <c r="CF282" s="36"/>
      <c r="CG282" s="36"/>
      <c r="CH282" s="36"/>
      <c r="CI282" s="36"/>
      <c r="CJ282" s="36"/>
      <c r="CK282" s="36"/>
      <c r="CL282" s="36"/>
      <c r="CM282" s="36"/>
      <c r="CN282" s="36"/>
      <c r="CO282" s="36"/>
      <c r="CP282" s="36"/>
      <c r="CQ282" s="36"/>
      <c r="CR282" s="36"/>
      <c r="CS282" s="36"/>
      <c r="CT282" s="36"/>
      <c r="CU282" s="36"/>
      <c r="CV282" s="36"/>
      <c r="CW282" s="36"/>
      <c r="CX282" s="36"/>
      <c r="CY282" s="36"/>
      <c r="CZ282" s="36"/>
    </row>
    <row r="283" customFormat="false" ht="16.5" hidden="false" customHeight="true" outlineLevel="0" collapsed="false">
      <c r="A283" s="85"/>
      <c r="B283" s="85"/>
      <c r="C283" s="85"/>
      <c r="D283" s="87"/>
      <c r="E283" s="108"/>
      <c r="F283" s="109"/>
      <c r="G283" s="109"/>
      <c r="H283" s="109"/>
      <c r="I283" s="109"/>
      <c r="J283" s="109"/>
      <c r="K283" s="89"/>
      <c r="L283" s="89"/>
      <c r="M283" s="89"/>
      <c r="N283" s="89"/>
      <c r="O283" s="89"/>
      <c r="P283" s="89"/>
      <c r="Q283" s="112"/>
      <c r="R283" s="112"/>
      <c r="S283" s="112"/>
      <c r="T283" s="112"/>
      <c r="U283" s="112"/>
      <c r="V283" s="112"/>
      <c r="W283" s="91"/>
      <c r="X283" s="91"/>
      <c r="Y283" s="91"/>
      <c r="Z283" s="91"/>
      <c r="AA283" s="91"/>
      <c r="AB283" s="91"/>
      <c r="AC283" s="92"/>
      <c r="AD283" s="92"/>
      <c r="AE283" s="92"/>
      <c r="AF283" s="92"/>
      <c r="AG283" s="92"/>
      <c r="AH283" s="92"/>
      <c r="AI283" s="93"/>
      <c r="AJ283" s="93"/>
      <c r="AK283" s="93"/>
      <c r="AL283" s="93"/>
      <c r="AM283" s="93"/>
      <c r="AN283" s="93"/>
      <c r="AO283" s="93"/>
      <c r="AP283" s="93"/>
      <c r="AQ283" s="92"/>
      <c r="AR283" s="92"/>
      <c r="AS283" s="92"/>
      <c r="AT283" s="92"/>
      <c r="AU283" s="36"/>
      <c r="AV283" s="118"/>
      <c r="AW283" s="118"/>
      <c r="AX283" s="118"/>
      <c r="AY283" s="118"/>
      <c r="AZ283" s="118"/>
      <c r="BA283" s="118"/>
      <c r="BB283" s="118"/>
      <c r="BC283" s="118"/>
      <c r="BD283" s="118"/>
      <c r="BE283" s="118"/>
      <c r="BF283" s="118"/>
      <c r="BG283" s="118"/>
      <c r="BH283" s="118"/>
      <c r="BI283" s="118"/>
      <c r="BJ283" s="118"/>
      <c r="BK283" s="118"/>
      <c r="BL283" s="118"/>
      <c r="BM283" s="118"/>
      <c r="BN283" s="118"/>
      <c r="BO283" s="118"/>
      <c r="BP283" s="118"/>
      <c r="BQ283" s="36"/>
      <c r="BR283" s="36"/>
      <c r="BS283" s="36"/>
      <c r="BT283" s="36"/>
      <c r="BU283" s="36"/>
      <c r="BV283" s="36"/>
      <c r="BW283" s="36"/>
      <c r="BX283" s="36"/>
      <c r="BY283" s="36"/>
      <c r="BZ283" s="36"/>
      <c r="CA283" s="36"/>
      <c r="CB283" s="36"/>
      <c r="CC283" s="36"/>
      <c r="CD283" s="36"/>
      <c r="CE283" s="36"/>
      <c r="CF283" s="36"/>
      <c r="CG283" s="36"/>
      <c r="CH283" s="36"/>
      <c r="CI283" s="36"/>
      <c r="CJ283" s="36"/>
      <c r="CK283" s="36"/>
      <c r="CL283" s="36"/>
      <c r="CM283" s="36"/>
      <c r="CN283" s="36"/>
      <c r="CO283" s="36"/>
      <c r="CP283" s="36"/>
      <c r="CQ283" s="36"/>
      <c r="CR283" s="36"/>
      <c r="CS283" s="36"/>
      <c r="CT283" s="36"/>
      <c r="CU283" s="36"/>
      <c r="CV283" s="36"/>
      <c r="CW283" s="36"/>
      <c r="CX283" s="36"/>
      <c r="CY283" s="36"/>
      <c r="CZ283" s="36"/>
    </row>
    <row r="284" customFormat="false" ht="16.5" hidden="false" customHeight="true" outlineLevel="0" collapsed="false">
      <c r="A284" s="85"/>
      <c r="B284" s="85"/>
      <c r="C284" s="85"/>
      <c r="D284" s="87"/>
      <c r="E284" s="108"/>
      <c r="F284" s="109"/>
      <c r="G284" s="109"/>
      <c r="H284" s="109"/>
      <c r="I284" s="109"/>
      <c r="J284" s="109"/>
      <c r="K284" s="89"/>
      <c r="L284" s="89"/>
      <c r="M284" s="89"/>
      <c r="N284" s="89"/>
      <c r="O284" s="89"/>
      <c r="P284" s="89"/>
      <c r="Q284" s="112"/>
      <c r="R284" s="112"/>
      <c r="S284" s="112"/>
      <c r="T284" s="112"/>
      <c r="U284" s="112"/>
      <c r="V284" s="112"/>
      <c r="W284" s="91"/>
      <c r="X284" s="91"/>
      <c r="Y284" s="91"/>
      <c r="Z284" s="91"/>
      <c r="AA284" s="91"/>
      <c r="AB284" s="91"/>
      <c r="AC284" s="92"/>
      <c r="AD284" s="92"/>
      <c r="AE284" s="92"/>
      <c r="AF284" s="92"/>
      <c r="AG284" s="92"/>
      <c r="AH284" s="92"/>
      <c r="AI284" s="93"/>
      <c r="AJ284" s="93"/>
      <c r="AK284" s="93"/>
      <c r="AL284" s="93"/>
      <c r="AM284" s="93"/>
      <c r="AN284" s="93"/>
      <c r="AO284" s="93"/>
      <c r="AP284" s="93"/>
      <c r="AQ284" s="92"/>
      <c r="AR284" s="92"/>
      <c r="AS284" s="92"/>
      <c r="AT284" s="92"/>
      <c r="AU284" s="36"/>
      <c r="AV284" s="118"/>
      <c r="AW284" s="118"/>
      <c r="AX284" s="118"/>
      <c r="AY284" s="118"/>
      <c r="AZ284" s="118"/>
      <c r="BA284" s="118"/>
      <c r="BB284" s="118"/>
      <c r="BC284" s="118"/>
      <c r="BD284" s="118"/>
      <c r="BE284" s="118"/>
      <c r="BF284" s="118"/>
      <c r="BG284" s="118"/>
      <c r="BH284" s="118"/>
      <c r="BI284" s="118"/>
      <c r="BJ284" s="118"/>
      <c r="BK284" s="118"/>
      <c r="BL284" s="118"/>
      <c r="BM284" s="118"/>
      <c r="BN284" s="118"/>
      <c r="BO284" s="118"/>
      <c r="BP284" s="118"/>
      <c r="BQ284" s="36"/>
      <c r="BR284" s="36"/>
      <c r="BS284" s="36"/>
      <c r="BT284" s="36"/>
      <c r="BU284" s="36"/>
      <c r="BV284" s="36"/>
      <c r="BW284" s="36"/>
      <c r="BX284" s="36"/>
      <c r="BY284" s="36"/>
      <c r="BZ284" s="36"/>
      <c r="CA284" s="36"/>
      <c r="CB284" s="36"/>
      <c r="CC284" s="36"/>
      <c r="CD284" s="36"/>
      <c r="CE284" s="36"/>
      <c r="CF284" s="36"/>
      <c r="CG284" s="36"/>
      <c r="CH284" s="36"/>
      <c r="CI284" s="36"/>
      <c r="CJ284" s="36"/>
      <c r="CK284" s="36"/>
      <c r="CL284" s="36"/>
      <c r="CM284" s="36"/>
      <c r="CN284" s="36"/>
      <c r="CO284" s="36"/>
      <c r="CP284" s="36"/>
      <c r="CQ284" s="36"/>
      <c r="CR284" s="36"/>
      <c r="CS284" s="36"/>
      <c r="CT284" s="36"/>
      <c r="CU284" s="36"/>
      <c r="CV284" s="36"/>
      <c r="CW284" s="36"/>
      <c r="CX284" s="36"/>
      <c r="CY284" s="36"/>
      <c r="CZ284" s="36"/>
    </row>
    <row r="285" customFormat="false" ht="16.5" hidden="false" customHeight="true" outlineLevel="0" collapsed="false">
      <c r="A285" s="85"/>
      <c r="B285" s="85"/>
      <c r="C285" s="85"/>
      <c r="D285" s="87"/>
      <c r="E285" s="108"/>
      <c r="F285" s="109"/>
      <c r="G285" s="109"/>
      <c r="H285" s="109"/>
      <c r="I285" s="109"/>
      <c r="J285" s="109"/>
      <c r="K285" s="89"/>
      <c r="L285" s="89"/>
      <c r="M285" s="89"/>
      <c r="N285" s="89"/>
      <c r="O285" s="89"/>
      <c r="P285" s="89"/>
      <c r="Q285" s="112"/>
      <c r="R285" s="112"/>
      <c r="S285" s="112"/>
      <c r="T285" s="112"/>
      <c r="U285" s="112"/>
      <c r="V285" s="112"/>
      <c r="W285" s="91"/>
      <c r="X285" s="91"/>
      <c r="Y285" s="91"/>
      <c r="Z285" s="91"/>
      <c r="AA285" s="91"/>
      <c r="AB285" s="91"/>
      <c r="AC285" s="92"/>
      <c r="AD285" s="92"/>
      <c r="AE285" s="92"/>
      <c r="AF285" s="92"/>
      <c r="AG285" s="92"/>
      <c r="AH285" s="92"/>
      <c r="AI285" s="93"/>
      <c r="AJ285" s="93"/>
      <c r="AK285" s="93"/>
      <c r="AL285" s="93"/>
      <c r="AM285" s="93"/>
      <c r="AN285" s="93"/>
      <c r="AO285" s="93"/>
      <c r="AP285" s="93"/>
      <c r="AQ285" s="92"/>
      <c r="AR285" s="92"/>
      <c r="AS285" s="92"/>
      <c r="AT285" s="92"/>
      <c r="AU285" s="36"/>
      <c r="AV285" s="118"/>
      <c r="AW285" s="118"/>
      <c r="AX285" s="118"/>
      <c r="AY285" s="118"/>
      <c r="AZ285" s="118"/>
      <c r="BA285" s="118"/>
      <c r="BB285" s="118"/>
      <c r="BC285" s="118"/>
      <c r="BD285" s="118"/>
      <c r="BE285" s="118"/>
      <c r="BF285" s="118"/>
      <c r="BG285" s="118"/>
      <c r="BH285" s="118"/>
      <c r="BI285" s="118"/>
      <c r="BJ285" s="118"/>
      <c r="BK285" s="118"/>
      <c r="BL285" s="118"/>
      <c r="BM285" s="118"/>
      <c r="BN285" s="118"/>
      <c r="BO285" s="118"/>
      <c r="BP285" s="118"/>
      <c r="BQ285" s="36"/>
      <c r="BR285" s="36"/>
      <c r="BS285" s="36"/>
      <c r="BT285" s="36"/>
      <c r="BU285" s="36"/>
      <c r="BV285" s="36"/>
      <c r="BW285" s="36"/>
      <c r="BX285" s="36"/>
      <c r="BY285" s="36"/>
      <c r="BZ285" s="36"/>
      <c r="CA285" s="36"/>
      <c r="CB285" s="36"/>
      <c r="CC285" s="36"/>
      <c r="CD285" s="36"/>
      <c r="CE285" s="36"/>
      <c r="CF285" s="36"/>
      <c r="CG285" s="36"/>
      <c r="CH285" s="36"/>
      <c r="CI285" s="36"/>
      <c r="CJ285" s="36"/>
      <c r="CK285" s="36"/>
      <c r="CL285" s="36"/>
      <c r="CM285" s="36"/>
      <c r="CN285" s="36"/>
      <c r="CO285" s="36"/>
      <c r="CP285" s="36"/>
      <c r="CQ285" s="36"/>
      <c r="CR285" s="36"/>
      <c r="CS285" s="36"/>
      <c r="CT285" s="36"/>
      <c r="CU285" s="36"/>
      <c r="CV285" s="36"/>
      <c r="CW285" s="36"/>
      <c r="CX285" s="36"/>
      <c r="CY285" s="36"/>
      <c r="CZ285" s="36"/>
    </row>
    <row r="286" customFormat="false" ht="16.5" hidden="false" customHeight="true" outlineLevel="0" collapsed="false">
      <c r="A286" s="85"/>
      <c r="B286" s="85"/>
      <c r="C286" s="85"/>
      <c r="D286" s="87"/>
      <c r="E286" s="108"/>
      <c r="F286" s="109"/>
      <c r="G286" s="109"/>
      <c r="H286" s="109"/>
      <c r="I286" s="109"/>
      <c r="J286" s="109"/>
      <c r="K286" s="89"/>
      <c r="L286" s="89"/>
      <c r="M286" s="89"/>
      <c r="N286" s="89"/>
      <c r="O286" s="89"/>
      <c r="P286" s="89"/>
      <c r="Q286" s="112"/>
      <c r="R286" s="112"/>
      <c r="S286" s="112"/>
      <c r="T286" s="112"/>
      <c r="U286" s="112"/>
      <c r="V286" s="112"/>
      <c r="W286" s="91"/>
      <c r="X286" s="91"/>
      <c r="Y286" s="91"/>
      <c r="Z286" s="91"/>
      <c r="AA286" s="91"/>
      <c r="AB286" s="91"/>
      <c r="AC286" s="92"/>
      <c r="AD286" s="92"/>
      <c r="AE286" s="92"/>
      <c r="AF286" s="92"/>
      <c r="AG286" s="92"/>
      <c r="AH286" s="92"/>
      <c r="AI286" s="93"/>
      <c r="AJ286" s="93"/>
      <c r="AK286" s="93"/>
      <c r="AL286" s="93"/>
      <c r="AM286" s="93"/>
      <c r="AN286" s="93"/>
      <c r="AO286" s="93"/>
      <c r="AP286" s="93"/>
      <c r="AQ286" s="92"/>
      <c r="AR286" s="92"/>
      <c r="AS286" s="92"/>
      <c r="AT286" s="92"/>
      <c r="AU286" s="36"/>
      <c r="AV286" s="118"/>
      <c r="AW286" s="118"/>
      <c r="AX286" s="118"/>
      <c r="AY286" s="118"/>
      <c r="AZ286" s="118"/>
      <c r="BA286" s="118"/>
      <c r="BB286" s="118"/>
      <c r="BC286" s="118"/>
      <c r="BD286" s="118"/>
      <c r="BE286" s="118"/>
      <c r="BF286" s="118"/>
      <c r="BG286" s="118"/>
      <c r="BH286" s="118"/>
      <c r="BI286" s="118"/>
      <c r="BJ286" s="118"/>
      <c r="BK286" s="118"/>
      <c r="BL286" s="118"/>
      <c r="BM286" s="118"/>
      <c r="BN286" s="118"/>
      <c r="BO286" s="118"/>
      <c r="BP286" s="118"/>
      <c r="BQ286" s="36"/>
      <c r="BR286" s="36"/>
      <c r="BS286" s="36"/>
      <c r="BT286" s="36"/>
      <c r="BU286" s="36"/>
      <c r="BV286" s="36"/>
      <c r="BW286" s="36"/>
      <c r="BX286" s="36"/>
      <c r="BY286" s="36"/>
      <c r="BZ286" s="36"/>
      <c r="CA286" s="36"/>
      <c r="CB286" s="36"/>
      <c r="CC286" s="36"/>
      <c r="CD286" s="36"/>
      <c r="CE286" s="36"/>
      <c r="CF286" s="36"/>
      <c r="CG286" s="36"/>
      <c r="CH286" s="36"/>
      <c r="CI286" s="36"/>
      <c r="CJ286" s="36"/>
      <c r="CK286" s="36"/>
      <c r="CL286" s="36"/>
      <c r="CM286" s="36"/>
      <c r="CN286" s="36"/>
      <c r="CO286" s="36"/>
      <c r="CP286" s="36"/>
      <c r="CQ286" s="36"/>
      <c r="CR286" s="36"/>
      <c r="CS286" s="36"/>
      <c r="CT286" s="36"/>
      <c r="CU286" s="36"/>
      <c r="CV286" s="36"/>
      <c r="CW286" s="36"/>
      <c r="CX286" s="36"/>
      <c r="CY286" s="36"/>
      <c r="CZ286" s="36"/>
    </row>
    <row r="287" customFormat="false" ht="16.5" hidden="false" customHeight="true" outlineLevel="0" collapsed="false">
      <c r="A287" s="85"/>
      <c r="B287" s="85"/>
      <c r="C287" s="85"/>
      <c r="D287" s="87"/>
      <c r="E287" s="108"/>
      <c r="F287" s="109"/>
      <c r="G287" s="109"/>
      <c r="H287" s="109"/>
      <c r="I287" s="109"/>
      <c r="J287" s="109"/>
      <c r="K287" s="89"/>
      <c r="L287" s="89"/>
      <c r="M287" s="89"/>
      <c r="N287" s="89"/>
      <c r="O287" s="89"/>
      <c r="P287" s="89"/>
      <c r="Q287" s="112"/>
      <c r="R287" s="112"/>
      <c r="S287" s="112"/>
      <c r="T287" s="112"/>
      <c r="U287" s="112"/>
      <c r="V287" s="112"/>
      <c r="W287" s="91"/>
      <c r="X287" s="91"/>
      <c r="Y287" s="91"/>
      <c r="Z287" s="91"/>
      <c r="AA287" s="91"/>
      <c r="AB287" s="91"/>
      <c r="AC287" s="92"/>
      <c r="AD287" s="92"/>
      <c r="AE287" s="92"/>
      <c r="AF287" s="92"/>
      <c r="AG287" s="92"/>
      <c r="AH287" s="92"/>
      <c r="AI287" s="93"/>
      <c r="AJ287" s="93"/>
      <c r="AK287" s="93"/>
      <c r="AL287" s="93"/>
      <c r="AM287" s="93"/>
      <c r="AN287" s="93"/>
      <c r="AO287" s="93"/>
      <c r="AP287" s="93"/>
      <c r="AQ287" s="92"/>
      <c r="AR287" s="88"/>
      <c r="AS287" s="92"/>
      <c r="AT287" s="92"/>
      <c r="AU287" s="36"/>
      <c r="AV287" s="118"/>
      <c r="AW287" s="118"/>
      <c r="AX287" s="118"/>
      <c r="AY287" s="118"/>
      <c r="AZ287" s="118"/>
      <c r="BA287" s="118"/>
      <c r="BB287" s="118"/>
      <c r="BC287" s="118"/>
      <c r="BD287" s="118"/>
      <c r="BE287" s="118"/>
      <c r="BF287" s="118"/>
      <c r="BG287" s="118"/>
      <c r="BH287" s="118"/>
      <c r="BI287" s="118"/>
      <c r="BJ287" s="118"/>
      <c r="BK287" s="118"/>
      <c r="BL287" s="118"/>
      <c r="BM287" s="118"/>
      <c r="BN287" s="118"/>
      <c r="BO287" s="118"/>
      <c r="BP287" s="118"/>
      <c r="BQ287" s="36"/>
      <c r="BR287" s="36"/>
      <c r="BS287" s="36"/>
      <c r="BT287" s="36"/>
      <c r="BU287" s="36"/>
      <c r="BV287" s="36"/>
      <c r="BW287" s="36"/>
      <c r="BX287" s="36"/>
      <c r="BY287" s="36"/>
      <c r="BZ287" s="36"/>
      <c r="CA287" s="36"/>
      <c r="CB287" s="36"/>
      <c r="CC287" s="36"/>
      <c r="CD287" s="36"/>
      <c r="CE287" s="36"/>
      <c r="CF287" s="36"/>
      <c r="CG287" s="36"/>
      <c r="CH287" s="36"/>
      <c r="CI287" s="36"/>
      <c r="CJ287" s="36"/>
      <c r="CK287" s="36"/>
      <c r="CL287" s="36"/>
      <c r="CM287" s="36"/>
      <c r="CN287" s="36"/>
      <c r="CO287" s="36"/>
      <c r="CP287" s="36"/>
      <c r="CQ287" s="36"/>
      <c r="CR287" s="36"/>
      <c r="CS287" s="36"/>
      <c r="CT287" s="36"/>
      <c r="CU287" s="36"/>
      <c r="CV287" s="36"/>
      <c r="CW287" s="36"/>
      <c r="CX287" s="36"/>
      <c r="CY287" s="36"/>
      <c r="CZ287" s="36"/>
    </row>
    <row r="288" customFormat="false" ht="16.5" hidden="false" customHeight="true" outlineLevel="0" collapsed="false">
      <c r="A288" s="85"/>
      <c r="B288" s="85"/>
      <c r="C288" s="85"/>
      <c r="D288" s="87"/>
      <c r="E288" s="108"/>
      <c r="F288" s="109"/>
      <c r="G288" s="109"/>
      <c r="H288" s="109"/>
      <c r="I288" s="109"/>
      <c r="J288" s="109"/>
      <c r="K288" s="89"/>
      <c r="L288" s="89"/>
      <c r="M288" s="89"/>
      <c r="N288" s="89"/>
      <c r="O288" s="89"/>
      <c r="P288" s="89"/>
      <c r="Q288" s="112"/>
      <c r="R288" s="112"/>
      <c r="S288" s="112"/>
      <c r="T288" s="112"/>
      <c r="U288" s="112"/>
      <c r="V288" s="112"/>
      <c r="W288" s="91"/>
      <c r="X288" s="91"/>
      <c r="Y288" s="91"/>
      <c r="Z288" s="91"/>
      <c r="AA288" s="91"/>
      <c r="AB288" s="91"/>
      <c r="AC288" s="92"/>
      <c r="AD288" s="92"/>
      <c r="AE288" s="92"/>
      <c r="AF288" s="92"/>
      <c r="AG288" s="92"/>
      <c r="AH288" s="92"/>
      <c r="AI288" s="93"/>
      <c r="AJ288" s="93"/>
      <c r="AK288" s="93"/>
      <c r="AL288" s="93"/>
      <c r="AM288" s="93"/>
      <c r="AN288" s="93"/>
      <c r="AO288" s="93"/>
      <c r="AP288" s="93"/>
      <c r="AQ288" s="92"/>
      <c r="AR288" s="92"/>
      <c r="AS288" s="92"/>
      <c r="AT288" s="92"/>
      <c r="AU288" s="36"/>
      <c r="AV288" s="118"/>
      <c r="AW288" s="118"/>
      <c r="AX288" s="118"/>
      <c r="AY288" s="118"/>
      <c r="AZ288" s="118"/>
      <c r="BA288" s="118"/>
      <c r="BB288" s="118"/>
      <c r="BC288" s="118"/>
      <c r="BD288" s="118"/>
      <c r="BE288" s="118"/>
      <c r="BF288" s="118"/>
      <c r="BG288" s="118"/>
      <c r="BH288" s="118"/>
      <c r="BI288" s="118"/>
      <c r="BJ288" s="118"/>
      <c r="BK288" s="118"/>
      <c r="BL288" s="118"/>
      <c r="BM288" s="118"/>
      <c r="BN288" s="118"/>
      <c r="BO288" s="118"/>
      <c r="BP288" s="118"/>
      <c r="BQ288" s="36"/>
      <c r="BR288" s="36"/>
      <c r="BS288" s="36"/>
      <c r="BT288" s="36"/>
      <c r="BU288" s="36"/>
      <c r="BV288" s="36"/>
      <c r="BW288" s="36"/>
      <c r="BX288" s="36"/>
      <c r="BY288" s="36"/>
      <c r="BZ288" s="36"/>
      <c r="CA288" s="36"/>
      <c r="CB288" s="36"/>
      <c r="CC288" s="36"/>
      <c r="CD288" s="36"/>
      <c r="CE288" s="36"/>
      <c r="CF288" s="36"/>
      <c r="CG288" s="36"/>
      <c r="CH288" s="36"/>
      <c r="CI288" s="36"/>
      <c r="CJ288" s="36"/>
      <c r="CK288" s="36"/>
      <c r="CL288" s="36"/>
      <c r="CM288" s="36"/>
      <c r="CN288" s="36"/>
      <c r="CO288" s="36"/>
      <c r="CP288" s="36"/>
      <c r="CQ288" s="36"/>
      <c r="CR288" s="36"/>
      <c r="CS288" s="36"/>
      <c r="CT288" s="36"/>
      <c r="CU288" s="36"/>
      <c r="CV288" s="36"/>
      <c r="CW288" s="36"/>
      <c r="CX288" s="36"/>
      <c r="CY288" s="36"/>
      <c r="CZ288" s="36"/>
    </row>
    <row r="289" customFormat="false" ht="16.5" hidden="false" customHeight="true" outlineLevel="0" collapsed="false">
      <c r="A289" s="85"/>
      <c r="B289" s="85"/>
      <c r="C289" s="85"/>
      <c r="D289" s="87"/>
      <c r="E289" s="108"/>
      <c r="F289" s="109"/>
      <c r="G289" s="109"/>
      <c r="H289" s="109"/>
      <c r="I289" s="109"/>
      <c r="J289" s="109"/>
      <c r="K289" s="89"/>
      <c r="L289" s="89"/>
      <c r="M289" s="89"/>
      <c r="N289" s="89"/>
      <c r="O289" s="89"/>
      <c r="P289" s="89"/>
      <c r="Q289" s="112"/>
      <c r="R289" s="112"/>
      <c r="S289" s="112"/>
      <c r="T289" s="112"/>
      <c r="U289" s="112"/>
      <c r="V289" s="112"/>
      <c r="W289" s="91"/>
      <c r="X289" s="91"/>
      <c r="Y289" s="91"/>
      <c r="Z289" s="91"/>
      <c r="AA289" s="91"/>
      <c r="AB289" s="91"/>
      <c r="AC289" s="92"/>
      <c r="AD289" s="92"/>
      <c r="AE289" s="92"/>
      <c r="AF289" s="92"/>
      <c r="AG289" s="92"/>
      <c r="AH289" s="92"/>
      <c r="AI289" s="93"/>
      <c r="AJ289" s="93"/>
      <c r="AK289" s="93"/>
      <c r="AL289" s="93"/>
      <c r="AM289" s="93"/>
      <c r="AN289" s="93"/>
      <c r="AO289" s="93"/>
      <c r="AP289" s="93"/>
      <c r="AQ289" s="92"/>
      <c r="AR289" s="92"/>
      <c r="AS289" s="92"/>
      <c r="AT289" s="92"/>
      <c r="AU289" s="36"/>
      <c r="AV289" s="118"/>
      <c r="AW289" s="118"/>
      <c r="AX289" s="118"/>
      <c r="AY289" s="118"/>
      <c r="AZ289" s="118"/>
      <c r="BA289" s="118"/>
      <c r="BB289" s="118"/>
      <c r="BC289" s="118"/>
      <c r="BD289" s="118"/>
      <c r="BE289" s="118"/>
      <c r="BF289" s="118"/>
      <c r="BG289" s="118"/>
      <c r="BH289" s="118"/>
      <c r="BI289" s="118"/>
      <c r="BJ289" s="118"/>
      <c r="BK289" s="118"/>
      <c r="BL289" s="118"/>
      <c r="BM289" s="118"/>
      <c r="BN289" s="118"/>
      <c r="BO289" s="118"/>
      <c r="BP289" s="118"/>
      <c r="BQ289" s="36"/>
      <c r="BR289" s="36"/>
      <c r="BS289" s="36"/>
      <c r="BT289" s="36"/>
      <c r="BU289" s="36"/>
      <c r="BV289" s="36"/>
      <c r="BW289" s="36"/>
      <c r="BX289" s="36"/>
      <c r="BY289" s="36"/>
      <c r="BZ289" s="36"/>
      <c r="CA289" s="36"/>
      <c r="CB289" s="36"/>
      <c r="CC289" s="36"/>
      <c r="CD289" s="36"/>
      <c r="CE289" s="36"/>
      <c r="CF289" s="36"/>
      <c r="CG289" s="36"/>
      <c r="CH289" s="36"/>
      <c r="CI289" s="36"/>
      <c r="CJ289" s="36"/>
      <c r="CK289" s="36"/>
      <c r="CL289" s="36"/>
      <c r="CM289" s="36"/>
      <c r="CN289" s="36"/>
      <c r="CO289" s="36"/>
      <c r="CP289" s="36"/>
      <c r="CQ289" s="36"/>
      <c r="CR289" s="36"/>
      <c r="CS289" s="36"/>
      <c r="CT289" s="36"/>
      <c r="CU289" s="36"/>
      <c r="CV289" s="36"/>
      <c r="CW289" s="36"/>
      <c r="CX289" s="36"/>
      <c r="CY289" s="36"/>
      <c r="CZ289" s="36"/>
    </row>
    <row r="290" customFormat="false" ht="16.5" hidden="false" customHeight="true" outlineLevel="0" collapsed="false">
      <c r="A290" s="85"/>
      <c r="B290" s="85"/>
      <c r="C290" s="85"/>
      <c r="D290" s="87"/>
      <c r="E290" s="108"/>
      <c r="F290" s="109"/>
      <c r="G290" s="109"/>
      <c r="H290" s="109"/>
      <c r="I290" s="109"/>
      <c r="J290" s="109"/>
      <c r="K290" s="89"/>
      <c r="L290" s="89"/>
      <c r="M290" s="89"/>
      <c r="N290" s="89"/>
      <c r="O290" s="89"/>
      <c r="P290" s="89"/>
      <c r="Q290" s="112"/>
      <c r="R290" s="112"/>
      <c r="S290" s="112"/>
      <c r="T290" s="112"/>
      <c r="U290" s="112"/>
      <c r="V290" s="112"/>
      <c r="W290" s="91"/>
      <c r="X290" s="91"/>
      <c r="Y290" s="91"/>
      <c r="Z290" s="91"/>
      <c r="AA290" s="91"/>
      <c r="AB290" s="91"/>
      <c r="AC290" s="92"/>
      <c r="AD290" s="92"/>
      <c r="AE290" s="92"/>
      <c r="AF290" s="92"/>
      <c r="AG290" s="92"/>
      <c r="AH290" s="92"/>
      <c r="AI290" s="93"/>
      <c r="AJ290" s="93"/>
      <c r="AK290" s="93"/>
      <c r="AL290" s="93"/>
      <c r="AM290" s="93"/>
      <c r="AN290" s="93"/>
      <c r="AO290" s="93"/>
      <c r="AP290" s="93"/>
      <c r="AQ290" s="92"/>
      <c r="AR290" s="92"/>
      <c r="AS290" s="92"/>
      <c r="AT290" s="92"/>
      <c r="AU290" s="36"/>
      <c r="AV290" s="118"/>
      <c r="AW290" s="118"/>
      <c r="AX290" s="118"/>
      <c r="AY290" s="118"/>
      <c r="AZ290" s="118"/>
      <c r="BA290" s="118"/>
      <c r="BB290" s="118"/>
      <c r="BC290" s="118"/>
      <c r="BD290" s="118"/>
      <c r="BE290" s="118"/>
      <c r="BF290" s="118"/>
      <c r="BG290" s="118"/>
      <c r="BH290" s="118"/>
      <c r="BI290" s="118"/>
      <c r="BJ290" s="118"/>
      <c r="BK290" s="118"/>
      <c r="BL290" s="118"/>
      <c r="BM290" s="118"/>
      <c r="BN290" s="118"/>
      <c r="BO290" s="118"/>
      <c r="BP290" s="118"/>
      <c r="BQ290" s="36"/>
      <c r="BR290" s="36"/>
      <c r="BS290" s="36"/>
      <c r="BT290" s="36"/>
      <c r="BU290" s="36"/>
      <c r="BV290" s="36"/>
      <c r="BW290" s="36"/>
      <c r="BX290" s="36"/>
      <c r="BY290" s="36"/>
      <c r="BZ290" s="36"/>
      <c r="CA290" s="36"/>
      <c r="CB290" s="36"/>
      <c r="CC290" s="36"/>
      <c r="CD290" s="36"/>
      <c r="CE290" s="36"/>
      <c r="CF290" s="36"/>
      <c r="CG290" s="36"/>
      <c r="CH290" s="36"/>
      <c r="CI290" s="36"/>
      <c r="CJ290" s="36"/>
      <c r="CK290" s="36"/>
      <c r="CL290" s="36"/>
      <c r="CM290" s="36"/>
      <c r="CN290" s="36"/>
      <c r="CO290" s="36"/>
      <c r="CP290" s="36"/>
      <c r="CQ290" s="36"/>
      <c r="CR290" s="36"/>
      <c r="CS290" s="36"/>
      <c r="CT290" s="36"/>
      <c r="CU290" s="36"/>
      <c r="CV290" s="36"/>
      <c r="CW290" s="36"/>
      <c r="CX290" s="36"/>
      <c r="CY290" s="36"/>
      <c r="CZ290" s="36"/>
    </row>
    <row r="291" customFormat="false" ht="16.5" hidden="false" customHeight="true" outlineLevel="0" collapsed="false">
      <c r="A291" s="85"/>
      <c r="B291" s="85"/>
      <c r="C291" s="85"/>
      <c r="D291" s="87"/>
      <c r="E291" s="108"/>
      <c r="F291" s="109"/>
      <c r="G291" s="109"/>
      <c r="H291" s="109"/>
      <c r="I291" s="109"/>
      <c r="J291" s="109"/>
      <c r="K291" s="89"/>
      <c r="L291" s="89"/>
      <c r="M291" s="89"/>
      <c r="N291" s="89"/>
      <c r="O291" s="89"/>
      <c r="P291" s="89"/>
      <c r="Q291" s="112"/>
      <c r="R291" s="112"/>
      <c r="S291" s="112"/>
      <c r="T291" s="112"/>
      <c r="U291" s="112"/>
      <c r="V291" s="112"/>
      <c r="W291" s="91"/>
      <c r="X291" s="91"/>
      <c r="Y291" s="91"/>
      <c r="Z291" s="91"/>
      <c r="AA291" s="91"/>
      <c r="AB291" s="91"/>
      <c r="AC291" s="92"/>
      <c r="AD291" s="92"/>
      <c r="AE291" s="92"/>
      <c r="AF291" s="92"/>
      <c r="AG291" s="92"/>
      <c r="AH291" s="92"/>
      <c r="AI291" s="93"/>
      <c r="AJ291" s="93"/>
      <c r="AK291" s="93"/>
      <c r="AL291" s="93"/>
      <c r="AM291" s="93"/>
      <c r="AN291" s="93"/>
      <c r="AO291" s="93"/>
      <c r="AP291" s="93"/>
      <c r="AQ291" s="92"/>
      <c r="AR291" s="92"/>
      <c r="AS291" s="92"/>
      <c r="AT291" s="92"/>
      <c r="AU291" s="36"/>
      <c r="AV291" s="118"/>
      <c r="AW291" s="118"/>
      <c r="AX291" s="118"/>
      <c r="AY291" s="118"/>
      <c r="AZ291" s="118"/>
      <c r="BA291" s="118"/>
      <c r="BB291" s="118"/>
      <c r="BC291" s="118"/>
      <c r="BD291" s="118"/>
      <c r="BE291" s="118"/>
      <c r="BF291" s="118"/>
      <c r="BG291" s="118"/>
      <c r="BH291" s="118"/>
      <c r="BI291" s="118"/>
      <c r="BJ291" s="118"/>
      <c r="BK291" s="118"/>
      <c r="BL291" s="118"/>
      <c r="BM291" s="118"/>
      <c r="BN291" s="118"/>
      <c r="BO291" s="118"/>
      <c r="BP291" s="118"/>
      <c r="BQ291" s="36"/>
      <c r="BR291" s="36"/>
      <c r="BS291" s="36"/>
      <c r="BT291" s="36"/>
      <c r="BU291" s="36"/>
      <c r="BV291" s="36"/>
      <c r="BW291" s="36"/>
      <c r="BX291" s="36"/>
      <c r="BY291" s="36"/>
      <c r="BZ291" s="36"/>
      <c r="CA291" s="36"/>
      <c r="CB291" s="36"/>
      <c r="CC291" s="36"/>
      <c r="CD291" s="36"/>
      <c r="CE291" s="36"/>
      <c r="CF291" s="36"/>
      <c r="CG291" s="36"/>
      <c r="CH291" s="36"/>
      <c r="CI291" s="36"/>
      <c r="CJ291" s="36"/>
      <c r="CK291" s="36"/>
      <c r="CL291" s="36"/>
      <c r="CM291" s="36"/>
      <c r="CN291" s="36"/>
      <c r="CO291" s="36"/>
      <c r="CP291" s="36"/>
      <c r="CQ291" s="36"/>
      <c r="CR291" s="36"/>
      <c r="CS291" s="36"/>
      <c r="CT291" s="36"/>
      <c r="CU291" s="36"/>
      <c r="CV291" s="36"/>
      <c r="CW291" s="36"/>
      <c r="CX291" s="36"/>
      <c r="CY291" s="36"/>
      <c r="CZ291" s="36"/>
    </row>
    <row r="292" customFormat="false" ht="16.5" hidden="false" customHeight="true" outlineLevel="0" collapsed="false">
      <c r="A292" s="85"/>
      <c r="B292" s="85"/>
      <c r="C292" s="85"/>
      <c r="D292" s="87"/>
      <c r="E292" s="108"/>
      <c r="F292" s="109"/>
      <c r="G292" s="109"/>
      <c r="H292" s="109"/>
      <c r="I292" s="109"/>
      <c r="J292" s="109"/>
      <c r="K292" s="89"/>
      <c r="L292" s="89"/>
      <c r="M292" s="89"/>
      <c r="N292" s="89"/>
      <c r="O292" s="89"/>
      <c r="P292" s="89"/>
      <c r="Q292" s="112"/>
      <c r="R292" s="112"/>
      <c r="S292" s="112"/>
      <c r="T292" s="112"/>
      <c r="U292" s="112"/>
      <c r="V292" s="112"/>
      <c r="W292" s="91"/>
      <c r="X292" s="91"/>
      <c r="Y292" s="91"/>
      <c r="Z292" s="91"/>
      <c r="AA292" s="91"/>
      <c r="AB292" s="91"/>
      <c r="AC292" s="92"/>
      <c r="AD292" s="92"/>
      <c r="AE292" s="92"/>
      <c r="AF292" s="92"/>
      <c r="AG292" s="92"/>
      <c r="AH292" s="92"/>
      <c r="AI292" s="93"/>
      <c r="AJ292" s="93"/>
      <c r="AK292" s="93"/>
      <c r="AL292" s="93"/>
      <c r="AM292" s="93"/>
      <c r="AN292" s="93"/>
      <c r="AO292" s="93"/>
      <c r="AP292" s="93"/>
      <c r="AQ292" s="92"/>
      <c r="AR292" s="92"/>
      <c r="AS292" s="92"/>
      <c r="AT292" s="92"/>
      <c r="AU292" s="36"/>
      <c r="AV292" s="118"/>
      <c r="AW292" s="118"/>
      <c r="AX292" s="118"/>
      <c r="AY292" s="118"/>
      <c r="AZ292" s="118"/>
      <c r="BA292" s="118"/>
      <c r="BB292" s="118"/>
      <c r="BC292" s="118"/>
      <c r="BD292" s="118"/>
      <c r="BE292" s="118"/>
      <c r="BF292" s="118"/>
      <c r="BG292" s="118"/>
      <c r="BH292" s="118"/>
      <c r="BI292" s="118"/>
      <c r="BJ292" s="118"/>
      <c r="BK292" s="118"/>
      <c r="BL292" s="118"/>
      <c r="BM292" s="118"/>
      <c r="BN292" s="118"/>
      <c r="BO292" s="118"/>
      <c r="BP292" s="118"/>
      <c r="BQ292" s="36"/>
      <c r="BR292" s="36"/>
      <c r="BS292" s="36"/>
      <c r="BT292" s="36"/>
      <c r="BU292" s="36"/>
      <c r="BV292" s="36"/>
      <c r="BW292" s="36"/>
      <c r="BX292" s="36"/>
      <c r="BY292" s="36"/>
      <c r="BZ292" s="36"/>
      <c r="CA292" s="36"/>
      <c r="CB292" s="36"/>
      <c r="CC292" s="36"/>
      <c r="CD292" s="36"/>
      <c r="CE292" s="36"/>
      <c r="CF292" s="36"/>
      <c r="CG292" s="36"/>
      <c r="CH292" s="36"/>
      <c r="CI292" s="36"/>
      <c r="CJ292" s="36"/>
      <c r="CK292" s="36"/>
      <c r="CL292" s="36"/>
      <c r="CM292" s="36"/>
      <c r="CN292" s="36"/>
      <c r="CO292" s="36"/>
      <c r="CP292" s="36"/>
      <c r="CQ292" s="36"/>
      <c r="CR292" s="36"/>
      <c r="CS292" s="36"/>
      <c r="CT292" s="36"/>
      <c r="CU292" s="36"/>
      <c r="CV292" s="36"/>
      <c r="CW292" s="36"/>
      <c r="CX292" s="36"/>
      <c r="CY292" s="36"/>
      <c r="CZ292" s="36"/>
    </row>
    <row r="293" customFormat="false" ht="16.5" hidden="false" customHeight="true" outlineLevel="0" collapsed="false">
      <c r="A293" s="85"/>
      <c r="B293" s="85"/>
      <c r="C293" s="85"/>
      <c r="D293" s="87"/>
      <c r="E293" s="108"/>
      <c r="F293" s="109"/>
      <c r="G293" s="109"/>
      <c r="H293" s="109"/>
      <c r="I293" s="109"/>
      <c r="J293" s="109"/>
      <c r="K293" s="89"/>
      <c r="L293" s="89"/>
      <c r="M293" s="89"/>
      <c r="N293" s="89"/>
      <c r="O293" s="89"/>
      <c r="P293" s="89"/>
      <c r="Q293" s="112"/>
      <c r="R293" s="112"/>
      <c r="S293" s="112"/>
      <c r="T293" s="112"/>
      <c r="U293" s="112"/>
      <c r="V293" s="112"/>
      <c r="W293" s="91"/>
      <c r="X293" s="91"/>
      <c r="Y293" s="91"/>
      <c r="Z293" s="91"/>
      <c r="AA293" s="91"/>
      <c r="AB293" s="91"/>
      <c r="AC293" s="92"/>
      <c r="AD293" s="92"/>
      <c r="AE293" s="92"/>
      <c r="AF293" s="92"/>
      <c r="AG293" s="92"/>
      <c r="AH293" s="92"/>
      <c r="AI293" s="93"/>
      <c r="AJ293" s="93"/>
      <c r="AK293" s="93"/>
      <c r="AL293" s="93"/>
      <c r="AM293" s="93"/>
      <c r="AN293" s="93"/>
      <c r="AO293" s="93"/>
      <c r="AP293" s="93"/>
      <c r="AQ293" s="92"/>
      <c r="AR293" s="88"/>
      <c r="AS293" s="92"/>
      <c r="AT293" s="92"/>
      <c r="AU293" s="36"/>
      <c r="AV293" s="118"/>
      <c r="AW293" s="118"/>
      <c r="AX293" s="118"/>
      <c r="AY293" s="118"/>
      <c r="AZ293" s="118"/>
      <c r="BA293" s="118"/>
      <c r="BB293" s="118"/>
      <c r="BC293" s="118"/>
      <c r="BD293" s="118"/>
      <c r="BE293" s="118"/>
      <c r="BF293" s="118"/>
      <c r="BG293" s="118"/>
      <c r="BH293" s="118"/>
      <c r="BI293" s="118"/>
      <c r="BJ293" s="118"/>
      <c r="BK293" s="118"/>
      <c r="BL293" s="118"/>
      <c r="BM293" s="118"/>
      <c r="BN293" s="118"/>
      <c r="BO293" s="118"/>
      <c r="BP293" s="118"/>
      <c r="BQ293" s="36"/>
      <c r="BR293" s="36"/>
      <c r="BS293" s="36"/>
      <c r="BT293" s="36"/>
      <c r="BU293" s="36"/>
      <c r="BV293" s="36"/>
      <c r="BW293" s="36"/>
      <c r="BX293" s="36"/>
      <c r="BY293" s="36"/>
      <c r="BZ293" s="36"/>
      <c r="CA293" s="36"/>
      <c r="CB293" s="36"/>
      <c r="CC293" s="36"/>
      <c r="CD293" s="36"/>
      <c r="CE293" s="36"/>
      <c r="CF293" s="36"/>
      <c r="CG293" s="36"/>
      <c r="CH293" s="36"/>
      <c r="CI293" s="36"/>
      <c r="CJ293" s="36"/>
      <c r="CK293" s="36"/>
      <c r="CL293" s="36"/>
      <c r="CM293" s="36"/>
      <c r="CN293" s="36"/>
      <c r="CO293" s="36"/>
      <c r="CP293" s="36"/>
      <c r="CQ293" s="36"/>
      <c r="CR293" s="36"/>
      <c r="CS293" s="36"/>
      <c r="CT293" s="36"/>
      <c r="CU293" s="36"/>
      <c r="CV293" s="36"/>
      <c r="CW293" s="36"/>
      <c r="CX293" s="36"/>
      <c r="CY293" s="36"/>
      <c r="CZ293" s="36"/>
    </row>
    <row r="294" customFormat="false" ht="16.5" hidden="false" customHeight="true" outlineLevel="0" collapsed="false">
      <c r="A294" s="85"/>
      <c r="B294" s="85"/>
      <c r="C294" s="85"/>
      <c r="D294" s="87"/>
      <c r="E294" s="108"/>
      <c r="F294" s="109"/>
      <c r="G294" s="109"/>
      <c r="H294" s="109"/>
      <c r="I294" s="109"/>
      <c r="J294" s="109"/>
      <c r="K294" s="89"/>
      <c r="L294" s="89"/>
      <c r="M294" s="89"/>
      <c r="N294" s="89"/>
      <c r="O294" s="89"/>
      <c r="P294" s="89"/>
      <c r="Q294" s="112"/>
      <c r="R294" s="112"/>
      <c r="S294" s="112"/>
      <c r="T294" s="112"/>
      <c r="U294" s="112"/>
      <c r="V294" s="112"/>
      <c r="W294" s="91"/>
      <c r="X294" s="91"/>
      <c r="Y294" s="91"/>
      <c r="Z294" s="91"/>
      <c r="AA294" s="91"/>
      <c r="AB294" s="91"/>
      <c r="AC294" s="92"/>
      <c r="AD294" s="92"/>
      <c r="AE294" s="92"/>
      <c r="AF294" s="92"/>
      <c r="AG294" s="92"/>
      <c r="AH294" s="92"/>
      <c r="AI294" s="93"/>
      <c r="AJ294" s="93"/>
      <c r="AK294" s="93"/>
      <c r="AL294" s="93"/>
      <c r="AM294" s="93"/>
      <c r="AN294" s="93"/>
      <c r="AO294" s="93"/>
      <c r="AP294" s="93"/>
      <c r="AQ294" s="92"/>
      <c r="AR294" s="92"/>
      <c r="AS294" s="92"/>
      <c r="AT294" s="92"/>
      <c r="AU294" s="36"/>
      <c r="AV294" s="118"/>
      <c r="AW294" s="118"/>
      <c r="AX294" s="118"/>
      <c r="AY294" s="118"/>
      <c r="AZ294" s="118"/>
      <c r="BA294" s="118"/>
      <c r="BB294" s="118"/>
      <c r="BC294" s="118"/>
      <c r="BD294" s="118"/>
      <c r="BE294" s="118"/>
      <c r="BF294" s="118"/>
      <c r="BG294" s="118"/>
      <c r="BH294" s="118"/>
      <c r="BI294" s="118"/>
      <c r="BJ294" s="118"/>
      <c r="BK294" s="118"/>
      <c r="BL294" s="118"/>
      <c r="BM294" s="118"/>
      <c r="BN294" s="118"/>
      <c r="BO294" s="118"/>
      <c r="BP294" s="118"/>
      <c r="BQ294" s="36"/>
      <c r="BR294" s="36"/>
      <c r="BS294" s="36"/>
      <c r="BT294" s="36"/>
      <c r="BU294" s="36"/>
      <c r="BV294" s="36"/>
      <c r="BW294" s="36"/>
      <c r="BX294" s="36"/>
      <c r="BY294" s="36"/>
      <c r="BZ294" s="36"/>
      <c r="CA294" s="36"/>
      <c r="CB294" s="36"/>
      <c r="CC294" s="36"/>
      <c r="CD294" s="36"/>
      <c r="CE294" s="36"/>
      <c r="CF294" s="36"/>
      <c r="CG294" s="36"/>
      <c r="CH294" s="36"/>
      <c r="CI294" s="36"/>
      <c r="CJ294" s="36"/>
      <c r="CK294" s="36"/>
      <c r="CL294" s="36"/>
      <c r="CM294" s="36"/>
      <c r="CN294" s="36"/>
      <c r="CO294" s="36"/>
      <c r="CP294" s="36"/>
      <c r="CQ294" s="36"/>
      <c r="CR294" s="36"/>
      <c r="CS294" s="36"/>
      <c r="CT294" s="36"/>
      <c r="CU294" s="36"/>
      <c r="CV294" s="36"/>
      <c r="CW294" s="36"/>
      <c r="CX294" s="36"/>
      <c r="CY294" s="36"/>
      <c r="CZ294" s="36"/>
    </row>
    <row r="295" customFormat="false" ht="16.5" hidden="false" customHeight="true" outlineLevel="0" collapsed="false">
      <c r="A295" s="85"/>
      <c r="B295" s="85"/>
      <c r="C295" s="85"/>
      <c r="D295" s="87"/>
      <c r="E295" s="108"/>
      <c r="F295" s="109"/>
      <c r="G295" s="109"/>
      <c r="H295" s="109"/>
      <c r="I295" s="109"/>
      <c r="J295" s="109"/>
      <c r="K295" s="89"/>
      <c r="L295" s="89"/>
      <c r="M295" s="89"/>
      <c r="N295" s="89"/>
      <c r="O295" s="89"/>
      <c r="P295" s="89"/>
      <c r="Q295" s="112"/>
      <c r="R295" s="112"/>
      <c r="S295" s="112"/>
      <c r="T295" s="112"/>
      <c r="U295" s="112"/>
      <c r="V295" s="112"/>
      <c r="W295" s="91"/>
      <c r="X295" s="91"/>
      <c r="Y295" s="91"/>
      <c r="Z295" s="91"/>
      <c r="AA295" s="91"/>
      <c r="AB295" s="91"/>
      <c r="AC295" s="92"/>
      <c r="AD295" s="92"/>
      <c r="AE295" s="92"/>
      <c r="AF295" s="92"/>
      <c r="AG295" s="92"/>
      <c r="AH295" s="92"/>
      <c r="AI295" s="93"/>
      <c r="AJ295" s="93"/>
      <c r="AK295" s="93"/>
      <c r="AL295" s="93"/>
      <c r="AM295" s="93"/>
      <c r="AN295" s="93"/>
      <c r="AO295" s="93"/>
      <c r="AP295" s="93"/>
      <c r="AQ295" s="92"/>
      <c r="AR295" s="92"/>
      <c r="AS295" s="92"/>
      <c r="AT295" s="92"/>
      <c r="AU295" s="36"/>
      <c r="AV295" s="118"/>
      <c r="AW295" s="118"/>
      <c r="AX295" s="118"/>
      <c r="AY295" s="118"/>
      <c r="AZ295" s="118"/>
      <c r="BA295" s="118"/>
      <c r="BB295" s="118"/>
      <c r="BC295" s="118"/>
      <c r="BD295" s="118"/>
      <c r="BE295" s="118"/>
      <c r="BF295" s="118"/>
      <c r="BG295" s="118"/>
      <c r="BH295" s="118"/>
      <c r="BI295" s="118"/>
      <c r="BJ295" s="118"/>
      <c r="BK295" s="118"/>
      <c r="BL295" s="118"/>
      <c r="BM295" s="118"/>
      <c r="BN295" s="118"/>
      <c r="BO295" s="118"/>
      <c r="BP295" s="118"/>
      <c r="BQ295" s="36"/>
      <c r="BR295" s="36"/>
      <c r="BS295" s="36"/>
      <c r="BT295" s="36"/>
      <c r="BU295" s="36"/>
      <c r="BV295" s="36"/>
      <c r="BW295" s="36"/>
      <c r="BX295" s="36"/>
      <c r="BY295" s="36"/>
      <c r="BZ295" s="36"/>
      <c r="CA295" s="36"/>
      <c r="CB295" s="36"/>
      <c r="CC295" s="36"/>
      <c r="CD295" s="36"/>
      <c r="CE295" s="36"/>
      <c r="CF295" s="36"/>
      <c r="CG295" s="36"/>
      <c r="CH295" s="36"/>
      <c r="CI295" s="36"/>
      <c r="CJ295" s="36"/>
      <c r="CK295" s="36"/>
      <c r="CL295" s="36"/>
      <c r="CM295" s="36"/>
      <c r="CN295" s="36"/>
      <c r="CO295" s="36"/>
      <c r="CP295" s="36"/>
      <c r="CQ295" s="36"/>
      <c r="CR295" s="36"/>
      <c r="CS295" s="36"/>
      <c r="CT295" s="36"/>
      <c r="CU295" s="36"/>
      <c r="CV295" s="36"/>
      <c r="CW295" s="36"/>
      <c r="CX295" s="36"/>
      <c r="CY295" s="36"/>
      <c r="CZ295" s="36"/>
    </row>
    <row r="296" customFormat="false" ht="16.5" hidden="false" customHeight="true" outlineLevel="0" collapsed="false">
      <c r="A296" s="85"/>
      <c r="B296" s="85"/>
      <c r="C296" s="85"/>
      <c r="D296" s="87"/>
      <c r="E296" s="108"/>
      <c r="F296" s="109"/>
      <c r="G296" s="109"/>
      <c r="H296" s="109"/>
      <c r="I296" s="109"/>
      <c r="J296" s="109"/>
      <c r="K296" s="89"/>
      <c r="L296" s="89"/>
      <c r="M296" s="89"/>
      <c r="N296" s="89"/>
      <c r="O296" s="89"/>
      <c r="P296" s="89"/>
      <c r="Q296" s="112"/>
      <c r="R296" s="112"/>
      <c r="S296" s="112"/>
      <c r="T296" s="112"/>
      <c r="U296" s="112"/>
      <c r="V296" s="112"/>
      <c r="W296" s="91"/>
      <c r="X296" s="91"/>
      <c r="Y296" s="91"/>
      <c r="Z296" s="91"/>
      <c r="AA296" s="91"/>
      <c r="AB296" s="91"/>
      <c r="AC296" s="92"/>
      <c r="AD296" s="92"/>
      <c r="AE296" s="92"/>
      <c r="AF296" s="92"/>
      <c r="AG296" s="92"/>
      <c r="AH296" s="92"/>
      <c r="AI296" s="93"/>
      <c r="AJ296" s="93"/>
      <c r="AK296" s="93"/>
      <c r="AL296" s="93"/>
      <c r="AM296" s="93"/>
      <c r="AN296" s="93"/>
      <c r="AO296" s="93"/>
      <c r="AP296" s="93"/>
      <c r="AQ296" s="92"/>
      <c r="AR296" s="92"/>
      <c r="AS296" s="92"/>
      <c r="AT296" s="92"/>
      <c r="AU296" s="36"/>
      <c r="AV296" s="118"/>
      <c r="AW296" s="118"/>
      <c r="AX296" s="118"/>
      <c r="AY296" s="118"/>
      <c r="AZ296" s="118"/>
      <c r="BA296" s="118"/>
      <c r="BB296" s="118"/>
      <c r="BC296" s="118"/>
      <c r="BD296" s="118"/>
      <c r="BE296" s="118"/>
      <c r="BF296" s="118"/>
      <c r="BG296" s="118"/>
      <c r="BH296" s="118"/>
      <c r="BI296" s="118"/>
      <c r="BJ296" s="118"/>
      <c r="BK296" s="118"/>
      <c r="BL296" s="118"/>
      <c r="BM296" s="118"/>
      <c r="BN296" s="118"/>
      <c r="BO296" s="118"/>
      <c r="BP296" s="118"/>
      <c r="BQ296" s="36"/>
      <c r="BR296" s="36"/>
      <c r="BS296" s="36"/>
      <c r="BT296" s="36"/>
      <c r="BU296" s="36"/>
      <c r="BV296" s="36"/>
      <c r="BW296" s="36"/>
      <c r="BX296" s="36"/>
      <c r="BY296" s="36"/>
      <c r="BZ296" s="36"/>
      <c r="CA296" s="36"/>
      <c r="CB296" s="36"/>
      <c r="CC296" s="36"/>
      <c r="CD296" s="36"/>
      <c r="CE296" s="36"/>
      <c r="CF296" s="36"/>
      <c r="CG296" s="36"/>
      <c r="CH296" s="36"/>
      <c r="CI296" s="36"/>
      <c r="CJ296" s="36"/>
      <c r="CK296" s="36"/>
      <c r="CL296" s="36"/>
      <c r="CM296" s="36"/>
      <c r="CN296" s="36"/>
      <c r="CO296" s="36"/>
      <c r="CP296" s="36"/>
      <c r="CQ296" s="36"/>
      <c r="CR296" s="36"/>
      <c r="CS296" s="36"/>
      <c r="CT296" s="36"/>
      <c r="CU296" s="36"/>
      <c r="CV296" s="36"/>
      <c r="CW296" s="36"/>
      <c r="CX296" s="36"/>
      <c r="CY296" s="36"/>
      <c r="CZ296" s="36"/>
    </row>
    <row r="297" customFormat="false" ht="16.5" hidden="false" customHeight="true" outlineLevel="0" collapsed="false">
      <c r="A297" s="85"/>
      <c r="B297" s="85"/>
      <c r="C297" s="85"/>
      <c r="D297" s="87"/>
      <c r="E297" s="108"/>
      <c r="F297" s="109"/>
      <c r="G297" s="109"/>
      <c r="H297" s="109"/>
      <c r="I297" s="109"/>
      <c r="J297" s="109"/>
      <c r="K297" s="89"/>
      <c r="L297" s="89"/>
      <c r="M297" s="89"/>
      <c r="N297" s="89"/>
      <c r="O297" s="89"/>
      <c r="P297" s="89"/>
      <c r="Q297" s="112"/>
      <c r="R297" s="112"/>
      <c r="S297" s="112"/>
      <c r="T297" s="112"/>
      <c r="U297" s="112"/>
      <c r="V297" s="112"/>
      <c r="W297" s="91"/>
      <c r="X297" s="91"/>
      <c r="Y297" s="91"/>
      <c r="Z297" s="91"/>
      <c r="AA297" s="91"/>
      <c r="AB297" s="91"/>
      <c r="AC297" s="92"/>
      <c r="AD297" s="92"/>
      <c r="AE297" s="92"/>
      <c r="AF297" s="92"/>
      <c r="AG297" s="92"/>
      <c r="AH297" s="92"/>
      <c r="AI297" s="93"/>
      <c r="AJ297" s="93"/>
      <c r="AK297" s="93"/>
      <c r="AL297" s="93"/>
      <c r="AM297" s="93"/>
      <c r="AN297" s="93"/>
      <c r="AO297" s="93"/>
      <c r="AP297" s="93"/>
      <c r="AQ297" s="92"/>
      <c r="AR297" s="92"/>
      <c r="AS297" s="92"/>
      <c r="AT297" s="92"/>
      <c r="AU297" s="36"/>
      <c r="AV297" s="118"/>
      <c r="AW297" s="118"/>
      <c r="AX297" s="118"/>
      <c r="AY297" s="118"/>
      <c r="AZ297" s="118"/>
      <c r="BA297" s="118"/>
      <c r="BB297" s="118"/>
      <c r="BC297" s="118"/>
      <c r="BD297" s="118"/>
      <c r="BE297" s="118"/>
      <c r="BF297" s="118"/>
      <c r="BG297" s="118"/>
      <c r="BH297" s="118"/>
      <c r="BI297" s="118"/>
      <c r="BJ297" s="118"/>
      <c r="BK297" s="118"/>
      <c r="BL297" s="118"/>
      <c r="BM297" s="118"/>
      <c r="BN297" s="118"/>
      <c r="BO297" s="118"/>
      <c r="BP297" s="118"/>
      <c r="BQ297" s="36"/>
      <c r="BR297" s="36"/>
      <c r="BS297" s="36"/>
      <c r="BT297" s="36"/>
      <c r="BU297" s="36"/>
      <c r="BV297" s="36"/>
      <c r="BW297" s="36"/>
      <c r="BX297" s="36"/>
      <c r="BY297" s="36"/>
      <c r="BZ297" s="36"/>
      <c r="CA297" s="36"/>
      <c r="CB297" s="36"/>
      <c r="CC297" s="36"/>
      <c r="CD297" s="36"/>
      <c r="CE297" s="36"/>
      <c r="CF297" s="36"/>
      <c r="CG297" s="36"/>
      <c r="CH297" s="36"/>
      <c r="CI297" s="36"/>
      <c r="CJ297" s="36"/>
      <c r="CK297" s="36"/>
      <c r="CL297" s="36"/>
      <c r="CM297" s="36"/>
      <c r="CN297" s="36"/>
      <c r="CO297" s="36"/>
      <c r="CP297" s="36"/>
      <c r="CQ297" s="36"/>
      <c r="CR297" s="36"/>
      <c r="CS297" s="36"/>
      <c r="CT297" s="36"/>
      <c r="CU297" s="36"/>
      <c r="CV297" s="36"/>
      <c r="CW297" s="36"/>
      <c r="CX297" s="36"/>
      <c r="CY297" s="36"/>
      <c r="CZ297" s="36"/>
    </row>
    <row r="298" customFormat="false" ht="16.5" hidden="false" customHeight="true" outlineLevel="0" collapsed="false">
      <c r="A298" s="85"/>
      <c r="B298" s="85"/>
      <c r="C298" s="85"/>
      <c r="D298" s="87"/>
      <c r="E298" s="108"/>
      <c r="F298" s="109"/>
      <c r="G298" s="109"/>
      <c r="H298" s="109"/>
      <c r="I298" s="109"/>
      <c r="J298" s="109"/>
      <c r="K298" s="89"/>
      <c r="L298" s="89"/>
      <c r="M298" s="89"/>
      <c r="N298" s="89"/>
      <c r="O298" s="89"/>
      <c r="P298" s="89"/>
      <c r="Q298" s="112"/>
      <c r="R298" s="112"/>
      <c r="S298" s="112"/>
      <c r="T298" s="112"/>
      <c r="U298" s="112"/>
      <c r="V298" s="112"/>
      <c r="W298" s="91"/>
      <c r="X298" s="91"/>
      <c r="Y298" s="91"/>
      <c r="Z298" s="91"/>
      <c r="AA298" s="91"/>
      <c r="AB298" s="91"/>
      <c r="AC298" s="92"/>
      <c r="AD298" s="92"/>
      <c r="AE298" s="92"/>
      <c r="AF298" s="92"/>
      <c r="AG298" s="92"/>
      <c r="AH298" s="92"/>
      <c r="AI298" s="93"/>
      <c r="AJ298" s="93"/>
      <c r="AK298" s="93"/>
      <c r="AL298" s="93"/>
      <c r="AM298" s="93"/>
      <c r="AN298" s="93"/>
      <c r="AO298" s="93"/>
      <c r="AP298" s="93"/>
      <c r="AQ298" s="92"/>
      <c r="AR298" s="92"/>
      <c r="AS298" s="92"/>
      <c r="AT298" s="92"/>
      <c r="AU298" s="36"/>
      <c r="AV298" s="118"/>
      <c r="AW298" s="118"/>
      <c r="AX298" s="118"/>
      <c r="AY298" s="118"/>
      <c r="AZ298" s="118"/>
      <c r="BA298" s="118"/>
      <c r="BB298" s="118"/>
      <c r="BC298" s="118"/>
      <c r="BD298" s="118"/>
      <c r="BE298" s="118"/>
      <c r="BF298" s="118"/>
      <c r="BG298" s="118"/>
      <c r="BH298" s="118"/>
      <c r="BI298" s="118"/>
      <c r="BJ298" s="118"/>
      <c r="BK298" s="118"/>
      <c r="BL298" s="118"/>
      <c r="BM298" s="118"/>
      <c r="BN298" s="118"/>
      <c r="BO298" s="118"/>
      <c r="BP298" s="118"/>
      <c r="BQ298" s="36"/>
      <c r="BR298" s="36"/>
      <c r="BS298" s="36"/>
      <c r="BT298" s="36"/>
      <c r="BU298" s="36"/>
      <c r="BV298" s="36"/>
      <c r="BW298" s="36"/>
      <c r="BX298" s="36"/>
      <c r="BY298" s="36"/>
      <c r="BZ298" s="36"/>
      <c r="CA298" s="36"/>
      <c r="CB298" s="36"/>
      <c r="CC298" s="36"/>
      <c r="CD298" s="36"/>
      <c r="CE298" s="36"/>
      <c r="CF298" s="36"/>
      <c r="CG298" s="36"/>
      <c r="CH298" s="36"/>
      <c r="CI298" s="36"/>
      <c r="CJ298" s="36"/>
      <c r="CK298" s="36"/>
      <c r="CL298" s="36"/>
      <c r="CM298" s="36"/>
      <c r="CN298" s="36"/>
      <c r="CO298" s="36"/>
      <c r="CP298" s="36"/>
      <c r="CQ298" s="36"/>
      <c r="CR298" s="36"/>
      <c r="CS298" s="36"/>
      <c r="CT298" s="36"/>
      <c r="CU298" s="36"/>
      <c r="CV298" s="36"/>
      <c r="CW298" s="36"/>
      <c r="CX298" s="36"/>
      <c r="CY298" s="36"/>
      <c r="CZ298" s="36"/>
    </row>
    <row r="299" customFormat="false" ht="16.5" hidden="false" customHeight="true" outlineLevel="0" collapsed="false">
      <c r="A299" s="85"/>
      <c r="B299" s="85"/>
      <c r="C299" s="85"/>
      <c r="D299" s="87"/>
      <c r="E299" s="108"/>
      <c r="F299" s="109"/>
      <c r="G299" s="109"/>
      <c r="H299" s="109"/>
      <c r="I299" s="109"/>
      <c r="J299" s="109"/>
      <c r="K299" s="89"/>
      <c r="L299" s="89"/>
      <c r="M299" s="89"/>
      <c r="N299" s="89"/>
      <c r="O299" s="89"/>
      <c r="P299" s="89"/>
      <c r="Q299" s="112"/>
      <c r="R299" s="112"/>
      <c r="S299" s="112"/>
      <c r="T299" s="112"/>
      <c r="U299" s="112"/>
      <c r="V299" s="112"/>
      <c r="W299" s="91"/>
      <c r="X299" s="91"/>
      <c r="Y299" s="91"/>
      <c r="Z299" s="91"/>
      <c r="AA299" s="91"/>
      <c r="AB299" s="91"/>
      <c r="AC299" s="92"/>
      <c r="AD299" s="92"/>
      <c r="AE299" s="92"/>
      <c r="AF299" s="92"/>
      <c r="AG299" s="92"/>
      <c r="AH299" s="92"/>
      <c r="AI299" s="93"/>
      <c r="AJ299" s="93"/>
      <c r="AK299" s="93"/>
      <c r="AL299" s="93"/>
      <c r="AM299" s="93"/>
      <c r="AN299" s="93"/>
      <c r="AO299" s="93"/>
      <c r="AP299" s="93"/>
      <c r="AQ299" s="92"/>
      <c r="AR299" s="88"/>
      <c r="AS299" s="92"/>
      <c r="AT299" s="92"/>
      <c r="AU299" s="36"/>
      <c r="AV299" s="118"/>
      <c r="AW299" s="118"/>
      <c r="AX299" s="118"/>
      <c r="AY299" s="118"/>
      <c r="AZ299" s="118"/>
      <c r="BA299" s="118"/>
      <c r="BB299" s="118"/>
      <c r="BC299" s="118"/>
      <c r="BD299" s="118"/>
      <c r="BE299" s="118"/>
      <c r="BF299" s="118"/>
      <c r="BG299" s="118"/>
      <c r="BH299" s="118"/>
      <c r="BI299" s="118"/>
      <c r="BJ299" s="118"/>
      <c r="BK299" s="118"/>
      <c r="BL299" s="118"/>
      <c r="BM299" s="118"/>
      <c r="BN299" s="118"/>
      <c r="BO299" s="118"/>
      <c r="BP299" s="118"/>
      <c r="BQ299" s="36"/>
      <c r="BR299" s="36"/>
      <c r="BS299" s="36"/>
      <c r="BT299" s="36"/>
      <c r="BU299" s="36"/>
      <c r="BV299" s="36"/>
      <c r="BW299" s="36"/>
      <c r="BX299" s="36"/>
      <c r="BY299" s="36"/>
      <c r="BZ299" s="36"/>
      <c r="CA299" s="36"/>
      <c r="CB299" s="36"/>
      <c r="CC299" s="36"/>
      <c r="CD299" s="36"/>
      <c r="CE299" s="36"/>
      <c r="CF299" s="36"/>
      <c r="CG299" s="36"/>
      <c r="CH299" s="36"/>
      <c r="CI299" s="36"/>
      <c r="CJ299" s="36"/>
      <c r="CK299" s="36"/>
      <c r="CL299" s="36"/>
      <c r="CM299" s="36"/>
      <c r="CN299" s="36"/>
      <c r="CO299" s="36"/>
      <c r="CP299" s="36"/>
      <c r="CQ299" s="36"/>
      <c r="CR299" s="36"/>
      <c r="CS299" s="36"/>
      <c r="CT299" s="36"/>
      <c r="CU299" s="36"/>
      <c r="CV299" s="36"/>
      <c r="CW299" s="36"/>
      <c r="CX299" s="36"/>
      <c r="CY299" s="36"/>
      <c r="CZ299" s="36"/>
    </row>
    <row r="300" customFormat="false" ht="16.5" hidden="false" customHeight="true" outlineLevel="0" collapsed="false">
      <c r="A300" s="85"/>
      <c r="B300" s="85"/>
      <c r="C300" s="85"/>
      <c r="D300" s="87"/>
      <c r="E300" s="108"/>
      <c r="F300" s="109"/>
      <c r="G300" s="109"/>
      <c r="H300" s="109"/>
      <c r="I300" s="109"/>
      <c r="J300" s="109"/>
      <c r="K300" s="89"/>
      <c r="L300" s="89"/>
      <c r="M300" s="89"/>
      <c r="N300" s="89"/>
      <c r="O300" s="89"/>
      <c r="P300" s="89"/>
      <c r="Q300" s="112"/>
      <c r="R300" s="112"/>
      <c r="S300" s="112"/>
      <c r="T300" s="112"/>
      <c r="U300" s="112"/>
      <c r="V300" s="112"/>
      <c r="W300" s="91"/>
      <c r="X300" s="91"/>
      <c r="Y300" s="91"/>
      <c r="Z300" s="91"/>
      <c r="AA300" s="91"/>
      <c r="AB300" s="91"/>
      <c r="AC300" s="92"/>
      <c r="AD300" s="92"/>
      <c r="AE300" s="92"/>
      <c r="AF300" s="92"/>
      <c r="AG300" s="92"/>
      <c r="AH300" s="92"/>
      <c r="AI300" s="93"/>
      <c r="AJ300" s="93"/>
      <c r="AK300" s="93"/>
      <c r="AL300" s="93"/>
      <c r="AM300" s="93"/>
      <c r="AN300" s="93"/>
      <c r="AO300" s="93"/>
      <c r="AP300" s="93"/>
      <c r="AQ300" s="92"/>
      <c r="AR300" s="92"/>
      <c r="AS300" s="92"/>
      <c r="AT300" s="92"/>
      <c r="AU300" s="36"/>
      <c r="AV300" s="118"/>
      <c r="AW300" s="118"/>
      <c r="AX300" s="118"/>
      <c r="AY300" s="118"/>
      <c r="AZ300" s="118"/>
      <c r="BA300" s="118"/>
      <c r="BB300" s="118"/>
      <c r="BC300" s="118"/>
      <c r="BD300" s="118"/>
      <c r="BE300" s="118"/>
      <c r="BF300" s="118"/>
      <c r="BG300" s="118"/>
      <c r="BH300" s="118"/>
      <c r="BI300" s="118"/>
      <c r="BJ300" s="118"/>
      <c r="BK300" s="118"/>
      <c r="BL300" s="118"/>
      <c r="BM300" s="118"/>
      <c r="BN300" s="118"/>
      <c r="BO300" s="118"/>
      <c r="BP300" s="118"/>
      <c r="BQ300" s="36"/>
      <c r="BR300" s="36"/>
      <c r="BS300" s="36"/>
      <c r="BT300" s="36"/>
      <c r="BU300" s="36"/>
      <c r="BV300" s="36"/>
      <c r="BW300" s="36"/>
      <c r="BX300" s="36"/>
      <c r="BY300" s="36"/>
      <c r="BZ300" s="36"/>
      <c r="CA300" s="36"/>
      <c r="CB300" s="36"/>
      <c r="CC300" s="36"/>
      <c r="CD300" s="36"/>
      <c r="CE300" s="36"/>
      <c r="CF300" s="36"/>
      <c r="CG300" s="36"/>
      <c r="CH300" s="36"/>
      <c r="CI300" s="36"/>
      <c r="CJ300" s="36"/>
      <c r="CK300" s="36"/>
      <c r="CL300" s="36"/>
      <c r="CM300" s="36"/>
      <c r="CN300" s="36"/>
      <c r="CO300" s="36"/>
      <c r="CP300" s="36"/>
      <c r="CQ300" s="36"/>
      <c r="CR300" s="36"/>
      <c r="CS300" s="36"/>
      <c r="CT300" s="36"/>
      <c r="CU300" s="36"/>
      <c r="CV300" s="36"/>
      <c r="CW300" s="36"/>
      <c r="CX300" s="36"/>
      <c r="CY300" s="36"/>
      <c r="CZ300" s="36"/>
    </row>
    <row r="301" customFormat="false" ht="16.5" hidden="false" customHeight="true" outlineLevel="0" collapsed="false">
      <c r="A301" s="85"/>
      <c r="B301" s="85"/>
      <c r="C301" s="85"/>
      <c r="D301" s="87"/>
      <c r="E301" s="108"/>
      <c r="F301" s="109"/>
      <c r="G301" s="109"/>
      <c r="H301" s="109"/>
      <c r="I301" s="109"/>
      <c r="J301" s="109"/>
      <c r="K301" s="89"/>
      <c r="L301" s="89"/>
      <c r="M301" s="89"/>
      <c r="N301" s="89"/>
      <c r="O301" s="89"/>
      <c r="P301" s="89"/>
      <c r="Q301" s="112"/>
      <c r="R301" s="112"/>
      <c r="S301" s="112"/>
      <c r="T301" s="112"/>
      <c r="U301" s="112"/>
      <c r="V301" s="112"/>
      <c r="W301" s="91"/>
      <c r="X301" s="91"/>
      <c r="Y301" s="91"/>
      <c r="Z301" s="91"/>
      <c r="AA301" s="91"/>
      <c r="AB301" s="91"/>
      <c r="AC301" s="92"/>
      <c r="AD301" s="92"/>
      <c r="AE301" s="92"/>
      <c r="AF301" s="92"/>
      <c r="AG301" s="92"/>
      <c r="AH301" s="92"/>
      <c r="AI301" s="93"/>
      <c r="AJ301" s="93"/>
      <c r="AK301" s="93"/>
      <c r="AL301" s="93"/>
      <c r="AM301" s="93"/>
      <c r="AN301" s="93"/>
      <c r="AO301" s="93"/>
      <c r="AP301" s="93"/>
      <c r="AQ301" s="92"/>
      <c r="AR301" s="92"/>
      <c r="AS301" s="92"/>
      <c r="AT301" s="92"/>
      <c r="AU301" s="36"/>
      <c r="AV301" s="118"/>
      <c r="AW301" s="118"/>
      <c r="AX301" s="118"/>
      <c r="AY301" s="118"/>
      <c r="AZ301" s="118"/>
      <c r="BA301" s="118"/>
      <c r="BB301" s="118"/>
      <c r="BC301" s="118"/>
      <c r="BD301" s="118"/>
      <c r="BE301" s="118"/>
      <c r="BF301" s="118"/>
      <c r="BG301" s="118"/>
      <c r="BH301" s="118"/>
      <c r="BI301" s="118"/>
      <c r="BJ301" s="118"/>
      <c r="BK301" s="118"/>
      <c r="BL301" s="118"/>
      <c r="BM301" s="118"/>
      <c r="BN301" s="118"/>
      <c r="BO301" s="118"/>
      <c r="BP301" s="118"/>
      <c r="BQ301" s="36"/>
      <c r="BR301" s="36"/>
      <c r="BS301" s="36"/>
      <c r="BT301" s="36"/>
      <c r="BU301" s="36"/>
      <c r="BV301" s="36"/>
      <c r="BW301" s="36"/>
      <c r="BX301" s="36"/>
      <c r="BY301" s="36"/>
      <c r="BZ301" s="36"/>
      <c r="CA301" s="36"/>
      <c r="CB301" s="36"/>
      <c r="CC301" s="36"/>
      <c r="CD301" s="36"/>
      <c r="CE301" s="36"/>
      <c r="CF301" s="36"/>
      <c r="CG301" s="36"/>
      <c r="CH301" s="36"/>
      <c r="CI301" s="36"/>
      <c r="CJ301" s="36"/>
      <c r="CK301" s="36"/>
      <c r="CL301" s="36"/>
      <c r="CM301" s="36"/>
      <c r="CN301" s="36"/>
      <c r="CO301" s="36"/>
      <c r="CP301" s="36"/>
      <c r="CQ301" s="36"/>
      <c r="CR301" s="36"/>
      <c r="CS301" s="36"/>
      <c r="CT301" s="36"/>
      <c r="CU301" s="36"/>
      <c r="CV301" s="36"/>
      <c r="CW301" s="36"/>
      <c r="CX301" s="36"/>
      <c r="CY301" s="36"/>
      <c r="CZ301" s="36"/>
    </row>
    <row r="302" customFormat="false" ht="16.5" hidden="false" customHeight="true" outlineLevel="0" collapsed="false">
      <c r="A302" s="85"/>
      <c r="B302" s="85"/>
      <c r="C302" s="85"/>
      <c r="D302" s="87"/>
      <c r="E302" s="108"/>
      <c r="F302" s="109"/>
      <c r="G302" s="109"/>
      <c r="H302" s="109"/>
      <c r="I302" s="109"/>
      <c r="J302" s="109"/>
      <c r="K302" s="89"/>
      <c r="L302" s="89"/>
      <c r="M302" s="89"/>
      <c r="N302" s="89"/>
      <c r="O302" s="89"/>
      <c r="P302" s="89"/>
      <c r="Q302" s="112"/>
      <c r="R302" s="112"/>
      <c r="S302" s="112"/>
      <c r="T302" s="112"/>
      <c r="U302" s="112"/>
      <c r="V302" s="112"/>
      <c r="W302" s="91"/>
      <c r="X302" s="91"/>
      <c r="Y302" s="91"/>
      <c r="Z302" s="91"/>
      <c r="AA302" s="91"/>
      <c r="AB302" s="91"/>
      <c r="AC302" s="92"/>
      <c r="AD302" s="92"/>
      <c r="AE302" s="92"/>
      <c r="AF302" s="92"/>
      <c r="AG302" s="92"/>
      <c r="AH302" s="92"/>
      <c r="AI302" s="93"/>
      <c r="AJ302" s="93"/>
      <c r="AK302" s="93"/>
      <c r="AL302" s="93"/>
      <c r="AM302" s="93"/>
      <c r="AN302" s="93"/>
      <c r="AO302" s="93"/>
      <c r="AP302" s="93"/>
      <c r="AQ302" s="92"/>
      <c r="AR302" s="92"/>
      <c r="AS302" s="92"/>
      <c r="AT302" s="92"/>
      <c r="AU302" s="36"/>
      <c r="AV302" s="118"/>
      <c r="AW302" s="118"/>
      <c r="AX302" s="118"/>
      <c r="AY302" s="118"/>
      <c r="AZ302" s="118"/>
      <c r="BA302" s="118"/>
      <c r="BB302" s="118"/>
      <c r="BC302" s="118"/>
      <c r="BD302" s="118"/>
      <c r="BE302" s="118"/>
      <c r="BF302" s="118"/>
      <c r="BG302" s="118"/>
      <c r="BH302" s="118"/>
      <c r="BI302" s="118"/>
      <c r="BJ302" s="118"/>
      <c r="BK302" s="118"/>
      <c r="BL302" s="118"/>
      <c r="BM302" s="118"/>
      <c r="BN302" s="118"/>
      <c r="BO302" s="118"/>
      <c r="BP302" s="118"/>
      <c r="BQ302" s="36"/>
      <c r="BR302" s="36"/>
      <c r="BS302" s="36"/>
      <c r="BT302" s="36"/>
      <c r="BU302" s="36"/>
      <c r="BV302" s="36"/>
      <c r="BW302" s="36"/>
      <c r="BX302" s="36"/>
      <c r="BY302" s="36"/>
      <c r="BZ302" s="36"/>
      <c r="CA302" s="36"/>
      <c r="CB302" s="36"/>
      <c r="CC302" s="36"/>
      <c r="CD302" s="36"/>
      <c r="CE302" s="36"/>
      <c r="CF302" s="36"/>
      <c r="CG302" s="36"/>
      <c r="CH302" s="36"/>
      <c r="CI302" s="36"/>
      <c r="CJ302" s="36"/>
      <c r="CK302" s="36"/>
      <c r="CL302" s="36"/>
      <c r="CM302" s="36"/>
      <c r="CN302" s="36"/>
      <c r="CO302" s="36"/>
      <c r="CP302" s="36"/>
      <c r="CQ302" s="36"/>
      <c r="CR302" s="36"/>
      <c r="CS302" s="36"/>
      <c r="CT302" s="36"/>
      <c r="CU302" s="36"/>
      <c r="CV302" s="36"/>
      <c r="CW302" s="36"/>
      <c r="CX302" s="36"/>
      <c r="CY302" s="36"/>
      <c r="CZ302" s="36"/>
    </row>
    <row r="303" customFormat="false" ht="16.5" hidden="false" customHeight="true" outlineLevel="0" collapsed="false">
      <c r="A303" s="85"/>
      <c r="B303" s="85"/>
      <c r="C303" s="85"/>
      <c r="D303" s="87"/>
      <c r="E303" s="108"/>
      <c r="F303" s="109"/>
      <c r="G303" s="109"/>
      <c r="H303" s="109"/>
      <c r="I303" s="109"/>
      <c r="J303" s="109"/>
      <c r="K303" s="89"/>
      <c r="L303" s="89"/>
      <c r="M303" s="89"/>
      <c r="N303" s="89"/>
      <c r="O303" s="89"/>
      <c r="P303" s="89"/>
      <c r="Q303" s="112"/>
      <c r="R303" s="112"/>
      <c r="S303" s="112"/>
      <c r="T303" s="112"/>
      <c r="U303" s="112"/>
      <c r="V303" s="112"/>
      <c r="W303" s="91"/>
      <c r="X303" s="91"/>
      <c r="Y303" s="91"/>
      <c r="Z303" s="91"/>
      <c r="AA303" s="91"/>
      <c r="AB303" s="91"/>
      <c r="AC303" s="92"/>
      <c r="AD303" s="92"/>
      <c r="AE303" s="92"/>
      <c r="AF303" s="92"/>
      <c r="AG303" s="92"/>
      <c r="AH303" s="92"/>
      <c r="AI303" s="93"/>
      <c r="AJ303" s="93"/>
      <c r="AK303" s="93"/>
      <c r="AL303" s="93"/>
      <c r="AM303" s="93"/>
      <c r="AN303" s="93"/>
      <c r="AO303" s="93"/>
      <c r="AP303" s="93"/>
      <c r="AQ303" s="92"/>
      <c r="AR303" s="92"/>
      <c r="AS303" s="92"/>
      <c r="AT303" s="92"/>
      <c r="AU303" s="36"/>
      <c r="AV303" s="118"/>
      <c r="AW303" s="118"/>
      <c r="AX303" s="118"/>
      <c r="AY303" s="118"/>
      <c r="AZ303" s="118"/>
      <c r="BA303" s="118"/>
      <c r="BB303" s="118"/>
      <c r="BC303" s="118"/>
      <c r="BD303" s="118"/>
      <c r="BE303" s="118"/>
      <c r="BF303" s="118"/>
      <c r="BG303" s="118"/>
      <c r="BH303" s="118"/>
      <c r="BI303" s="118"/>
      <c r="BJ303" s="118"/>
      <c r="BK303" s="118"/>
      <c r="BL303" s="118"/>
      <c r="BM303" s="118"/>
      <c r="BN303" s="118"/>
      <c r="BO303" s="118"/>
      <c r="BP303" s="118"/>
      <c r="BQ303" s="36"/>
      <c r="BR303" s="36"/>
      <c r="BS303" s="36"/>
      <c r="BT303" s="36"/>
      <c r="BU303" s="36"/>
      <c r="BV303" s="36"/>
      <c r="BW303" s="36"/>
      <c r="BX303" s="36"/>
      <c r="BY303" s="36"/>
      <c r="BZ303" s="36"/>
      <c r="CA303" s="36"/>
      <c r="CB303" s="36"/>
      <c r="CC303" s="36"/>
      <c r="CD303" s="36"/>
      <c r="CE303" s="36"/>
      <c r="CF303" s="36"/>
      <c r="CG303" s="36"/>
      <c r="CH303" s="36"/>
      <c r="CI303" s="36"/>
      <c r="CJ303" s="36"/>
      <c r="CK303" s="36"/>
      <c r="CL303" s="36"/>
      <c r="CM303" s="36"/>
      <c r="CN303" s="36"/>
      <c r="CO303" s="36"/>
      <c r="CP303" s="36"/>
      <c r="CQ303" s="36"/>
      <c r="CR303" s="36"/>
      <c r="CS303" s="36"/>
      <c r="CT303" s="36"/>
      <c r="CU303" s="36"/>
      <c r="CV303" s="36"/>
      <c r="CW303" s="36"/>
      <c r="CX303" s="36"/>
      <c r="CY303" s="36"/>
      <c r="CZ303" s="36"/>
    </row>
    <row r="304" customFormat="false" ht="16.5" hidden="false" customHeight="true" outlineLevel="0" collapsed="false">
      <c r="A304" s="85"/>
      <c r="B304" s="85"/>
      <c r="C304" s="85"/>
      <c r="D304" s="87"/>
      <c r="E304" s="108"/>
      <c r="F304" s="109"/>
      <c r="G304" s="109"/>
      <c r="H304" s="109"/>
      <c r="I304" s="109"/>
      <c r="J304" s="109"/>
      <c r="K304" s="89"/>
      <c r="L304" s="89"/>
      <c r="M304" s="89"/>
      <c r="N304" s="89"/>
      <c r="O304" s="89"/>
      <c r="P304" s="89"/>
      <c r="Q304" s="112"/>
      <c r="R304" s="112"/>
      <c r="S304" s="112"/>
      <c r="T304" s="112"/>
      <c r="U304" s="112"/>
      <c r="V304" s="112"/>
      <c r="W304" s="91"/>
      <c r="X304" s="91"/>
      <c r="Y304" s="91"/>
      <c r="Z304" s="91"/>
      <c r="AA304" s="91"/>
      <c r="AB304" s="91"/>
      <c r="AC304" s="92"/>
      <c r="AD304" s="92"/>
      <c r="AE304" s="92"/>
      <c r="AF304" s="92"/>
      <c r="AG304" s="92"/>
      <c r="AH304" s="92"/>
      <c r="AI304" s="93"/>
      <c r="AJ304" s="93"/>
      <c r="AK304" s="93"/>
      <c r="AL304" s="93"/>
      <c r="AM304" s="93"/>
      <c r="AN304" s="93"/>
      <c r="AO304" s="93"/>
      <c r="AP304" s="93"/>
      <c r="AQ304" s="92"/>
      <c r="AR304" s="92"/>
      <c r="AS304" s="92"/>
      <c r="AT304" s="92"/>
      <c r="AU304" s="36"/>
      <c r="AV304" s="118"/>
      <c r="AW304" s="118"/>
      <c r="AX304" s="118"/>
      <c r="AY304" s="118"/>
      <c r="AZ304" s="118"/>
      <c r="BA304" s="118"/>
      <c r="BB304" s="118"/>
      <c r="BC304" s="118"/>
      <c r="BD304" s="118"/>
      <c r="BE304" s="118"/>
      <c r="BF304" s="118"/>
      <c r="BG304" s="118"/>
      <c r="BH304" s="118"/>
      <c r="BI304" s="118"/>
      <c r="BJ304" s="118"/>
      <c r="BK304" s="118"/>
      <c r="BL304" s="118"/>
      <c r="BM304" s="118"/>
      <c r="BN304" s="118"/>
      <c r="BO304" s="118"/>
      <c r="BP304" s="118"/>
      <c r="BQ304" s="36"/>
      <c r="BR304" s="36"/>
      <c r="BS304" s="36"/>
      <c r="BT304" s="36"/>
      <c r="BU304" s="36"/>
      <c r="BV304" s="36"/>
      <c r="BW304" s="36"/>
      <c r="BX304" s="36"/>
      <c r="BY304" s="36"/>
      <c r="BZ304" s="36"/>
      <c r="CA304" s="36"/>
      <c r="CB304" s="36"/>
      <c r="CC304" s="36"/>
      <c r="CD304" s="36"/>
      <c r="CE304" s="36"/>
      <c r="CF304" s="36"/>
      <c r="CG304" s="36"/>
      <c r="CH304" s="36"/>
      <c r="CI304" s="36"/>
      <c r="CJ304" s="36"/>
      <c r="CK304" s="36"/>
      <c r="CL304" s="36"/>
      <c r="CM304" s="36"/>
      <c r="CN304" s="36"/>
      <c r="CO304" s="36"/>
      <c r="CP304" s="36"/>
      <c r="CQ304" s="36"/>
      <c r="CR304" s="36"/>
      <c r="CS304" s="36"/>
      <c r="CT304" s="36"/>
      <c r="CU304" s="36"/>
      <c r="CV304" s="36"/>
      <c r="CW304" s="36"/>
      <c r="CX304" s="36"/>
      <c r="CY304" s="36"/>
      <c r="CZ304" s="36"/>
    </row>
    <row r="305" customFormat="false" ht="16.5" hidden="false" customHeight="true" outlineLevel="0" collapsed="false">
      <c r="A305" s="85"/>
      <c r="B305" s="85"/>
      <c r="C305" s="85"/>
      <c r="D305" s="87"/>
      <c r="E305" s="108"/>
      <c r="F305" s="109"/>
      <c r="G305" s="109"/>
      <c r="H305" s="109"/>
      <c r="I305" s="109"/>
      <c r="J305" s="109"/>
      <c r="K305" s="89"/>
      <c r="L305" s="89"/>
      <c r="M305" s="89"/>
      <c r="N305" s="89"/>
      <c r="O305" s="89"/>
      <c r="P305" s="89"/>
      <c r="Q305" s="112"/>
      <c r="R305" s="112"/>
      <c r="S305" s="112"/>
      <c r="T305" s="112"/>
      <c r="U305" s="112"/>
      <c r="V305" s="112"/>
      <c r="W305" s="91"/>
      <c r="X305" s="91"/>
      <c r="Y305" s="91"/>
      <c r="Z305" s="91"/>
      <c r="AA305" s="91"/>
      <c r="AB305" s="91"/>
      <c r="AC305" s="92"/>
      <c r="AD305" s="92"/>
      <c r="AE305" s="92"/>
      <c r="AF305" s="92"/>
      <c r="AG305" s="92"/>
      <c r="AH305" s="92"/>
      <c r="AI305" s="93"/>
      <c r="AJ305" s="93"/>
      <c r="AK305" s="93"/>
      <c r="AL305" s="93"/>
      <c r="AM305" s="93"/>
      <c r="AN305" s="93"/>
      <c r="AO305" s="93"/>
      <c r="AP305" s="93"/>
      <c r="AQ305" s="92"/>
      <c r="AR305" s="88"/>
      <c r="AS305" s="92"/>
      <c r="AT305" s="92"/>
      <c r="AU305" s="36"/>
      <c r="AV305" s="118"/>
      <c r="AW305" s="118"/>
      <c r="AX305" s="118"/>
      <c r="AY305" s="118"/>
      <c r="AZ305" s="118"/>
      <c r="BA305" s="118"/>
      <c r="BB305" s="118"/>
      <c r="BC305" s="118"/>
      <c r="BD305" s="118"/>
      <c r="BE305" s="118"/>
      <c r="BF305" s="118"/>
      <c r="BG305" s="118"/>
      <c r="BH305" s="118"/>
      <c r="BI305" s="118"/>
      <c r="BJ305" s="118"/>
      <c r="BK305" s="118"/>
      <c r="BL305" s="118"/>
      <c r="BM305" s="118"/>
      <c r="BN305" s="118"/>
      <c r="BO305" s="118"/>
      <c r="BP305" s="118"/>
      <c r="BQ305" s="36"/>
      <c r="BR305" s="36"/>
      <c r="BS305" s="36"/>
      <c r="BT305" s="36"/>
      <c r="BU305" s="36"/>
      <c r="BV305" s="36"/>
      <c r="BW305" s="36"/>
      <c r="BX305" s="36"/>
      <c r="BY305" s="36"/>
      <c r="BZ305" s="36"/>
      <c r="CA305" s="36"/>
      <c r="CB305" s="36"/>
      <c r="CC305" s="36"/>
      <c r="CD305" s="36"/>
      <c r="CE305" s="36"/>
      <c r="CF305" s="36"/>
      <c r="CG305" s="36"/>
      <c r="CH305" s="36"/>
      <c r="CI305" s="36"/>
      <c r="CJ305" s="36"/>
      <c r="CK305" s="36"/>
      <c r="CL305" s="36"/>
      <c r="CM305" s="36"/>
      <c r="CN305" s="36"/>
      <c r="CO305" s="36"/>
      <c r="CP305" s="36"/>
      <c r="CQ305" s="36"/>
      <c r="CR305" s="36"/>
      <c r="CS305" s="36"/>
      <c r="CT305" s="36"/>
      <c r="CU305" s="36"/>
      <c r="CV305" s="36"/>
      <c r="CW305" s="36"/>
      <c r="CX305" s="36"/>
      <c r="CY305" s="36"/>
      <c r="CZ305" s="36"/>
    </row>
    <row r="306" customFormat="false" ht="16.5" hidden="false" customHeight="true" outlineLevel="0" collapsed="false">
      <c r="A306" s="85"/>
      <c r="B306" s="85"/>
      <c r="C306" s="85"/>
      <c r="D306" s="87"/>
      <c r="E306" s="108"/>
      <c r="F306" s="109"/>
      <c r="G306" s="109"/>
      <c r="H306" s="109"/>
      <c r="I306" s="109"/>
      <c r="J306" s="109"/>
      <c r="K306" s="89"/>
      <c r="L306" s="89"/>
      <c r="M306" s="89"/>
      <c r="N306" s="89"/>
      <c r="O306" s="89"/>
      <c r="P306" s="89"/>
      <c r="Q306" s="112"/>
      <c r="R306" s="112"/>
      <c r="S306" s="112"/>
      <c r="T306" s="112"/>
      <c r="U306" s="112"/>
      <c r="V306" s="112"/>
      <c r="W306" s="91"/>
      <c r="X306" s="91"/>
      <c r="Y306" s="91"/>
      <c r="Z306" s="91"/>
      <c r="AA306" s="91"/>
      <c r="AB306" s="91"/>
      <c r="AC306" s="92"/>
      <c r="AD306" s="92"/>
      <c r="AE306" s="92"/>
      <c r="AF306" s="92"/>
      <c r="AG306" s="92"/>
      <c r="AH306" s="92"/>
      <c r="AI306" s="93"/>
      <c r="AJ306" s="93"/>
      <c r="AK306" s="93"/>
      <c r="AL306" s="93"/>
      <c r="AM306" s="93"/>
      <c r="AN306" s="93"/>
      <c r="AO306" s="93"/>
      <c r="AP306" s="93"/>
      <c r="AQ306" s="92"/>
      <c r="AR306" s="92"/>
      <c r="AS306" s="92"/>
      <c r="AT306" s="92"/>
      <c r="AU306" s="36"/>
      <c r="AV306" s="118"/>
      <c r="AW306" s="118"/>
      <c r="AX306" s="118"/>
      <c r="AY306" s="118"/>
      <c r="AZ306" s="118"/>
      <c r="BA306" s="118"/>
      <c r="BB306" s="118"/>
      <c r="BC306" s="118"/>
      <c r="BD306" s="118"/>
      <c r="BE306" s="118"/>
      <c r="BF306" s="118"/>
      <c r="BG306" s="118"/>
      <c r="BH306" s="118"/>
      <c r="BI306" s="118"/>
      <c r="BJ306" s="118"/>
      <c r="BK306" s="118"/>
      <c r="BL306" s="118"/>
      <c r="BM306" s="118"/>
      <c r="BN306" s="118"/>
      <c r="BO306" s="118"/>
      <c r="BP306" s="118"/>
      <c r="BQ306" s="36"/>
      <c r="BR306" s="36"/>
      <c r="BS306" s="36"/>
      <c r="BT306" s="36"/>
      <c r="BU306" s="36"/>
      <c r="BV306" s="36"/>
      <c r="BW306" s="36"/>
      <c r="BX306" s="36"/>
      <c r="BY306" s="36"/>
      <c r="BZ306" s="36"/>
      <c r="CA306" s="36"/>
      <c r="CB306" s="36"/>
      <c r="CC306" s="36"/>
      <c r="CD306" s="36"/>
      <c r="CE306" s="36"/>
      <c r="CF306" s="36"/>
      <c r="CG306" s="36"/>
      <c r="CH306" s="36"/>
      <c r="CI306" s="36"/>
      <c r="CJ306" s="36"/>
      <c r="CK306" s="36"/>
      <c r="CL306" s="36"/>
      <c r="CM306" s="36"/>
      <c r="CN306" s="36"/>
      <c r="CO306" s="36"/>
      <c r="CP306" s="36"/>
      <c r="CQ306" s="36"/>
      <c r="CR306" s="36"/>
      <c r="CS306" s="36"/>
      <c r="CT306" s="36"/>
      <c r="CU306" s="36"/>
      <c r="CV306" s="36"/>
      <c r="CW306" s="36"/>
      <c r="CX306" s="36"/>
      <c r="CY306" s="36"/>
      <c r="CZ306" s="36"/>
    </row>
    <row r="307" customFormat="false" ht="16.5" hidden="false" customHeight="true" outlineLevel="0" collapsed="false">
      <c r="A307" s="85"/>
      <c r="B307" s="85"/>
      <c r="C307" s="85"/>
      <c r="D307" s="87"/>
      <c r="E307" s="108"/>
      <c r="F307" s="109"/>
      <c r="G307" s="109"/>
      <c r="H307" s="109"/>
      <c r="I307" s="109"/>
      <c r="J307" s="109"/>
      <c r="K307" s="89"/>
      <c r="L307" s="89"/>
      <c r="M307" s="89"/>
      <c r="N307" s="89"/>
      <c r="O307" s="89"/>
      <c r="P307" s="89"/>
      <c r="Q307" s="112"/>
      <c r="R307" s="112"/>
      <c r="S307" s="112"/>
      <c r="T307" s="112"/>
      <c r="U307" s="112"/>
      <c r="V307" s="112"/>
      <c r="W307" s="91"/>
      <c r="X307" s="91"/>
      <c r="Y307" s="91"/>
      <c r="Z307" s="91"/>
      <c r="AA307" s="91"/>
      <c r="AB307" s="91"/>
      <c r="AC307" s="92"/>
      <c r="AD307" s="92"/>
      <c r="AE307" s="92"/>
      <c r="AF307" s="92"/>
      <c r="AG307" s="92"/>
      <c r="AH307" s="92"/>
      <c r="AI307" s="93"/>
      <c r="AJ307" s="93"/>
      <c r="AK307" s="93"/>
      <c r="AL307" s="93"/>
      <c r="AM307" s="93"/>
      <c r="AN307" s="93"/>
      <c r="AO307" s="93"/>
      <c r="AP307" s="93"/>
      <c r="AQ307" s="92"/>
      <c r="AR307" s="92"/>
      <c r="AS307" s="92"/>
      <c r="AT307" s="92"/>
      <c r="AU307" s="36"/>
      <c r="AV307" s="118"/>
      <c r="AW307" s="118"/>
      <c r="AX307" s="118"/>
      <c r="AY307" s="118"/>
      <c r="AZ307" s="118"/>
      <c r="BA307" s="118"/>
      <c r="BB307" s="118"/>
      <c r="BC307" s="118"/>
      <c r="BD307" s="118"/>
      <c r="BE307" s="118"/>
      <c r="BF307" s="118"/>
      <c r="BG307" s="118"/>
      <c r="BH307" s="118"/>
      <c r="BI307" s="118"/>
      <c r="BJ307" s="118"/>
      <c r="BK307" s="118"/>
      <c r="BL307" s="118"/>
      <c r="BM307" s="118"/>
      <c r="BN307" s="118"/>
      <c r="BO307" s="118"/>
      <c r="BP307" s="118"/>
      <c r="BQ307" s="36"/>
      <c r="BR307" s="36"/>
      <c r="BS307" s="36"/>
      <c r="BT307" s="36"/>
      <c r="BU307" s="36"/>
      <c r="BV307" s="36"/>
      <c r="BW307" s="36"/>
      <c r="BX307" s="36"/>
      <c r="BY307" s="36"/>
      <c r="BZ307" s="36"/>
      <c r="CA307" s="36"/>
      <c r="CB307" s="36"/>
      <c r="CC307" s="36"/>
      <c r="CD307" s="36"/>
      <c r="CE307" s="36"/>
      <c r="CF307" s="36"/>
      <c r="CG307" s="36"/>
      <c r="CH307" s="36"/>
      <c r="CI307" s="36"/>
      <c r="CJ307" s="36"/>
      <c r="CK307" s="36"/>
      <c r="CL307" s="36"/>
      <c r="CM307" s="36"/>
      <c r="CN307" s="36"/>
      <c r="CO307" s="36"/>
      <c r="CP307" s="36"/>
      <c r="CQ307" s="36"/>
      <c r="CR307" s="36"/>
      <c r="CS307" s="36"/>
      <c r="CT307" s="36"/>
      <c r="CU307" s="36"/>
      <c r="CV307" s="36"/>
      <c r="CW307" s="36"/>
      <c r="CX307" s="36"/>
      <c r="CY307" s="36"/>
      <c r="CZ307" s="36"/>
    </row>
    <row r="308" customFormat="false" ht="16.5" hidden="false" customHeight="true" outlineLevel="0" collapsed="false">
      <c r="A308" s="85"/>
      <c r="B308" s="85"/>
      <c r="C308" s="85"/>
      <c r="D308" s="87"/>
      <c r="E308" s="108"/>
      <c r="F308" s="109"/>
      <c r="G308" s="109"/>
      <c r="H308" s="109"/>
      <c r="I308" s="109"/>
      <c r="J308" s="109"/>
      <c r="K308" s="89"/>
      <c r="L308" s="89"/>
      <c r="M308" s="89"/>
      <c r="N308" s="89"/>
      <c r="O308" s="89"/>
      <c r="P308" s="89"/>
      <c r="Q308" s="112"/>
      <c r="R308" s="112"/>
      <c r="S308" s="112"/>
      <c r="T308" s="112"/>
      <c r="U308" s="112"/>
      <c r="V308" s="112"/>
      <c r="W308" s="91"/>
      <c r="X308" s="91"/>
      <c r="Y308" s="91"/>
      <c r="Z308" s="91"/>
      <c r="AA308" s="91"/>
      <c r="AB308" s="91"/>
      <c r="AC308" s="92"/>
      <c r="AD308" s="92"/>
      <c r="AE308" s="92"/>
      <c r="AF308" s="92"/>
      <c r="AG308" s="92"/>
      <c r="AH308" s="92"/>
      <c r="AI308" s="93"/>
      <c r="AJ308" s="93"/>
      <c r="AK308" s="93"/>
      <c r="AL308" s="93"/>
      <c r="AM308" s="93"/>
      <c r="AN308" s="93"/>
      <c r="AO308" s="93"/>
      <c r="AP308" s="93"/>
      <c r="AQ308" s="92"/>
      <c r="AR308" s="92"/>
      <c r="AS308" s="92"/>
      <c r="AT308" s="92"/>
      <c r="AU308" s="36"/>
      <c r="AV308" s="118"/>
      <c r="AW308" s="118"/>
      <c r="AX308" s="118"/>
      <c r="AY308" s="118"/>
      <c r="AZ308" s="118"/>
      <c r="BA308" s="118"/>
      <c r="BB308" s="118"/>
      <c r="BC308" s="118"/>
      <c r="BD308" s="118"/>
      <c r="BE308" s="118"/>
      <c r="BF308" s="118"/>
      <c r="BG308" s="118"/>
      <c r="BH308" s="118"/>
      <c r="BI308" s="118"/>
      <c r="BJ308" s="118"/>
      <c r="BK308" s="118"/>
      <c r="BL308" s="118"/>
      <c r="BM308" s="118"/>
      <c r="BN308" s="118"/>
      <c r="BO308" s="118"/>
      <c r="BP308" s="118"/>
      <c r="BQ308" s="36"/>
      <c r="BR308" s="36"/>
      <c r="BS308" s="36"/>
      <c r="BT308" s="36"/>
      <c r="BU308" s="36"/>
      <c r="BV308" s="36"/>
      <c r="BW308" s="36"/>
      <c r="BX308" s="36"/>
      <c r="BY308" s="36"/>
      <c r="BZ308" s="36"/>
      <c r="CA308" s="36"/>
      <c r="CB308" s="36"/>
      <c r="CC308" s="36"/>
      <c r="CD308" s="36"/>
      <c r="CE308" s="36"/>
      <c r="CF308" s="36"/>
      <c r="CG308" s="36"/>
      <c r="CH308" s="36"/>
      <c r="CI308" s="36"/>
      <c r="CJ308" s="36"/>
      <c r="CK308" s="36"/>
      <c r="CL308" s="36"/>
      <c r="CM308" s="36"/>
      <c r="CN308" s="36"/>
      <c r="CO308" s="36"/>
      <c r="CP308" s="36"/>
      <c r="CQ308" s="36"/>
      <c r="CR308" s="36"/>
      <c r="CS308" s="36"/>
      <c r="CT308" s="36"/>
      <c r="CU308" s="36"/>
      <c r="CV308" s="36"/>
      <c r="CW308" s="36"/>
      <c r="CX308" s="36"/>
      <c r="CY308" s="36"/>
      <c r="CZ308" s="36"/>
    </row>
    <row r="309" customFormat="false" ht="16.5" hidden="false" customHeight="true" outlineLevel="0" collapsed="false">
      <c r="A309" s="85"/>
      <c r="B309" s="85"/>
      <c r="C309" s="85"/>
      <c r="D309" s="87"/>
      <c r="E309" s="108"/>
      <c r="F309" s="109"/>
      <c r="G309" s="109"/>
      <c r="H309" s="109"/>
      <c r="I309" s="109"/>
      <c r="J309" s="109"/>
      <c r="K309" s="89"/>
      <c r="L309" s="89"/>
      <c r="M309" s="89"/>
      <c r="N309" s="89"/>
      <c r="O309" s="89"/>
      <c r="P309" s="89"/>
      <c r="Q309" s="112"/>
      <c r="R309" s="112"/>
      <c r="S309" s="112"/>
      <c r="T309" s="112"/>
      <c r="U309" s="112"/>
      <c r="V309" s="112"/>
      <c r="W309" s="91"/>
      <c r="X309" s="91"/>
      <c r="Y309" s="91"/>
      <c r="Z309" s="91"/>
      <c r="AA309" s="91"/>
      <c r="AB309" s="91"/>
      <c r="AC309" s="92"/>
      <c r="AD309" s="92"/>
      <c r="AE309" s="92"/>
      <c r="AF309" s="92"/>
      <c r="AG309" s="92"/>
      <c r="AH309" s="92"/>
      <c r="AI309" s="93"/>
      <c r="AJ309" s="93"/>
      <c r="AK309" s="93"/>
      <c r="AL309" s="93"/>
      <c r="AM309" s="93"/>
      <c r="AN309" s="93"/>
      <c r="AO309" s="93"/>
      <c r="AP309" s="93"/>
      <c r="AQ309" s="92"/>
      <c r="AR309" s="92"/>
      <c r="AS309" s="92"/>
      <c r="AT309" s="92"/>
      <c r="AU309" s="36"/>
      <c r="AV309" s="118"/>
      <c r="AW309" s="118"/>
      <c r="AX309" s="118"/>
      <c r="AY309" s="118"/>
      <c r="AZ309" s="118"/>
      <c r="BA309" s="118"/>
      <c r="BB309" s="118"/>
      <c r="BC309" s="118"/>
      <c r="BD309" s="118"/>
      <c r="BE309" s="118"/>
      <c r="BF309" s="118"/>
      <c r="BG309" s="118"/>
      <c r="BH309" s="118"/>
      <c r="BI309" s="118"/>
      <c r="BJ309" s="118"/>
      <c r="BK309" s="118"/>
      <c r="BL309" s="118"/>
      <c r="BM309" s="118"/>
      <c r="BN309" s="118"/>
      <c r="BO309" s="118"/>
      <c r="BP309" s="118"/>
      <c r="BQ309" s="36"/>
      <c r="BR309" s="36"/>
      <c r="BS309" s="36"/>
      <c r="BT309" s="36"/>
      <c r="BU309" s="36"/>
      <c r="BV309" s="36"/>
      <c r="BW309" s="36"/>
      <c r="BX309" s="36"/>
      <c r="BY309" s="36"/>
      <c r="BZ309" s="36"/>
      <c r="CA309" s="36"/>
      <c r="CB309" s="36"/>
      <c r="CC309" s="36"/>
      <c r="CD309" s="36"/>
      <c r="CE309" s="36"/>
      <c r="CF309" s="36"/>
      <c r="CG309" s="36"/>
      <c r="CH309" s="36"/>
      <c r="CI309" s="36"/>
      <c r="CJ309" s="36"/>
      <c r="CK309" s="36"/>
      <c r="CL309" s="36"/>
      <c r="CM309" s="36"/>
      <c r="CN309" s="36"/>
      <c r="CO309" s="36"/>
      <c r="CP309" s="36"/>
      <c r="CQ309" s="36"/>
      <c r="CR309" s="36"/>
      <c r="CS309" s="36"/>
      <c r="CT309" s="36"/>
      <c r="CU309" s="36"/>
      <c r="CV309" s="36"/>
      <c r="CW309" s="36"/>
      <c r="CX309" s="36"/>
      <c r="CY309" s="36"/>
      <c r="CZ309" s="36"/>
    </row>
    <row r="310" customFormat="false" ht="16.5" hidden="false" customHeight="true" outlineLevel="0" collapsed="false">
      <c r="A310" s="85"/>
      <c r="B310" s="85"/>
      <c r="C310" s="85"/>
      <c r="D310" s="87"/>
      <c r="E310" s="108"/>
      <c r="F310" s="109"/>
      <c r="G310" s="109"/>
      <c r="H310" s="109"/>
      <c r="I310" s="109"/>
      <c r="J310" s="109"/>
      <c r="K310" s="89"/>
      <c r="L310" s="89"/>
      <c r="M310" s="89"/>
      <c r="N310" s="89"/>
      <c r="O310" s="89"/>
      <c r="P310" s="89"/>
      <c r="Q310" s="112"/>
      <c r="R310" s="112"/>
      <c r="S310" s="112"/>
      <c r="T310" s="112"/>
      <c r="U310" s="112"/>
      <c r="V310" s="112"/>
      <c r="W310" s="91"/>
      <c r="X310" s="91"/>
      <c r="Y310" s="91"/>
      <c r="Z310" s="91"/>
      <c r="AA310" s="91"/>
      <c r="AB310" s="91"/>
      <c r="AC310" s="92"/>
      <c r="AD310" s="92"/>
      <c r="AE310" s="92"/>
      <c r="AF310" s="92"/>
      <c r="AG310" s="92"/>
      <c r="AH310" s="92"/>
      <c r="AI310" s="93"/>
      <c r="AJ310" s="93"/>
      <c r="AK310" s="93"/>
      <c r="AL310" s="93"/>
      <c r="AM310" s="93"/>
      <c r="AN310" s="93"/>
      <c r="AO310" s="93"/>
      <c r="AP310" s="93"/>
      <c r="AQ310" s="92"/>
      <c r="AR310" s="92"/>
      <c r="AS310" s="92"/>
      <c r="AT310" s="92"/>
      <c r="AU310" s="36"/>
      <c r="AV310" s="118"/>
      <c r="AW310" s="118"/>
      <c r="AX310" s="118"/>
      <c r="AY310" s="118"/>
      <c r="AZ310" s="118"/>
      <c r="BA310" s="118"/>
      <c r="BB310" s="118"/>
      <c r="BC310" s="118"/>
      <c r="BD310" s="118"/>
      <c r="BE310" s="118"/>
      <c r="BF310" s="118"/>
      <c r="BG310" s="118"/>
      <c r="BH310" s="118"/>
      <c r="BI310" s="118"/>
      <c r="BJ310" s="118"/>
      <c r="BK310" s="118"/>
      <c r="BL310" s="118"/>
      <c r="BM310" s="118"/>
      <c r="BN310" s="118"/>
      <c r="BO310" s="118"/>
      <c r="BP310" s="118"/>
      <c r="BQ310" s="36"/>
      <c r="BR310" s="36"/>
      <c r="BS310" s="36"/>
      <c r="BT310" s="36"/>
      <c r="BU310" s="36"/>
      <c r="BV310" s="36"/>
      <c r="BW310" s="36"/>
      <c r="BX310" s="36"/>
      <c r="BY310" s="36"/>
      <c r="BZ310" s="36"/>
      <c r="CA310" s="36"/>
      <c r="CB310" s="36"/>
      <c r="CC310" s="36"/>
      <c r="CD310" s="36"/>
      <c r="CE310" s="36"/>
      <c r="CF310" s="36"/>
      <c r="CG310" s="36"/>
      <c r="CH310" s="36"/>
      <c r="CI310" s="36"/>
      <c r="CJ310" s="36"/>
      <c r="CK310" s="36"/>
      <c r="CL310" s="36"/>
      <c r="CM310" s="36"/>
      <c r="CN310" s="36"/>
      <c r="CO310" s="36"/>
      <c r="CP310" s="36"/>
      <c r="CQ310" s="36"/>
      <c r="CR310" s="36"/>
      <c r="CS310" s="36"/>
      <c r="CT310" s="36"/>
      <c r="CU310" s="36"/>
      <c r="CV310" s="36"/>
      <c r="CW310" s="36"/>
      <c r="CX310" s="36"/>
      <c r="CY310" s="36"/>
      <c r="CZ310" s="36"/>
    </row>
    <row r="311" customFormat="false" ht="16.5" hidden="false" customHeight="true" outlineLevel="0" collapsed="false">
      <c r="A311" s="85"/>
      <c r="B311" s="85"/>
      <c r="C311" s="85"/>
      <c r="D311" s="87"/>
      <c r="E311" s="108"/>
      <c r="F311" s="109"/>
      <c r="G311" s="109"/>
      <c r="H311" s="109"/>
      <c r="I311" s="109"/>
      <c r="J311" s="109"/>
      <c r="K311" s="89"/>
      <c r="L311" s="89"/>
      <c r="M311" s="89"/>
      <c r="N311" s="89"/>
      <c r="O311" s="89"/>
      <c r="P311" s="89"/>
      <c r="Q311" s="112"/>
      <c r="R311" s="112"/>
      <c r="S311" s="112"/>
      <c r="T311" s="112"/>
      <c r="U311" s="112"/>
      <c r="V311" s="112"/>
      <c r="W311" s="91"/>
      <c r="X311" s="91"/>
      <c r="Y311" s="91"/>
      <c r="Z311" s="91"/>
      <c r="AA311" s="91"/>
      <c r="AB311" s="91"/>
      <c r="AC311" s="92"/>
      <c r="AD311" s="92"/>
      <c r="AE311" s="92"/>
      <c r="AF311" s="92"/>
      <c r="AG311" s="92"/>
      <c r="AH311" s="92"/>
      <c r="AI311" s="93"/>
      <c r="AJ311" s="93"/>
      <c r="AK311" s="93"/>
      <c r="AL311" s="93"/>
      <c r="AM311" s="93"/>
      <c r="AN311" s="93"/>
      <c r="AO311" s="93"/>
      <c r="AP311" s="93"/>
      <c r="AQ311" s="92"/>
      <c r="AR311" s="88"/>
      <c r="AS311" s="92"/>
      <c r="AT311" s="92"/>
      <c r="AU311" s="36"/>
      <c r="AV311" s="118"/>
      <c r="AW311" s="118"/>
      <c r="AX311" s="118"/>
      <c r="AY311" s="118"/>
      <c r="AZ311" s="118"/>
      <c r="BA311" s="118"/>
      <c r="BB311" s="118"/>
      <c r="BC311" s="118"/>
      <c r="BD311" s="118"/>
      <c r="BE311" s="118"/>
      <c r="BF311" s="118"/>
      <c r="BG311" s="118"/>
      <c r="BH311" s="118"/>
      <c r="BI311" s="118"/>
      <c r="BJ311" s="118"/>
      <c r="BK311" s="118"/>
      <c r="BL311" s="118"/>
      <c r="BM311" s="118"/>
      <c r="BN311" s="118"/>
      <c r="BO311" s="118"/>
      <c r="BP311" s="118"/>
      <c r="BQ311" s="36"/>
      <c r="BR311" s="36"/>
      <c r="BS311" s="36"/>
      <c r="BT311" s="36"/>
      <c r="BU311" s="36"/>
      <c r="BV311" s="36"/>
      <c r="BW311" s="36"/>
      <c r="BX311" s="36"/>
      <c r="BY311" s="36"/>
      <c r="BZ311" s="36"/>
      <c r="CA311" s="36"/>
      <c r="CB311" s="36"/>
      <c r="CC311" s="36"/>
      <c r="CD311" s="36"/>
      <c r="CE311" s="36"/>
      <c r="CF311" s="36"/>
      <c r="CG311" s="36"/>
      <c r="CH311" s="36"/>
      <c r="CI311" s="36"/>
      <c r="CJ311" s="36"/>
      <c r="CK311" s="36"/>
      <c r="CL311" s="36"/>
      <c r="CM311" s="36"/>
      <c r="CN311" s="36"/>
      <c r="CO311" s="36"/>
      <c r="CP311" s="36"/>
      <c r="CQ311" s="36"/>
      <c r="CR311" s="36"/>
      <c r="CS311" s="36"/>
      <c r="CT311" s="36"/>
      <c r="CU311" s="36"/>
      <c r="CV311" s="36"/>
      <c r="CW311" s="36"/>
      <c r="CX311" s="36"/>
      <c r="CY311" s="36"/>
      <c r="CZ311" s="36"/>
    </row>
    <row r="312" customFormat="false" ht="16.5" hidden="false" customHeight="true" outlineLevel="0" collapsed="false">
      <c r="A312" s="85"/>
      <c r="B312" s="85"/>
      <c r="C312" s="85"/>
      <c r="D312" s="87"/>
      <c r="E312" s="108"/>
      <c r="F312" s="109"/>
      <c r="G312" s="109"/>
      <c r="H312" s="109"/>
      <c r="I312" s="109"/>
      <c r="J312" s="109"/>
      <c r="K312" s="89"/>
      <c r="L312" s="89"/>
      <c r="M312" s="89"/>
      <c r="N312" s="89"/>
      <c r="O312" s="89"/>
      <c r="P312" s="89"/>
      <c r="Q312" s="112"/>
      <c r="R312" s="112"/>
      <c r="S312" s="112"/>
      <c r="T312" s="112"/>
      <c r="U312" s="112"/>
      <c r="V312" s="112"/>
      <c r="W312" s="91"/>
      <c r="X312" s="91"/>
      <c r="Y312" s="91"/>
      <c r="Z312" s="91"/>
      <c r="AA312" s="91"/>
      <c r="AB312" s="91"/>
      <c r="AC312" s="92"/>
      <c r="AD312" s="92"/>
      <c r="AE312" s="92"/>
      <c r="AF312" s="92"/>
      <c r="AG312" s="92"/>
      <c r="AH312" s="92"/>
      <c r="AI312" s="93"/>
      <c r="AJ312" s="93"/>
      <c r="AK312" s="93"/>
      <c r="AL312" s="93"/>
      <c r="AM312" s="93"/>
      <c r="AN312" s="93"/>
      <c r="AO312" s="93"/>
      <c r="AP312" s="93"/>
      <c r="AQ312" s="92"/>
      <c r="AR312" s="92"/>
      <c r="AS312" s="92"/>
      <c r="AT312" s="92"/>
      <c r="AU312" s="36"/>
      <c r="AV312" s="118"/>
      <c r="AW312" s="118"/>
      <c r="AX312" s="118"/>
      <c r="AY312" s="118"/>
      <c r="AZ312" s="118"/>
      <c r="BA312" s="118"/>
      <c r="BB312" s="118"/>
      <c r="BC312" s="118"/>
      <c r="BD312" s="118"/>
      <c r="BE312" s="118"/>
      <c r="BF312" s="118"/>
      <c r="BG312" s="118"/>
      <c r="BH312" s="118"/>
      <c r="BI312" s="118"/>
      <c r="BJ312" s="118"/>
      <c r="BK312" s="118"/>
      <c r="BL312" s="118"/>
      <c r="BM312" s="118"/>
      <c r="BN312" s="118"/>
      <c r="BO312" s="118"/>
      <c r="BP312" s="118"/>
      <c r="BQ312" s="36"/>
      <c r="BR312" s="36"/>
      <c r="BS312" s="36"/>
      <c r="BT312" s="36"/>
      <c r="BU312" s="36"/>
      <c r="BV312" s="36"/>
      <c r="BW312" s="36"/>
      <c r="BX312" s="36"/>
      <c r="BY312" s="36"/>
      <c r="BZ312" s="36"/>
      <c r="CA312" s="36"/>
      <c r="CB312" s="36"/>
      <c r="CC312" s="36"/>
      <c r="CD312" s="36"/>
      <c r="CE312" s="36"/>
      <c r="CF312" s="36"/>
      <c r="CG312" s="36"/>
      <c r="CH312" s="36"/>
      <c r="CI312" s="36"/>
      <c r="CJ312" s="36"/>
      <c r="CK312" s="36"/>
      <c r="CL312" s="36"/>
      <c r="CM312" s="36"/>
      <c r="CN312" s="36"/>
      <c r="CO312" s="36"/>
      <c r="CP312" s="36"/>
      <c r="CQ312" s="36"/>
      <c r="CR312" s="36"/>
      <c r="CS312" s="36"/>
      <c r="CT312" s="36"/>
      <c r="CU312" s="36"/>
      <c r="CV312" s="36"/>
      <c r="CW312" s="36"/>
      <c r="CX312" s="36"/>
      <c r="CY312" s="36"/>
      <c r="CZ312" s="36"/>
    </row>
    <row r="313" customFormat="false" ht="16.5" hidden="false" customHeight="true" outlineLevel="0" collapsed="false">
      <c r="A313" s="85"/>
      <c r="B313" s="85"/>
      <c r="C313" s="85"/>
      <c r="D313" s="87"/>
      <c r="E313" s="108"/>
      <c r="F313" s="109"/>
      <c r="G313" s="109"/>
      <c r="H313" s="109"/>
      <c r="I313" s="109"/>
      <c r="J313" s="109"/>
      <c r="K313" s="89"/>
      <c r="L313" s="89"/>
      <c r="M313" s="89"/>
      <c r="N313" s="89"/>
      <c r="O313" s="89"/>
      <c r="P313" s="89"/>
      <c r="Q313" s="112"/>
      <c r="R313" s="112"/>
      <c r="S313" s="112"/>
      <c r="T313" s="112"/>
      <c r="U313" s="112"/>
      <c r="V313" s="112"/>
      <c r="W313" s="91"/>
      <c r="X313" s="91"/>
      <c r="Y313" s="91"/>
      <c r="Z313" s="91"/>
      <c r="AA313" s="91"/>
      <c r="AB313" s="91"/>
      <c r="AC313" s="92"/>
      <c r="AD313" s="92"/>
      <c r="AE313" s="92"/>
      <c r="AF313" s="92"/>
      <c r="AG313" s="92"/>
      <c r="AH313" s="92"/>
      <c r="AI313" s="93"/>
      <c r="AJ313" s="93"/>
      <c r="AK313" s="93"/>
      <c r="AL313" s="93"/>
      <c r="AM313" s="93"/>
      <c r="AN313" s="93"/>
      <c r="AO313" s="93"/>
      <c r="AP313" s="93"/>
      <c r="AQ313" s="92"/>
      <c r="AR313" s="92"/>
      <c r="AS313" s="92"/>
      <c r="AT313" s="92"/>
      <c r="AU313" s="36"/>
      <c r="AV313" s="118"/>
      <c r="AW313" s="118"/>
      <c r="AX313" s="118"/>
      <c r="AY313" s="118"/>
      <c r="AZ313" s="118"/>
      <c r="BA313" s="118"/>
      <c r="BB313" s="118"/>
      <c r="BC313" s="118"/>
      <c r="BD313" s="118"/>
      <c r="BE313" s="118"/>
      <c r="BF313" s="118"/>
      <c r="BG313" s="118"/>
      <c r="BH313" s="118"/>
      <c r="BI313" s="118"/>
      <c r="BJ313" s="118"/>
      <c r="BK313" s="118"/>
      <c r="BL313" s="118"/>
      <c r="BM313" s="118"/>
      <c r="BN313" s="118"/>
      <c r="BO313" s="118"/>
      <c r="BP313" s="118"/>
      <c r="BQ313" s="36"/>
      <c r="BR313" s="36"/>
      <c r="BS313" s="36"/>
      <c r="BT313" s="36"/>
      <c r="BU313" s="36"/>
      <c r="BV313" s="36"/>
      <c r="BW313" s="36"/>
      <c r="BX313" s="36"/>
      <c r="BY313" s="36"/>
      <c r="BZ313" s="36"/>
      <c r="CA313" s="36"/>
      <c r="CB313" s="36"/>
      <c r="CC313" s="36"/>
      <c r="CD313" s="36"/>
      <c r="CE313" s="36"/>
      <c r="CF313" s="36"/>
      <c r="CG313" s="36"/>
      <c r="CH313" s="36"/>
      <c r="CI313" s="36"/>
      <c r="CJ313" s="36"/>
      <c r="CK313" s="36"/>
      <c r="CL313" s="36"/>
      <c r="CM313" s="36"/>
      <c r="CN313" s="36"/>
      <c r="CO313" s="36"/>
      <c r="CP313" s="36"/>
      <c r="CQ313" s="36"/>
      <c r="CR313" s="36"/>
      <c r="CS313" s="36"/>
      <c r="CT313" s="36"/>
      <c r="CU313" s="36"/>
      <c r="CV313" s="36"/>
      <c r="CW313" s="36"/>
      <c r="CX313" s="36"/>
      <c r="CY313" s="36"/>
      <c r="CZ313" s="36"/>
    </row>
    <row r="314" customFormat="false" ht="16.5" hidden="false" customHeight="true" outlineLevel="0" collapsed="false">
      <c r="A314" s="85"/>
      <c r="B314" s="85"/>
      <c r="C314" s="85"/>
      <c r="D314" s="87"/>
      <c r="E314" s="108"/>
      <c r="F314" s="109"/>
      <c r="G314" s="109"/>
      <c r="H314" s="109"/>
      <c r="I314" s="109"/>
      <c r="J314" s="109"/>
      <c r="K314" s="89"/>
      <c r="L314" s="89"/>
      <c r="M314" s="89"/>
      <c r="N314" s="89"/>
      <c r="O314" s="89"/>
      <c r="P314" s="89"/>
      <c r="Q314" s="112"/>
      <c r="R314" s="112"/>
      <c r="S314" s="112"/>
      <c r="T314" s="112"/>
      <c r="U314" s="112"/>
      <c r="V314" s="112"/>
      <c r="W314" s="91"/>
      <c r="X314" s="91"/>
      <c r="Y314" s="91"/>
      <c r="Z314" s="91"/>
      <c r="AA314" s="91"/>
      <c r="AB314" s="91"/>
      <c r="AC314" s="92"/>
      <c r="AD314" s="92"/>
      <c r="AE314" s="92"/>
      <c r="AF314" s="92"/>
      <c r="AG314" s="92"/>
      <c r="AH314" s="92"/>
      <c r="AI314" s="93"/>
      <c r="AJ314" s="93"/>
      <c r="AK314" s="93"/>
      <c r="AL314" s="93"/>
      <c r="AM314" s="93"/>
      <c r="AN314" s="93"/>
      <c r="AO314" s="93"/>
      <c r="AP314" s="93"/>
      <c r="AQ314" s="92"/>
      <c r="AR314" s="92"/>
      <c r="AS314" s="92"/>
      <c r="AT314" s="92"/>
      <c r="AU314" s="36"/>
      <c r="AV314" s="118"/>
      <c r="AW314" s="118"/>
      <c r="AX314" s="118"/>
      <c r="AY314" s="118"/>
      <c r="AZ314" s="118"/>
      <c r="BA314" s="118"/>
      <c r="BB314" s="118"/>
      <c r="BC314" s="118"/>
      <c r="BD314" s="118"/>
      <c r="BE314" s="118"/>
      <c r="BF314" s="118"/>
      <c r="BG314" s="118"/>
      <c r="BH314" s="118"/>
      <c r="BI314" s="118"/>
      <c r="BJ314" s="118"/>
      <c r="BK314" s="118"/>
      <c r="BL314" s="118"/>
      <c r="BM314" s="118"/>
      <c r="BN314" s="118"/>
      <c r="BO314" s="118"/>
      <c r="BP314" s="118"/>
      <c r="BQ314" s="36"/>
      <c r="BR314" s="36"/>
      <c r="BS314" s="36"/>
      <c r="BT314" s="36"/>
      <c r="BU314" s="36"/>
      <c r="BV314" s="36"/>
      <c r="BW314" s="36"/>
      <c r="BX314" s="36"/>
      <c r="BY314" s="36"/>
      <c r="BZ314" s="36"/>
      <c r="CA314" s="36"/>
      <c r="CB314" s="36"/>
      <c r="CC314" s="36"/>
      <c r="CD314" s="36"/>
      <c r="CE314" s="36"/>
      <c r="CF314" s="36"/>
      <c r="CG314" s="36"/>
      <c r="CH314" s="36"/>
      <c r="CI314" s="36"/>
      <c r="CJ314" s="36"/>
      <c r="CK314" s="36"/>
      <c r="CL314" s="36"/>
      <c r="CM314" s="36"/>
      <c r="CN314" s="36"/>
      <c r="CO314" s="36"/>
      <c r="CP314" s="36"/>
      <c r="CQ314" s="36"/>
      <c r="CR314" s="36"/>
      <c r="CS314" s="36"/>
      <c r="CT314" s="36"/>
      <c r="CU314" s="36"/>
      <c r="CV314" s="36"/>
      <c r="CW314" s="36"/>
      <c r="CX314" s="36"/>
      <c r="CY314" s="36"/>
      <c r="CZ314" s="36"/>
    </row>
    <row r="315" customFormat="false" ht="16.5" hidden="false" customHeight="true" outlineLevel="0" collapsed="false">
      <c r="A315" s="85"/>
      <c r="B315" s="85"/>
      <c r="C315" s="85"/>
      <c r="D315" s="87"/>
      <c r="E315" s="108"/>
      <c r="F315" s="109"/>
      <c r="G315" s="109"/>
      <c r="H315" s="109"/>
      <c r="I315" s="109"/>
      <c r="J315" s="109"/>
      <c r="K315" s="89"/>
      <c r="L315" s="89"/>
      <c r="M315" s="89"/>
      <c r="N315" s="89"/>
      <c r="O315" s="89"/>
      <c r="P315" s="89"/>
      <c r="Q315" s="112"/>
      <c r="R315" s="112"/>
      <c r="S315" s="112"/>
      <c r="T315" s="112"/>
      <c r="U315" s="112"/>
      <c r="V315" s="112"/>
      <c r="W315" s="91"/>
      <c r="X315" s="91"/>
      <c r="Y315" s="91"/>
      <c r="Z315" s="91"/>
      <c r="AA315" s="91"/>
      <c r="AB315" s="91"/>
      <c r="AC315" s="92"/>
      <c r="AD315" s="92"/>
      <c r="AE315" s="92"/>
      <c r="AF315" s="92"/>
      <c r="AG315" s="92"/>
      <c r="AH315" s="92"/>
      <c r="AI315" s="93"/>
      <c r="AJ315" s="93"/>
      <c r="AK315" s="93"/>
      <c r="AL315" s="93"/>
      <c r="AM315" s="93"/>
      <c r="AN315" s="93"/>
      <c r="AO315" s="93"/>
      <c r="AP315" s="93"/>
      <c r="AQ315" s="92"/>
      <c r="AR315" s="92"/>
      <c r="AS315" s="92"/>
      <c r="AT315" s="92"/>
      <c r="AU315" s="36"/>
      <c r="AV315" s="118"/>
      <c r="AW315" s="118"/>
      <c r="AX315" s="118"/>
      <c r="AY315" s="118"/>
      <c r="AZ315" s="118"/>
      <c r="BA315" s="118"/>
      <c r="BB315" s="118"/>
      <c r="BC315" s="118"/>
      <c r="BD315" s="118"/>
      <c r="BE315" s="118"/>
      <c r="BF315" s="118"/>
      <c r="BG315" s="118"/>
      <c r="BH315" s="118"/>
      <c r="BI315" s="118"/>
      <c r="BJ315" s="118"/>
      <c r="BK315" s="118"/>
      <c r="BL315" s="118"/>
      <c r="BM315" s="118"/>
      <c r="BN315" s="118"/>
      <c r="BO315" s="118"/>
      <c r="BP315" s="118"/>
      <c r="BQ315" s="36"/>
      <c r="BR315" s="36"/>
      <c r="BS315" s="36"/>
      <c r="BT315" s="36"/>
      <c r="BU315" s="36"/>
      <c r="BV315" s="36"/>
      <c r="BW315" s="36"/>
      <c r="BX315" s="36"/>
      <c r="BY315" s="36"/>
      <c r="BZ315" s="36"/>
      <c r="CA315" s="36"/>
      <c r="CB315" s="36"/>
      <c r="CC315" s="36"/>
      <c r="CD315" s="36"/>
      <c r="CE315" s="36"/>
      <c r="CF315" s="36"/>
      <c r="CG315" s="36"/>
      <c r="CH315" s="36"/>
      <c r="CI315" s="36"/>
      <c r="CJ315" s="36"/>
      <c r="CK315" s="36"/>
      <c r="CL315" s="36"/>
      <c r="CM315" s="36"/>
      <c r="CN315" s="36"/>
      <c r="CO315" s="36"/>
      <c r="CP315" s="36"/>
      <c r="CQ315" s="36"/>
      <c r="CR315" s="36"/>
      <c r="CS315" s="36"/>
      <c r="CT315" s="36"/>
      <c r="CU315" s="36"/>
      <c r="CV315" s="36"/>
      <c r="CW315" s="36"/>
      <c r="CX315" s="36"/>
      <c r="CY315" s="36"/>
      <c r="CZ315" s="36"/>
    </row>
    <row r="316" customFormat="false" ht="16.5" hidden="false" customHeight="true" outlineLevel="0" collapsed="false">
      <c r="A316" s="85"/>
      <c r="B316" s="85"/>
      <c r="C316" s="85"/>
      <c r="D316" s="87"/>
      <c r="E316" s="108"/>
      <c r="F316" s="109"/>
      <c r="G316" s="109"/>
      <c r="H316" s="109"/>
      <c r="I316" s="109"/>
      <c r="J316" s="109"/>
      <c r="K316" s="89"/>
      <c r="L316" s="89"/>
      <c r="M316" s="89"/>
      <c r="N316" s="89"/>
      <c r="O316" s="89"/>
      <c r="P316" s="89"/>
      <c r="Q316" s="112"/>
      <c r="R316" s="112"/>
      <c r="S316" s="112"/>
      <c r="T316" s="112"/>
      <c r="U316" s="112"/>
      <c r="V316" s="112"/>
      <c r="W316" s="91"/>
      <c r="X316" s="91"/>
      <c r="Y316" s="91"/>
      <c r="Z316" s="91"/>
      <c r="AA316" s="91"/>
      <c r="AB316" s="91"/>
      <c r="AC316" s="92"/>
      <c r="AD316" s="92"/>
      <c r="AE316" s="92"/>
      <c r="AF316" s="92"/>
      <c r="AG316" s="92"/>
      <c r="AH316" s="92"/>
      <c r="AI316" s="93"/>
      <c r="AJ316" s="93"/>
      <c r="AK316" s="93"/>
      <c r="AL316" s="93"/>
      <c r="AM316" s="93"/>
      <c r="AN316" s="93"/>
      <c r="AO316" s="93"/>
      <c r="AP316" s="93"/>
      <c r="AQ316" s="92"/>
      <c r="AR316" s="92"/>
      <c r="AS316" s="92"/>
      <c r="AT316" s="92"/>
      <c r="AU316" s="36"/>
      <c r="AV316" s="118"/>
      <c r="AW316" s="118"/>
      <c r="AX316" s="118"/>
      <c r="AY316" s="118"/>
      <c r="AZ316" s="118"/>
      <c r="BA316" s="118"/>
      <c r="BB316" s="118"/>
      <c r="BC316" s="118"/>
      <c r="BD316" s="118"/>
      <c r="BE316" s="118"/>
      <c r="BF316" s="118"/>
      <c r="BG316" s="118"/>
      <c r="BH316" s="118"/>
      <c r="BI316" s="118"/>
      <c r="BJ316" s="118"/>
      <c r="BK316" s="118"/>
      <c r="BL316" s="118"/>
      <c r="BM316" s="118"/>
      <c r="BN316" s="118"/>
      <c r="BO316" s="118"/>
      <c r="BP316" s="118"/>
      <c r="BQ316" s="36"/>
      <c r="BR316" s="36"/>
      <c r="BS316" s="36"/>
      <c r="BT316" s="36"/>
      <c r="BU316" s="36"/>
      <c r="BV316" s="36"/>
      <c r="BW316" s="36"/>
      <c r="BX316" s="36"/>
      <c r="BY316" s="36"/>
      <c r="BZ316" s="36"/>
      <c r="CA316" s="36"/>
      <c r="CB316" s="36"/>
      <c r="CC316" s="36"/>
      <c r="CD316" s="36"/>
      <c r="CE316" s="36"/>
      <c r="CF316" s="36"/>
      <c r="CG316" s="36"/>
      <c r="CH316" s="36"/>
      <c r="CI316" s="36"/>
      <c r="CJ316" s="36"/>
      <c r="CK316" s="36"/>
      <c r="CL316" s="36"/>
      <c r="CM316" s="36"/>
      <c r="CN316" s="36"/>
      <c r="CO316" s="36"/>
      <c r="CP316" s="36"/>
      <c r="CQ316" s="36"/>
      <c r="CR316" s="36"/>
      <c r="CS316" s="36"/>
      <c r="CT316" s="36"/>
      <c r="CU316" s="36"/>
      <c r="CV316" s="36"/>
      <c r="CW316" s="36"/>
      <c r="CX316" s="36"/>
      <c r="CY316" s="36"/>
      <c r="CZ316" s="36"/>
    </row>
    <row r="317" customFormat="false" ht="16.5" hidden="false" customHeight="true" outlineLevel="0" collapsed="false">
      <c r="A317" s="85"/>
      <c r="B317" s="85"/>
      <c r="C317" s="85"/>
      <c r="D317" s="87"/>
      <c r="E317" s="108"/>
      <c r="F317" s="109"/>
      <c r="G317" s="109"/>
      <c r="H317" s="109"/>
      <c r="I317" s="109"/>
      <c r="J317" s="109"/>
      <c r="K317" s="89"/>
      <c r="L317" s="89"/>
      <c r="M317" s="89"/>
      <c r="N317" s="89"/>
      <c r="O317" s="89"/>
      <c r="P317" s="89"/>
      <c r="Q317" s="112"/>
      <c r="R317" s="112"/>
      <c r="S317" s="112"/>
      <c r="T317" s="112"/>
      <c r="U317" s="112"/>
      <c r="V317" s="112"/>
      <c r="W317" s="91"/>
      <c r="X317" s="91"/>
      <c r="Y317" s="91"/>
      <c r="Z317" s="91"/>
      <c r="AA317" s="91"/>
      <c r="AB317" s="91"/>
      <c r="AC317" s="92"/>
      <c r="AD317" s="92"/>
      <c r="AE317" s="92"/>
      <c r="AF317" s="92"/>
      <c r="AG317" s="92"/>
      <c r="AH317" s="92"/>
      <c r="AI317" s="93"/>
      <c r="AJ317" s="93"/>
      <c r="AK317" s="93"/>
      <c r="AL317" s="93"/>
      <c r="AM317" s="93"/>
      <c r="AN317" s="93"/>
      <c r="AO317" s="93"/>
      <c r="AP317" s="93"/>
      <c r="AQ317" s="92"/>
      <c r="AR317" s="88"/>
      <c r="AS317" s="92"/>
      <c r="AT317" s="92"/>
      <c r="AU317" s="36"/>
      <c r="AV317" s="118"/>
      <c r="AW317" s="118"/>
      <c r="AX317" s="118"/>
      <c r="AY317" s="118"/>
      <c r="AZ317" s="118"/>
      <c r="BA317" s="118"/>
      <c r="BB317" s="118"/>
      <c r="BC317" s="118"/>
      <c r="BD317" s="118"/>
      <c r="BE317" s="118"/>
      <c r="BF317" s="118"/>
      <c r="BG317" s="118"/>
      <c r="BH317" s="118"/>
      <c r="BI317" s="118"/>
      <c r="BJ317" s="118"/>
      <c r="BK317" s="118"/>
      <c r="BL317" s="118"/>
      <c r="BM317" s="118"/>
      <c r="BN317" s="118"/>
      <c r="BO317" s="118"/>
      <c r="BP317" s="118"/>
      <c r="BQ317" s="36"/>
      <c r="BR317" s="36"/>
      <c r="BS317" s="36"/>
      <c r="BT317" s="36"/>
      <c r="BU317" s="36"/>
      <c r="BV317" s="36"/>
      <c r="BW317" s="36"/>
      <c r="BX317" s="36"/>
      <c r="BY317" s="36"/>
      <c r="BZ317" s="36"/>
      <c r="CA317" s="36"/>
      <c r="CB317" s="36"/>
      <c r="CC317" s="36"/>
      <c r="CD317" s="36"/>
      <c r="CE317" s="36"/>
      <c r="CF317" s="36"/>
      <c r="CG317" s="36"/>
      <c r="CH317" s="36"/>
      <c r="CI317" s="36"/>
      <c r="CJ317" s="36"/>
      <c r="CK317" s="36"/>
      <c r="CL317" s="36"/>
      <c r="CM317" s="36"/>
      <c r="CN317" s="36"/>
      <c r="CO317" s="36"/>
      <c r="CP317" s="36"/>
      <c r="CQ317" s="36"/>
      <c r="CR317" s="36"/>
      <c r="CS317" s="36"/>
      <c r="CT317" s="36"/>
      <c r="CU317" s="36"/>
      <c r="CV317" s="36"/>
      <c r="CW317" s="36"/>
      <c r="CX317" s="36"/>
      <c r="CY317" s="36"/>
      <c r="CZ317" s="36"/>
    </row>
    <row r="318" customFormat="false" ht="16.5" hidden="false" customHeight="true" outlineLevel="0" collapsed="false">
      <c r="A318" s="85"/>
      <c r="B318" s="85"/>
      <c r="C318" s="85"/>
      <c r="D318" s="87"/>
      <c r="E318" s="108"/>
      <c r="F318" s="109"/>
      <c r="G318" s="109"/>
      <c r="H318" s="109"/>
      <c r="I318" s="109"/>
      <c r="J318" s="109"/>
      <c r="K318" s="89"/>
      <c r="L318" s="89"/>
      <c r="M318" s="89"/>
      <c r="N318" s="89"/>
      <c r="O318" s="89"/>
      <c r="P318" s="89"/>
      <c r="Q318" s="112"/>
      <c r="R318" s="112"/>
      <c r="S318" s="112"/>
      <c r="T318" s="112"/>
      <c r="U318" s="112"/>
      <c r="V318" s="112"/>
      <c r="W318" s="91"/>
      <c r="X318" s="91"/>
      <c r="Y318" s="91"/>
      <c r="Z318" s="91"/>
      <c r="AA318" s="91"/>
      <c r="AB318" s="91"/>
      <c r="AC318" s="92"/>
      <c r="AD318" s="92"/>
      <c r="AE318" s="92"/>
      <c r="AF318" s="92"/>
      <c r="AG318" s="92"/>
      <c r="AH318" s="92"/>
      <c r="AI318" s="93"/>
      <c r="AJ318" s="93"/>
      <c r="AK318" s="93"/>
      <c r="AL318" s="93"/>
      <c r="AM318" s="93"/>
      <c r="AN318" s="93"/>
      <c r="AO318" s="93"/>
      <c r="AP318" s="93"/>
      <c r="AQ318" s="92"/>
      <c r="AR318" s="92"/>
      <c r="AS318" s="92"/>
      <c r="AT318" s="92"/>
      <c r="AU318" s="36"/>
      <c r="AV318" s="118"/>
      <c r="AW318" s="118"/>
      <c r="AX318" s="118"/>
      <c r="AY318" s="118"/>
      <c r="AZ318" s="118"/>
      <c r="BA318" s="118"/>
      <c r="BB318" s="118"/>
      <c r="BC318" s="118"/>
      <c r="BD318" s="118"/>
      <c r="BE318" s="118"/>
      <c r="BF318" s="118"/>
      <c r="BG318" s="118"/>
      <c r="BH318" s="118"/>
      <c r="BI318" s="118"/>
      <c r="BJ318" s="118"/>
      <c r="BK318" s="118"/>
      <c r="BL318" s="118"/>
      <c r="BM318" s="118"/>
      <c r="BN318" s="118"/>
      <c r="BO318" s="118"/>
      <c r="BP318" s="118"/>
      <c r="BQ318" s="36"/>
      <c r="BR318" s="36"/>
      <c r="BS318" s="36"/>
      <c r="BT318" s="36"/>
      <c r="BU318" s="36"/>
      <c r="BV318" s="36"/>
      <c r="BW318" s="36"/>
      <c r="BX318" s="36"/>
      <c r="BY318" s="36"/>
      <c r="BZ318" s="36"/>
      <c r="CA318" s="36"/>
      <c r="CB318" s="36"/>
      <c r="CC318" s="36"/>
      <c r="CD318" s="36"/>
      <c r="CE318" s="36"/>
      <c r="CF318" s="36"/>
      <c r="CG318" s="36"/>
      <c r="CH318" s="36"/>
      <c r="CI318" s="36"/>
      <c r="CJ318" s="36"/>
      <c r="CK318" s="36"/>
      <c r="CL318" s="36"/>
      <c r="CM318" s="36"/>
      <c r="CN318" s="36"/>
      <c r="CO318" s="36"/>
      <c r="CP318" s="36"/>
      <c r="CQ318" s="36"/>
      <c r="CR318" s="36"/>
      <c r="CS318" s="36"/>
      <c r="CT318" s="36"/>
      <c r="CU318" s="36"/>
      <c r="CV318" s="36"/>
      <c r="CW318" s="36"/>
      <c r="CX318" s="36"/>
      <c r="CY318" s="36"/>
      <c r="CZ318" s="36"/>
    </row>
    <row r="319" customFormat="false" ht="16.5" hidden="false" customHeight="true" outlineLevel="0" collapsed="false">
      <c r="A319" s="85"/>
      <c r="B319" s="85"/>
      <c r="C319" s="85"/>
      <c r="D319" s="87"/>
      <c r="E319" s="108"/>
      <c r="F319" s="109"/>
      <c r="G319" s="109"/>
      <c r="H319" s="109"/>
      <c r="I319" s="109"/>
      <c r="J319" s="109"/>
      <c r="K319" s="89"/>
      <c r="L319" s="89"/>
      <c r="M319" s="89"/>
      <c r="N319" s="89"/>
      <c r="O319" s="89"/>
      <c r="P319" s="89"/>
      <c r="Q319" s="112"/>
      <c r="R319" s="112"/>
      <c r="S319" s="112"/>
      <c r="T319" s="112"/>
      <c r="U319" s="112"/>
      <c r="V319" s="112"/>
      <c r="W319" s="91"/>
      <c r="X319" s="91"/>
      <c r="Y319" s="91"/>
      <c r="Z319" s="91"/>
      <c r="AA319" s="91"/>
      <c r="AB319" s="91"/>
      <c r="AC319" s="92"/>
      <c r="AD319" s="92"/>
      <c r="AE319" s="92"/>
      <c r="AF319" s="92"/>
      <c r="AG319" s="92"/>
      <c r="AH319" s="92"/>
      <c r="AI319" s="93"/>
      <c r="AJ319" s="93"/>
      <c r="AK319" s="93"/>
      <c r="AL319" s="93"/>
      <c r="AM319" s="93"/>
      <c r="AN319" s="93"/>
      <c r="AO319" s="93"/>
      <c r="AP319" s="93"/>
      <c r="AQ319" s="92"/>
      <c r="AR319" s="92"/>
      <c r="AS319" s="92"/>
      <c r="AT319" s="92"/>
      <c r="AU319" s="36"/>
      <c r="AV319" s="118"/>
      <c r="AW319" s="118"/>
      <c r="AX319" s="118"/>
      <c r="AY319" s="118"/>
      <c r="AZ319" s="118"/>
      <c r="BA319" s="118"/>
      <c r="BB319" s="118"/>
      <c r="BC319" s="118"/>
      <c r="BD319" s="118"/>
      <c r="BE319" s="118"/>
      <c r="BF319" s="118"/>
      <c r="BG319" s="118"/>
      <c r="BH319" s="118"/>
      <c r="BI319" s="118"/>
      <c r="BJ319" s="118"/>
      <c r="BK319" s="118"/>
      <c r="BL319" s="118"/>
      <c r="BM319" s="118"/>
      <c r="BN319" s="118"/>
      <c r="BO319" s="118"/>
      <c r="BP319" s="118"/>
      <c r="BQ319" s="36"/>
      <c r="BR319" s="36"/>
      <c r="BS319" s="36"/>
      <c r="BT319" s="36"/>
      <c r="BU319" s="36"/>
      <c r="BV319" s="36"/>
      <c r="BW319" s="36"/>
      <c r="BX319" s="36"/>
      <c r="BY319" s="36"/>
      <c r="BZ319" s="36"/>
      <c r="CA319" s="36"/>
      <c r="CB319" s="36"/>
      <c r="CC319" s="36"/>
      <c r="CD319" s="36"/>
      <c r="CE319" s="36"/>
      <c r="CF319" s="36"/>
      <c r="CG319" s="36"/>
      <c r="CH319" s="36"/>
      <c r="CI319" s="36"/>
      <c r="CJ319" s="36"/>
      <c r="CK319" s="36"/>
      <c r="CL319" s="36"/>
      <c r="CM319" s="36"/>
      <c r="CN319" s="36"/>
      <c r="CO319" s="36"/>
      <c r="CP319" s="36"/>
      <c r="CQ319" s="36"/>
      <c r="CR319" s="36"/>
      <c r="CS319" s="36"/>
      <c r="CT319" s="36"/>
      <c r="CU319" s="36"/>
      <c r="CV319" s="36"/>
      <c r="CW319" s="36"/>
      <c r="CX319" s="36"/>
      <c r="CY319" s="36"/>
      <c r="CZ319" s="36"/>
    </row>
    <row r="320" customFormat="false" ht="16.5" hidden="false" customHeight="true" outlineLevel="0" collapsed="false">
      <c r="A320" s="85"/>
      <c r="B320" s="85"/>
      <c r="C320" s="85"/>
      <c r="D320" s="87"/>
      <c r="E320" s="108"/>
      <c r="F320" s="109"/>
      <c r="G320" s="109"/>
      <c r="H320" s="109"/>
      <c r="I320" s="109"/>
      <c r="J320" s="109"/>
      <c r="K320" s="89"/>
      <c r="L320" s="89"/>
      <c r="M320" s="89"/>
      <c r="N320" s="89"/>
      <c r="O320" s="89"/>
      <c r="P320" s="89"/>
      <c r="Q320" s="112"/>
      <c r="R320" s="112"/>
      <c r="S320" s="112"/>
      <c r="T320" s="112"/>
      <c r="U320" s="112"/>
      <c r="V320" s="112"/>
      <c r="W320" s="91"/>
      <c r="X320" s="91"/>
      <c r="Y320" s="91"/>
      <c r="Z320" s="91"/>
      <c r="AA320" s="91"/>
      <c r="AB320" s="91"/>
      <c r="AC320" s="92"/>
      <c r="AD320" s="92"/>
      <c r="AE320" s="92"/>
      <c r="AF320" s="92"/>
      <c r="AG320" s="92"/>
      <c r="AH320" s="92"/>
      <c r="AI320" s="93"/>
      <c r="AJ320" s="93"/>
      <c r="AK320" s="93"/>
      <c r="AL320" s="93"/>
      <c r="AM320" s="93"/>
      <c r="AN320" s="93"/>
      <c r="AO320" s="93"/>
      <c r="AP320" s="93"/>
      <c r="AQ320" s="92"/>
      <c r="AR320" s="92"/>
      <c r="AS320" s="92"/>
      <c r="AT320" s="92"/>
      <c r="AU320" s="36"/>
      <c r="AV320" s="118"/>
      <c r="AW320" s="118"/>
      <c r="AX320" s="118"/>
      <c r="AY320" s="118"/>
      <c r="AZ320" s="118"/>
      <c r="BA320" s="118"/>
      <c r="BB320" s="118"/>
      <c r="BC320" s="118"/>
      <c r="BD320" s="118"/>
      <c r="BE320" s="118"/>
      <c r="BF320" s="118"/>
      <c r="BG320" s="118"/>
      <c r="BH320" s="118"/>
      <c r="BI320" s="118"/>
      <c r="BJ320" s="118"/>
      <c r="BK320" s="118"/>
      <c r="BL320" s="118"/>
      <c r="BM320" s="118"/>
      <c r="BN320" s="118"/>
      <c r="BO320" s="118"/>
      <c r="BP320" s="118"/>
      <c r="BQ320" s="36"/>
      <c r="BR320" s="36"/>
      <c r="BS320" s="36"/>
      <c r="BT320" s="36"/>
      <c r="BU320" s="36"/>
      <c r="BV320" s="36"/>
      <c r="BW320" s="36"/>
      <c r="BX320" s="36"/>
      <c r="BY320" s="36"/>
      <c r="BZ320" s="36"/>
      <c r="CA320" s="36"/>
      <c r="CB320" s="36"/>
      <c r="CC320" s="36"/>
      <c r="CD320" s="36"/>
      <c r="CE320" s="36"/>
      <c r="CF320" s="36"/>
      <c r="CG320" s="36"/>
      <c r="CH320" s="36"/>
      <c r="CI320" s="36"/>
      <c r="CJ320" s="36"/>
      <c r="CK320" s="36"/>
      <c r="CL320" s="36"/>
      <c r="CM320" s="36"/>
      <c r="CN320" s="36"/>
      <c r="CO320" s="36"/>
      <c r="CP320" s="36"/>
      <c r="CQ320" s="36"/>
      <c r="CR320" s="36"/>
      <c r="CS320" s="36"/>
      <c r="CT320" s="36"/>
      <c r="CU320" s="36"/>
      <c r="CV320" s="36"/>
      <c r="CW320" s="36"/>
      <c r="CX320" s="36"/>
      <c r="CY320" s="36"/>
      <c r="CZ320" s="36"/>
    </row>
    <row r="321" customFormat="false" ht="16.5" hidden="false" customHeight="true" outlineLevel="0" collapsed="false">
      <c r="A321" s="85"/>
      <c r="B321" s="85"/>
      <c r="C321" s="85"/>
      <c r="D321" s="87"/>
      <c r="E321" s="108"/>
      <c r="F321" s="109"/>
      <c r="G321" s="109"/>
      <c r="H321" s="109"/>
      <c r="I321" s="109"/>
      <c r="J321" s="109"/>
      <c r="K321" s="89"/>
      <c r="L321" s="89"/>
      <c r="M321" s="89"/>
      <c r="N321" s="89"/>
      <c r="O321" s="89"/>
      <c r="P321" s="89"/>
      <c r="Q321" s="112"/>
      <c r="R321" s="112"/>
      <c r="S321" s="112"/>
      <c r="T321" s="112"/>
      <c r="U321" s="112"/>
      <c r="V321" s="112"/>
      <c r="W321" s="91"/>
      <c r="X321" s="91"/>
      <c r="Y321" s="91"/>
      <c r="Z321" s="91"/>
      <c r="AA321" s="91"/>
      <c r="AB321" s="91"/>
      <c r="AC321" s="92"/>
      <c r="AD321" s="92"/>
      <c r="AE321" s="92"/>
      <c r="AF321" s="92"/>
      <c r="AG321" s="92"/>
      <c r="AH321" s="92"/>
      <c r="AI321" s="93"/>
      <c r="AJ321" s="93"/>
      <c r="AK321" s="93"/>
      <c r="AL321" s="93"/>
      <c r="AM321" s="93"/>
      <c r="AN321" s="93"/>
      <c r="AO321" s="93"/>
      <c r="AP321" s="93"/>
      <c r="AQ321" s="92"/>
      <c r="AR321" s="92"/>
      <c r="AS321" s="92"/>
      <c r="AT321" s="92"/>
      <c r="AU321" s="36"/>
      <c r="AV321" s="118"/>
      <c r="AW321" s="118"/>
      <c r="AX321" s="118"/>
      <c r="AY321" s="118"/>
      <c r="AZ321" s="118"/>
      <c r="BA321" s="118"/>
      <c r="BB321" s="118"/>
      <c r="BC321" s="118"/>
      <c r="BD321" s="118"/>
      <c r="BE321" s="118"/>
      <c r="BF321" s="118"/>
      <c r="BG321" s="118"/>
      <c r="BH321" s="118"/>
      <c r="BI321" s="118"/>
      <c r="BJ321" s="118"/>
      <c r="BK321" s="118"/>
      <c r="BL321" s="118"/>
      <c r="BM321" s="118"/>
      <c r="BN321" s="118"/>
      <c r="BO321" s="118"/>
      <c r="BP321" s="118"/>
      <c r="BQ321" s="36"/>
      <c r="BR321" s="36"/>
      <c r="BS321" s="36"/>
      <c r="BT321" s="36"/>
      <c r="BU321" s="36"/>
      <c r="BV321" s="36"/>
      <c r="BW321" s="36"/>
      <c r="BX321" s="36"/>
      <c r="BY321" s="36"/>
      <c r="BZ321" s="36"/>
      <c r="CA321" s="36"/>
      <c r="CB321" s="36"/>
      <c r="CC321" s="36"/>
      <c r="CD321" s="36"/>
      <c r="CE321" s="36"/>
      <c r="CF321" s="36"/>
      <c r="CG321" s="36"/>
      <c r="CH321" s="36"/>
      <c r="CI321" s="36"/>
      <c r="CJ321" s="36"/>
      <c r="CK321" s="36"/>
      <c r="CL321" s="36"/>
      <c r="CM321" s="36"/>
      <c r="CN321" s="36"/>
      <c r="CO321" s="36"/>
      <c r="CP321" s="36"/>
      <c r="CQ321" s="36"/>
      <c r="CR321" s="36"/>
      <c r="CS321" s="36"/>
      <c r="CT321" s="36"/>
      <c r="CU321" s="36"/>
      <c r="CV321" s="36"/>
      <c r="CW321" s="36"/>
      <c r="CX321" s="36"/>
      <c r="CY321" s="36"/>
      <c r="CZ321" s="36"/>
    </row>
    <row r="322" customFormat="false" ht="16.5" hidden="false" customHeight="true" outlineLevel="0" collapsed="false">
      <c r="A322" s="85"/>
      <c r="B322" s="85"/>
      <c r="C322" s="85"/>
      <c r="D322" s="87"/>
      <c r="E322" s="108"/>
      <c r="F322" s="109"/>
      <c r="G322" s="109"/>
      <c r="H322" s="109"/>
      <c r="I322" s="109"/>
      <c r="J322" s="109"/>
      <c r="K322" s="89"/>
      <c r="L322" s="89"/>
      <c r="M322" s="89"/>
      <c r="N322" s="89"/>
      <c r="O322" s="89"/>
      <c r="P322" s="89"/>
      <c r="Q322" s="112"/>
      <c r="R322" s="112"/>
      <c r="S322" s="112"/>
      <c r="T322" s="112"/>
      <c r="U322" s="112"/>
      <c r="V322" s="112"/>
      <c r="W322" s="91"/>
      <c r="X322" s="91"/>
      <c r="Y322" s="91"/>
      <c r="Z322" s="91"/>
      <c r="AA322" s="91"/>
      <c r="AB322" s="91"/>
      <c r="AC322" s="92"/>
      <c r="AD322" s="92"/>
      <c r="AE322" s="92"/>
      <c r="AF322" s="92"/>
      <c r="AG322" s="92"/>
      <c r="AH322" s="92"/>
      <c r="AI322" s="93"/>
      <c r="AJ322" s="93"/>
      <c r="AK322" s="93"/>
      <c r="AL322" s="93"/>
      <c r="AM322" s="93"/>
      <c r="AN322" s="93"/>
      <c r="AO322" s="93"/>
      <c r="AP322" s="93"/>
      <c r="AQ322" s="92"/>
      <c r="AR322" s="92"/>
      <c r="AS322" s="92"/>
      <c r="AT322" s="92"/>
      <c r="AU322" s="36"/>
      <c r="AV322" s="118"/>
      <c r="AW322" s="118"/>
      <c r="AX322" s="118"/>
      <c r="AY322" s="118"/>
      <c r="AZ322" s="118"/>
      <c r="BA322" s="118"/>
      <c r="BB322" s="118"/>
      <c r="BC322" s="118"/>
      <c r="BD322" s="118"/>
      <c r="BE322" s="118"/>
      <c r="BF322" s="118"/>
      <c r="BG322" s="118"/>
      <c r="BH322" s="118"/>
      <c r="BI322" s="118"/>
      <c r="BJ322" s="118"/>
      <c r="BK322" s="118"/>
      <c r="BL322" s="118"/>
      <c r="BM322" s="118"/>
      <c r="BN322" s="118"/>
      <c r="BO322" s="118"/>
      <c r="BP322" s="118"/>
      <c r="BQ322" s="36"/>
      <c r="BR322" s="36"/>
      <c r="BS322" s="36"/>
      <c r="BT322" s="36"/>
      <c r="BU322" s="36"/>
      <c r="BV322" s="36"/>
      <c r="BW322" s="36"/>
      <c r="BX322" s="36"/>
      <c r="BY322" s="36"/>
      <c r="BZ322" s="36"/>
      <c r="CA322" s="36"/>
      <c r="CB322" s="36"/>
      <c r="CC322" s="36"/>
      <c r="CD322" s="36"/>
      <c r="CE322" s="36"/>
      <c r="CF322" s="36"/>
      <c r="CG322" s="36"/>
      <c r="CH322" s="36"/>
      <c r="CI322" s="36"/>
      <c r="CJ322" s="36"/>
      <c r="CK322" s="36"/>
      <c r="CL322" s="36"/>
      <c r="CM322" s="36"/>
      <c r="CN322" s="36"/>
      <c r="CO322" s="36"/>
      <c r="CP322" s="36"/>
      <c r="CQ322" s="36"/>
      <c r="CR322" s="36"/>
      <c r="CS322" s="36"/>
      <c r="CT322" s="36"/>
      <c r="CU322" s="36"/>
      <c r="CV322" s="36"/>
      <c r="CW322" s="36"/>
      <c r="CX322" s="36"/>
      <c r="CY322" s="36"/>
      <c r="CZ322" s="36"/>
    </row>
    <row r="323" customFormat="false" ht="16.5" hidden="false" customHeight="true" outlineLevel="0" collapsed="false">
      <c r="A323" s="85"/>
      <c r="B323" s="85"/>
      <c r="C323" s="85"/>
      <c r="D323" s="87"/>
      <c r="E323" s="108"/>
      <c r="F323" s="109"/>
      <c r="G323" s="109"/>
      <c r="H323" s="109"/>
      <c r="I323" s="109"/>
      <c r="J323" s="109"/>
      <c r="K323" s="89"/>
      <c r="L323" s="89"/>
      <c r="M323" s="89"/>
      <c r="N323" s="89"/>
      <c r="O323" s="89"/>
      <c r="P323" s="89"/>
      <c r="Q323" s="112"/>
      <c r="R323" s="112"/>
      <c r="S323" s="112"/>
      <c r="T323" s="112"/>
      <c r="U323" s="112"/>
      <c r="V323" s="112"/>
      <c r="W323" s="91"/>
      <c r="X323" s="91"/>
      <c r="Y323" s="91"/>
      <c r="Z323" s="91"/>
      <c r="AA323" s="91"/>
      <c r="AB323" s="91"/>
      <c r="AC323" s="92"/>
      <c r="AD323" s="92"/>
      <c r="AE323" s="92"/>
      <c r="AF323" s="92"/>
      <c r="AG323" s="92"/>
      <c r="AH323" s="92"/>
      <c r="AI323" s="93"/>
      <c r="AJ323" s="93"/>
      <c r="AK323" s="93"/>
      <c r="AL323" s="93"/>
      <c r="AM323" s="93"/>
      <c r="AN323" s="93"/>
      <c r="AO323" s="93"/>
      <c r="AP323" s="93"/>
      <c r="AQ323" s="92"/>
      <c r="AR323" s="88"/>
      <c r="AS323" s="92"/>
      <c r="AT323" s="92"/>
      <c r="AU323" s="36"/>
      <c r="AV323" s="118"/>
      <c r="AW323" s="118"/>
      <c r="AX323" s="118"/>
      <c r="AY323" s="118"/>
      <c r="AZ323" s="118"/>
      <c r="BA323" s="118"/>
      <c r="BB323" s="118"/>
      <c r="BC323" s="118"/>
      <c r="BD323" s="118"/>
      <c r="BE323" s="118"/>
      <c r="BF323" s="118"/>
      <c r="BG323" s="118"/>
      <c r="BH323" s="118"/>
      <c r="BI323" s="118"/>
      <c r="BJ323" s="118"/>
      <c r="BK323" s="118"/>
      <c r="BL323" s="118"/>
      <c r="BM323" s="118"/>
      <c r="BN323" s="118"/>
      <c r="BO323" s="118"/>
      <c r="BP323" s="118"/>
      <c r="BQ323" s="36"/>
      <c r="BR323" s="36"/>
      <c r="BS323" s="36"/>
      <c r="BT323" s="36"/>
      <c r="BU323" s="36"/>
      <c r="BV323" s="36"/>
      <c r="BW323" s="36"/>
      <c r="BX323" s="36"/>
      <c r="BY323" s="36"/>
      <c r="BZ323" s="36"/>
      <c r="CA323" s="36"/>
      <c r="CB323" s="36"/>
      <c r="CC323" s="36"/>
      <c r="CD323" s="36"/>
      <c r="CE323" s="36"/>
      <c r="CF323" s="36"/>
      <c r="CG323" s="36"/>
      <c r="CH323" s="36"/>
      <c r="CI323" s="36"/>
      <c r="CJ323" s="36"/>
      <c r="CK323" s="36"/>
      <c r="CL323" s="36"/>
      <c r="CM323" s="36"/>
      <c r="CN323" s="36"/>
      <c r="CO323" s="36"/>
      <c r="CP323" s="36"/>
      <c r="CQ323" s="36"/>
      <c r="CR323" s="36"/>
      <c r="CS323" s="36"/>
      <c r="CT323" s="36"/>
      <c r="CU323" s="36"/>
      <c r="CV323" s="36"/>
      <c r="CW323" s="36"/>
      <c r="CX323" s="36"/>
      <c r="CY323" s="36"/>
      <c r="CZ323" s="36"/>
    </row>
    <row r="324" customFormat="false" ht="16.5" hidden="false" customHeight="true" outlineLevel="0" collapsed="false">
      <c r="A324" s="85"/>
      <c r="B324" s="85"/>
      <c r="C324" s="85"/>
      <c r="D324" s="87"/>
      <c r="E324" s="108"/>
      <c r="F324" s="109"/>
      <c r="G324" s="109"/>
      <c r="H324" s="109"/>
      <c r="I324" s="109"/>
      <c r="J324" s="109"/>
      <c r="K324" s="89"/>
      <c r="L324" s="89"/>
      <c r="M324" s="89"/>
      <c r="N324" s="89"/>
      <c r="O324" s="89"/>
      <c r="P324" s="89"/>
      <c r="Q324" s="112"/>
      <c r="R324" s="112"/>
      <c r="S324" s="112"/>
      <c r="T324" s="112"/>
      <c r="U324" s="112"/>
      <c r="V324" s="112"/>
      <c r="W324" s="91"/>
      <c r="X324" s="91"/>
      <c r="Y324" s="91"/>
      <c r="Z324" s="91"/>
      <c r="AA324" s="91"/>
      <c r="AB324" s="91"/>
      <c r="AC324" s="92"/>
      <c r="AD324" s="92"/>
      <c r="AE324" s="92"/>
      <c r="AF324" s="92"/>
      <c r="AG324" s="92"/>
      <c r="AH324" s="92"/>
      <c r="AI324" s="93"/>
      <c r="AJ324" s="93"/>
      <c r="AK324" s="93"/>
      <c r="AL324" s="93"/>
      <c r="AM324" s="93"/>
      <c r="AN324" s="93"/>
      <c r="AO324" s="93"/>
      <c r="AP324" s="93"/>
      <c r="AQ324" s="92"/>
      <c r="AR324" s="92"/>
      <c r="AS324" s="92"/>
      <c r="AT324" s="92"/>
      <c r="AU324" s="36"/>
      <c r="AV324" s="118"/>
      <c r="AW324" s="118"/>
      <c r="AX324" s="118"/>
      <c r="AY324" s="118"/>
      <c r="AZ324" s="118"/>
      <c r="BA324" s="118"/>
      <c r="BB324" s="118"/>
      <c r="BC324" s="118"/>
      <c r="BD324" s="118"/>
      <c r="BE324" s="118"/>
      <c r="BF324" s="118"/>
      <c r="BG324" s="118"/>
      <c r="BH324" s="118"/>
      <c r="BI324" s="118"/>
      <c r="BJ324" s="118"/>
      <c r="BK324" s="118"/>
      <c r="BL324" s="118"/>
      <c r="BM324" s="118"/>
      <c r="BN324" s="118"/>
      <c r="BO324" s="118"/>
      <c r="BP324" s="118"/>
      <c r="BQ324" s="36"/>
      <c r="BR324" s="36"/>
      <c r="BS324" s="36"/>
      <c r="BT324" s="36"/>
      <c r="BU324" s="36"/>
      <c r="BV324" s="36"/>
      <c r="BW324" s="36"/>
      <c r="BX324" s="36"/>
      <c r="BY324" s="36"/>
      <c r="BZ324" s="36"/>
      <c r="CA324" s="36"/>
      <c r="CB324" s="36"/>
      <c r="CC324" s="36"/>
      <c r="CD324" s="36"/>
      <c r="CE324" s="36"/>
      <c r="CF324" s="36"/>
      <c r="CG324" s="36"/>
      <c r="CH324" s="36"/>
      <c r="CI324" s="36"/>
      <c r="CJ324" s="36"/>
      <c r="CK324" s="36"/>
      <c r="CL324" s="36"/>
      <c r="CM324" s="36"/>
      <c r="CN324" s="36"/>
      <c r="CO324" s="36"/>
      <c r="CP324" s="36"/>
      <c r="CQ324" s="36"/>
      <c r="CR324" s="36"/>
      <c r="CS324" s="36"/>
      <c r="CT324" s="36"/>
      <c r="CU324" s="36"/>
      <c r="CV324" s="36"/>
      <c r="CW324" s="36"/>
      <c r="CX324" s="36"/>
      <c r="CY324" s="36"/>
      <c r="CZ324" s="36"/>
    </row>
    <row r="325" customFormat="false" ht="16.5" hidden="false" customHeight="true" outlineLevel="0" collapsed="false">
      <c r="A325" s="85"/>
      <c r="B325" s="85"/>
      <c r="C325" s="85"/>
      <c r="D325" s="87"/>
      <c r="E325" s="108"/>
      <c r="F325" s="109"/>
      <c r="G325" s="109"/>
      <c r="H325" s="109"/>
      <c r="I325" s="109"/>
      <c r="J325" s="109"/>
      <c r="K325" s="89"/>
      <c r="L325" s="89"/>
      <c r="M325" s="89"/>
      <c r="N325" s="89"/>
      <c r="O325" s="89"/>
      <c r="P325" s="89"/>
      <c r="Q325" s="112"/>
      <c r="R325" s="112"/>
      <c r="S325" s="112"/>
      <c r="T325" s="112"/>
      <c r="U325" s="112"/>
      <c r="V325" s="112"/>
      <c r="W325" s="91"/>
      <c r="X325" s="91"/>
      <c r="Y325" s="91"/>
      <c r="Z325" s="91"/>
      <c r="AA325" s="91"/>
      <c r="AB325" s="91"/>
      <c r="AC325" s="92"/>
      <c r="AD325" s="92"/>
      <c r="AE325" s="92"/>
      <c r="AF325" s="92"/>
      <c r="AG325" s="92"/>
      <c r="AH325" s="92"/>
      <c r="AI325" s="93"/>
      <c r="AJ325" s="93"/>
      <c r="AK325" s="93"/>
      <c r="AL325" s="93"/>
      <c r="AM325" s="93"/>
      <c r="AN325" s="93"/>
      <c r="AO325" s="93"/>
      <c r="AP325" s="93"/>
      <c r="AQ325" s="92"/>
      <c r="AR325" s="92"/>
      <c r="AS325" s="92"/>
      <c r="AT325" s="92"/>
      <c r="AU325" s="36"/>
      <c r="AV325" s="118"/>
      <c r="AW325" s="118"/>
      <c r="AX325" s="118"/>
      <c r="AY325" s="118"/>
      <c r="AZ325" s="118"/>
      <c r="BA325" s="118"/>
      <c r="BB325" s="118"/>
      <c r="BC325" s="118"/>
      <c r="BD325" s="118"/>
      <c r="BE325" s="118"/>
      <c r="BF325" s="118"/>
      <c r="BG325" s="118"/>
      <c r="BH325" s="118"/>
      <c r="BI325" s="118"/>
      <c r="BJ325" s="118"/>
      <c r="BK325" s="118"/>
      <c r="BL325" s="118"/>
      <c r="BM325" s="118"/>
      <c r="BN325" s="118"/>
      <c r="BO325" s="118"/>
      <c r="BP325" s="118"/>
      <c r="BQ325" s="36"/>
      <c r="BR325" s="36"/>
      <c r="BS325" s="36"/>
      <c r="BT325" s="36"/>
      <c r="BU325" s="36"/>
      <c r="BV325" s="36"/>
      <c r="BW325" s="36"/>
      <c r="BX325" s="36"/>
      <c r="BY325" s="36"/>
      <c r="BZ325" s="36"/>
      <c r="CA325" s="36"/>
      <c r="CB325" s="36"/>
      <c r="CC325" s="36"/>
      <c r="CD325" s="36"/>
      <c r="CE325" s="36"/>
      <c r="CF325" s="36"/>
      <c r="CG325" s="36"/>
      <c r="CH325" s="36"/>
      <c r="CI325" s="36"/>
      <c r="CJ325" s="36"/>
      <c r="CK325" s="36"/>
      <c r="CL325" s="36"/>
      <c r="CM325" s="36"/>
      <c r="CN325" s="36"/>
      <c r="CO325" s="36"/>
      <c r="CP325" s="36"/>
      <c r="CQ325" s="36"/>
      <c r="CR325" s="36"/>
      <c r="CS325" s="36"/>
      <c r="CT325" s="36"/>
      <c r="CU325" s="36"/>
      <c r="CV325" s="36"/>
      <c r="CW325" s="36"/>
      <c r="CX325" s="36"/>
      <c r="CY325" s="36"/>
      <c r="CZ325" s="36"/>
    </row>
    <row r="326" customFormat="false" ht="16.5" hidden="false" customHeight="true" outlineLevel="0" collapsed="false">
      <c r="A326" s="85"/>
      <c r="B326" s="85"/>
      <c r="C326" s="85"/>
      <c r="D326" s="87"/>
      <c r="E326" s="108"/>
      <c r="F326" s="109"/>
      <c r="G326" s="109"/>
      <c r="H326" s="109"/>
      <c r="I326" s="109"/>
      <c r="J326" s="109"/>
      <c r="K326" s="89"/>
      <c r="L326" s="89"/>
      <c r="M326" s="89"/>
      <c r="N326" s="89"/>
      <c r="O326" s="89"/>
      <c r="P326" s="89"/>
      <c r="Q326" s="112"/>
      <c r="R326" s="112"/>
      <c r="S326" s="112"/>
      <c r="T326" s="112"/>
      <c r="U326" s="112"/>
      <c r="V326" s="112"/>
      <c r="W326" s="91"/>
      <c r="X326" s="91"/>
      <c r="Y326" s="91"/>
      <c r="Z326" s="91"/>
      <c r="AA326" s="91"/>
      <c r="AB326" s="91"/>
      <c r="AC326" s="92"/>
      <c r="AD326" s="92"/>
      <c r="AE326" s="92"/>
      <c r="AF326" s="92"/>
      <c r="AG326" s="92"/>
      <c r="AH326" s="92"/>
      <c r="AI326" s="93"/>
      <c r="AJ326" s="93"/>
      <c r="AK326" s="93"/>
      <c r="AL326" s="93"/>
      <c r="AM326" s="93"/>
      <c r="AN326" s="93"/>
      <c r="AO326" s="93"/>
      <c r="AP326" s="93"/>
      <c r="AQ326" s="92"/>
      <c r="AR326" s="92"/>
      <c r="AS326" s="92"/>
      <c r="AT326" s="92"/>
      <c r="AU326" s="36"/>
      <c r="AV326" s="118"/>
      <c r="AW326" s="118"/>
      <c r="AX326" s="118"/>
      <c r="AY326" s="118"/>
      <c r="AZ326" s="118"/>
      <c r="BA326" s="118"/>
      <c r="BB326" s="118"/>
      <c r="BC326" s="118"/>
      <c r="BD326" s="118"/>
      <c r="BE326" s="118"/>
      <c r="BF326" s="118"/>
      <c r="BG326" s="118"/>
      <c r="BH326" s="118"/>
      <c r="BI326" s="118"/>
      <c r="BJ326" s="118"/>
      <c r="BK326" s="118"/>
      <c r="BL326" s="118"/>
      <c r="BM326" s="118"/>
      <c r="BN326" s="118"/>
      <c r="BO326" s="118"/>
      <c r="BP326" s="118"/>
      <c r="BQ326" s="36"/>
      <c r="BR326" s="36"/>
      <c r="BS326" s="36"/>
      <c r="BT326" s="36"/>
      <c r="BU326" s="36"/>
      <c r="BV326" s="36"/>
      <c r="BW326" s="36"/>
      <c r="BX326" s="36"/>
      <c r="BY326" s="36"/>
      <c r="BZ326" s="36"/>
      <c r="CA326" s="36"/>
      <c r="CB326" s="36"/>
      <c r="CC326" s="36"/>
      <c r="CD326" s="36"/>
      <c r="CE326" s="36"/>
      <c r="CF326" s="36"/>
      <c r="CG326" s="36"/>
      <c r="CH326" s="36"/>
      <c r="CI326" s="36"/>
      <c r="CJ326" s="36"/>
      <c r="CK326" s="36"/>
      <c r="CL326" s="36"/>
      <c r="CM326" s="36"/>
      <c r="CN326" s="36"/>
      <c r="CO326" s="36"/>
      <c r="CP326" s="36"/>
      <c r="CQ326" s="36"/>
      <c r="CR326" s="36"/>
      <c r="CS326" s="36"/>
      <c r="CT326" s="36"/>
      <c r="CU326" s="36"/>
      <c r="CV326" s="36"/>
      <c r="CW326" s="36"/>
      <c r="CX326" s="36"/>
      <c r="CY326" s="36"/>
      <c r="CZ326" s="36"/>
    </row>
    <row r="327" customFormat="false" ht="16.5" hidden="false" customHeight="true" outlineLevel="0" collapsed="false">
      <c r="A327" s="85"/>
      <c r="B327" s="85"/>
      <c r="C327" s="85"/>
      <c r="D327" s="87"/>
      <c r="E327" s="108"/>
      <c r="F327" s="109"/>
      <c r="G327" s="109"/>
      <c r="H327" s="109"/>
      <c r="I327" s="109"/>
      <c r="J327" s="109"/>
      <c r="K327" s="89"/>
      <c r="L327" s="89"/>
      <c r="M327" s="89"/>
      <c r="N327" s="89"/>
      <c r="O327" s="89"/>
      <c r="P327" s="89"/>
      <c r="Q327" s="112"/>
      <c r="R327" s="112"/>
      <c r="S327" s="112"/>
      <c r="T327" s="112"/>
      <c r="U327" s="112"/>
      <c r="V327" s="112"/>
      <c r="W327" s="91"/>
      <c r="X327" s="91"/>
      <c r="Y327" s="91"/>
      <c r="Z327" s="91"/>
      <c r="AA327" s="91"/>
      <c r="AB327" s="91"/>
      <c r="AC327" s="92"/>
      <c r="AD327" s="92"/>
      <c r="AE327" s="92"/>
      <c r="AF327" s="92"/>
      <c r="AG327" s="92"/>
      <c r="AH327" s="92"/>
      <c r="AI327" s="93"/>
      <c r="AJ327" s="93"/>
      <c r="AK327" s="93"/>
      <c r="AL327" s="93"/>
      <c r="AM327" s="93"/>
      <c r="AN327" s="93"/>
      <c r="AO327" s="93"/>
      <c r="AP327" s="93"/>
      <c r="AQ327" s="92"/>
      <c r="AR327" s="92"/>
      <c r="AS327" s="92"/>
      <c r="AT327" s="92"/>
      <c r="AU327" s="36"/>
      <c r="AV327" s="118"/>
      <c r="AW327" s="118"/>
      <c r="AX327" s="118"/>
      <c r="AY327" s="118"/>
      <c r="AZ327" s="118"/>
      <c r="BA327" s="118"/>
      <c r="BB327" s="118"/>
      <c r="BC327" s="118"/>
      <c r="BD327" s="118"/>
      <c r="BE327" s="118"/>
      <c r="BF327" s="118"/>
      <c r="BG327" s="118"/>
      <c r="BH327" s="118"/>
      <c r="BI327" s="118"/>
      <c r="BJ327" s="118"/>
      <c r="BK327" s="118"/>
      <c r="BL327" s="118"/>
      <c r="BM327" s="118"/>
      <c r="BN327" s="118"/>
      <c r="BO327" s="118"/>
      <c r="BP327" s="118"/>
      <c r="BQ327" s="36"/>
      <c r="BR327" s="36"/>
      <c r="BS327" s="36"/>
      <c r="BT327" s="36"/>
      <c r="BU327" s="36"/>
      <c r="BV327" s="36"/>
      <c r="BW327" s="36"/>
      <c r="BX327" s="36"/>
      <c r="BY327" s="36"/>
      <c r="BZ327" s="36"/>
      <c r="CA327" s="36"/>
      <c r="CB327" s="36"/>
      <c r="CC327" s="36"/>
      <c r="CD327" s="36"/>
      <c r="CE327" s="36"/>
      <c r="CF327" s="36"/>
      <c r="CG327" s="36"/>
      <c r="CH327" s="36"/>
      <c r="CI327" s="36"/>
      <c r="CJ327" s="36"/>
      <c r="CK327" s="36"/>
      <c r="CL327" s="36"/>
      <c r="CM327" s="36"/>
      <c r="CN327" s="36"/>
      <c r="CO327" s="36"/>
      <c r="CP327" s="36"/>
      <c r="CQ327" s="36"/>
      <c r="CR327" s="36"/>
      <c r="CS327" s="36"/>
      <c r="CT327" s="36"/>
      <c r="CU327" s="36"/>
      <c r="CV327" s="36"/>
      <c r="CW327" s="36"/>
      <c r="CX327" s="36"/>
      <c r="CY327" s="36"/>
      <c r="CZ327" s="36"/>
    </row>
    <row r="328" customFormat="false" ht="16.5" hidden="false" customHeight="true" outlineLevel="0" collapsed="false">
      <c r="A328" s="85"/>
      <c r="B328" s="85"/>
      <c r="C328" s="85"/>
      <c r="D328" s="87"/>
      <c r="E328" s="108"/>
      <c r="F328" s="109"/>
      <c r="G328" s="109"/>
      <c r="H328" s="109"/>
      <c r="I328" s="109"/>
      <c r="J328" s="109"/>
      <c r="K328" s="89"/>
      <c r="L328" s="89"/>
      <c r="M328" s="89"/>
      <c r="N328" s="89"/>
      <c r="O328" s="89"/>
      <c r="P328" s="89"/>
      <c r="Q328" s="112"/>
      <c r="R328" s="112"/>
      <c r="S328" s="112"/>
      <c r="T328" s="112"/>
      <c r="U328" s="112"/>
      <c r="V328" s="112"/>
      <c r="W328" s="91"/>
      <c r="X328" s="91"/>
      <c r="Y328" s="91"/>
      <c r="Z328" s="91"/>
      <c r="AA328" s="91"/>
      <c r="AB328" s="91"/>
      <c r="AC328" s="92"/>
      <c r="AD328" s="92"/>
      <c r="AE328" s="92"/>
      <c r="AF328" s="92"/>
      <c r="AG328" s="92"/>
      <c r="AH328" s="92"/>
      <c r="AI328" s="93"/>
      <c r="AJ328" s="93"/>
      <c r="AK328" s="93"/>
      <c r="AL328" s="93"/>
      <c r="AM328" s="93"/>
      <c r="AN328" s="93"/>
      <c r="AO328" s="93"/>
      <c r="AP328" s="93"/>
      <c r="AQ328" s="92"/>
      <c r="AR328" s="92"/>
      <c r="AS328" s="92"/>
      <c r="AT328" s="92"/>
      <c r="AU328" s="36"/>
      <c r="AV328" s="118"/>
      <c r="AW328" s="118"/>
      <c r="AX328" s="118"/>
      <c r="AY328" s="118"/>
      <c r="AZ328" s="118"/>
      <c r="BA328" s="118"/>
      <c r="BB328" s="118"/>
      <c r="BC328" s="118"/>
      <c r="BD328" s="118"/>
      <c r="BE328" s="118"/>
      <c r="BF328" s="118"/>
      <c r="BG328" s="118"/>
      <c r="BH328" s="118"/>
      <c r="BI328" s="118"/>
      <c r="BJ328" s="118"/>
      <c r="BK328" s="118"/>
      <c r="BL328" s="118"/>
      <c r="BM328" s="118"/>
      <c r="BN328" s="118"/>
      <c r="BO328" s="118"/>
      <c r="BP328" s="118"/>
      <c r="BQ328" s="36"/>
      <c r="BR328" s="36"/>
      <c r="BS328" s="36"/>
      <c r="BT328" s="36"/>
      <c r="BU328" s="36"/>
      <c r="BV328" s="36"/>
      <c r="BW328" s="36"/>
      <c r="BX328" s="36"/>
      <c r="BY328" s="36"/>
      <c r="BZ328" s="36"/>
      <c r="CA328" s="36"/>
      <c r="CB328" s="36"/>
      <c r="CC328" s="36"/>
      <c r="CD328" s="36"/>
      <c r="CE328" s="36"/>
      <c r="CF328" s="36"/>
      <c r="CG328" s="36"/>
      <c r="CH328" s="36"/>
      <c r="CI328" s="36"/>
      <c r="CJ328" s="36"/>
      <c r="CK328" s="36"/>
      <c r="CL328" s="36"/>
      <c r="CM328" s="36"/>
      <c r="CN328" s="36"/>
      <c r="CO328" s="36"/>
      <c r="CP328" s="36"/>
      <c r="CQ328" s="36"/>
      <c r="CR328" s="36"/>
      <c r="CS328" s="36"/>
      <c r="CT328" s="36"/>
      <c r="CU328" s="36"/>
      <c r="CV328" s="36"/>
      <c r="CW328" s="36"/>
      <c r="CX328" s="36"/>
      <c r="CY328" s="36"/>
      <c r="CZ328" s="36"/>
    </row>
    <row r="329" customFormat="false" ht="16.5" hidden="false" customHeight="true" outlineLevel="0" collapsed="false">
      <c r="A329" s="85"/>
      <c r="B329" s="85"/>
      <c r="C329" s="85"/>
      <c r="D329" s="87"/>
      <c r="E329" s="108"/>
      <c r="F329" s="109"/>
      <c r="G329" s="109"/>
      <c r="H329" s="109"/>
      <c r="I329" s="109"/>
      <c r="J329" s="109"/>
      <c r="K329" s="89"/>
      <c r="L329" s="89"/>
      <c r="M329" s="89"/>
      <c r="N329" s="89"/>
      <c r="O329" s="89"/>
      <c r="P329" s="89"/>
      <c r="Q329" s="112"/>
      <c r="R329" s="112"/>
      <c r="S329" s="112"/>
      <c r="T329" s="112"/>
      <c r="U329" s="112"/>
      <c r="V329" s="112"/>
      <c r="W329" s="91"/>
      <c r="X329" s="91"/>
      <c r="Y329" s="91"/>
      <c r="Z329" s="91"/>
      <c r="AA329" s="91"/>
      <c r="AB329" s="91"/>
      <c r="AC329" s="92"/>
      <c r="AD329" s="92"/>
      <c r="AE329" s="92"/>
      <c r="AF329" s="92"/>
      <c r="AG329" s="92"/>
      <c r="AH329" s="92"/>
      <c r="AI329" s="93"/>
      <c r="AJ329" s="93"/>
      <c r="AK329" s="93"/>
      <c r="AL329" s="93"/>
      <c r="AM329" s="93"/>
      <c r="AN329" s="93"/>
      <c r="AO329" s="93"/>
      <c r="AP329" s="93"/>
      <c r="AQ329" s="92"/>
      <c r="AR329" s="88"/>
      <c r="AS329" s="92"/>
      <c r="AT329" s="92"/>
      <c r="AU329" s="36"/>
      <c r="AV329" s="118"/>
      <c r="AW329" s="118"/>
      <c r="AX329" s="118"/>
      <c r="AY329" s="118"/>
      <c r="AZ329" s="118"/>
      <c r="BA329" s="118"/>
      <c r="BB329" s="118"/>
      <c r="BC329" s="118"/>
      <c r="BD329" s="118"/>
      <c r="BE329" s="118"/>
      <c r="BF329" s="118"/>
      <c r="BG329" s="118"/>
      <c r="BH329" s="118"/>
      <c r="BI329" s="118"/>
      <c r="BJ329" s="118"/>
      <c r="BK329" s="118"/>
      <c r="BL329" s="118"/>
      <c r="BM329" s="118"/>
      <c r="BN329" s="118"/>
      <c r="BO329" s="118"/>
      <c r="BP329" s="118"/>
      <c r="BQ329" s="36"/>
      <c r="BR329" s="36"/>
      <c r="BS329" s="36"/>
      <c r="BT329" s="36"/>
      <c r="BU329" s="36"/>
      <c r="BV329" s="36"/>
      <c r="BW329" s="36"/>
      <c r="BX329" s="36"/>
      <c r="BY329" s="36"/>
      <c r="BZ329" s="36"/>
      <c r="CA329" s="36"/>
      <c r="CB329" s="36"/>
      <c r="CC329" s="36"/>
      <c r="CD329" s="36"/>
      <c r="CE329" s="36"/>
      <c r="CF329" s="36"/>
      <c r="CG329" s="36"/>
      <c r="CH329" s="36"/>
      <c r="CI329" s="36"/>
      <c r="CJ329" s="36"/>
      <c r="CK329" s="36"/>
      <c r="CL329" s="36"/>
      <c r="CM329" s="36"/>
      <c r="CN329" s="36"/>
      <c r="CO329" s="36"/>
      <c r="CP329" s="36"/>
      <c r="CQ329" s="36"/>
      <c r="CR329" s="36"/>
      <c r="CS329" s="36"/>
      <c r="CT329" s="36"/>
      <c r="CU329" s="36"/>
      <c r="CV329" s="36"/>
      <c r="CW329" s="36"/>
      <c r="CX329" s="36"/>
      <c r="CY329" s="36"/>
      <c r="CZ329" s="36"/>
    </row>
    <row r="330" customFormat="false" ht="16.5" hidden="false" customHeight="true" outlineLevel="0" collapsed="false">
      <c r="A330" s="85"/>
      <c r="B330" s="85"/>
      <c r="C330" s="85"/>
      <c r="D330" s="87"/>
      <c r="E330" s="108"/>
      <c r="F330" s="109"/>
      <c r="G330" s="109"/>
      <c r="H330" s="109"/>
      <c r="I330" s="109"/>
      <c r="J330" s="109"/>
      <c r="K330" s="89"/>
      <c r="L330" s="89"/>
      <c r="M330" s="89"/>
      <c r="N330" s="89"/>
      <c r="O330" s="89"/>
      <c r="P330" s="89"/>
      <c r="Q330" s="112"/>
      <c r="R330" s="112"/>
      <c r="S330" s="112"/>
      <c r="T330" s="112"/>
      <c r="U330" s="112"/>
      <c r="V330" s="112"/>
      <c r="W330" s="91"/>
      <c r="X330" s="91"/>
      <c r="Y330" s="91"/>
      <c r="Z330" s="91"/>
      <c r="AA330" s="91"/>
      <c r="AB330" s="91"/>
      <c r="AC330" s="92"/>
      <c r="AD330" s="92"/>
      <c r="AE330" s="92"/>
      <c r="AF330" s="92"/>
      <c r="AG330" s="92"/>
      <c r="AH330" s="92"/>
      <c r="AI330" s="93"/>
      <c r="AJ330" s="93"/>
      <c r="AK330" s="93"/>
      <c r="AL330" s="93"/>
      <c r="AM330" s="93"/>
      <c r="AN330" s="93"/>
      <c r="AO330" s="93"/>
      <c r="AP330" s="93"/>
      <c r="AQ330" s="92"/>
      <c r="AR330" s="92"/>
      <c r="AS330" s="92"/>
      <c r="AT330" s="92"/>
      <c r="AU330" s="36"/>
      <c r="AV330" s="118"/>
      <c r="AW330" s="118"/>
      <c r="AX330" s="118"/>
      <c r="AY330" s="118"/>
      <c r="AZ330" s="118"/>
      <c r="BA330" s="118"/>
      <c r="BB330" s="118"/>
      <c r="BC330" s="118"/>
      <c r="BD330" s="118"/>
      <c r="BE330" s="118"/>
      <c r="BF330" s="118"/>
      <c r="BG330" s="118"/>
      <c r="BH330" s="118"/>
      <c r="BI330" s="118"/>
      <c r="BJ330" s="118"/>
      <c r="BK330" s="118"/>
      <c r="BL330" s="118"/>
      <c r="BM330" s="118"/>
      <c r="BN330" s="118"/>
      <c r="BO330" s="118"/>
      <c r="BP330" s="118"/>
      <c r="BQ330" s="36"/>
      <c r="BR330" s="36"/>
      <c r="BS330" s="36"/>
      <c r="BT330" s="36"/>
      <c r="BU330" s="36"/>
      <c r="BV330" s="36"/>
      <c r="BW330" s="36"/>
      <c r="BX330" s="36"/>
      <c r="BY330" s="36"/>
      <c r="BZ330" s="36"/>
      <c r="CA330" s="36"/>
      <c r="CB330" s="36"/>
      <c r="CC330" s="36"/>
      <c r="CD330" s="36"/>
      <c r="CE330" s="36"/>
      <c r="CF330" s="36"/>
      <c r="CG330" s="36"/>
      <c r="CH330" s="36"/>
      <c r="CI330" s="36"/>
      <c r="CJ330" s="36"/>
      <c r="CK330" s="36"/>
      <c r="CL330" s="36"/>
      <c r="CM330" s="36"/>
      <c r="CN330" s="36"/>
      <c r="CO330" s="36"/>
      <c r="CP330" s="36"/>
      <c r="CQ330" s="36"/>
      <c r="CR330" s="36"/>
      <c r="CS330" s="36"/>
      <c r="CT330" s="36"/>
      <c r="CU330" s="36"/>
      <c r="CV330" s="36"/>
      <c r="CW330" s="36"/>
      <c r="CX330" s="36"/>
      <c r="CY330" s="36"/>
      <c r="CZ330" s="36"/>
    </row>
    <row r="331" customFormat="false" ht="16.5" hidden="false" customHeight="true" outlineLevel="0" collapsed="false">
      <c r="A331" s="85"/>
      <c r="B331" s="85"/>
      <c r="C331" s="85"/>
      <c r="D331" s="87"/>
      <c r="E331" s="108"/>
      <c r="F331" s="109"/>
      <c r="G331" s="109"/>
      <c r="H331" s="109"/>
      <c r="I331" s="109"/>
      <c r="J331" s="109"/>
      <c r="K331" s="89"/>
      <c r="L331" s="89"/>
      <c r="M331" s="89"/>
      <c r="N331" s="89"/>
      <c r="O331" s="89"/>
      <c r="P331" s="89"/>
      <c r="Q331" s="112"/>
      <c r="R331" s="112"/>
      <c r="S331" s="112"/>
      <c r="T331" s="112"/>
      <c r="U331" s="112"/>
      <c r="V331" s="112"/>
      <c r="W331" s="91"/>
      <c r="X331" s="91"/>
      <c r="Y331" s="91"/>
      <c r="Z331" s="91"/>
      <c r="AA331" s="91"/>
      <c r="AB331" s="91"/>
      <c r="AC331" s="92"/>
      <c r="AD331" s="92"/>
      <c r="AE331" s="92"/>
      <c r="AF331" s="92"/>
      <c r="AG331" s="92"/>
      <c r="AH331" s="92"/>
      <c r="AI331" s="93"/>
      <c r="AJ331" s="93"/>
      <c r="AK331" s="93"/>
      <c r="AL331" s="93"/>
      <c r="AM331" s="93"/>
      <c r="AN331" s="93"/>
      <c r="AO331" s="93"/>
      <c r="AP331" s="93"/>
      <c r="AQ331" s="92"/>
      <c r="AR331" s="92"/>
      <c r="AS331" s="92"/>
      <c r="AT331" s="92"/>
      <c r="AU331" s="36"/>
      <c r="AV331" s="118"/>
      <c r="AW331" s="118"/>
      <c r="AX331" s="118"/>
      <c r="AY331" s="118"/>
      <c r="AZ331" s="118"/>
      <c r="BA331" s="118"/>
      <c r="BB331" s="118"/>
      <c r="BC331" s="118"/>
      <c r="BD331" s="118"/>
      <c r="BE331" s="118"/>
      <c r="BF331" s="118"/>
      <c r="BG331" s="118"/>
      <c r="BH331" s="118"/>
      <c r="BI331" s="118"/>
      <c r="BJ331" s="118"/>
      <c r="BK331" s="118"/>
      <c r="BL331" s="118"/>
      <c r="BM331" s="118"/>
      <c r="BN331" s="118"/>
      <c r="BO331" s="118"/>
      <c r="BP331" s="118"/>
      <c r="BQ331" s="36"/>
      <c r="BR331" s="36"/>
      <c r="BS331" s="36"/>
      <c r="BT331" s="36"/>
      <c r="BU331" s="36"/>
      <c r="BV331" s="36"/>
      <c r="BW331" s="36"/>
      <c r="BX331" s="36"/>
      <c r="BY331" s="36"/>
      <c r="BZ331" s="36"/>
      <c r="CA331" s="36"/>
      <c r="CB331" s="36"/>
      <c r="CC331" s="36"/>
      <c r="CD331" s="36"/>
      <c r="CE331" s="36"/>
      <c r="CF331" s="36"/>
      <c r="CG331" s="36"/>
      <c r="CH331" s="36"/>
      <c r="CI331" s="36"/>
      <c r="CJ331" s="36"/>
      <c r="CK331" s="36"/>
      <c r="CL331" s="36"/>
      <c r="CM331" s="36"/>
      <c r="CN331" s="36"/>
      <c r="CO331" s="36"/>
      <c r="CP331" s="36"/>
      <c r="CQ331" s="36"/>
      <c r="CR331" s="36"/>
      <c r="CS331" s="36"/>
      <c r="CT331" s="36"/>
      <c r="CU331" s="36"/>
      <c r="CV331" s="36"/>
      <c r="CW331" s="36"/>
      <c r="CX331" s="36"/>
      <c r="CY331" s="36"/>
      <c r="CZ331" s="36"/>
    </row>
    <row r="332" customFormat="false" ht="16.5" hidden="false" customHeight="true" outlineLevel="0" collapsed="false">
      <c r="A332" s="85"/>
      <c r="B332" s="85"/>
      <c r="C332" s="85"/>
      <c r="D332" s="87"/>
      <c r="E332" s="108"/>
      <c r="F332" s="109"/>
      <c r="G332" s="109"/>
      <c r="H332" s="109"/>
      <c r="I332" s="109"/>
      <c r="J332" s="109"/>
      <c r="K332" s="89"/>
      <c r="L332" s="89"/>
      <c r="M332" s="89"/>
      <c r="N332" s="89"/>
      <c r="O332" s="89"/>
      <c r="P332" s="89"/>
      <c r="Q332" s="112"/>
      <c r="R332" s="112"/>
      <c r="S332" s="112"/>
      <c r="T332" s="112"/>
      <c r="U332" s="112"/>
      <c r="V332" s="112"/>
      <c r="W332" s="91"/>
      <c r="X332" s="91"/>
      <c r="Y332" s="91"/>
      <c r="Z332" s="91"/>
      <c r="AA332" s="91"/>
      <c r="AB332" s="91"/>
      <c r="AC332" s="92"/>
      <c r="AD332" s="92"/>
      <c r="AE332" s="92"/>
      <c r="AF332" s="92"/>
      <c r="AG332" s="92"/>
      <c r="AH332" s="92"/>
      <c r="AI332" s="93"/>
      <c r="AJ332" s="93"/>
      <c r="AK332" s="93"/>
      <c r="AL332" s="93"/>
      <c r="AM332" s="93"/>
      <c r="AN332" s="93"/>
      <c r="AO332" s="93"/>
      <c r="AP332" s="93"/>
      <c r="AQ332" s="92"/>
      <c r="AR332" s="92"/>
      <c r="AS332" s="92"/>
      <c r="AT332" s="92"/>
      <c r="AU332" s="36"/>
      <c r="AV332" s="118"/>
      <c r="AW332" s="118"/>
      <c r="AX332" s="118"/>
      <c r="AY332" s="118"/>
      <c r="AZ332" s="118"/>
      <c r="BA332" s="118"/>
      <c r="BB332" s="118"/>
      <c r="BC332" s="118"/>
      <c r="BD332" s="118"/>
      <c r="BE332" s="118"/>
      <c r="BF332" s="118"/>
      <c r="BG332" s="118"/>
      <c r="BH332" s="118"/>
      <c r="BI332" s="118"/>
      <c r="BJ332" s="118"/>
      <c r="BK332" s="118"/>
      <c r="BL332" s="118"/>
      <c r="BM332" s="118"/>
      <c r="BN332" s="118"/>
      <c r="BO332" s="118"/>
      <c r="BP332" s="118"/>
      <c r="BQ332" s="36"/>
      <c r="BR332" s="36"/>
      <c r="BS332" s="36"/>
      <c r="BT332" s="36"/>
      <c r="BU332" s="36"/>
      <c r="BV332" s="36"/>
      <c r="BW332" s="36"/>
      <c r="BX332" s="36"/>
      <c r="BY332" s="36"/>
      <c r="BZ332" s="36"/>
      <c r="CA332" s="36"/>
      <c r="CB332" s="36"/>
      <c r="CC332" s="36"/>
      <c r="CD332" s="36"/>
      <c r="CE332" s="36"/>
      <c r="CF332" s="36"/>
      <c r="CG332" s="36"/>
      <c r="CH332" s="36"/>
      <c r="CI332" s="36"/>
      <c r="CJ332" s="36"/>
      <c r="CK332" s="36"/>
      <c r="CL332" s="36"/>
      <c r="CM332" s="36"/>
      <c r="CN332" s="36"/>
      <c r="CO332" s="36"/>
      <c r="CP332" s="36"/>
      <c r="CQ332" s="36"/>
      <c r="CR332" s="36"/>
      <c r="CS332" s="36"/>
      <c r="CT332" s="36"/>
      <c r="CU332" s="36"/>
      <c r="CV332" s="36"/>
      <c r="CW332" s="36"/>
      <c r="CX332" s="36"/>
      <c r="CY332" s="36"/>
      <c r="CZ332" s="36"/>
    </row>
    <row r="333" customFormat="false" ht="16.5" hidden="false" customHeight="true" outlineLevel="0" collapsed="false">
      <c r="A333" s="85"/>
      <c r="B333" s="85"/>
      <c r="C333" s="85"/>
      <c r="D333" s="87"/>
      <c r="E333" s="108"/>
      <c r="F333" s="109"/>
      <c r="G333" s="109"/>
      <c r="H333" s="109"/>
      <c r="I333" s="109"/>
      <c r="J333" s="109"/>
      <c r="K333" s="89"/>
      <c r="L333" s="89"/>
      <c r="M333" s="89"/>
      <c r="N333" s="89"/>
      <c r="O333" s="89"/>
      <c r="P333" s="89"/>
      <c r="Q333" s="112"/>
      <c r="R333" s="112"/>
      <c r="S333" s="112"/>
      <c r="T333" s="112"/>
      <c r="U333" s="112"/>
      <c r="V333" s="112"/>
      <c r="W333" s="91"/>
      <c r="X333" s="91"/>
      <c r="Y333" s="91"/>
      <c r="Z333" s="91"/>
      <c r="AA333" s="91"/>
      <c r="AB333" s="91"/>
      <c r="AC333" s="92"/>
      <c r="AD333" s="92"/>
      <c r="AE333" s="92"/>
      <c r="AF333" s="92"/>
      <c r="AG333" s="92"/>
      <c r="AH333" s="92"/>
      <c r="AI333" s="93"/>
      <c r="AJ333" s="93"/>
      <c r="AK333" s="93"/>
      <c r="AL333" s="93"/>
      <c r="AM333" s="93"/>
      <c r="AN333" s="93"/>
      <c r="AO333" s="93"/>
      <c r="AP333" s="93"/>
      <c r="AQ333" s="92"/>
      <c r="AR333" s="92"/>
      <c r="AS333" s="92"/>
      <c r="AT333" s="92"/>
      <c r="AU333" s="36"/>
      <c r="AV333" s="118"/>
      <c r="AW333" s="118"/>
      <c r="AX333" s="118"/>
      <c r="AY333" s="118"/>
      <c r="AZ333" s="118"/>
      <c r="BA333" s="118"/>
      <c r="BB333" s="118"/>
      <c r="BC333" s="118"/>
      <c r="BD333" s="118"/>
      <c r="BE333" s="118"/>
      <c r="BF333" s="118"/>
      <c r="BG333" s="118"/>
      <c r="BH333" s="118"/>
      <c r="BI333" s="118"/>
      <c r="BJ333" s="118"/>
      <c r="BK333" s="118"/>
      <c r="BL333" s="118"/>
      <c r="BM333" s="118"/>
      <c r="BN333" s="118"/>
      <c r="BO333" s="118"/>
      <c r="BP333" s="118"/>
      <c r="BQ333" s="36"/>
      <c r="BR333" s="36"/>
      <c r="BS333" s="36"/>
      <c r="BT333" s="36"/>
      <c r="BU333" s="36"/>
      <c r="BV333" s="36"/>
      <c r="BW333" s="36"/>
      <c r="BX333" s="36"/>
      <c r="BY333" s="36"/>
      <c r="BZ333" s="36"/>
      <c r="CA333" s="36"/>
      <c r="CB333" s="36"/>
      <c r="CC333" s="36"/>
      <c r="CD333" s="36"/>
      <c r="CE333" s="36"/>
      <c r="CF333" s="36"/>
      <c r="CG333" s="36"/>
      <c r="CH333" s="36"/>
      <c r="CI333" s="36"/>
      <c r="CJ333" s="36"/>
      <c r="CK333" s="36"/>
      <c r="CL333" s="36"/>
      <c r="CM333" s="36"/>
      <c r="CN333" s="36"/>
      <c r="CO333" s="36"/>
      <c r="CP333" s="36"/>
      <c r="CQ333" s="36"/>
      <c r="CR333" s="36"/>
      <c r="CS333" s="36"/>
      <c r="CT333" s="36"/>
      <c r="CU333" s="36"/>
      <c r="CV333" s="36"/>
      <c r="CW333" s="36"/>
      <c r="CX333" s="36"/>
      <c r="CY333" s="36"/>
      <c r="CZ333" s="36"/>
    </row>
    <row r="334" customFormat="false" ht="16.5" hidden="false" customHeight="true" outlineLevel="0" collapsed="false">
      <c r="A334" s="85"/>
      <c r="B334" s="85"/>
      <c r="C334" s="85"/>
      <c r="D334" s="87"/>
      <c r="E334" s="108"/>
      <c r="F334" s="109"/>
      <c r="G334" s="109"/>
      <c r="H334" s="109"/>
      <c r="I334" s="109"/>
      <c r="J334" s="109"/>
      <c r="K334" s="89"/>
      <c r="L334" s="89"/>
      <c r="M334" s="89"/>
      <c r="N334" s="89"/>
      <c r="O334" s="89"/>
      <c r="P334" s="89"/>
      <c r="Q334" s="112"/>
      <c r="R334" s="112"/>
      <c r="S334" s="112"/>
      <c r="T334" s="112"/>
      <c r="U334" s="112"/>
      <c r="V334" s="112"/>
      <c r="W334" s="91"/>
      <c r="X334" s="91"/>
      <c r="Y334" s="91"/>
      <c r="Z334" s="91"/>
      <c r="AA334" s="91"/>
      <c r="AB334" s="91"/>
      <c r="AC334" s="92"/>
      <c r="AD334" s="92"/>
      <c r="AE334" s="92"/>
      <c r="AF334" s="92"/>
      <c r="AG334" s="92"/>
      <c r="AH334" s="92"/>
      <c r="AI334" s="93"/>
      <c r="AJ334" s="93"/>
      <c r="AK334" s="93"/>
      <c r="AL334" s="93"/>
      <c r="AM334" s="93"/>
      <c r="AN334" s="93"/>
      <c r="AO334" s="93"/>
      <c r="AP334" s="93"/>
      <c r="AQ334" s="92"/>
      <c r="AR334" s="92"/>
      <c r="AS334" s="92"/>
      <c r="AT334" s="92"/>
      <c r="AU334" s="36"/>
      <c r="AV334" s="118"/>
      <c r="AW334" s="118"/>
      <c r="AX334" s="118"/>
      <c r="AY334" s="118"/>
      <c r="AZ334" s="118"/>
      <c r="BA334" s="118"/>
      <c r="BB334" s="118"/>
      <c r="BC334" s="118"/>
      <c r="BD334" s="118"/>
      <c r="BE334" s="118"/>
      <c r="BF334" s="118"/>
      <c r="BG334" s="118"/>
      <c r="BH334" s="118"/>
      <c r="BI334" s="118"/>
      <c r="BJ334" s="118"/>
      <c r="BK334" s="118"/>
      <c r="BL334" s="118"/>
      <c r="BM334" s="118"/>
      <c r="BN334" s="118"/>
      <c r="BO334" s="118"/>
      <c r="BP334" s="118"/>
      <c r="BQ334" s="36"/>
      <c r="BR334" s="36"/>
      <c r="BS334" s="36"/>
      <c r="BT334" s="36"/>
      <c r="BU334" s="36"/>
      <c r="BV334" s="36"/>
      <c r="BW334" s="36"/>
      <c r="BX334" s="36"/>
      <c r="BY334" s="36"/>
      <c r="BZ334" s="36"/>
      <c r="CA334" s="36"/>
      <c r="CB334" s="36"/>
      <c r="CC334" s="36"/>
      <c r="CD334" s="36"/>
      <c r="CE334" s="36"/>
      <c r="CF334" s="36"/>
      <c r="CG334" s="36"/>
      <c r="CH334" s="36"/>
      <c r="CI334" s="36"/>
      <c r="CJ334" s="36"/>
      <c r="CK334" s="36"/>
      <c r="CL334" s="36"/>
      <c r="CM334" s="36"/>
      <c r="CN334" s="36"/>
      <c r="CO334" s="36"/>
      <c r="CP334" s="36"/>
      <c r="CQ334" s="36"/>
      <c r="CR334" s="36"/>
      <c r="CS334" s="36"/>
      <c r="CT334" s="36"/>
      <c r="CU334" s="36"/>
      <c r="CV334" s="36"/>
      <c r="CW334" s="36"/>
      <c r="CX334" s="36"/>
      <c r="CY334" s="36"/>
      <c r="CZ334" s="36"/>
    </row>
    <row r="335" customFormat="false" ht="16.5" hidden="false" customHeight="true" outlineLevel="0" collapsed="false">
      <c r="A335" s="85"/>
      <c r="B335" s="85"/>
      <c r="C335" s="85"/>
      <c r="D335" s="87"/>
      <c r="E335" s="108"/>
      <c r="F335" s="109"/>
      <c r="G335" s="109"/>
      <c r="H335" s="109"/>
      <c r="I335" s="109"/>
      <c r="J335" s="109"/>
      <c r="K335" s="89"/>
      <c r="L335" s="89"/>
      <c r="M335" s="89"/>
      <c r="N335" s="89"/>
      <c r="O335" s="89"/>
      <c r="P335" s="89"/>
      <c r="Q335" s="112"/>
      <c r="R335" s="112"/>
      <c r="S335" s="112"/>
      <c r="T335" s="112"/>
      <c r="U335" s="112"/>
      <c r="V335" s="112"/>
      <c r="W335" s="91"/>
      <c r="X335" s="91"/>
      <c r="Y335" s="91"/>
      <c r="Z335" s="91"/>
      <c r="AA335" s="91"/>
      <c r="AB335" s="91"/>
      <c r="AC335" s="92"/>
      <c r="AD335" s="92"/>
      <c r="AE335" s="92"/>
      <c r="AF335" s="92"/>
      <c r="AG335" s="92"/>
      <c r="AH335" s="92"/>
      <c r="AI335" s="93"/>
      <c r="AJ335" s="93"/>
      <c r="AK335" s="93"/>
      <c r="AL335" s="93"/>
      <c r="AM335" s="93"/>
      <c r="AN335" s="93"/>
      <c r="AO335" s="93"/>
      <c r="AP335" s="93"/>
      <c r="AQ335" s="92"/>
      <c r="AR335" s="88"/>
      <c r="AS335" s="92"/>
      <c r="AT335" s="92"/>
      <c r="AU335" s="36"/>
      <c r="AV335" s="118"/>
      <c r="AW335" s="118"/>
      <c r="AX335" s="118"/>
      <c r="AY335" s="118"/>
      <c r="AZ335" s="118"/>
      <c r="BA335" s="118"/>
      <c r="BB335" s="118"/>
      <c r="BC335" s="118"/>
      <c r="BD335" s="118"/>
      <c r="BE335" s="118"/>
      <c r="BF335" s="118"/>
      <c r="BG335" s="118"/>
      <c r="BH335" s="118"/>
      <c r="BI335" s="118"/>
      <c r="BJ335" s="118"/>
      <c r="BK335" s="118"/>
      <c r="BL335" s="118"/>
      <c r="BM335" s="118"/>
      <c r="BN335" s="118"/>
      <c r="BO335" s="118"/>
      <c r="BP335" s="118"/>
      <c r="BQ335" s="36"/>
      <c r="BR335" s="36"/>
      <c r="BS335" s="36"/>
      <c r="BT335" s="36"/>
      <c r="BU335" s="36"/>
      <c r="BV335" s="36"/>
      <c r="BW335" s="36"/>
      <c r="BX335" s="36"/>
      <c r="BY335" s="36"/>
      <c r="BZ335" s="36"/>
      <c r="CA335" s="36"/>
      <c r="CB335" s="36"/>
      <c r="CC335" s="36"/>
      <c r="CD335" s="36"/>
      <c r="CE335" s="36"/>
      <c r="CF335" s="36"/>
      <c r="CG335" s="36"/>
      <c r="CH335" s="36"/>
      <c r="CI335" s="36"/>
      <c r="CJ335" s="36"/>
      <c r="CK335" s="36"/>
      <c r="CL335" s="36"/>
      <c r="CM335" s="36"/>
      <c r="CN335" s="36"/>
      <c r="CO335" s="36"/>
      <c r="CP335" s="36"/>
      <c r="CQ335" s="36"/>
      <c r="CR335" s="36"/>
      <c r="CS335" s="36"/>
      <c r="CT335" s="36"/>
      <c r="CU335" s="36"/>
      <c r="CV335" s="36"/>
      <c r="CW335" s="36"/>
      <c r="CX335" s="36"/>
      <c r="CY335" s="36"/>
      <c r="CZ335" s="36"/>
    </row>
  </sheetData>
  <conditionalFormatting sqref="AI9:AN108 AQ9:AQ108 AV9:AV68 AV70:AV108 AZ9:AZ108 BP9:BP108 BD9:BD108 AI127:AN335 AO115:AP335 BG99 BH9:BH108 BL9:BL108">
    <cfRule type="expression" priority="2" aboveAverage="0" equalAverage="0" bottom="0" percent="0" rank="0" text="" dxfId="0">
      <formula>LEN(TRIM(AI9))&gt;0</formula>
    </cfRule>
  </conditionalFormatting>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N8" activeCellId="0" sqref="N8"/>
    </sheetView>
  </sheetViews>
  <sheetFormatPr defaultColWidth="8.6953125" defaultRowHeight="12.75" customHeight="true" zeroHeight="false" outlineLevelRow="0" outlineLevelCol="0"/>
  <cols>
    <col collapsed="false" customWidth="true" hidden="false" outlineLevel="0" max="1" min="1" style="122" width="17.71"/>
    <col collapsed="false" customWidth="true" hidden="false" outlineLevel="0" max="2" min="2" style="122" width="34.29"/>
    <col collapsed="false" customWidth="true" hidden="false" outlineLevel="0" max="3" min="3" style="122" width="34.59"/>
    <col collapsed="false" customWidth="true" hidden="false" outlineLevel="0" max="4" min="4" style="124" width="25.41"/>
    <col collapsed="false" customWidth="true" hidden="false" outlineLevel="0" max="5" min="5" style="1" width="13.43"/>
    <col collapsed="false" customWidth="true" hidden="false" outlineLevel="0" max="6" min="6" style="1" width="45.3"/>
    <col collapsed="false" customWidth="true" hidden="false" outlineLevel="0" max="7" min="7" style="1" width="36"/>
    <col collapsed="false" customWidth="true" hidden="false" outlineLevel="0" max="11" min="11" style="1" width="42.71"/>
    <col collapsed="false" customWidth="true" hidden="false" outlineLevel="0" max="12" min="12" style="1" width="48.57"/>
    <col collapsed="false" customWidth="true" hidden="false" outlineLevel="0" max="14" min="14" style="1" width="47.28"/>
    <col collapsed="false" customWidth="true" hidden="false" outlineLevel="0" max="15" min="15" style="1" width="37.57"/>
  </cols>
  <sheetData>
    <row r="1" customFormat="false" ht="75" hidden="false" customHeight="true" outlineLevel="0" collapsed="false">
      <c r="A1" s="125" t="s">
        <v>146</v>
      </c>
      <c r="B1" s="125"/>
      <c r="C1" s="125"/>
      <c r="D1" s="125"/>
      <c r="E1" s="125"/>
      <c r="F1" s="125"/>
      <c r="G1" s="125"/>
    </row>
    <row r="2" s="127" customFormat="true" ht="45.75" hidden="false" customHeight="true" outlineLevel="0" collapsed="false">
      <c r="A2" s="126" t="s">
        <v>147</v>
      </c>
      <c r="B2" s="126"/>
      <c r="C2" s="126"/>
      <c r="D2" s="126"/>
      <c r="E2" s="126"/>
      <c r="F2" s="126"/>
      <c r="G2" s="126"/>
      <c r="K2" s="128" t="s">
        <v>148</v>
      </c>
      <c r="L2" s="128"/>
    </row>
    <row r="3" customFormat="false" ht="122.25" hidden="false" customHeight="true" outlineLevel="0" collapsed="false">
      <c r="A3" s="129" t="s">
        <v>149</v>
      </c>
      <c r="B3" s="130" t="s">
        <v>150</v>
      </c>
      <c r="K3" s="131" t="s">
        <v>151</v>
      </c>
      <c r="L3" s="132" t="s">
        <v>152</v>
      </c>
    </row>
    <row r="4" customFormat="false" ht="120.75" hidden="false" customHeight="true" outlineLevel="0" collapsed="false">
      <c r="A4" s="133" t="s">
        <v>153</v>
      </c>
      <c r="B4" s="134" t="s">
        <v>154</v>
      </c>
      <c r="K4" s="135" t="s">
        <v>155</v>
      </c>
      <c r="L4" s="136" t="s">
        <v>156</v>
      </c>
    </row>
    <row r="5" customFormat="false" ht="35.25" hidden="false" customHeight="true" outlineLevel="0" collapsed="false">
      <c r="A5" s="137" t="s">
        <v>157</v>
      </c>
      <c r="B5" s="137" t="s">
        <v>158</v>
      </c>
      <c r="C5" s="137" t="s">
        <v>159</v>
      </c>
      <c r="D5" s="138" t="s">
        <v>160</v>
      </c>
      <c r="E5" s="139"/>
      <c r="F5" s="140" t="s">
        <v>161</v>
      </c>
      <c r="G5" s="140" t="s">
        <v>162</v>
      </c>
      <c r="K5" s="135" t="s">
        <v>163</v>
      </c>
      <c r="L5" s="135" t="s">
        <v>164</v>
      </c>
    </row>
    <row r="6" customFormat="false" ht="28.5" hidden="false" customHeight="true" outlineLevel="0" collapsed="false">
      <c r="A6" s="141" t="s">
        <v>165</v>
      </c>
      <c r="B6" s="141" t="s">
        <v>166</v>
      </c>
      <c r="C6" s="141" t="s">
        <v>167</v>
      </c>
      <c r="D6" s="142" t="s">
        <v>168</v>
      </c>
      <c r="E6" s="97"/>
      <c r="F6" s="143" t="s">
        <v>169</v>
      </c>
      <c r="G6" s="97" t="s">
        <v>170</v>
      </c>
      <c r="H6" s="36"/>
      <c r="I6" s="36"/>
      <c r="J6" s="36"/>
      <c r="K6" s="135" t="s">
        <v>171</v>
      </c>
      <c r="L6" s="136" t="s">
        <v>172</v>
      </c>
    </row>
    <row r="7" customFormat="false" ht="52.2" hidden="false" customHeight="false" outlineLevel="0" collapsed="false">
      <c r="A7" s="141" t="s">
        <v>173</v>
      </c>
      <c r="B7" s="143" t="s">
        <v>174</v>
      </c>
      <c r="C7" s="143" t="s">
        <v>175</v>
      </c>
      <c r="D7" s="142" t="s">
        <v>176</v>
      </c>
      <c r="E7" s="97"/>
      <c r="F7" s="97"/>
      <c r="G7" s="97"/>
      <c r="H7" s="36"/>
      <c r="I7" s="36"/>
      <c r="J7" s="36"/>
      <c r="K7" s="135" t="s">
        <v>177</v>
      </c>
      <c r="L7" s="144" t="s">
        <v>178</v>
      </c>
    </row>
    <row r="8" customFormat="false" ht="81" hidden="false" customHeight="true" outlineLevel="0" collapsed="false">
      <c r="A8" s="141" t="s">
        <v>179</v>
      </c>
      <c r="B8" s="143" t="s">
        <v>17</v>
      </c>
      <c r="C8" s="143" t="s">
        <v>17</v>
      </c>
      <c r="D8" s="142" t="s">
        <v>120</v>
      </c>
      <c r="E8" s="97"/>
      <c r="F8" s="143" t="s">
        <v>180</v>
      </c>
      <c r="G8" s="143" t="s">
        <v>181</v>
      </c>
      <c r="H8" s="36"/>
      <c r="I8" s="36"/>
      <c r="J8" s="36"/>
      <c r="K8" s="135" t="s">
        <v>182</v>
      </c>
      <c r="L8" s="144" t="s">
        <v>183</v>
      </c>
    </row>
    <row r="9" customFormat="false" ht="39.55" hidden="false" customHeight="false" outlineLevel="0" collapsed="false">
      <c r="A9" s="141" t="s">
        <v>184</v>
      </c>
      <c r="B9" s="141" t="s">
        <v>185</v>
      </c>
      <c r="C9" s="141" t="s">
        <v>186</v>
      </c>
      <c r="D9" s="145" t="s">
        <v>121</v>
      </c>
      <c r="E9" s="97"/>
      <c r="F9" s="143" t="s">
        <v>180</v>
      </c>
      <c r="G9" s="143" t="s">
        <v>187</v>
      </c>
      <c r="H9" s="36"/>
      <c r="I9" s="36"/>
      <c r="J9" s="36"/>
      <c r="K9" s="135" t="s">
        <v>188</v>
      </c>
      <c r="L9" s="136" t="s">
        <v>189</v>
      </c>
    </row>
    <row r="10" customFormat="false" ht="147" hidden="false" customHeight="true" outlineLevel="0" collapsed="false">
      <c r="A10" s="141" t="s">
        <v>190</v>
      </c>
      <c r="B10" s="141" t="s">
        <v>191</v>
      </c>
      <c r="C10" s="141" t="s">
        <v>192</v>
      </c>
      <c r="D10" s="145" t="s">
        <v>122</v>
      </c>
      <c r="E10" s="146"/>
      <c r="F10" s="147" t="s">
        <v>193</v>
      </c>
      <c r="G10" s="147" t="s">
        <v>194</v>
      </c>
      <c r="K10" s="135" t="s">
        <v>195</v>
      </c>
      <c r="L10" s="141" t="s">
        <v>196</v>
      </c>
    </row>
    <row r="11" customFormat="false" ht="236.25" hidden="false" customHeight="true" outlineLevel="0" collapsed="false">
      <c r="A11" s="148" t="s">
        <v>197</v>
      </c>
      <c r="B11" s="148" t="s">
        <v>198</v>
      </c>
      <c r="C11" s="148" t="s">
        <v>199</v>
      </c>
      <c r="D11" s="149" t="s">
        <v>121</v>
      </c>
      <c r="E11" s="146"/>
      <c r="F11" s="150" t="s">
        <v>200</v>
      </c>
      <c r="G11" s="150" t="s">
        <v>201</v>
      </c>
      <c r="K11" s="135" t="s">
        <v>202</v>
      </c>
      <c r="L11" s="136" t="s">
        <v>203</v>
      </c>
    </row>
    <row r="12" customFormat="false" ht="81.75" hidden="false" customHeight="true" outlineLevel="0" collapsed="false">
      <c r="A12" s="141" t="s">
        <v>204</v>
      </c>
      <c r="B12" s="141" t="s">
        <v>205</v>
      </c>
      <c r="C12" s="141" t="s">
        <v>206</v>
      </c>
      <c r="D12" s="145" t="s">
        <v>123</v>
      </c>
      <c r="K12" s="135" t="s">
        <v>207</v>
      </c>
      <c r="L12" s="136" t="s">
        <v>208</v>
      </c>
    </row>
    <row r="13" customFormat="false" ht="123.75" hidden="false" customHeight="true" outlineLevel="0" collapsed="false">
      <c r="A13" s="141" t="s">
        <v>209</v>
      </c>
      <c r="B13" s="151" t="s">
        <v>210</v>
      </c>
      <c r="C13" s="152" t="s">
        <v>211</v>
      </c>
      <c r="D13" s="153" t="s">
        <v>212</v>
      </c>
      <c r="K13" s="35"/>
      <c r="L13" s="35"/>
    </row>
    <row r="14" customFormat="false" ht="35.05" hidden="false" customHeight="false" outlineLevel="0" collapsed="false">
      <c r="A14" s="141" t="s">
        <v>213</v>
      </c>
      <c r="B14" s="151" t="s">
        <v>214</v>
      </c>
      <c r="C14" s="141" t="s">
        <v>215</v>
      </c>
      <c r="D14" s="154" t="s">
        <v>216</v>
      </c>
    </row>
    <row r="15" customFormat="false" ht="23.25" hidden="false" customHeight="false" outlineLevel="0" collapsed="false">
      <c r="A15" s="141" t="s">
        <v>217</v>
      </c>
      <c r="B15" s="141" t="s">
        <v>218</v>
      </c>
      <c r="C15" s="141" t="s">
        <v>219</v>
      </c>
      <c r="D15" s="145" t="s">
        <v>123</v>
      </c>
    </row>
    <row r="16" customFormat="false" ht="139.5" hidden="false" customHeight="true" outlineLevel="0" collapsed="false">
      <c r="A16" s="141" t="s">
        <v>220</v>
      </c>
      <c r="B16" s="151" t="s">
        <v>221</v>
      </c>
      <c r="C16" s="152" t="s">
        <v>222</v>
      </c>
      <c r="D16" s="153" t="s">
        <v>212</v>
      </c>
    </row>
    <row r="17" customFormat="false" ht="23.25" hidden="false" customHeight="false" outlineLevel="0" collapsed="false">
      <c r="A17" s="141" t="s">
        <v>223</v>
      </c>
      <c r="B17" s="151" t="s">
        <v>224</v>
      </c>
      <c r="C17" s="141" t="s">
        <v>225</v>
      </c>
      <c r="D17" s="154" t="s">
        <v>216</v>
      </c>
    </row>
    <row r="18" customFormat="false" ht="46.25" hidden="false" customHeight="false" outlineLevel="0" collapsed="false">
      <c r="A18" s="141" t="s">
        <v>226</v>
      </c>
      <c r="B18" s="155" t="s">
        <v>227</v>
      </c>
      <c r="C18" s="141" t="s">
        <v>228</v>
      </c>
      <c r="D18" s="145" t="s">
        <v>122</v>
      </c>
    </row>
    <row r="19" customFormat="false" ht="23.25" hidden="false" customHeight="false" outlineLevel="0" collapsed="false">
      <c r="A19" s="141" t="s">
        <v>229</v>
      </c>
      <c r="B19" s="141" t="s">
        <v>230</v>
      </c>
      <c r="C19" s="141" t="s">
        <v>231</v>
      </c>
      <c r="D19" s="145" t="s">
        <v>11</v>
      </c>
      <c r="L19" s="25"/>
      <c r="M19" s="26" t="s">
        <v>232</v>
      </c>
      <c r="N19" s="26"/>
      <c r="O19" s="26"/>
    </row>
    <row r="20" customFormat="false" ht="23.25" hidden="false" customHeight="false" outlineLevel="0" collapsed="false">
      <c r="A20" s="141" t="s">
        <v>233</v>
      </c>
      <c r="B20" s="141" t="s">
        <v>234</v>
      </c>
      <c r="C20" s="141" t="s">
        <v>235</v>
      </c>
      <c r="D20" s="156" t="s">
        <v>236</v>
      </c>
      <c r="L20" s="25" t="s">
        <v>2</v>
      </c>
      <c r="M20" s="26" t="s">
        <v>3</v>
      </c>
      <c r="N20" s="27" t="n">
        <v>1.256E-006</v>
      </c>
      <c r="O20" s="16" t="s">
        <v>237</v>
      </c>
    </row>
    <row r="21" customFormat="false" ht="23.25" hidden="false" customHeight="false" outlineLevel="0" collapsed="false">
      <c r="A21" s="141" t="s">
        <v>238</v>
      </c>
      <c r="B21" s="157" t="s">
        <v>239</v>
      </c>
      <c r="C21" s="141" t="s">
        <v>240</v>
      </c>
      <c r="D21" s="156" t="s">
        <v>241</v>
      </c>
      <c r="L21" s="25" t="s">
        <v>6</v>
      </c>
      <c r="M21" s="26" t="s">
        <v>7</v>
      </c>
      <c r="N21" s="27" t="n">
        <v>0.0001</v>
      </c>
      <c r="O21" s="16" t="s">
        <v>242</v>
      </c>
    </row>
    <row r="22" customFormat="false" ht="42.75" hidden="false" customHeight="true" outlineLevel="0" collapsed="false">
      <c r="A22" s="141" t="s">
        <v>243</v>
      </c>
      <c r="B22" s="157" t="s">
        <v>239</v>
      </c>
      <c r="C22" s="141" t="s">
        <v>240</v>
      </c>
      <c r="D22" s="154" t="s">
        <v>216</v>
      </c>
      <c r="L22" s="39" t="s">
        <v>9</v>
      </c>
      <c r="M22" s="26" t="s">
        <v>10</v>
      </c>
      <c r="N22" s="40" t="n">
        <f aca="false">N21/N20</f>
        <v>79.6178343949045</v>
      </c>
      <c r="O22" s="16" t="s">
        <v>244</v>
      </c>
    </row>
    <row r="23" customFormat="false" ht="39.75" hidden="false" customHeight="true" outlineLevel="0" collapsed="false">
      <c r="A23" s="141" t="s">
        <v>245</v>
      </c>
      <c r="B23" s="141" t="s">
        <v>246</v>
      </c>
      <c r="C23" s="141" t="s">
        <v>247</v>
      </c>
      <c r="D23" s="158" t="s">
        <v>248</v>
      </c>
      <c r="L23" s="25"/>
      <c r="M23" s="13" t="s">
        <v>12</v>
      </c>
      <c r="N23" s="13" t="n">
        <v>0.00045</v>
      </c>
      <c r="O23" s="8" t="s">
        <v>249</v>
      </c>
    </row>
    <row r="24" customFormat="false" ht="36" hidden="false" customHeight="true" outlineLevel="0" collapsed="false">
      <c r="A24" s="141" t="s">
        <v>250</v>
      </c>
      <c r="B24" s="141" t="s">
        <v>251</v>
      </c>
      <c r="C24" s="141" t="s">
        <v>252</v>
      </c>
      <c r="D24" s="158" t="s">
        <v>248</v>
      </c>
      <c r="L24" s="122"/>
    </row>
    <row r="25" customFormat="false" ht="46.25" hidden="false" customHeight="false" outlineLevel="0" collapsed="false">
      <c r="A25" s="141" t="s">
        <v>253</v>
      </c>
      <c r="B25" s="141" t="s">
        <v>254</v>
      </c>
      <c r="C25" s="141" t="s">
        <v>255</v>
      </c>
      <c r="D25" s="145" t="s">
        <v>131</v>
      </c>
    </row>
    <row r="26" customFormat="false" ht="12.75" hidden="false" customHeight="false" outlineLevel="0" collapsed="false">
      <c r="A26" s="141" t="s">
        <v>256</v>
      </c>
      <c r="B26" s="141" t="s">
        <v>257</v>
      </c>
      <c r="C26" s="141" t="s">
        <v>258</v>
      </c>
      <c r="D26" s="145" t="s">
        <v>132</v>
      </c>
    </row>
    <row r="27" customFormat="false" ht="23.25" hidden="false" customHeight="false" outlineLevel="0" collapsed="false">
      <c r="A27" s="141" t="s">
        <v>259</v>
      </c>
      <c r="B27" s="141" t="s">
        <v>260</v>
      </c>
      <c r="C27" s="141" t="s">
        <v>261</v>
      </c>
      <c r="D27" s="145" t="s">
        <v>132</v>
      </c>
    </row>
    <row r="28" customFormat="false" ht="29.25" hidden="false" customHeight="true" outlineLevel="0" collapsed="false">
      <c r="A28" s="141" t="s">
        <v>262</v>
      </c>
      <c r="B28" s="141" t="s">
        <v>263</v>
      </c>
      <c r="C28" s="141" t="s">
        <v>264</v>
      </c>
      <c r="D28" s="145" t="s">
        <v>131</v>
      </c>
    </row>
  </sheetData>
  <mergeCells count="3">
    <mergeCell ref="A1:G1"/>
    <mergeCell ref="A2:G2"/>
    <mergeCell ref="K2:L2"/>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M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D6" activeCellId="0" sqref="D6"/>
    </sheetView>
  </sheetViews>
  <sheetFormatPr defaultColWidth="12.7421875" defaultRowHeight="12.75" customHeight="true" zeroHeight="false" outlineLevelRow="0" outlineLevelCol="0"/>
  <cols>
    <col collapsed="false" customWidth="true" hidden="false" outlineLevel="0" max="1" min="1" style="1" width="11.57"/>
    <col collapsed="false" customWidth="true" hidden="false" outlineLevel="0" max="4" min="2" style="159" width="11.57"/>
    <col collapsed="false" customWidth="true" hidden="false" outlineLevel="0" max="7" min="5" style="160" width="11.57"/>
    <col collapsed="false" customWidth="true" hidden="false" outlineLevel="0" max="10" min="8" style="161" width="11.57"/>
    <col collapsed="false" customWidth="true" hidden="false" outlineLevel="0" max="13" min="11" style="162" width="11.57"/>
    <col collapsed="false" customWidth="true" hidden="false" outlineLevel="0" max="16" min="14" style="163" width="11.57"/>
    <col collapsed="false" customWidth="true" hidden="false" outlineLevel="0" max="19" min="17" style="164" width="11.57"/>
    <col collapsed="false" customWidth="true" hidden="false" outlineLevel="0" max="39" min="20" style="1" width="11.57"/>
  </cols>
  <sheetData>
    <row r="1" customFormat="false" ht="52.5" hidden="false" customHeight="true" outlineLevel="0" collapsed="false">
      <c r="A1" s="165" t="s">
        <v>265</v>
      </c>
      <c r="B1" s="166" t="s">
        <v>266</v>
      </c>
      <c r="C1" s="166"/>
      <c r="D1" s="166"/>
      <c r="E1" s="167" t="n">
        <v>0.8</v>
      </c>
      <c r="F1" s="167"/>
      <c r="G1" s="167"/>
      <c r="H1" s="168" t="n">
        <v>0.6</v>
      </c>
      <c r="I1" s="168"/>
      <c r="J1" s="168"/>
      <c r="K1" s="169" t="n">
        <v>0.4</v>
      </c>
      <c r="L1" s="169"/>
      <c r="M1" s="169"/>
      <c r="N1" s="170" t="n">
        <v>0.2</v>
      </c>
      <c r="O1" s="170"/>
      <c r="P1" s="170"/>
      <c r="Q1" s="171" t="s">
        <v>267</v>
      </c>
      <c r="R1" s="171"/>
      <c r="S1" s="171"/>
      <c r="T1" s="165"/>
      <c r="U1" s="165"/>
      <c r="V1" s="165"/>
      <c r="W1" s="165"/>
      <c r="X1" s="165"/>
      <c r="Y1" s="165"/>
      <c r="Z1" s="165"/>
      <c r="AA1" s="165"/>
      <c r="AB1" s="165"/>
      <c r="AC1" s="165"/>
      <c r="AD1" s="165"/>
      <c r="AE1" s="165"/>
      <c r="AF1" s="165"/>
      <c r="AG1" s="165"/>
      <c r="AH1" s="165"/>
      <c r="AI1" s="165"/>
      <c r="AJ1" s="165"/>
      <c r="AK1" s="165"/>
      <c r="AL1" s="165"/>
      <c r="AM1" s="165"/>
    </row>
    <row r="2" customFormat="false" ht="36.75" hidden="false" customHeight="true" outlineLevel="0" collapsed="false">
      <c r="A2" s="112" t="s">
        <v>14</v>
      </c>
      <c r="B2" s="172" t="s">
        <v>268</v>
      </c>
      <c r="C2" s="172" t="s">
        <v>269</v>
      </c>
      <c r="D2" s="172" t="s">
        <v>270</v>
      </c>
      <c r="E2" s="173" t="s">
        <v>268</v>
      </c>
      <c r="F2" s="173" t="s">
        <v>269</v>
      </c>
      <c r="G2" s="173" t="s">
        <v>270</v>
      </c>
      <c r="H2" s="174" t="s">
        <v>268</v>
      </c>
      <c r="I2" s="174" t="s">
        <v>269</v>
      </c>
      <c r="J2" s="174" t="s">
        <v>270</v>
      </c>
      <c r="K2" s="175" t="s">
        <v>268</v>
      </c>
      <c r="L2" s="175" t="s">
        <v>269</v>
      </c>
      <c r="M2" s="175" t="s">
        <v>270</v>
      </c>
      <c r="N2" s="176" t="s">
        <v>268</v>
      </c>
      <c r="O2" s="176" t="s">
        <v>269</v>
      </c>
      <c r="P2" s="176" t="s">
        <v>270</v>
      </c>
      <c r="Q2" s="177" t="s">
        <v>268</v>
      </c>
      <c r="R2" s="177" t="s">
        <v>269</v>
      </c>
      <c r="S2" s="177" t="s">
        <v>270</v>
      </c>
      <c r="T2" s="165"/>
      <c r="U2" s="165"/>
      <c r="V2" s="165"/>
      <c r="W2" s="165"/>
      <c r="X2" s="165"/>
      <c r="Y2" s="165"/>
      <c r="Z2" s="165"/>
      <c r="AA2" s="165"/>
      <c r="AB2" s="165"/>
      <c r="AC2" s="165"/>
      <c r="AD2" s="165"/>
      <c r="AE2" s="112"/>
      <c r="AF2" s="112"/>
      <c r="AG2" s="112"/>
      <c r="AH2" s="112"/>
      <c r="AI2" s="112"/>
      <c r="AJ2" s="112"/>
      <c r="AK2" s="112"/>
      <c r="AL2" s="112"/>
      <c r="AM2" s="112"/>
    </row>
    <row r="3" customFormat="false" ht="14.25" hidden="false" customHeight="true" outlineLevel="0" collapsed="false">
      <c r="A3" s="112" t="n">
        <v>1</v>
      </c>
      <c r="B3" s="172" t="n">
        <v>4.36</v>
      </c>
      <c r="C3" s="172" t="n">
        <v>12.2</v>
      </c>
      <c r="D3" s="172" t="n">
        <f aca="false">C3-B3</f>
        <v>7.84</v>
      </c>
      <c r="E3" s="173" t="n">
        <v>4.32</v>
      </c>
      <c r="F3" s="173" t="n">
        <v>12.41</v>
      </c>
      <c r="G3" s="173" t="n">
        <f aca="false">F3-E3</f>
        <v>8.09</v>
      </c>
      <c r="H3" s="174" t="n">
        <v>4.35</v>
      </c>
      <c r="I3" s="174" t="n">
        <v>13.09</v>
      </c>
      <c r="J3" s="174" t="n">
        <f aca="false">I3-H3</f>
        <v>8.74</v>
      </c>
      <c r="K3" s="175" t="n">
        <v>4.36</v>
      </c>
      <c r="L3" s="175" t="n">
        <v>13.99</v>
      </c>
      <c r="M3" s="175" t="n">
        <f aca="false">L3-K3</f>
        <v>9.63</v>
      </c>
      <c r="N3" s="176" t="n">
        <v>4.36</v>
      </c>
      <c r="O3" s="176" t="n">
        <v>13.64</v>
      </c>
      <c r="P3" s="176" t="n">
        <f aca="false">O3-N3</f>
        <v>9.28</v>
      </c>
      <c r="Q3" s="177" t="n">
        <v>4.36</v>
      </c>
      <c r="R3" s="177" t="n">
        <v>12.34</v>
      </c>
      <c r="S3" s="177" t="n">
        <f aca="false">R3-Q3</f>
        <v>7.98</v>
      </c>
      <c r="T3" s="112"/>
      <c r="U3" s="112"/>
      <c r="V3" s="112"/>
      <c r="W3" s="112"/>
      <c r="X3" s="112"/>
      <c r="Y3" s="112"/>
      <c r="Z3" s="112"/>
      <c r="AA3" s="112"/>
      <c r="AB3" s="112"/>
      <c r="AC3" s="112"/>
      <c r="AD3" s="112"/>
      <c r="AE3" s="112"/>
      <c r="AF3" s="112"/>
      <c r="AG3" s="112"/>
      <c r="AH3" s="112"/>
      <c r="AI3" s="112"/>
      <c r="AJ3" s="112"/>
      <c r="AK3" s="112"/>
      <c r="AL3" s="112"/>
      <c r="AM3" s="112"/>
    </row>
    <row r="4" customFormat="false" ht="14.25" hidden="false" customHeight="true" outlineLevel="0" collapsed="false">
      <c r="A4" s="112" t="n">
        <v>2</v>
      </c>
      <c r="B4" s="172" t="n">
        <v>4.38</v>
      </c>
      <c r="C4" s="172" t="n">
        <v>12.43</v>
      </c>
      <c r="D4" s="172" t="n">
        <f aca="false">C4-B4</f>
        <v>8.05</v>
      </c>
      <c r="E4" s="173" t="n">
        <v>4.37</v>
      </c>
      <c r="F4" s="173" t="n">
        <v>13.51</v>
      </c>
      <c r="G4" s="173" t="n">
        <f aca="false">F4-E4</f>
        <v>9.14</v>
      </c>
      <c r="H4" s="174" t="n">
        <v>4.4</v>
      </c>
      <c r="I4" s="174" t="n">
        <v>14.34</v>
      </c>
      <c r="J4" s="174" t="n">
        <f aca="false">I4-H4</f>
        <v>9.94</v>
      </c>
      <c r="K4" s="175" t="n">
        <v>4.31</v>
      </c>
      <c r="L4" s="175" t="n">
        <v>14.62</v>
      </c>
      <c r="M4" s="175" t="n">
        <f aca="false">L4-K4</f>
        <v>10.31</v>
      </c>
      <c r="N4" s="176" t="n">
        <v>4.37</v>
      </c>
      <c r="O4" s="176" t="n">
        <v>13.81</v>
      </c>
      <c r="P4" s="176" t="n">
        <f aca="false">O4-N4</f>
        <v>9.44</v>
      </c>
      <c r="Q4" s="177" t="n">
        <v>4.37</v>
      </c>
      <c r="R4" s="177" t="n">
        <v>13.74</v>
      </c>
      <c r="S4" s="177" t="n">
        <f aca="false">R4-Q4</f>
        <v>9.37</v>
      </c>
      <c r="T4" s="165"/>
      <c r="U4" s="165"/>
      <c r="V4" s="165"/>
      <c r="W4" s="165"/>
      <c r="X4" s="165"/>
      <c r="Y4" s="165"/>
      <c r="Z4" s="165"/>
      <c r="AA4" s="112"/>
      <c r="AB4" s="112"/>
      <c r="AC4" s="112"/>
      <c r="AD4" s="112"/>
      <c r="AE4" s="112"/>
      <c r="AF4" s="112"/>
      <c r="AG4" s="112"/>
      <c r="AH4" s="112"/>
      <c r="AI4" s="112"/>
      <c r="AJ4" s="112"/>
      <c r="AK4" s="112"/>
      <c r="AL4" s="112"/>
      <c r="AM4" s="112"/>
    </row>
    <row r="5" customFormat="false" ht="14.25" hidden="false" customHeight="true" outlineLevel="0" collapsed="false">
      <c r="A5" s="112" t="n">
        <v>3</v>
      </c>
      <c r="B5" s="172" t="n">
        <v>4.34</v>
      </c>
      <c r="C5" s="172" t="n">
        <v>11.94</v>
      </c>
      <c r="D5" s="172" t="n">
        <f aca="false">C5-B5</f>
        <v>7.6</v>
      </c>
      <c r="E5" s="173" t="n">
        <v>4.34</v>
      </c>
      <c r="F5" s="173" t="n">
        <v>12.81</v>
      </c>
      <c r="G5" s="173" t="n">
        <f aca="false">F5-E5</f>
        <v>8.47</v>
      </c>
      <c r="H5" s="174" t="n">
        <v>4.39</v>
      </c>
      <c r="I5" s="174" t="n">
        <v>12.66</v>
      </c>
      <c r="J5" s="174" t="n">
        <f aca="false">I5-H5</f>
        <v>8.27</v>
      </c>
      <c r="K5" s="175" t="n">
        <v>4.4</v>
      </c>
      <c r="L5" s="175" t="n">
        <v>13.52</v>
      </c>
      <c r="M5" s="175" t="n">
        <f aca="false">L5-K5</f>
        <v>9.12</v>
      </c>
      <c r="N5" s="176" t="n">
        <v>4.39</v>
      </c>
      <c r="O5" s="176" t="n">
        <v>13.97</v>
      </c>
      <c r="P5" s="176" t="n">
        <f aca="false">O5-N5</f>
        <v>9.58</v>
      </c>
      <c r="Q5" s="177" t="n">
        <v>4.4</v>
      </c>
      <c r="R5" s="177" t="n">
        <v>12.49</v>
      </c>
      <c r="S5" s="177" t="n">
        <f aca="false">R5-Q5</f>
        <v>8.09</v>
      </c>
      <c r="T5" s="165"/>
      <c r="U5" s="165"/>
      <c r="V5" s="165"/>
      <c r="W5" s="165"/>
      <c r="X5" s="165"/>
      <c r="Y5" s="165"/>
      <c r="Z5" s="165"/>
      <c r="AA5" s="165"/>
      <c r="AB5" s="165"/>
      <c r="AC5" s="165"/>
      <c r="AD5" s="165"/>
      <c r="AE5" s="165"/>
      <c r="AF5" s="165"/>
      <c r="AG5" s="165"/>
      <c r="AH5" s="112"/>
      <c r="AI5" s="112"/>
      <c r="AJ5" s="112"/>
      <c r="AK5" s="112"/>
      <c r="AL5" s="112"/>
      <c r="AM5" s="112"/>
    </row>
    <row r="6" customFormat="false" ht="14.25" hidden="false" customHeight="true" outlineLevel="0" collapsed="false">
      <c r="A6" s="112" t="n">
        <v>4</v>
      </c>
      <c r="B6" s="172" t="n">
        <v>4.41</v>
      </c>
      <c r="C6" s="172" t="n">
        <v>11.99</v>
      </c>
      <c r="D6" s="172" t="n">
        <f aca="false">C6-B6</f>
        <v>7.58</v>
      </c>
      <c r="E6" s="173" t="n">
        <v>4.34</v>
      </c>
      <c r="F6" s="173" t="n">
        <v>13.16</v>
      </c>
      <c r="G6" s="173" t="n">
        <f aca="false">F6-E6</f>
        <v>8.82</v>
      </c>
      <c r="H6" s="174" t="n">
        <v>4.38</v>
      </c>
      <c r="I6" s="174" t="n">
        <v>13.98</v>
      </c>
      <c r="J6" s="174" t="n">
        <f aca="false">I6-H6</f>
        <v>9.6</v>
      </c>
      <c r="K6" s="175" t="n">
        <v>4.35</v>
      </c>
      <c r="L6" s="175" t="n">
        <v>14.41</v>
      </c>
      <c r="M6" s="175" t="n">
        <f aca="false">L6-K6</f>
        <v>10.06</v>
      </c>
      <c r="N6" s="176" t="n">
        <v>4.39</v>
      </c>
      <c r="O6" s="176" t="n">
        <v>14.32</v>
      </c>
      <c r="P6" s="176" t="n">
        <f aca="false">O6-N6</f>
        <v>9.93</v>
      </c>
      <c r="Q6" s="177" t="n">
        <v>4.36</v>
      </c>
      <c r="R6" s="177" t="n">
        <v>12.38</v>
      </c>
      <c r="S6" s="177" t="n">
        <f aca="false">R6-Q6</f>
        <v>8.02</v>
      </c>
      <c r="T6" s="165"/>
      <c r="U6" s="165"/>
      <c r="V6" s="165"/>
      <c r="W6" s="165"/>
      <c r="X6" s="165"/>
      <c r="Y6" s="165"/>
      <c r="Z6" s="165"/>
      <c r="AA6" s="165"/>
      <c r="AB6" s="165"/>
      <c r="AC6" s="165"/>
      <c r="AD6" s="165"/>
      <c r="AE6" s="165"/>
      <c r="AF6" s="165"/>
      <c r="AG6" s="165"/>
      <c r="AH6" s="165"/>
      <c r="AI6" s="165"/>
      <c r="AJ6" s="165"/>
      <c r="AK6" s="165"/>
      <c r="AL6" s="165"/>
      <c r="AM6" s="165"/>
    </row>
    <row r="7" customFormat="false" ht="14.25" hidden="false" customHeight="true" outlineLevel="0" collapsed="false">
      <c r="A7" s="112" t="n">
        <v>5</v>
      </c>
      <c r="B7" s="172" t="n">
        <v>4.36</v>
      </c>
      <c r="C7" s="172" t="n">
        <v>12.11</v>
      </c>
      <c r="D7" s="172" t="n">
        <f aca="false">C7-B7</f>
        <v>7.75</v>
      </c>
      <c r="E7" s="173" t="n">
        <v>4.32</v>
      </c>
      <c r="F7" s="173" t="n">
        <v>12.65</v>
      </c>
      <c r="G7" s="173" t="n">
        <f aca="false">F7-E7</f>
        <v>8.33</v>
      </c>
      <c r="H7" s="174" t="n">
        <v>4.36</v>
      </c>
      <c r="I7" s="174" t="n">
        <v>13.96</v>
      </c>
      <c r="J7" s="174" t="n">
        <f aca="false">I7-H7</f>
        <v>9.6</v>
      </c>
      <c r="K7" s="175" t="n">
        <v>4.4</v>
      </c>
      <c r="L7" s="175" t="n">
        <v>14.39</v>
      </c>
      <c r="M7" s="175" t="n">
        <f aca="false">L7-K7</f>
        <v>9.99</v>
      </c>
      <c r="N7" s="176" t="n">
        <v>4.39</v>
      </c>
      <c r="O7" s="176" t="n">
        <v>14.89</v>
      </c>
      <c r="P7" s="176" t="n">
        <f aca="false">O7-N7</f>
        <v>10.5</v>
      </c>
      <c r="Q7" s="177" t="n">
        <v>4.41</v>
      </c>
      <c r="R7" s="177" t="n">
        <v>13.13</v>
      </c>
      <c r="S7" s="177" t="n">
        <f aca="false">R7-Q7</f>
        <v>8.72</v>
      </c>
      <c r="T7" s="165"/>
      <c r="U7" s="165"/>
      <c r="V7" s="165"/>
      <c r="W7" s="165"/>
      <c r="X7" s="165"/>
      <c r="Y7" s="165"/>
      <c r="Z7" s="165"/>
      <c r="AA7" s="165"/>
      <c r="AB7" s="165"/>
      <c r="AC7" s="165"/>
      <c r="AD7" s="165"/>
      <c r="AE7" s="165"/>
      <c r="AF7" s="165"/>
      <c r="AG7" s="165"/>
      <c r="AH7" s="165"/>
      <c r="AI7" s="165"/>
      <c r="AJ7" s="165"/>
      <c r="AK7" s="165"/>
      <c r="AL7" s="165"/>
      <c r="AM7" s="165"/>
    </row>
    <row r="8" customFormat="false" ht="14.25" hidden="false" customHeight="true" outlineLevel="0" collapsed="false">
      <c r="A8" s="112" t="n">
        <v>6</v>
      </c>
      <c r="B8" s="172" t="n">
        <v>4.42</v>
      </c>
      <c r="C8" s="172" t="n">
        <v>13.65</v>
      </c>
      <c r="D8" s="172" t="n">
        <f aca="false">C8-B8</f>
        <v>9.23</v>
      </c>
      <c r="E8" s="173" t="n">
        <v>4.37</v>
      </c>
      <c r="F8" s="173" t="n">
        <v>13.68</v>
      </c>
      <c r="G8" s="173" t="n">
        <f aca="false">F8-E8</f>
        <v>9.31</v>
      </c>
      <c r="H8" s="174" t="n">
        <v>4.4</v>
      </c>
      <c r="I8" s="174" t="n">
        <v>14.03</v>
      </c>
      <c r="J8" s="174" t="n">
        <f aca="false">I8-H8</f>
        <v>9.63</v>
      </c>
      <c r="K8" s="175" t="n">
        <v>4.42</v>
      </c>
      <c r="L8" s="175" t="n">
        <v>13.76</v>
      </c>
      <c r="M8" s="175" t="n">
        <f aca="false">L8-K8</f>
        <v>9.34</v>
      </c>
      <c r="N8" s="176" t="n">
        <v>4.37</v>
      </c>
      <c r="O8" s="176" t="n">
        <v>14.35</v>
      </c>
      <c r="P8" s="176" t="n">
        <f aca="false">O8-N8</f>
        <v>9.98</v>
      </c>
      <c r="Q8" s="177" t="n">
        <v>4.39</v>
      </c>
      <c r="R8" s="177" t="n">
        <v>12.81</v>
      </c>
      <c r="S8" s="177" t="n">
        <f aca="false">R8-Q8</f>
        <v>8.42</v>
      </c>
      <c r="T8" s="165"/>
      <c r="U8" s="165"/>
      <c r="V8" s="165"/>
      <c r="W8" s="165"/>
      <c r="X8" s="165"/>
      <c r="Y8" s="165"/>
      <c r="Z8" s="165"/>
      <c r="AA8" s="165"/>
      <c r="AB8" s="165"/>
      <c r="AC8" s="165"/>
      <c r="AD8" s="165"/>
      <c r="AE8" s="165"/>
      <c r="AF8" s="165"/>
      <c r="AG8" s="165"/>
      <c r="AH8" s="165"/>
      <c r="AI8" s="165"/>
      <c r="AJ8" s="165"/>
      <c r="AK8" s="165"/>
      <c r="AL8" s="165"/>
      <c r="AM8" s="165"/>
    </row>
    <row r="9" customFormat="false" ht="14.25" hidden="false" customHeight="true" outlineLevel="0" collapsed="false">
      <c r="A9" s="112" t="n">
        <v>7</v>
      </c>
      <c r="B9" s="172" t="n">
        <v>4.34</v>
      </c>
      <c r="C9" s="172" t="n">
        <v>12.72</v>
      </c>
      <c r="D9" s="172" t="n">
        <f aca="false">C9-B9</f>
        <v>8.38</v>
      </c>
      <c r="E9" s="173" t="n">
        <v>4.4</v>
      </c>
      <c r="F9" s="173" t="n">
        <v>12.48</v>
      </c>
      <c r="G9" s="173" t="n">
        <f aca="false">F9-E9</f>
        <v>8.08</v>
      </c>
      <c r="H9" s="174" t="n">
        <v>4.35</v>
      </c>
      <c r="I9" s="174" t="n">
        <v>13.39</v>
      </c>
      <c r="J9" s="174" t="n">
        <f aca="false">I9-H9</f>
        <v>9.04</v>
      </c>
      <c r="K9" s="175" t="n">
        <v>4.36</v>
      </c>
      <c r="L9" s="175" t="n">
        <v>14.24</v>
      </c>
      <c r="M9" s="175" t="n">
        <f aca="false">L9-K9</f>
        <v>9.88</v>
      </c>
      <c r="N9" s="176" t="n">
        <v>4.39</v>
      </c>
      <c r="O9" s="176" t="n">
        <v>14.34</v>
      </c>
      <c r="P9" s="176" t="n">
        <f aca="false">O9-N9</f>
        <v>9.95</v>
      </c>
      <c r="Q9" s="177" t="n">
        <v>4.38</v>
      </c>
      <c r="R9" s="177" t="n">
        <v>12.61</v>
      </c>
      <c r="S9" s="177" t="n">
        <f aca="false">R9-Q9</f>
        <v>8.23</v>
      </c>
      <c r="T9" s="165"/>
      <c r="U9" s="165"/>
      <c r="V9" s="165"/>
      <c r="W9" s="165"/>
      <c r="X9" s="165"/>
      <c r="Y9" s="165"/>
      <c r="Z9" s="165"/>
      <c r="AA9" s="165"/>
      <c r="AB9" s="165"/>
      <c r="AC9" s="165"/>
      <c r="AD9" s="165"/>
      <c r="AE9" s="165"/>
      <c r="AF9" s="165"/>
      <c r="AG9" s="165"/>
      <c r="AH9" s="165"/>
      <c r="AI9" s="165"/>
      <c r="AJ9" s="165"/>
      <c r="AK9" s="165"/>
      <c r="AL9" s="165"/>
      <c r="AM9" s="165"/>
    </row>
    <row r="10" customFormat="false" ht="14.25" hidden="false" customHeight="true" outlineLevel="0" collapsed="false">
      <c r="A10" s="112" t="n">
        <v>8</v>
      </c>
      <c r="B10" s="172" t="n">
        <v>4.38</v>
      </c>
      <c r="C10" s="172" t="n">
        <v>12.79</v>
      </c>
      <c r="D10" s="172" t="n">
        <f aca="false">C10-B10</f>
        <v>8.41</v>
      </c>
      <c r="E10" s="173" t="n">
        <v>4.35</v>
      </c>
      <c r="F10" s="173" t="n">
        <v>13.47</v>
      </c>
      <c r="G10" s="173" t="n">
        <f aca="false">F10-E10</f>
        <v>9.12</v>
      </c>
      <c r="H10" s="174" t="n">
        <v>4.35</v>
      </c>
      <c r="I10" s="174" t="n">
        <v>13.31</v>
      </c>
      <c r="J10" s="174" t="n">
        <f aca="false">I10-H10</f>
        <v>8.96</v>
      </c>
      <c r="K10" s="175" t="n">
        <v>4.37</v>
      </c>
      <c r="L10" s="175" t="n">
        <v>14.71</v>
      </c>
      <c r="M10" s="175" t="n">
        <f aca="false">L10-K10</f>
        <v>10.34</v>
      </c>
      <c r="N10" s="176" t="n">
        <v>4.39</v>
      </c>
      <c r="O10" s="176" t="n">
        <v>14.59</v>
      </c>
      <c r="P10" s="176" t="n">
        <f aca="false">O10-N10</f>
        <v>10.2</v>
      </c>
      <c r="Q10" s="177" t="n">
        <v>4.37</v>
      </c>
      <c r="R10" s="177" t="n">
        <v>13.41</v>
      </c>
      <c r="S10" s="177" t="n">
        <f aca="false">R10-Q10</f>
        <v>9.04</v>
      </c>
      <c r="T10" s="165"/>
      <c r="U10" s="165"/>
      <c r="V10" s="165"/>
      <c r="W10" s="165"/>
      <c r="X10" s="165"/>
      <c r="Y10" s="165"/>
      <c r="Z10" s="165"/>
      <c r="AA10" s="165"/>
      <c r="AB10" s="165"/>
      <c r="AC10" s="165"/>
      <c r="AD10" s="165"/>
      <c r="AE10" s="165"/>
      <c r="AF10" s="165"/>
      <c r="AG10" s="165"/>
      <c r="AH10" s="165"/>
      <c r="AI10" s="165"/>
      <c r="AJ10" s="165"/>
      <c r="AK10" s="165"/>
      <c r="AL10" s="165"/>
      <c r="AM10" s="165"/>
    </row>
    <row r="11" customFormat="false" ht="14.25" hidden="false" customHeight="true" outlineLevel="0" collapsed="false">
      <c r="A11" s="112" t="n">
        <v>9</v>
      </c>
      <c r="B11" s="172" t="n">
        <v>4.31</v>
      </c>
      <c r="C11" s="172" t="n">
        <v>12.73</v>
      </c>
      <c r="D11" s="172" t="n">
        <f aca="false">C11-B11</f>
        <v>8.42</v>
      </c>
      <c r="E11" s="173" t="n">
        <v>4.37</v>
      </c>
      <c r="F11" s="173" t="n">
        <v>12.4</v>
      </c>
      <c r="G11" s="173" t="n">
        <f aca="false">F11-E11</f>
        <v>8.03</v>
      </c>
      <c r="H11" s="174" t="n">
        <v>4.4</v>
      </c>
      <c r="I11" s="174" t="n">
        <v>13.55</v>
      </c>
      <c r="J11" s="174" t="n">
        <f aca="false">I11-H11</f>
        <v>9.15</v>
      </c>
      <c r="K11" s="175" t="n">
        <v>4.36</v>
      </c>
      <c r="L11" s="175" t="n">
        <v>14.63</v>
      </c>
      <c r="M11" s="175" t="n">
        <f aca="false">L11-K11</f>
        <v>10.27</v>
      </c>
      <c r="N11" s="176" t="n">
        <v>4.36</v>
      </c>
      <c r="O11" s="176" t="n">
        <v>13.92</v>
      </c>
      <c r="P11" s="176" t="n">
        <f aca="false">O11-N11</f>
        <v>9.56</v>
      </c>
      <c r="Q11" s="177" t="n">
        <v>4.35</v>
      </c>
      <c r="R11" s="177" t="n">
        <v>12.13</v>
      </c>
      <c r="S11" s="177" t="n">
        <f aca="false">R11-Q11</f>
        <v>7.78</v>
      </c>
      <c r="T11" s="165"/>
      <c r="U11" s="165"/>
      <c r="V11" s="165"/>
      <c r="W11" s="165"/>
      <c r="X11" s="165"/>
      <c r="Y11" s="165"/>
      <c r="Z11" s="165"/>
      <c r="AA11" s="165"/>
      <c r="AB11" s="165"/>
      <c r="AC11" s="165"/>
      <c r="AD11" s="165"/>
      <c r="AE11" s="165"/>
      <c r="AF11" s="165"/>
      <c r="AG11" s="165"/>
      <c r="AH11" s="165"/>
      <c r="AI11" s="165"/>
      <c r="AJ11" s="165"/>
      <c r="AK11" s="165"/>
      <c r="AL11" s="165"/>
      <c r="AM11" s="165"/>
    </row>
    <row r="12" customFormat="false" ht="14.25" hidden="false" customHeight="true" outlineLevel="0" collapsed="false">
      <c r="A12" s="112" t="n">
        <v>10</v>
      </c>
      <c r="B12" s="172" t="n">
        <v>4.32</v>
      </c>
      <c r="C12" s="172" t="n">
        <v>12.16</v>
      </c>
      <c r="D12" s="172" t="n">
        <f aca="false">C12-B12</f>
        <v>7.84</v>
      </c>
      <c r="E12" s="173" t="n">
        <v>4.4</v>
      </c>
      <c r="F12" s="173" t="n">
        <v>11.16</v>
      </c>
      <c r="G12" s="173" t="n">
        <f aca="false">F12-E12</f>
        <v>6.76</v>
      </c>
      <c r="H12" s="174" t="n">
        <v>4.39</v>
      </c>
      <c r="I12" s="174" t="n">
        <v>14.41</v>
      </c>
      <c r="J12" s="174" t="n">
        <f aca="false">I12-H12</f>
        <v>10.02</v>
      </c>
      <c r="K12" s="175" t="n">
        <v>4.36</v>
      </c>
      <c r="L12" s="175" t="n">
        <v>14.56</v>
      </c>
      <c r="M12" s="175" t="n">
        <f aca="false">L12-K12</f>
        <v>10.2</v>
      </c>
      <c r="N12" s="176" t="n">
        <v>4.34</v>
      </c>
      <c r="O12" s="176" t="n">
        <v>13.55</v>
      </c>
      <c r="P12" s="176" t="n">
        <f aca="false">O12-N12</f>
        <v>9.21</v>
      </c>
      <c r="Q12" s="177" t="n">
        <v>4.4</v>
      </c>
      <c r="R12" s="177" t="n">
        <v>11.6</v>
      </c>
      <c r="S12" s="177" t="n">
        <f aca="false">R12-Q12</f>
        <v>7.2</v>
      </c>
      <c r="T12" s="165"/>
      <c r="U12" s="165"/>
      <c r="V12" s="165"/>
      <c r="W12" s="165"/>
      <c r="X12" s="165"/>
      <c r="Y12" s="165"/>
      <c r="Z12" s="165"/>
      <c r="AA12" s="165"/>
      <c r="AB12" s="165"/>
      <c r="AC12" s="165"/>
      <c r="AD12" s="165"/>
      <c r="AE12" s="165"/>
      <c r="AF12" s="165"/>
      <c r="AG12" s="165"/>
      <c r="AH12" s="165"/>
      <c r="AI12" s="165"/>
      <c r="AJ12" s="165"/>
      <c r="AK12" s="165"/>
      <c r="AL12" s="165"/>
      <c r="AM12" s="165"/>
    </row>
    <row r="13" customFormat="false" ht="14.25" hidden="false" customHeight="true" outlineLevel="0" collapsed="false">
      <c r="A13" s="112" t="n">
        <v>11</v>
      </c>
      <c r="B13" s="172" t="n">
        <v>4.42</v>
      </c>
      <c r="C13" s="172" t="n">
        <v>12.53</v>
      </c>
      <c r="D13" s="172" t="n">
        <f aca="false">C13-B13</f>
        <v>8.11</v>
      </c>
      <c r="E13" s="173" t="n">
        <v>4.39</v>
      </c>
      <c r="F13" s="173" t="n">
        <v>13.7</v>
      </c>
      <c r="G13" s="173" t="n">
        <f aca="false">F13-E13</f>
        <v>9.31</v>
      </c>
      <c r="H13" s="174" t="n">
        <v>4.43</v>
      </c>
      <c r="I13" s="174" t="n">
        <v>13.8</v>
      </c>
      <c r="J13" s="174" t="n">
        <f aca="false">I13-H13</f>
        <v>9.37</v>
      </c>
      <c r="K13" s="175" t="n">
        <v>4.36</v>
      </c>
      <c r="L13" s="175" t="n">
        <v>13.5</v>
      </c>
      <c r="M13" s="175" t="n">
        <f aca="false">L13-K13</f>
        <v>9.14</v>
      </c>
      <c r="N13" s="176" t="n">
        <v>4.33</v>
      </c>
      <c r="O13" s="176" t="n">
        <v>13.26</v>
      </c>
      <c r="P13" s="176" t="n">
        <f aca="false">O13-N13</f>
        <v>8.93</v>
      </c>
      <c r="Q13" s="177" t="n">
        <v>4.42</v>
      </c>
      <c r="R13" s="177" t="n">
        <v>13.24</v>
      </c>
      <c r="S13" s="177" t="n">
        <f aca="false">R13-Q13</f>
        <v>8.82</v>
      </c>
      <c r="T13" s="165"/>
      <c r="U13" s="165"/>
      <c r="V13" s="165"/>
      <c r="W13" s="165"/>
      <c r="X13" s="165"/>
      <c r="Y13" s="165"/>
      <c r="Z13" s="165"/>
      <c r="AA13" s="165"/>
      <c r="AB13" s="165"/>
      <c r="AC13" s="165"/>
      <c r="AD13" s="165"/>
      <c r="AE13" s="165"/>
      <c r="AF13" s="165"/>
      <c r="AG13" s="165"/>
      <c r="AH13" s="165"/>
      <c r="AI13" s="165"/>
      <c r="AJ13" s="165"/>
      <c r="AK13" s="165"/>
      <c r="AL13" s="165"/>
      <c r="AM13" s="165"/>
    </row>
    <row r="14" customFormat="false" ht="14.25" hidden="false" customHeight="true" outlineLevel="0" collapsed="false">
      <c r="A14" s="112" t="n">
        <v>12</v>
      </c>
      <c r="B14" s="172" t="n">
        <v>4.39</v>
      </c>
      <c r="C14" s="172" t="n">
        <v>12.85</v>
      </c>
      <c r="D14" s="172" t="n">
        <f aca="false">C14-B14</f>
        <v>8.46</v>
      </c>
      <c r="E14" s="173" t="n">
        <v>4.4</v>
      </c>
      <c r="F14" s="173" t="n">
        <v>12.9</v>
      </c>
      <c r="G14" s="173" t="n">
        <f aca="false">F14-E14</f>
        <v>8.5</v>
      </c>
      <c r="H14" s="174" t="n">
        <v>4.38</v>
      </c>
      <c r="I14" s="174" t="n">
        <v>14.14</v>
      </c>
      <c r="J14" s="174" t="n">
        <f aca="false">I14-H14</f>
        <v>9.76</v>
      </c>
      <c r="K14" s="175" t="n">
        <v>4.37</v>
      </c>
      <c r="L14" s="175" t="n">
        <v>12.89</v>
      </c>
      <c r="M14" s="175" t="n">
        <f aca="false">L14-K14</f>
        <v>8.52</v>
      </c>
      <c r="N14" s="176" t="n">
        <v>4.35</v>
      </c>
      <c r="O14" s="176" t="n">
        <v>12.12</v>
      </c>
      <c r="P14" s="176" t="n">
        <f aca="false">O14-N14</f>
        <v>7.77</v>
      </c>
      <c r="Q14" s="177" t="n">
        <v>4.34</v>
      </c>
      <c r="R14" s="177" t="n">
        <v>12.07</v>
      </c>
      <c r="S14" s="177" t="n">
        <f aca="false">R14-Q14</f>
        <v>7.73</v>
      </c>
      <c r="T14" s="165"/>
      <c r="U14" s="165"/>
      <c r="V14" s="165"/>
      <c r="W14" s="165"/>
      <c r="X14" s="165"/>
      <c r="Y14" s="165"/>
      <c r="Z14" s="165"/>
      <c r="AA14" s="165"/>
      <c r="AB14" s="165"/>
      <c r="AC14" s="165"/>
      <c r="AD14" s="165"/>
      <c r="AE14" s="165"/>
      <c r="AF14" s="165"/>
      <c r="AG14" s="165"/>
      <c r="AH14" s="165"/>
      <c r="AI14" s="165"/>
      <c r="AJ14" s="165"/>
      <c r="AK14" s="165"/>
      <c r="AL14" s="165"/>
      <c r="AM14" s="165"/>
    </row>
    <row r="15" customFormat="false" ht="14.25" hidden="false" customHeight="true" outlineLevel="0" collapsed="false">
      <c r="A15" s="112" t="n">
        <v>13</v>
      </c>
      <c r="B15" s="172" t="n">
        <v>4.32</v>
      </c>
      <c r="C15" s="172" t="n">
        <v>12.26</v>
      </c>
      <c r="D15" s="172" t="n">
        <f aca="false">C15-B15</f>
        <v>7.94</v>
      </c>
      <c r="E15" s="173" t="n">
        <v>4.35</v>
      </c>
      <c r="F15" s="173" t="n">
        <v>13.12</v>
      </c>
      <c r="G15" s="173" t="n">
        <f aca="false">F15-E15</f>
        <v>8.77</v>
      </c>
      <c r="H15" s="174" t="n">
        <v>4.38</v>
      </c>
      <c r="I15" s="174" t="n">
        <v>13.35</v>
      </c>
      <c r="J15" s="174" t="n">
        <f aca="false">I15-H15</f>
        <v>8.97</v>
      </c>
      <c r="K15" s="175" t="n">
        <v>4.35</v>
      </c>
      <c r="L15" s="175" t="n">
        <v>13.24</v>
      </c>
      <c r="M15" s="175" t="n">
        <f aca="false">L15-K15</f>
        <v>8.89</v>
      </c>
      <c r="N15" s="176" t="n">
        <v>4.38</v>
      </c>
      <c r="O15" s="176" t="n">
        <v>13.54</v>
      </c>
      <c r="P15" s="176" t="n">
        <f aca="false">O15-N15</f>
        <v>9.16</v>
      </c>
      <c r="Q15" s="177" t="n">
        <v>4.39</v>
      </c>
      <c r="R15" s="177" t="n">
        <v>11.81</v>
      </c>
      <c r="S15" s="177" t="n">
        <f aca="false">R15-Q15</f>
        <v>7.42</v>
      </c>
      <c r="T15" s="165"/>
      <c r="U15" s="165"/>
      <c r="V15" s="165"/>
      <c r="W15" s="165"/>
      <c r="X15" s="165"/>
      <c r="Y15" s="165"/>
      <c r="Z15" s="165"/>
      <c r="AA15" s="165"/>
      <c r="AB15" s="165"/>
      <c r="AC15" s="165"/>
      <c r="AD15" s="165"/>
      <c r="AE15" s="165"/>
      <c r="AF15" s="165"/>
      <c r="AG15" s="165"/>
      <c r="AH15" s="165"/>
      <c r="AI15" s="165"/>
      <c r="AJ15" s="165"/>
      <c r="AK15" s="165"/>
      <c r="AL15" s="165"/>
      <c r="AM15" s="165"/>
    </row>
    <row r="16" customFormat="false" ht="14.25" hidden="false" customHeight="true" outlineLevel="0" collapsed="false">
      <c r="A16" s="112" t="n">
        <v>14</v>
      </c>
      <c r="B16" s="172" t="n">
        <v>4.39</v>
      </c>
      <c r="C16" s="172" t="n">
        <v>13.34</v>
      </c>
      <c r="D16" s="172" t="n">
        <f aca="false">C16-B16</f>
        <v>8.95</v>
      </c>
      <c r="E16" s="173" t="n">
        <v>4.42</v>
      </c>
      <c r="F16" s="173" t="n">
        <v>13.71</v>
      </c>
      <c r="G16" s="173" t="n">
        <f aca="false">F16-E16</f>
        <v>9.29</v>
      </c>
      <c r="H16" s="174" t="n">
        <v>4.39</v>
      </c>
      <c r="I16" s="174" t="n">
        <v>13.64</v>
      </c>
      <c r="J16" s="174" t="n">
        <f aca="false">I16-H16</f>
        <v>9.25</v>
      </c>
      <c r="K16" s="175" t="n">
        <v>4.32</v>
      </c>
      <c r="L16" s="175" t="n">
        <v>13.99</v>
      </c>
      <c r="M16" s="175" t="n">
        <f aca="false">L16-K16</f>
        <v>9.67</v>
      </c>
      <c r="N16" s="176" t="n">
        <v>4.38</v>
      </c>
      <c r="O16" s="176" t="n">
        <v>14.16</v>
      </c>
      <c r="P16" s="176" t="n">
        <f aca="false">O16-N16</f>
        <v>9.78</v>
      </c>
      <c r="Q16" s="177" t="n">
        <v>4.43</v>
      </c>
      <c r="R16" s="177" t="n">
        <v>12.48</v>
      </c>
      <c r="S16" s="177" t="n">
        <f aca="false">R16-Q16</f>
        <v>8.05</v>
      </c>
      <c r="T16" s="165"/>
      <c r="U16" s="165"/>
      <c r="V16" s="165"/>
      <c r="W16" s="165"/>
      <c r="X16" s="165"/>
      <c r="Y16" s="165"/>
      <c r="Z16" s="165"/>
      <c r="AA16" s="165"/>
      <c r="AB16" s="165"/>
      <c r="AC16" s="165"/>
      <c r="AD16" s="165"/>
      <c r="AE16" s="165"/>
      <c r="AF16" s="165"/>
      <c r="AG16" s="165"/>
      <c r="AH16" s="165"/>
      <c r="AI16" s="165"/>
      <c r="AJ16" s="165"/>
      <c r="AK16" s="165"/>
      <c r="AL16" s="165"/>
      <c r="AM16" s="165"/>
    </row>
    <row r="17" customFormat="false" ht="14.25" hidden="false" customHeight="true" outlineLevel="0" collapsed="false">
      <c r="A17" s="112" t="n">
        <v>15</v>
      </c>
      <c r="B17" s="172" t="n">
        <v>4.38</v>
      </c>
      <c r="C17" s="172" t="n">
        <v>12.89</v>
      </c>
      <c r="D17" s="172" t="n">
        <f aca="false">C17-B17</f>
        <v>8.51</v>
      </c>
      <c r="E17" s="173" t="n">
        <v>4.4</v>
      </c>
      <c r="F17" s="173" t="n">
        <v>9.75</v>
      </c>
      <c r="G17" s="173" t="n">
        <f aca="false">F17-E17</f>
        <v>5.35</v>
      </c>
      <c r="H17" s="174" t="n">
        <v>4.36</v>
      </c>
      <c r="I17" s="174" t="n">
        <v>11.55</v>
      </c>
      <c r="J17" s="174" t="n">
        <f aca="false">I17-H17</f>
        <v>7.19</v>
      </c>
      <c r="K17" s="175" t="n">
        <v>4.4</v>
      </c>
      <c r="L17" s="175" t="n">
        <v>12.3</v>
      </c>
      <c r="M17" s="175" t="n">
        <f aca="false">L17-K17</f>
        <v>7.9</v>
      </c>
      <c r="N17" s="176" t="n">
        <v>4.33</v>
      </c>
      <c r="O17" s="176" t="n">
        <v>13.5</v>
      </c>
      <c r="P17" s="176" t="n">
        <f aca="false">O17-N17</f>
        <v>9.17</v>
      </c>
      <c r="Q17" s="177" t="n">
        <v>4.35</v>
      </c>
      <c r="R17" s="177" t="n">
        <v>12.56</v>
      </c>
      <c r="S17" s="177" t="n">
        <f aca="false">R17-Q17</f>
        <v>8.21</v>
      </c>
      <c r="T17" s="165"/>
      <c r="U17" s="165"/>
      <c r="V17" s="165"/>
      <c r="W17" s="165"/>
      <c r="X17" s="165"/>
      <c r="Y17" s="165"/>
      <c r="Z17" s="165"/>
      <c r="AA17" s="165"/>
      <c r="AB17" s="165"/>
      <c r="AC17" s="165"/>
      <c r="AD17" s="165"/>
      <c r="AE17" s="165"/>
      <c r="AF17" s="165"/>
      <c r="AG17" s="165"/>
      <c r="AH17" s="165"/>
      <c r="AI17" s="165"/>
      <c r="AJ17" s="165"/>
      <c r="AK17" s="165"/>
      <c r="AL17" s="165"/>
      <c r="AM17" s="165"/>
    </row>
    <row r="18" customFormat="false" ht="14.25" hidden="false" customHeight="true" outlineLevel="0" collapsed="false">
      <c r="A18" s="112" t="n">
        <v>16</v>
      </c>
      <c r="B18" s="172" t="n">
        <v>4.36</v>
      </c>
      <c r="C18" s="172" t="n">
        <v>12.32</v>
      </c>
      <c r="D18" s="172" t="n">
        <f aca="false">C18-B18</f>
        <v>7.96</v>
      </c>
      <c r="E18" s="173" t="n">
        <v>4.36</v>
      </c>
      <c r="F18" s="173" t="n">
        <v>12.5</v>
      </c>
      <c r="G18" s="173" t="n">
        <f aca="false">F18-E18</f>
        <v>8.14</v>
      </c>
      <c r="H18" s="174" t="n">
        <v>4.41</v>
      </c>
      <c r="I18" s="174" t="n">
        <v>12.21</v>
      </c>
      <c r="J18" s="174" t="n">
        <f aca="false">I18-H18</f>
        <v>7.8</v>
      </c>
      <c r="K18" s="175" t="n">
        <v>4.37</v>
      </c>
      <c r="L18" s="175" t="n">
        <v>13.66</v>
      </c>
      <c r="M18" s="175" t="n">
        <f aca="false">L18-K18</f>
        <v>9.29</v>
      </c>
      <c r="N18" s="176" t="n">
        <v>4.37</v>
      </c>
      <c r="O18" s="176" t="n">
        <v>12.8</v>
      </c>
      <c r="P18" s="176" t="n">
        <f aca="false">O18-N18</f>
        <v>8.43</v>
      </c>
      <c r="Q18" s="177" t="n">
        <v>4.35</v>
      </c>
      <c r="R18" s="177" t="n">
        <v>11.74</v>
      </c>
      <c r="S18" s="177" t="n">
        <f aca="false">R18-Q18</f>
        <v>7.39</v>
      </c>
      <c r="T18" s="165"/>
      <c r="U18" s="165"/>
      <c r="V18" s="165"/>
      <c r="W18" s="165"/>
      <c r="X18" s="165"/>
      <c r="Y18" s="165"/>
      <c r="Z18" s="165"/>
      <c r="AA18" s="165"/>
      <c r="AB18" s="165"/>
      <c r="AC18" s="165"/>
      <c r="AD18" s="165"/>
      <c r="AE18" s="165"/>
      <c r="AF18" s="165"/>
      <c r="AG18" s="165"/>
      <c r="AH18" s="165"/>
      <c r="AI18" s="165"/>
      <c r="AJ18" s="165"/>
      <c r="AK18" s="165"/>
      <c r="AL18" s="165"/>
      <c r="AM18" s="165"/>
    </row>
    <row r="19" customFormat="false" ht="14.25" hidden="false" customHeight="true" outlineLevel="0" collapsed="false">
      <c r="A19" s="112" t="n">
        <v>17</v>
      </c>
      <c r="B19" s="172" t="n">
        <v>4.33</v>
      </c>
      <c r="C19" s="172" t="n">
        <v>12.98</v>
      </c>
      <c r="D19" s="172" t="n">
        <f aca="false">C19-B19</f>
        <v>8.65</v>
      </c>
      <c r="E19" s="173" t="n">
        <v>4.37</v>
      </c>
      <c r="F19" s="173" t="n">
        <v>11.1</v>
      </c>
      <c r="G19" s="173" t="n">
        <f aca="false">F19-E19</f>
        <v>6.73</v>
      </c>
      <c r="H19" s="174" t="n">
        <v>4.37</v>
      </c>
      <c r="I19" s="174" t="n">
        <v>13.38</v>
      </c>
      <c r="J19" s="174" t="n">
        <f aca="false">I19-H19</f>
        <v>9.01</v>
      </c>
      <c r="K19" s="175" t="n">
        <v>4.38</v>
      </c>
      <c r="L19" s="175" t="n">
        <v>12.76</v>
      </c>
      <c r="M19" s="175" t="n">
        <f aca="false">L19-K19</f>
        <v>8.38</v>
      </c>
      <c r="N19" s="176" t="n">
        <v>4.35</v>
      </c>
      <c r="O19" s="176" t="n">
        <v>13.12</v>
      </c>
      <c r="P19" s="176" t="n">
        <f aca="false">O19-N19</f>
        <v>8.77</v>
      </c>
      <c r="Q19" s="177" t="n">
        <v>4.4</v>
      </c>
      <c r="R19" s="177" t="n">
        <v>12.09</v>
      </c>
      <c r="S19" s="177" t="n">
        <f aca="false">R19-Q19</f>
        <v>7.69</v>
      </c>
      <c r="T19" s="165"/>
      <c r="U19" s="165"/>
      <c r="V19" s="165"/>
      <c r="W19" s="165"/>
      <c r="X19" s="165"/>
      <c r="Y19" s="165"/>
      <c r="Z19" s="165"/>
      <c r="AA19" s="165"/>
      <c r="AB19" s="165"/>
      <c r="AC19" s="165"/>
      <c r="AD19" s="165"/>
      <c r="AE19" s="165"/>
      <c r="AF19" s="165"/>
      <c r="AG19" s="165"/>
      <c r="AH19" s="165"/>
      <c r="AI19" s="165"/>
      <c r="AJ19" s="165"/>
      <c r="AK19" s="165"/>
      <c r="AL19" s="165"/>
      <c r="AM19" s="165"/>
    </row>
    <row r="20" customFormat="false" ht="14.25" hidden="false" customHeight="true" outlineLevel="0" collapsed="false">
      <c r="A20" s="112" t="n">
        <v>18</v>
      </c>
      <c r="B20" s="172" t="n">
        <v>4.37</v>
      </c>
      <c r="C20" s="172" t="n">
        <v>13.35</v>
      </c>
      <c r="D20" s="172" t="n">
        <f aca="false">C20-B20</f>
        <v>8.98</v>
      </c>
      <c r="E20" s="173" t="n">
        <v>4.39</v>
      </c>
      <c r="F20" s="173" t="n">
        <v>10.74</v>
      </c>
      <c r="G20" s="173" t="n">
        <f aca="false">F20-E20</f>
        <v>6.35</v>
      </c>
      <c r="H20" s="174" t="n">
        <v>4.39</v>
      </c>
      <c r="I20" s="174" t="n">
        <v>12.41</v>
      </c>
      <c r="J20" s="174" t="n">
        <f aca="false">I20-H20</f>
        <v>8.02</v>
      </c>
      <c r="K20" s="175" t="n">
        <v>4.32</v>
      </c>
      <c r="L20" s="175" t="n">
        <v>12.37</v>
      </c>
      <c r="M20" s="175" t="n">
        <f aca="false">L20-K20</f>
        <v>8.05</v>
      </c>
      <c r="N20" s="176" t="n">
        <v>4.4</v>
      </c>
      <c r="O20" s="176" t="n">
        <v>13.09</v>
      </c>
      <c r="P20" s="176" t="n">
        <f aca="false">O20-N20</f>
        <v>8.69</v>
      </c>
      <c r="Q20" s="177" t="n">
        <v>4.36</v>
      </c>
      <c r="R20" s="177" t="n">
        <v>12.49</v>
      </c>
      <c r="S20" s="177" t="n">
        <f aca="false">R20-Q20</f>
        <v>8.13</v>
      </c>
      <c r="T20" s="165"/>
      <c r="U20" s="165"/>
      <c r="V20" s="165"/>
      <c r="W20" s="165"/>
      <c r="X20" s="165"/>
      <c r="Y20" s="165"/>
      <c r="Z20" s="165"/>
      <c r="AA20" s="165"/>
      <c r="AB20" s="165"/>
      <c r="AC20" s="165"/>
      <c r="AD20" s="165"/>
      <c r="AE20" s="165"/>
      <c r="AF20" s="165"/>
      <c r="AG20" s="165"/>
      <c r="AH20" s="165"/>
      <c r="AI20" s="165"/>
      <c r="AJ20" s="165"/>
      <c r="AK20" s="165"/>
      <c r="AL20" s="165"/>
      <c r="AM20" s="165"/>
    </row>
    <row r="21" customFormat="false" ht="14.25" hidden="false" customHeight="true" outlineLevel="0" collapsed="false">
      <c r="A21" s="112" t="n">
        <v>19</v>
      </c>
      <c r="B21" s="172" t="n">
        <v>4.36</v>
      </c>
      <c r="C21" s="172" t="n">
        <v>12.71</v>
      </c>
      <c r="D21" s="172" t="n">
        <f aca="false">C21-B21</f>
        <v>8.35</v>
      </c>
      <c r="E21" s="173" t="n">
        <v>4.38</v>
      </c>
      <c r="F21" s="173" t="n">
        <v>12.04</v>
      </c>
      <c r="G21" s="173" t="n">
        <f aca="false">F21-E21</f>
        <v>7.66</v>
      </c>
      <c r="H21" s="174" t="n">
        <v>4.37</v>
      </c>
      <c r="I21" s="174" t="n">
        <v>13.08</v>
      </c>
      <c r="J21" s="174" t="n">
        <f aca="false">I21-H21</f>
        <v>8.71</v>
      </c>
      <c r="K21" s="175" t="n">
        <v>4.41</v>
      </c>
      <c r="L21" s="175" t="n">
        <v>14.22</v>
      </c>
      <c r="M21" s="175" t="n">
        <f aca="false">L21-K21</f>
        <v>9.81</v>
      </c>
      <c r="N21" s="176" t="n">
        <v>4.39</v>
      </c>
      <c r="O21" s="176" t="n">
        <v>13.91</v>
      </c>
      <c r="P21" s="176" t="n">
        <f aca="false">O21-N21</f>
        <v>9.52</v>
      </c>
      <c r="Q21" s="177" t="n">
        <v>4.36</v>
      </c>
      <c r="R21" s="177" t="n">
        <v>11.81</v>
      </c>
      <c r="S21" s="177" t="n">
        <f aca="false">R21-Q21</f>
        <v>7.45</v>
      </c>
      <c r="T21" s="165"/>
      <c r="U21" s="165"/>
      <c r="V21" s="165"/>
      <c r="W21" s="165"/>
      <c r="X21" s="165"/>
      <c r="Y21" s="165"/>
      <c r="Z21" s="165"/>
      <c r="AA21" s="165"/>
      <c r="AB21" s="165"/>
      <c r="AC21" s="165"/>
      <c r="AD21" s="165"/>
      <c r="AE21" s="165"/>
      <c r="AF21" s="165"/>
      <c r="AG21" s="165"/>
      <c r="AH21" s="165"/>
      <c r="AI21" s="165"/>
      <c r="AJ21" s="165"/>
      <c r="AK21" s="165"/>
      <c r="AL21" s="165"/>
      <c r="AM21" s="165"/>
    </row>
    <row r="22" customFormat="false" ht="14.25" hidden="false" customHeight="true" outlineLevel="0" collapsed="false">
      <c r="A22" s="112" t="n">
        <v>20</v>
      </c>
      <c r="B22" s="172" t="n">
        <v>4.36</v>
      </c>
      <c r="C22" s="172" t="n">
        <v>12.69</v>
      </c>
      <c r="D22" s="172" t="n">
        <f aca="false">C22-B22</f>
        <v>8.33</v>
      </c>
      <c r="E22" s="173" t="n">
        <v>4.38</v>
      </c>
      <c r="F22" s="173" t="n">
        <v>9.69</v>
      </c>
      <c r="G22" s="173" t="n">
        <f aca="false">F22-E22</f>
        <v>5.31</v>
      </c>
      <c r="H22" s="174" t="n">
        <v>4.33</v>
      </c>
      <c r="I22" s="174" t="n">
        <v>11.57</v>
      </c>
      <c r="J22" s="174" t="n">
        <f aca="false">I22-H22</f>
        <v>7.24</v>
      </c>
      <c r="K22" s="175" t="n">
        <v>4.36</v>
      </c>
      <c r="L22" s="175" t="n">
        <v>12.48</v>
      </c>
      <c r="M22" s="175" t="n">
        <f aca="false">L22-K22</f>
        <v>8.12</v>
      </c>
      <c r="N22" s="176" t="n">
        <v>4.38</v>
      </c>
      <c r="O22" s="176" t="n">
        <v>13.36</v>
      </c>
      <c r="P22" s="176" t="n">
        <f aca="false">O22-N22</f>
        <v>8.98</v>
      </c>
      <c r="Q22" s="177" t="n">
        <v>4.39</v>
      </c>
      <c r="R22" s="177" t="n">
        <v>12.61</v>
      </c>
      <c r="S22" s="177" t="n">
        <f aca="false">R22-Q22</f>
        <v>8.22</v>
      </c>
      <c r="T22" s="165"/>
      <c r="U22" s="165"/>
      <c r="V22" s="165"/>
      <c r="W22" s="165"/>
      <c r="X22" s="165"/>
      <c r="Y22" s="165"/>
      <c r="Z22" s="165"/>
      <c r="AA22" s="165"/>
      <c r="AB22" s="165"/>
      <c r="AC22" s="165"/>
      <c r="AD22" s="165"/>
      <c r="AE22" s="165"/>
      <c r="AF22" s="165"/>
      <c r="AG22" s="165"/>
      <c r="AH22" s="165"/>
      <c r="AI22" s="165"/>
      <c r="AJ22" s="165"/>
      <c r="AK22" s="165"/>
      <c r="AL22" s="165"/>
      <c r="AM22" s="165"/>
    </row>
    <row r="23" customFormat="false" ht="14.25" hidden="false" customHeight="true" outlineLevel="0" collapsed="false">
      <c r="A23" s="112" t="n">
        <v>21</v>
      </c>
      <c r="B23" s="172" t="n">
        <v>4.35</v>
      </c>
      <c r="C23" s="172" t="n">
        <v>13.56</v>
      </c>
      <c r="D23" s="172" t="n">
        <f aca="false">C23-B23</f>
        <v>9.21</v>
      </c>
      <c r="E23" s="173" t="n">
        <v>4.38</v>
      </c>
      <c r="F23" s="173" t="n">
        <v>12.88</v>
      </c>
      <c r="G23" s="173" t="n">
        <f aca="false">F23-E23</f>
        <v>8.5</v>
      </c>
      <c r="H23" s="174" t="n">
        <v>4.32</v>
      </c>
      <c r="I23" s="174" t="n">
        <v>13.43</v>
      </c>
      <c r="J23" s="174" t="n">
        <f aca="false">I23-H23</f>
        <v>9.11</v>
      </c>
      <c r="K23" s="175" t="n">
        <v>4.4</v>
      </c>
      <c r="L23" s="175" t="n">
        <v>15.25</v>
      </c>
      <c r="M23" s="175" t="n">
        <f aca="false">L23-K23</f>
        <v>10.85</v>
      </c>
      <c r="N23" s="176" t="n">
        <v>4.41</v>
      </c>
      <c r="O23" s="176" t="n">
        <v>14.14</v>
      </c>
      <c r="P23" s="176" t="n">
        <f aca="false">O23-N23</f>
        <v>9.73</v>
      </c>
      <c r="Q23" s="177" t="n">
        <v>4.38</v>
      </c>
      <c r="R23" s="177" t="n">
        <v>12.31</v>
      </c>
      <c r="S23" s="177" t="n">
        <f aca="false">R23-Q23</f>
        <v>7.93</v>
      </c>
      <c r="T23" s="165"/>
      <c r="U23" s="165"/>
      <c r="V23" s="165"/>
      <c r="W23" s="165"/>
      <c r="X23" s="165"/>
      <c r="Y23" s="165"/>
      <c r="Z23" s="165"/>
      <c r="AA23" s="165"/>
      <c r="AB23" s="165"/>
      <c r="AC23" s="165"/>
      <c r="AD23" s="165"/>
      <c r="AE23" s="165"/>
      <c r="AF23" s="165"/>
      <c r="AG23" s="165"/>
      <c r="AH23" s="165"/>
      <c r="AI23" s="165"/>
      <c r="AJ23" s="165"/>
      <c r="AK23" s="165"/>
      <c r="AL23" s="165"/>
      <c r="AM23" s="165"/>
    </row>
    <row r="24" customFormat="false" ht="14.25" hidden="false" customHeight="true" outlineLevel="0" collapsed="false">
      <c r="A24" s="112" t="n">
        <v>22</v>
      </c>
      <c r="B24" s="172" t="n">
        <v>4.35</v>
      </c>
      <c r="C24" s="172" t="n">
        <v>12.38</v>
      </c>
      <c r="D24" s="172" t="n">
        <f aca="false">C24-B24</f>
        <v>8.03</v>
      </c>
      <c r="E24" s="173" t="n">
        <v>4.4</v>
      </c>
      <c r="F24" s="173" t="n">
        <v>9.02</v>
      </c>
      <c r="G24" s="173" t="n">
        <f aca="false">F24-E24</f>
        <v>4.62</v>
      </c>
      <c r="H24" s="174" t="n">
        <v>4.41</v>
      </c>
      <c r="I24" s="174" t="n">
        <v>11.52</v>
      </c>
      <c r="J24" s="174" t="n">
        <f aca="false">I24-H24</f>
        <v>7.11</v>
      </c>
      <c r="K24" s="175" t="n">
        <v>4.42</v>
      </c>
      <c r="L24" s="175" t="n">
        <v>13.22</v>
      </c>
      <c r="M24" s="175" t="n">
        <f aca="false">L24-K24</f>
        <v>8.8</v>
      </c>
      <c r="N24" s="176" t="n">
        <v>4.4</v>
      </c>
      <c r="O24" s="176" t="n">
        <v>13.09</v>
      </c>
      <c r="P24" s="176" t="n">
        <f aca="false">O24-N24</f>
        <v>8.69</v>
      </c>
      <c r="Q24" s="177" t="n">
        <v>4.39</v>
      </c>
      <c r="R24" s="177" t="n">
        <v>12.34</v>
      </c>
      <c r="S24" s="177" t="n">
        <f aca="false">R24-Q24</f>
        <v>7.95</v>
      </c>
      <c r="T24" s="165"/>
      <c r="U24" s="165"/>
      <c r="V24" s="165"/>
      <c r="W24" s="165"/>
      <c r="X24" s="165"/>
      <c r="Y24" s="165"/>
      <c r="Z24" s="165"/>
      <c r="AA24" s="165"/>
      <c r="AB24" s="165"/>
      <c r="AC24" s="165"/>
      <c r="AD24" s="165"/>
      <c r="AE24" s="165"/>
      <c r="AF24" s="165"/>
      <c r="AG24" s="165"/>
      <c r="AH24" s="165"/>
      <c r="AI24" s="165"/>
      <c r="AJ24" s="165"/>
      <c r="AK24" s="165"/>
      <c r="AL24" s="165"/>
      <c r="AM24" s="165"/>
    </row>
    <row r="25" customFormat="false" ht="14.25" hidden="false" customHeight="true" outlineLevel="0" collapsed="false">
      <c r="A25" s="112" t="n">
        <v>23</v>
      </c>
      <c r="B25" s="172" t="n">
        <v>4.37</v>
      </c>
      <c r="C25" s="172" t="n">
        <v>14.01</v>
      </c>
      <c r="D25" s="172" t="n">
        <f aca="false">C25-B25</f>
        <v>9.64</v>
      </c>
      <c r="E25" s="173" t="n">
        <v>4.38</v>
      </c>
      <c r="F25" s="173" t="n">
        <v>11.92</v>
      </c>
      <c r="G25" s="173" t="n">
        <f aca="false">F25-E25</f>
        <v>7.54</v>
      </c>
      <c r="H25" s="174" t="n">
        <v>4.34</v>
      </c>
      <c r="I25" s="174" t="n">
        <v>13.67</v>
      </c>
      <c r="J25" s="174" t="n">
        <f aca="false">I25-H25</f>
        <v>9.33</v>
      </c>
      <c r="K25" s="175" t="n">
        <v>4.39</v>
      </c>
      <c r="L25" s="175" t="n">
        <v>14.83</v>
      </c>
      <c r="M25" s="175" t="n">
        <f aca="false">L25-K25</f>
        <v>10.44</v>
      </c>
      <c r="N25" s="176" t="n">
        <v>4.36</v>
      </c>
      <c r="O25" s="176" t="n">
        <v>14.79</v>
      </c>
      <c r="P25" s="176" t="n">
        <f aca="false">O25-N25</f>
        <v>10.43</v>
      </c>
      <c r="Q25" s="177" t="n">
        <v>4.4</v>
      </c>
      <c r="R25" s="177" t="n">
        <v>12.17</v>
      </c>
      <c r="S25" s="177" t="n">
        <f aca="false">R25-Q25</f>
        <v>7.77</v>
      </c>
      <c r="T25" s="165"/>
      <c r="U25" s="165"/>
      <c r="V25" s="165"/>
      <c r="W25" s="165"/>
      <c r="X25" s="165"/>
      <c r="Y25" s="165"/>
      <c r="Z25" s="165"/>
      <c r="AA25" s="165"/>
      <c r="AB25" s="165"/>
      <c r="AC25" s="165"/>
      <c r="AD25" s="165"/>
      <c r="AE25" s="165"/>
      <c r="AF25" s="165"/>
      <c r="AG25" s="165"/>
      <c r="AH25" s="165"/>
      <c r="AI25" s="165"/>
      <c r="AJ25" s="165"/>
      <c r="AK25" s="165"/>
      <c r="AL25" s="165"/>
      <c r="AM25" s="165"/>
    </row>
    <row r="26" customFormat="false" ht="14.25" hidden="false" customHeight="true" outlineLevel="0" collapsed="false">
      <c r="A26" s="112" t="n">
        <v>24</v>
      </c>
      <c r="B26" s="172" t="n">
        <v>4.34</v>
      </c>
      <c r="C26" s="172" t="n">
        <v>13.26</v>
      </c>
      <c r="D26" s="172" t="n">
        <f aca="false">C26-B26</f>
        <v>8.92</v>
      </c>
      <c r="E26" s="173" t="n">
        <v>4.37</v>
      </c>
      <c r="F26" s="173" t="n">
        <v>11.78</v>
      </c>
      <c r="G26" s="173" t="n">
        <f aca="false">F26-E26</f>
        <v>7.41</v>
      </c>
      <c r="H26" s="174" t="n">
        <v>4.35</v>
      </c>
      <c r="I26" s="174" t="n">
        <v>12.6</v>
      </c>
      <c r="J26" s="174" t="n">
        <f aca="false">I26-H26</f>
        <v>8.25</v>
      </c>
      <c r="K26" s="175" t="n">
        <v>4.35</v>
      </c>
      <c r="L26" s="175" t="n">
        <v>13.46</v>
      </c>
      <c r="M26" s="175" t="n">
        <f aca="false">L26-K26</f>
        <v>9.11</v>
      </c>
      <c r="N26" s="176" t="n">
        <v>4.36</v>
      </c>
      <c r="O26" s="176" t="n">
        <v>12.95</v>
      </c>
      <c r="P26" s="176" t="n">
        <f aca="false">O26-N26</f>
        <v>8.59</v>
      </c>
      <c r="Q26" s="177" t="n">
        <v>4.31</v>
      </c>
      <c r="R26" s="177" t="n">
        <v>11.88</v>
      </c>
      <c r="S26" s="177" t="n">
        <f aca="false">R26-Q26</f>
        <v>7.57</v>
      </c>
      <c r="T26" s="165"/>
      <c r="U26" s="165"/>
      <c r="V26" s="165"/>
      <c r="W26" s="165"/>
      <c r="X26" s="165"/>
      <c r="Y26" s="165"/>
      <c r="Z26" s="165"/>
      <c r="AA26" s="165"/>
      <c r="AB26" s="165"/>
      <c r="AC26" s="165"/>
      <c r="AD26" s="165"/>
      <c r="AE26" s="165"/>
      <c r="AF26" s="165"/>
      <c r="AG26" s="165"/>
      <c r="AH26" s="165"/>
      <c r="AI26" s="165"/>
      <c r="AJ26" s="165"/>
      <c r="AK26" s="165"/>
      <c r="AL26" s="165"/>
      <c r="AM26" s="165"/>
    </row>
    <row r="27" customFormat="false" ht="14.25" hidden="false" customHeight="true" outlineLevel="0" collapsed="false">
      <c r="A27" s="112" t="n">
        <v>25</v>
      </c>
      <c r="B27" s="172" t="n">
        <v>4.32</v>
      </c>
      <c r="C27" s="172" t="n">
        <v>13.07</v>
      </c>
      <c r="D27" s="172" t="n">
        <f aca="false">C27-B27</f>
        <v>8.75</v>
      </c>
      <c r="E27" s="173" t="n">
        <v>4.41</v>
      </c>
      <c r="F27" s="173" t="n">
        <v>8.6</v>
      </c>
      <c r="G27" s="173" t="n">
        <f aca="false">F27-E27</f>
        <v>4.19</v>
      </c>
      <c r="H27" s="174" t="n">
        <v>4.36</v>
      </c>
      <c r="I27" s="174" t="n">
        <v>11.44</v>
      </c>
      <c r="J27" s="174" t="n">
        <f aca="false">I27-H27</f>
        <v>7.08</v>
      </c>
      <c r="K27" s="175" t="n">
        <v>4.41</v>
      </c>
      <c r="L27" s="175" t="n">
        <v>12.09</v>
      </c>
      <c r="M27" s="175" t="n">
        <f aca="false">L27-K27</f>
        <v>7.68</v>
      </c>
      <c r="N27" s="176" t="n">
        <v>4.37</v>
      </c>
      <c r="O27" s="176" t="n">
        <v>11.94</v>
      </c>
      <c r="P27" s="176" t="n">
        <f aca="false">O27-N27</f>
        <v>7.57</v>
      </c>
      <c r="Q27" s="177" t="n">
        <v>4.37</v>
      </c>
      <c r="R27" s="177" t="n">
        <v>10.88</v>
      </c>
      <c r="S27" s="177" t="n">
        <f aca="false">R27-Q27</f>
        <v>6.51</v>
      </c>
      <c r="T27" s="165"/>
      <c r="U27" s="165"/>
      <c r="V27" s="165"/>
      <c r="W27" s="165"/>
      <c r="X27" s="165"/>
      <c r="Y27" s="165"/>
      <c r="Z27" s="165"/>
      <c r="AA27" s="165"/>
      <c r="AB27" s="165"/>
      <c r="AC27" s="165"/>
      <c r="AD27" s="165"/>
      <c r="AE27" s="165"/>
      <c r="AF27" s="165"/>
      <c r="AG27" s="165"/>
      <c r="AH27" s="165"/>
      <c r="AI27" s="165"/>
      <c r="AJ27" s="165"/>
      <c r="AK27" s="165"/>
      <c r="AL27" s="165"/>
      <c r="AM27" s="165"/>
    </row>
    <row r="28" customFormat="false" ht="14.25" hidden="false" customHeight="true" outlineLevel="0" collapsed="false">
      <c r="A28" s="112" t="n">
        <v>26</v>
      </c>
      <c r="B28" s="172" t="n">
        <v>4.42</v>
      </c>
      <c r="C28" s="172" t="n">
        <v>13.04</v>
      </c>
      <c r="D28" s="172" t="n">
        <f aca="false">C28-B28</f>
        <v>8.62</v>
      </c>
      <c r="E28" s="173" t="n">
        <v>4.34</v>
      </c>
      <c r="F28" s="173" t="n">
        <v>10.88</v>
      </c>
      <c r="G28" s="173" t="n">
        <f aca="false">F28-E28</f>
        <v>6.54</v>
      </c>
      <c r="H28" s="174" t="n">
        <v>4.32</v>
      </c>
      <c r="I28" s="174" t="n">
        <v>13.29</v>
      </c>
      <c r="J28" s="174" t="n">
        <f aca="false">I28-H28</f>
        <v>8.97</v>
      </c>
      <c r="K28" s="175" t="n">
        <v>4.35</v>
      </c>
      <c r="L28" s="175" t="n">
        <v>13.28</v>
      </c>
      <c r="M28" s="175" t="n">
        <f aca="false">L28-K28</f>
        <v>8.93</v>
      </c>
      <c r="N28" s="176" t="n">
        <v>4.39</v>
      </c>
      <c r="O28" s="176" t="n">
        <v>12.93</v>
      </c>
      <c r="P28" s="176" t="n">
        <f aca="false">O28-N28</f>
        <v>8.54</v>
      </c>
      <c r="Q28" s="177" t="n">
        <v>4.37</v>
      </c>
      <c r="R28" s="177" t="n">
        <v>12.18</v>
      </c>
      <c r="S28" s="177" t="n">
        <f aca="false">R28-Q28</f>
        <v>7.81</v>
      </c>
      <c r="T28" s="165"/>
      <c r="U28" s="165"/>
      <c r="V28" s="165"/>
      <c r="W28" s="165"/>
      <c r="X28" s="165"/>
      <c r="Y28" s="165"/>
      <c r="Z28" s="165"/>
      <c r="AA28" s="165"/>
      <c r="AB28" s="165"/>
      <c r="AC28" s="165"/>
      <c r="AD28" s="165"/>
      <c r="AE28" s="165"/>
      <c r="AF28" s="165"/>
      <c r="AG28" s="165"/>
      <c r="AH28" s="165"/>
      <c r="AI28" s="165"/>
      <c r="AJ28" s="165"/>
      <c r="AK28" s="165"/>
      <c r="AL28" s="165"/>
      <c r="AM28" s="165"/>
    </row>
    <row r="29" customFormat="false" ht="14.25" hidden="false" customHeight="true" outlineLevel="0" collapsed="false">
      <c r="A29" s="112" t="n">
        <v>27</v>
      </c>
      <c r="B29" s="172" t="n">
        <v>4.38</v>
      </c>
      <c r="C29" s="172" t="n">
        <v>13.07</v>
      </c>
      <c r="D29" s="172" t="n">
        <f aca="false">C29-B29</f>
        <v>8.69</v>
      </c>
      <c r="E29" s="173" t="n">
        <v>4.32</v>
      </c>
      <c r="F29" s="173" t="n">
        <v>11.35</v>
      </c>
      <c r="G29" s="173" t="n">
        <f aca="false">F29-E29</f>
        <v>7.03</v>
      </c>
      <c r="H29" s="174" t="n">
        <v>4.4</v>
      </c>
      <c r="I29" s="174" t="n">
        <v>12.21</v>
      </c>
      <c r="J29" s="174" t="n">
        <f aca="false">I29-H29</f>
        <v>7.81</v>
      </c>
      <c r="K29" s="175" t="n">
        <v>4.35</v>
      </c>
      <c r="L29" s="175" t="n">
        <v>13.13</v>
      </c>
      <c r="M29" s="175" t="n">
        <f aca="false">L29-K29</f>
        <v>8.78</v>
      </c>
      <c r="N29" s="176" t="n">
        <v>4.39</v>
      </c>
      <c r="O29" s="176" t="n">
        <v>13.09</v>
      </c>
      <c r="P29" s="176" t="n">
        <f aca="false">O29-N29</f>
        <v>8.7</v>
      </c>
      <c r="Q29" s="177" t="n">
        <v>4.31</v>
      </c>
      <c r="R29" s="177" t="n">
        <v>11.14</v>
      </c>
      <c r="S29" s="177" t="n">
        <f aca="false">R29-Q29</f>
        <v>6.83</v>
      </c>
      <c r="T29" s="165"/>
      <c r="U29" s="165"/>
      <c r="V29" s="165"/>
      <c r="W29" s="165"/>
      <c r="X29" s="165"/>
      <c r="Y29" s="165"/>
      <c r="Z29" s="165"/>
      <c r="AA29" s="165"/>
      <c r="AB29" s="165"/>
      <c r="AC29" s="165"/>
      <c r="AD29" s="165"/>
      <c r="AE29" s="165"/>
      <c r="AF29" s="165"/>
      <c r="AG29" s="165"/>
      <c r="AH29" s="165"/>
      <c r="AI29" s="165"/>
      <c r="AJ29" s="165"/>
      <c r="AK29" s="165"/>
      <c r="AL29" s="165"/>
      <c r="AM29" s="165"/>
    </row>
    <row r="30" customFormat="false" ht="14.25" hidden="false" customHeight="true" outlineLevel="0" collapsed="false">
      <c r="A30" s="112" t="n">
        <v>28</v>
      </c>
      <c r="B30" s="172" t="n">
        <v>4.39</v>
      </c>
      <c r="C30" s="172" t="n">
        <v>12.58</v>
      </c>
      <c r="D30" s="172" t="n">
        <f aca="false">C30-B30</f>
        <v>8.19</v>
      </c>
      <c r="E30" s="173" t="n">
        <v>4.39</v>
      </c>
      <c r="F30" s="173" t="n">
        <v>10.49</v>
      </c>
      <c r="G30" s="173" t="n">
        <f aca="false">F30-E30</f>
        <v>6.1</v>
      </c>
      <c r="H30" s="174" t="n">
        <v>4.37</v>
      </c>
      <c r="I30" s="174" t="n">
        <v>12.7</v>
      </c>
      <c r="J30" s="174" t="n">
        <f aca="false">I30-H30</f>
        <v>8.33</v>
      </c>
      <c r="K30" s="175" t="n">
        <v>4.37</v>
      </c>
      <c r="L30" s="175" t="n">
        <v>13.63</v>
      </c>
      <c r="M30" s="175" t="n">
        <f aca="false">L30-K30</f>
        <v>9.26</v>
      </c>
      <c r="N30" s="176" t="n">
        <v>4.37</v>
      </c>
      <c r="O30" s="176" t="n">
        <v>13.85</v>
      </c>
      <c r="P30" s="176" t="n">
        <f aca="false">O30-N30</f>
        <v>9.48</v>
      </c>
      <c r="Q30" s="177" t="n">
        <v>4.38</v>
      </c>
      <c r="R30" s="177" t="n">
        <v>12.21</v>
      </c>
      <c r="S30" s="177" t="n">
        <f aca="false">R30-Q30</f>
        <v>7.83</v>
      </c>
      <c r="T30" s="165"/>
      <c r="U30" s="165"/>
      <c r="V30" s="165"/>
      <c r="W30" s="165"/>
      <c r="X30" s="165"/>
      <c r="Y30" s="165"/>
      <c r="Z30" s="165"/>
      <c r="AA30" s="165"/>
      <c r="AB30" s="165"/>
      <c r="AC30" s="165"/>
      <c r="AD30" s="165"/>
      <c r="AE30" s="165"/>
      <c r="AF30" s="165"/>
      <c r="AG30" s="165"/>
      <c r="AH30" s="165"/>
      <c r="AI30" s="165"/>
      <c r="AJ30" s="165"/>
      <c r="AK30" s="165"/>
      <c r="AL30" s="165"/>
      <c r="AM30" s="165"/>
    </row>
    <row r="31" customFormat="false" ht="14.25" hidden="false" customHeight="true" outlineLevel="0" collapsed="false">
      <c r="A31" s="112" t="n">
        <v>29</v>
      </c>
      <c r="B31" s="172" t="n">
        <v>4.36</v>
      </c>
      <c r="C31" s="172" t="n">
        <v>12.43</v>
      </c>
      <c r="D31" s="172" t="n">
        <f aca="false">C31-B31</f>
        <v>8.07</v>
      </c>
      <c r="E31" s="173" t="n">
        <v>4.37</v>
      </c>
      <c r="F31" s="173" t="n">
        <v>11.18</v>
      </c>
      <c r="G31" s="173" t="n">
        <f aca="false">F31-E31</f>
        <v>6.81</v>
      </c>
      <c r="H31" s="174" t="n">
        <v>4.3</v>
      </c>
      <c r="I31" s="174" t="n">
        <v>13.56</v>
      </c>
      <c r="J31" s="174" t="n">
        <f aca="false">I31-H31</f>
        <v>9.26</v>
      </c>
      <c r="K31" s="175" t="n">
        <v>4.35</v>
      </c>
      <c r="L31" s="175" t="n">
        <v>12.87</v>
      </c>
      <c r="M31" s="175" t="n">
        <f aca="false">L31-K31</f>
        <v>8.52</v>
      </c>
      <c r="N31" s="176" t="n">
        <v>4.36</v>
      </c>
      <c r="O31" s="176" t="n">
        <v>13.25</v>
      </c>
      <c r="P31" s="176" t="n">
        <f aca="false">O31-N31</f>
        <v>8.89</v>
      </c>
      <c r="Q31" s="177" t="n">
        <v>4.37</v>
      </c>
      <c r="R31" s="177" t="n">
        <v>12.3</v>
      </c>
      <c r="S31" s="177" t="n">
        <f aca="false">R31-Q31</f>
        <v>7.93</v>
      </c>
      <c r="T31" s="165"/>
      <c r="U31" s="165"/>
      <c r="V31" s="165"/>
      <c r="W31" s="165"/>
      <c r="X31" s="165"/>
      <c r="Y31" s="165"/>
      <c r="Z31" s="165"/>
      <c r="AA31" s="165"/>
      <c r="AB31" s="165"/>
      <c r="AC31" s="165"/>
      <c r="AD31" s="165"/>
      <c r="AE31" s="165"/>
      <c r="AF31" s="165"/>
      <c r="AG31" s="165"/>
      <c r="AH31" s="165"/>
      <c r="AI31" s="165"/>
      <c r="AJ31" s="165"/>
      <c r="AK31" s="165"/>
      <c r="AL31" s="165"/>
      <c r="AM31" s="165"/>
    </row>
    <row r="32" customFormat="false" ht="14.25" hidden="false" customHeight="true" outlineLevel="0" collapsed="false">
      <c r="A32" s="112" t="n">
        <v>30</v>
      </c>
      <c r="B32" s="172" t="n">
        <v>4.32</v>
      </c>
      <c r="C32" s="172" t="n">
        <v>13.49</v>
      </c>
      <c r="D32" s="172" t="n">
        <f aca="false">C32-B32</f>
        <v>9.17</v>
      </c>
      <c r="E32" s="173" t="n">
        <v>4.36</v>
      </c>
      <c r="F32" s="173" t="n">
        <v>12.89</v>
      </c>
      <c r="G32" s="173" t="n">
        <f aca="false">F32-E32</f>
        <v>8.53</v>
      </c>
      <c r="H32" s="174" t="n">
        <v>4.33</v>
      </c>
      <c r="I32" s="174" t="n">
        <v>13.78</v>
      </c>
      <c r="J32" s="174" t="n">
        <f aca="false">I32-H32</f>
        <v>9.45</v>
      </c>
      <c r="K32" s="175" t="n">
        <v>4.31</v>
      </c>
      <c r="L32" s="175" t="n">
        <v>14.04</v>
      </c>
      <c r="M32" s="175" t="n">
        <f aca="false">L32-K32</f>
        <v>9.73</v>
      </c>
      <c r="N32" s="176" t="n">
        <v>4.37</v>
      </c>
      <c r="O32" s="176" t="n">
        <v>14.07</v>
      </c>
      <c r="P32" s="176" t="n">
        <f aca="false">O32-N32</f>
        <v>9.7</v>
      </c>
      <c r="Q32" s="177" t="n">
        <v>4.32</v>
      </c>
      <c r="R32" s="177" t="n">
        <v>12.38</v>
      </c>
      <c r="S32" s="177" t="n">
        <f aca="false">R32-Q32</f>
        <v>8.06</v>
      </c>
      <c r="T32" s="165"/>
      <c r="U32" s="165"/>
      <c r="V32" s="165"/>
      <c r="W32" s="165"/>
      <c r="X32" s="165"/>
      <c r="Y32" s="165"/>
      <c r="Z32" s="165"/>
      <c r="AA32" s="165"/>
      <c r="AB32" s="165"/>
      <c r="AC32" s="165"/>
      <c r="AD32" s="165"/>
      <c r="AE32" s="165"/>
      <c r="AF32" s="165"/>
      <c r="AG32" s="165"/>
      <c r="AH32" s="165"/>
      <c r="AI32" s="165"/>
      <c r="AJ32" s="165"/>
      <c r="AK32" s="165"/>
      <c r="AL32" s="165"/>
      <c r="AM32" s="165"/>
    </row>
    <row r="33" customFormat="false" ht="14.25" hidden="false" customHeight="true" outlineLevel="0" collapsed="false">
      <c r="A33" s="112" t="n">
        <v>31</v>
      </c>
      <c r="B33" s="172" t="n">
        <v>4.33</v>
      </c>
      <c r="C33" s="172" t="n">
        <v>13.9</v>
      </c>
      <c r="D33" s="172" t="n">
        <f aca="false">C33-B33</f>
        <v>9.57</v>
      </c>
      <c r="E33" s="173" t="n">
        <v>4.39</v>
      </c>
      <c r="F33" s="173" t="n">
        <v>13.38</v>
      </c>
      <c r="G33" s="173" t="n">
        <f aca="false">F33-E33</f>
        <v>8.99</v>
      </c>
      <c r="H33" s="174" t="n">
        <v>4.4</v>
      </c>
      <c r="I33" s="174" t="n">
        <v>14.47</v>
      </c>
      <c r="J33" s="174" t="n">
        <f aca="false">I33-H33</f>
        <v>10.07</v>
      </c>
      <c r="K33" s="175" t="n">
        <v>4.38</v>
      </c>
      <c r="L33" s="175" t="n">
        <v>14.29</v>
      </c>
      <c r="M33" s="175" t="n">
        <f aca="false">L33-K33</f>
        <v>9.91</v>
      </c>
      <c r="N33" s="176" t="n">
        <v>4.36</v>
      </c>
      <c r="O33" s="176" t="n">
        <v>14.63</v>
      </c>
      <c r="P33" s="176" t="n">
        <f aca="false">O33-N33</f>
        <v>10.27</v>
      </c>
      <c r="Q33" s="177" t="n">
        <v>4.38</v>
      </c>
      <c r="R33" s="177" t="n">
        <v>12.23</v>
      </c>
      <c r="S33" s="177" t="n">
        <f aca="false">R33-Q33</f>
        <v>7.85</v>
      </c>
      <c r="T33" s="165"/>
      <c r="U33" s="165"/>
      <c r="V33" s="165"/>
      <c r="W33" s="165"/>
      <c r="X33" s="165"/>
      <c r="Y33" s="165"/>
      <c r="Z33" s="165"/>
      <c r="AA33" s="165"/>
      <c r="AB33" s="165"/>
      <c r="AC33" s="165"/>
      <c r="AD33" s="165"/>
      <c r="AE33" s="165"/>
      <c r="AF33" s="165"/>
      <c r="AG33" s="165"/>
      <c r="AH33" s="165"/>
      <c r="AI33" s="165"/>
      <c r="AJ33" s="165"/>
      <c r="AK33" s="165"/>
      <c r="AL33" s="165"/>
      <c r="AM33" s="165"/>
    </row>
    <row r="34" customFormat="false" ht="14.25" hidden="false" customHeight="true" outlineLevel="0" collapsed="false">
      <c r="A34" s="112" t="n">
        <v>32</v>
      </c>
      <c r="B34" s="172" t="n">
        <v>4.38</v>
      </c>
      <c r="C34" s="172" t="n">
        <v>12.78</v>
      </c>
      <c r="D34" s="172" t="n">
        <f aca="false">C34-B34</f>
        <v>8.4</v>
      </c>
      <c r="E34" s="173" t="n">
        <v>4.37</v>
      </c>
      <c r="F34" s="173" t="n">
        <v>9.59</v>
      </c>
      <c r="G34" s="173" t="n">
        <f aca="false">F34-E34</f>
        <v>5.22</v>
      </c>
      <c r="H34" s="174" t="n">
        <v>4.41</v>
      </c>
      <c r="I34" s="174" t="n">
        <v>12.32</v>
      </c>
      <c r="J34" s="174" t="n">
        <f aca="false">I34-H34</f>
        <v>7.91</v>
      </c>
      <c r="K34" s="175" t="n">
        <v>4.38</v>
      </c>
      <c r="L34" s="175" t="n">
        <v>13.94</v>
      </c>
      <c r="M34" s="175" t="n">
        <f aca="false">L34-K34</f>
        <v>9.56</v>
      </c>
      <c r="N34" s="176" t="n">
        <v>4.34</v>
      </c>
      <c r="O34" s="176" t="n">
        <v>13.71</v>
      </c>
      <c r="P34" s="176" t="n">
        <f aca="false">O34-N34</f>
        <v>9.37</v>
      </c>
      <c r="Q34" s="177" t="n">
        <v>4.34</v>
      </c>
      <c r="R34" s="177" t="n">
        <v>11.95</v>
      </c>
      <c r="S34" s="177" t="n">
        <f aca="false">R34-Q34</f>
        <v>7.61</v>
      </c>
      <c r="T34" s="165"/>
      <c r="U34" s="165"/>
      <c r="V34" s="165"/>
      <c r="W34" s="165"/>
      <c r="X34" s="165"/>
      <c r="Y34" s="165"/>
      <c r="Z34" s="165"/>
      <c r="AA34" s="165"/>
      <c r="AB34" s="165"/>
      <c r="AC34" s="165"/>
      <c r="AD34" s="165"/>
      <c r="AE34" s="165"/>
      <c r="AF34" s="165"/>
      <c r="AG34" s="165"/>
      <c r="AH34" s="165"/>
      <c r="AI34" s="165"/>
      <c r="AJ34" s="165"/>
      <c r="AK34" s="165"/>
      <c r="AL34" s="165"/>
      <c r="AM34" s="165"/>
    </row>
    <row r="35" customFormat="false" ht="14.25" hidden="false" customHeight="true" outlineLevel="0" collapsed="false">
      <c r="A35" s="112" t="n">
        <v>33</v>
      </c>
      <c r="B35" s="172" t="n">
        <v>4.38</v>
      </c>
      <c r="C35" s="172" t="n">
        <v>13.63</v>
      </c>
      <c r="D35" s="172" t="n">
        <f aca="false">C35-B35</f>
        <v>9.25</v>
      </c>
      <c r="E35" s="173" t="n">
        <v>4.41</v>
      </c>
      <c r="F35" s="173" t="n">
        <v>11.5</v>
      </c>
      <c r="G35" s="173" t="n">
        <f aca="false">F35-E35</f>
        <v>7.09</v>
      </c>
      <c r="H35" s="174" t="n">
        <v>4.39</v>
      </c>
      <c r="I35" s="174" t="n">
        <v>13.26</v>
      </c>
      <c r="J35" s="174" t="n">
        <f aca="false">I35-H35</f>
        <v>8.87</v>
      </c>
      <c r="K35" s="175" t="n">
        <v>4.37</v>
      </c>
      <c r="L35" s="175" t="n">
        <v>14.11</v>
      </c>
      <c r="M35" s="175" t="n">
        <f aca="false">L35-K35</f>
        <v>9.74</v>
      </c>
      <c r="N35" s="176" t="n">
        <v>4.39</v>
      </c>
      <c r="O35" s="176" t="n">
        <v>13.55</v>
      </c>
      <c r="P35" s="176" t="n">
        <f aca="false">O35-N35</f>
        <v>9.16</v>
      </c>
      <c r="Q35" s="177" t="n">
        <v>4.39</v>
      </c>
      <c r="R35" s="177" t="n">
        <v>11.42</v>
      </c>
      <c r="S35" s="177" t="n">
        <f aca="false">R35-Q35</f>
        <v>7.03</v>
      </c>
      <c r="T35" s="165"/>
      <c r="U35" s="165"/>
      <c r="V35" s="165"/>
      <c r="W35" s="165"/>
      <c r="X35" s="165"/>
      <c r="Y35" s="165"/>
      <c r="Z35" s="165"/>
      <c r="AA35" s="165"/>
      <c r="AB35" s="165"/>
      <c r="AC35" s="165"/>
      <c r="AD35" s="165"/>
      <c r="AE35" s="165"/>
      <c r="AF35" s="165"/>
      <c r="AG35" s="165"/>
      <c r="AH35" s="165"/>
      <c r="AI35" s="165"/>
      <c r="AJ35" s="165"/>
      <c r="AK35" s="165"/>
      <c r="AL35" s="165"/>
      <c r="AM35" s="165"/>
    </row>
    <row r="36" customFormat="false" ht="14.25" hidden="false" customHeight="true" outlineLevel="0" collapsed="false">
      <c r="A36" s="112" t="n">
        <v>34</v>
      </c>
      <c r="B36" s="172" t="n">
        <v>4.33</v>
      </c>
      <c r="C36" s="172" t="n">
        <v>13.99</v>
      </c>
      <c r="D36" s="172" t="n">
        <f aca="false">C36-B36</f>
        <v>9.66</v>
      </c>
      <c r="E36" s="173" t="n">
        <v>4.37</v>
      </c>
      <c r="F36" s="173" t="n">
        <v>11.95</v>
      </c>
      <c r="G36" s="173" t="n">
        <f aca="false">F36-E36</f>
        <v>7.58</v>
      </c>
      <c r="H36" s="174" t="n">
        <v>4.37</v>
      </c>
      <c r="I36" s="174" t="n">
        <v>13.63</v>
      </c>
      <c r="J36" s="174" t="n">
        <f aca="false">I36-H36</f>
        <v>9.26</v>
      </c>
      <c r="K36" s="175" t="n">
        <v>4.35</v>
      </c>
      <c r="L36" s="175" t="n">
        <v>13.69</v>
      </c>
      <c r="M36" s="175" t="n">
        <f aca="false">L36-K36</f>
        <v>9.34</v>
      </c>
      <c r="N36" s="176" t="n">
        <v>4.39</v>
      </c>
      <c r="O36" s="176" t="n">
        <v>12.8</v>
      </c>
      <c r="P36" s="176" t="n">
        <f aca="false">O36-N36</f>
        <v>8.41</v>
      </c>
      <c r="Q36" s="177" t="n">
        <v>4.3</v>
      </c>
      <c r="R36" s="177" t="n">
        <v>11.45</v>
      </c>
      <c r="S36" s="177" t="n">
        <f aca="false">R36-Q36</f>
        <v>7.15</v>
      </c>
      <c r="T36" s="165"/>
      <c r="U36" s="165"/>
      <c r="V36" s="165"/>
      <c r="W36" s="165"/>
      <c r="X36" s="165"/>
      <c r="Y36" s="165"/>
      <c r="Z36" s="165"/>
      <c r="AA36" s="165"/>
      <c r="AB36" s="165"/>
      <c r="AC36" s="165"/>
      <c r="AD36" s="165"/>
      <c r="AE36" s="165"/>
      <c r="AF36" s="165"/>
      <c r="AG36" s="165"/>
      <c r="AH36" s="165"/>
      <c r="AI36" s="165"/>
      <c r="AJ36" s="165"/>
      <c r="AK36" s="165"/>
      <c r="AL36" s="165"/>
      <c r="AM36" s="165"/>
    </row>
    <row r="37" customFormat="false" ht="14.25" hidden="false" customHeight="true" outlineLevel="0" collapsed="false">
      <c r="A37" s="112" t="n">
        <v>35</v>
      </c>
      <c r="B37" s="172" t="n">
        <v>4.39</v>
      </c>
      <c r="C37" s="172" t="n">
        <v>14.55</v>
      </c>
      <c r="D37" s="172" t="n">
        <f aca="false">C37-B37</f>
        <v>10.16</v>
      </c>
      <c r="E37" s="173" t="n">
        <v>4.37</v>
      </c>
      <c r="F37" s="173" t="n">
        <v>13.88</v>
      </c>
      <c r="G37" s="173" t="n">
        <f aca="false">F37-E37</f>
        <v>9.51</v>
      </c>
      <c r="H37" s="174" t="n">
        <v>4.39</v>
      </c>
      <c r="I37" s="174" t="n">
        <v>14.37</v>
      </c>
      <c r="J37" s="174" t="n">
        <f aca="false">I37-H37</f>
        <v>9.98</v>
      </c>
      <c r="K37" s="175" t="n">
        <v>4.33</v>
      </c>
      <c r="L37" s="175" t="n">
        <v>15</v>
      </c>
      <c r="M37" s="175" t="n">
        <f aca="false">L37-K37</f>
        <v>10.67</v>
      </c>
      <c r="N37" s="176" t="n">
        <v>4.34</v>
      </c>
      <c r="O37" s="176" t="n">
        <v>13.64</v>
      </c>
      <c r="P37" s="176" t="n">
        <f aca="false">O37-N37</f>
        <v>9.3</v>
      </c>
      <c r="Q37" s="177" t="n">
        <v>4.4</v>
      </c>
      <c r="R37" s="177" t="n">
        <v>12.31</v>
      </c>
      <c r="S37" s="177" t="n">
        <f aca="false">R37-Q37</f>
        <v>7.91</v>
      </c>
      <c r="T37" s="165"/>
      <c r="U37" s="165"/>
      <c r="V37" s="165"/>
      <c r="W37" s="165"/>
      <c r="X37" s="165"/>
      <c r="Y37" s="165"/>
      <c r="Z37" s="165"/>
      <c r="AA37" s="165"/>
      <c r="AB37" s="165"/>
      <c r="AC37" s="165"/>
      <c r="AD37" s="165"/>
      <c r="AE37" s="165"/>
      <c r="AF37" s="165"/>
      <c r="AG37" s="165"/>
      <c r="AH37" s="165"/>
      <c r="AI37" s="165"/>
      <c r="AJ37" s="165"/>
      <c r="AK37" s="165"/>
      <c r="AL37" s="165"/>
      <c r="AM37" s="165"/>
    </row>
    <row r="38" customFormat="false" ht="14.25" hidden="false" customHeight="true" outlineLevel="0" collapsed="false">
      <c r="A38" s="112" t="n">
        <v>36</v>
      </c>
      <c r="B38" s="172" t="n">
        <v>4.4</v>
      </c>
      <c r="C38" s="172" t="n">
        <v>12.3</v>
      </c>
      <c r="D38" s="172" t="n">
        <f aca="false">C38-B38</f>
        <v>7.9</v>
      </c>
      <c r="E38" s="173" t="n">
        <v>4.32</v>
      </c>
      <c r="F38" s="173" t="n">
        <v>12.28</v>
      </c>
      <c r="G38" s="173" t="n">
        <f aca="false">F38-E38</f>
        <v>7.96</v>
      </c>
      <c r="H38" s="174" t="n">
        <v>4.32</v>
      </c>
      <c r="I38" s="174" t="n">
        <v>13.17</v>
      </c>
      <c r="J38" s="174" t="n">
        <f aca="false">I38-H38</f>
        <v>8.85</v>
      </c>
      <c r="K38" s="175" t="n">
        <v>4.36</v>
      </c>
      <c r="L38" s="175" t="n">
        <v>13.9</v>
      </c>
      <c r="M38" s="175" t="n">
        <f aca="false">L38-K38</f>
        <v>9.54</v>
      </c>
      <c r="N38" s="176" t="n">
        <v>4.34</v>
      </c>
      <c r="O38" s="176" t="n">
        <v>13.73</v>
      </c>
      <c r="P38" s="176" t="n">
        <f aca="false">O38-N38</f>
        <v>9.39</v>
      </c>
      <c r="Q38" s="177" t="n">
        <v>4.38</v>
      </c>
      <c r="R38" s="177" t="n">
        <v>12.07</v>
      </c>
      <c r="S38" s="177" t="n">
        <f aca="false">R38-Q38</f>
        <v>7.69</v>
      </c>
      <c r="T38" s="165"/>
      <c r="U38" s="165"/>
      <c r="V38" s="165"/>
      <c r="W38" s="165"/>
      <c r="X38" s="165"/>
      <c r="Y38" s="165"/>
      <c r="Z38" s="165"/>
      <c r="AA38" s="165"/>
      <c r="AB38" s="165"/>
      <c r="AC38" s="165"/>
      <c r="AD38" s="165"/>
      <c r="AE38" s="165"/>
      <c r="AF38" s="165"/>
      <c r="AG38" s="165"/>
      <c r="AH38" s="165"/>
      <c r="AI38" s="165"/>
      <c r="AJ38" s="165"/>
      <c r="AK38" s="165"/>
      <c r="AL38" s="165"/>
      <c r="AM38" s="165"/>
    </row>
    <row r="39" customFormat="false" ht="14.25" hidden="false" customHeight="true" outlineLevel="0" collapsed="false">
      <c r="A39" s="112" t="n">
        <v>37</v>
      </c>
      <c r="B39" s="172" t="n">
        <v>4.33</v>
      </c>
      <c r="C39" s="172" t="n">
        <v>14.53</v>
      </c>
      <c r="D39" s="172" t="n">
        <f aca="false">C39-B39</f>
        <v>10.2</v>
      </c>
      <c r="E39" s="173" t="n">
        <v>4.32</v>
      </c>
      <c r="F39" s="173" t="n">
        <v>13.65</v>
      </c>
      <c r="G39" s="173" t="n">
        <f aca="false">F39-E39</f>
        <v>9.33</v>
      </c>
      <c r="H39" s="174" t="n">
        <v>4.35</v>
      </c>
      <c r="I39" s="174" t="n">
        <v>14.28</v>
      </c>
      <c r="J39" s="174" t="n">
        <f aca="false">I39-H39</f>
        <v>9.93</v>
      </c>
      <c r="K39" s="175" t="n">
        <v>4.34</v>
      </c>
      <c r="L39" s="175" t="n">
        <v>15.15</v>
      </c>
      <c r="M39" s="175" t="n">
        <f aca="false">L39-K39</f>
        <v>10.81</v>
      </c>
      <c r="N39" s="176" t="n">
        <v>4.38</v>
      </c>
      <c r="O39" s="176" t="n">
        <v>14.68</v>
      </c>
      <c r="P39" s="176" t="n">
        <f aca="false">O39-N39</f>
        <v>10.3</v>
      </c>
      <c r="Q39" s="177" t="n">
        <v>4.36</v>
      </c>
      <c r="R39" s="177" t="n">
        <v>12.8</v>
      </c>
      <c r="S39" s="177" t="n">
        <f aca="false">R39-Q39</f>
        <v>8.44</v>
      </c>
      <c r="T39" s="165"/>
      <c r="U39" s="165"/>
      <c r="V39" s="165"/>
      <c r="W39" s="165"/>
      <c r="X39" s="165"/>
      <c r="Y39" s="165"/>
      <c r="Z39" s="165"/>
      <c r="AA39" s="165"/>
      <c r="AB39" s="165"/>
      <c r="AC39" s="165"/>
      <c r="AD39" s="165"/>
      <c r="AE39" s="165"/>
      <c r="AF39" s="165"/>
      <c r="AG39" s="165"/>
      <c r="AH39" s="165"/>
      <c r="AI39" s="165"/>
      <c r="AJ39" s="165"/>
      <c r="AK39" s="165"/>
      <c r="AL39" s="165"/>
      <c r="AM39" s="165"/>
    </row>
    <row r="40" customFormat="false" ht="14.25" hidden="false" customHeight="true" outlineLevel="0" collapsed="false">
      <c r="A40" s="112" t="n">
        <v>38</v>
      </c>
      <c r="B40" s="172" t="n">
        <v>4.37</v>
      </c>
      <c r="C40" s="172" t="n">
        <v>13.99</v>
      </c>
      <c r="D40" s="172" t="n">
        <f aca="false">C40-B40</f>
        <v>9.62</v>
      </c>
      <c r="E40" s="173" t="n">
        <v>4.4</v>
      </c>
      <c r="F40" s="173" t="n">
        <v>11.9</v>
      </c>
      <c r="G40" s="173" t="n">
        <f aca="false">F40-E40</f>
        <v>7.5</v>
      </c>
      <c r="H40" s="174" t="n">
        <v>4.41</v>
      </c>
      <c r="I40" s="174" t="n">
        <v>12.9</v>
      </c>
      <c r="J40" s="174" t="n">
        <f aca="false">I40-H40</f>
        <v>8.49</v>
      </c>
      <c r="K40" s="175" t="n">
        <v>4.37</v>
      </c>
      <c r="L40" s="175" t="n">
        <v>14.4</v>
      </c>
      <c r="M40" s="175" t="n">
        <f aca="false">L40-K40</f>
        <v>10.03</v>
      </c>
      <c r="N40" s="176" t="n">
        <v>4.38</v>
      </c>
      <c r="O40" s="176" t="n">
        <v>13.25</v>
      </c>
      <c r="P40" s="176" t="n">
        <f aca="false">O40-N40</f>
        <v>8.87</v>
      </c>
      <c r="Q40" s="177" t="n">
        <v>4.37</v>
      </c>
      <c r="R40" s="177" t="n">
        <v>12.36</v>
      </c>
      <c r="S40" s="177" t="n">
        <f aca="false">R40-Q40</f>
        <v>7.99</v>
      </c>
      <c r="T40" s="165"/>
      <c r="U40" s="165"/>
      <c r="V40" s="165"/>
      <c r="W40" s="165"/>
      <c r="X40" s="165"/>
      <c r="Y40" s="165"/>
      <c r="Z40" s="165"/>
      <c r="AA40" s="165"/>
      <c r="AB40" s="165"/>
      <c r="AC40" s="165"/>
      <c r="AD40" s="165"/>
      <c r="AE40" s="165"/>
      <c r="AF40" s="165"/>
      <c r="AG40" s="165"/>
      <c r="AH40" s="165"/>
      <c r="AI40" s="165"/>
      <c r="AJ40" s="165"/>
      <c r="AK40" s="165"/>
      <c r="AL40" s="165"/>
      <c r="AM40" s="165"/>
    </row>
    <row r="41" customFormat="false" ht="14.25" hidden="false" customHeight="true" outlineLevel="0" collapsed="false">
      <c r="A41" s="112" t="n">
        <v>39</v>
      </c>
      <c r="B41" s="172" t="n">
        <v>4.39</v>
      </c>
      <c r="C41" s="172" t="n">
        <v>14.11</v>
      </c>
      <c r="D41" s="172" t="n">
        <f aca="false">C41-B41</f>
        <v>9.72</v>
      </c>
      <c r="E41" s="173" t="n">
        <v>4.42</v>
      </c>
      <c r="F41" s="173" t="n">
        <v>13.17</v>
      </c>
      <c r="G41" s="173" t="n">
        <f aca="false">F41-E41</f>
        <v>8.75</v>
      </c>
      <c r="H41" s="174" t="n">
        <v>4.38</v>
      </c>
      <c r="I41" s="174" t="n">
        <v>13.86</v>
      </c>
      <c r="J41" s="174" t="n">
        <f aca="false">I41-H41</f>
        <v>9.48</v>
      </c>
      <c r="K41" s="175" t="n">
        <v>4.33</v>
      </c>
      <c r="L41" s="175" t="n">
        <v>14.19</v>
      </c>
      <c r="M41" s="175" t="n">
        <f aca="false">L41-K41</f>
        <v>9.86</v>
      </c>
      <c r="N41" s="176" t="n">
        <v>4.42</v>
      </c>
      <c r="O41" s="176" t="n">
        <v>14</v>
      </c>
      <c r="P41" s="176" t="n">
        <f aca="false">O41-N41</f>
        <v>9.58</v>
      </c>
      <c r="Q41" s="177" t="n">
        <v>4.38</v>
      </c>
      <c r="R41" s="177" t="n">
        <v>13.65</v>
      </c>
      <c r="S41" s="177" t="n">
        <f aca="false">R41-Q41</f>
        <v>9.27</v>
      </c>
      <c r="T41" s="165"/>
      <c r="U41" s="165"/>
      <c r="V41" s="165"/>
      <c r="W41" s="165"/>
      <c r="X41" s="165"/>
      <c r="Y41" s="165"/>
      <c r="Z41" s="165"/>
      <c r="AA41" s="165"/>
      <c r="AB41" s="165"/>
      <c r="AC41" s="165"/>
      <c r="AD41" s="165"/>
      <c r="AE41" s="165"/>
      <c r="AF41" s="165"/>
      <c r="AG41" s="165"/>
      <c r="AH41" s="165"/>
      <c r="AI41" s="165"/>
      <c r="AJ41" s="165"/>
      <c r="AK41" s="165"/>
      <c r="AL41" s="165"/>
      <c r="AM41" s="165"/>
    </row>
    <row r="42" customFormat="false" ht="14.25" hidden="false" customHeight="true" outlineLevel="0" collapsed="false">
      <c r="A42" s="112" t="n">
        <v>40</v>
      </c>
      <c r="B42" s="172" t="n">
        <v>4.38</v>
      </c>
      <c r="C42" s="172" t="n">
        <v>14.13</v>
      </c>
      <c r="D42" s="172" t="n">
        <f aca="false">C42-B42</f>
        <v>9.75</v>
      </c>
      <c r="E42" s="173" t="n">
        <v>4.35</v>
      </c>
      <c r="F42" s="173" t="n">
        <v>13.3</v>
      </c>
      <c r="G42" s="173" t="n">
        <f aca="false">F42-E42</f>
        <v>8.95</v>
      </c>
      <c r="H42" s="174" t="n">
        <v>4.33</v>
      </c>
      <c r="I42" s="174" t="n">
        <v>13.7</v>
      </c>
      <c r="J42" s="174" t="n">
        <f aca="false">I42-H42</f>
        <v>9.37</v>
      </c>
      <c r="K42" s="175" t="n">
        <v>4.4</v>
      </c>
      <c r="L42" s="175" t="n">
        <v>14.58</v>
      </c>
      <c r="M42" s="175" t="n">
        <f aca="false">L42-K42</f>
        <v>10.18</v>
      </c>
      <c r="N42" s="176" t="n">
        <v>4.37</v>
      </c>
      <c r="O42" s="176" t="n">
        <v>13.75</v>
      </c>
      <c r="P42" s="176" t="n">
        <f aca="false">O42-N42</f>
        <v>9.38</v>
      </c>
      <c r="Q42" s="177" t="n">
        <v>4.38</v>
      </c>
      <c r="R42" s="177" t="n">
        <v>13.32</v>
      </c>
      <c r="S42" s="177" t="n">
        <f aca="false">R42-Q42</f>
        <v>8.94</v>
      </c>
      <c r="T42" s="165"/>
      <c r="U42" s="165"/>
      <c r="V42" s="165"/>
      <c r="W42" s="165"/>
      <c r="X42" s="165"/>
      <c r="Y42" s="165"/>
      <c r="Z42" s="165"/>
      <c r="AA42" s="165"/>
      <c r="AB42" s="165"/>
      <c r="AC42" s="165"/>
      <c r="AD42" s="165"/>
      <c r="AE42" s="165"/>
      <c r="AF42" s="165"/>
      <c r="AG42" s="165"/>
      <c r="AH42" s="165"/>
      <c r="AI42" s="165"/>
      <c r="AJ42" s="165"/>
      <c r="AK42" s="165"/>
      <c r="AL42" s="165"/>
      <c r="AM42" s="165"/>
    </row>
    <row r="43" customFormat="false" ht="14.25" hidden="false" customHeight="true" outlineLevel="0" collapsed="false">
      <c r="A43" s="112" t="n">
        <v>41</v>
      </c>
      <c r="B43" s="172" t="n">
        <v>4.36</v>
      </c>
      <c r="C43" s="172" t="n">
        <v>15.33</v>
      </c>
      <c r="D43" s="172" t="n">
        <f aca="false">C43-B43</f>
        <v>10.97</v>
      </c>
      <c r="E43" s="173" t="n">
        <v>4.37</v>
      </c>
      <c r="F43" s="173" t="n">
        <v>14.07</v>
      </c>
      <c r="G43" s="173" t="n">
        <f aca="false">F43-E43</f>
        <v>9.7</v>
      </c>
      <c r="H43" s="174" t="n">
        <v>4.41</v>
      </c>
      <c r="I43" s="174" t="n">
        <v>14.28</v>
      </c>
      <c r="J43" s="174" t="n">
        <f aca="false">I43-H43</f>
        <v>9.87</v>
      </c>
      <c r="K43" s="175" t="n">
        <v>4.39</v>
      </c>
      <c r="L43" s="175" t="n">
        <v>14.36</v>
      </c>
      <c r="M43" s="175" t="n">
        <f aca="false">L43-K43</f>
        <v>9.97</v>
      </c>
      <c r="N43" s="176" t="n">
        <v>4.34</v>
      </c>
      <c r="O43" s="176" t="n">
        <v>14.43</v>
      </c>
      <c r="P43" s="176" t="n">
        <f aca="false">O43-N43</f>
        <v>10.09</v>
      </c>
      <c r="Q43" s="177" t="n">
        <v>4.4</v>
      </c>
      <c r="R43" s="177" t="n">
        <v>13.28</v>
      </c>
      <c r="S43" s="177" t="n">
        <f aca="false">R43-Q43</f>
        <v>8.88</v>
      </c>
      <c r="T43" s="165"/>
      <c r="U43" s="165"/>
      <c r="V43" s="165"/>
      <c r="W43" s="165"/>
      <c r="X43" s="165"/>
      <c r="Y43" s="165"/>
      <c r="Z43" s="165"/>
      <c r="AA43" s="165"/>
      <c r="AB43" s="165"/>
      <c r="AC43" s="165"/>
      <c r="AD43" s="165"/>
      <c r="AE43" s="165"/>
      <c r="AF43" s="165"/>
      <c r="AG43" s="165"/>
      <c r="AH43" s="165"/>
      <c r="AI43" s="165"/>
      <c r="AJ43" s="165"/>
      <c r="AK43" s="165"/>
      <c r="AL43" s="165"/>
      <c r="AM43" s="165"/>
    </row>
    <row r="44" customFormat="false" ht="14.25" hidden="false" customHeight="true" outlineLevel="0" collapsed="false">
      <c r="A44" s="112" t="n">
        <v>42</v>
      </c>
      <c r="B44" s="172" t="n">
        <v>4.34</v>
      </c>
      <c r="C44" s="172" t="n">
        <v>14.51</v>
      </c>
      <c r="D44" s="172" t="n">
        <f aca="false">C44-B44</f>
        <v>10.17</v>
      </c>
      <c r="E44" s="173" t="n">
        <v>4.38</v>
      </c>
      <c r="F44" s="173" t="n">
        <v>13.39</v>
      </c>
      <c r="G44" s="173" t="n">
        <f aca="false">F44-E44</f>
        <v>9.01</v>
      </c>
      <c r="H44" s="174" t="n">
        <v>4.35</v>
      </c>
      <c r="I44" s="174" t="n">
        <v>13.46</v>
      </c>
      <c r="J44" s="174" t="n">
        <f aca="false">I44-H44</f>
        <v>9.11</v>
      </c>
      <c r="K44" s="175" t="n">
        <v>4.42</v>
      </c>
      <c r="L44" s="175" t="n">
        <v>15.31</v>
      </c>
      <c r="M44" s="175" t="n">
        <f aca="false">L44-K44</f>
        <v>10.89</v>
      </c>
      <c r="N44" s="176" t="n">
        <v>4.4</v>
      </c>
      <c r="O44" s="176" t="n">
        <v>14.33</v>
      </c>
      <c r="P44" s="176" t="n">
        <f aca="false">O44-N44</f>
        <v>9.93</v>
      </c>
      <c r="Q44" s="177" t="n">
        <v>4.39</v>
      </c>
      <c r="R44" s="177" t="n">
        <v>12.8</v>
      </c>
      <c r="S44" s="177" t="n">
        <f aca="false">R44-Q44</f>
        <v>8.41</v>
      </c>
      <c r="T44" s="165"/>
      <c r="U44" s="165"/>
      <c r="V44" s="165"/>
      <c r="W44" s="165"/>
      <c r="X44" s="165"/>
      <c r="Y44" s="165"/>
      <c r="Z44" s="165"/>
      <c r="AA44" s="165"/>
      <c r="AB44" s="165"/>
      <c r="AC44" s="165"/>
      <c r="AD44" s="165"/>
      <c r="AE44" s="165"/>
      <c r="AF44" s="165"/>
      <c r="AG44" s="165"/>
      <c r="AH44" s="165"/>
      <c r="AI44" s="165"/>
      <c r="AJ44" s="165"/>
      <c r="AK44" s="165"/>
      <c r="AL44" s="165"/>
      <c r="AM44" s="165"/>
    </row>
    <row r="45" customFormat="false" ht="14.25" hidden="false" customHeight="true" outlineLevel="0" collapsed="false">
      <c r="A45" s="112" t="n">
        <v>43</v>
      </c>
      <c r="B45" s="172" t="n">
        <v>4.38</v>
      </c>
      <c r="C45" s="172" t="n">
        <v>13.52</v>
      </c>
      <c r="D45" s="172" t="n">
        <f aca="false">C45-B45</f>
        <v>9.14</v>
      </c>
      <c r="E45" s="173" t="n">
        <v>4.35</v>
      </c>
      <c r="F45" s="173" t="n">
        <v>11.61</v>
      </c>
      <c r="G45" s="173" t="n">
        <f aca="false">F45-E45</f>
        <v>7.26</v>
      </c>
      <c r="H45" s="174" t="n">
        <v>4.38</v>
      </c>
      <c r="I45" s="174" t="n">
        <v>13.41</v>
      </c>
      <c r="J45" s="174" t="n">
        <f aca="false">I45-H45</f>
        <v>9.03</v>
      </c>
      <c r="K45" s="175" t="n">
        <v>4.37</v>
      </c>
      <c r="L45" s="175" t="n">
        <v>14.62</v>
      </c>
      <c r="M45" s="175" t="n">
        <f aca="false">L45-K45</f>
        <v>10.25</v>
      </c>
      <c r="N45" s="176" t="n">
        <v>4.35</v>
      </c>
      <c r="O45" s="176" t="n">
        <v>13.85</v>
      </c>
      <c r="P45" s="176" t="n">
        <f aca="false">O45-N45</f>
        <v>9.5</v>
      </c>
      <c r="Q45" s="177" t="n">
        <v>4.39</v>
      </c>
      <c r="R45" s="177" t="n">
        <v>12.48</v>
      </c>
      <c r="S45" s="177" t="n">
        <f aca="false">R45-Q45</f>
        <v>8.09</v>
      </c>
      <c r="T45" s="165"/>
      <c r="U45" s="165"/>
      <c r="V45" s="165"/>
      <c r="W45" s="165"/>
      <c r="X45" s="165"/>
      <c r="Y45" s="165"/>
      <c r="Z45" s="165"/>
      <c r="AA45" s="165"/>
      <c r="AB45" s="165"/>
      <c r="AC45" s="165"/>
      <c r="AD45" s="165"/>
      <c r="AE45" s="165"/>
      <c r="AF45" s="165"/>
      <c r="AG45" s="165"/>
      <c r="AH45" s="165"/>
      <c r="AI45" s="165"/>
      <c r="AJ45" s="165"/>
      <c r="AK45" s="165"/>
      <c r="AL45" s="165"/>
      <c r="AM45" s="165"/>
    </row>
    <row r="46" customFormat="false" ht="14.25" hidden="false" customHeight="true" outlineLevel="0" collapsed="false">
      <c r="A46" s="112" t="n">
        <v>44</v>
      </c>
      <c r="B46" s="172" t="n">
        <v>4.35</v>
      </c>
      <c r="C46" s="172" t="n">
        <v>14.78</v>
      </c>
      <c r="D46" s="172" t="n">
        <f aca="false">C46-B46</f>
        <v>10.43</v>
      </c>
      <c r="E46" s="173" t="n">
        <v>4.39</v>
      </c>
      <c r="F46" s="173" t="n">
        <v>11.91</v>
      </c>
      <c r="G46" s="173" t="n">
        <f aca="false">F46-E46</f>
        <v>7.52</v>
      </c>
      <c r="H46" s="174" t="n">
        <v>4.39</v>
      </c>
      <c r="I46" s="174" t="n">
        <v>13.19</v>
      </c>
      <c r="J46" s="174" t="n">
        <f aca="false">I46-H46</f>
        <v>8.8</v>
      </c>
      <c r="K46" s="175" t="n">
        <v>4.38</v>
      </c>
      <c r="L46" s="175" t="n">
        <v>13.49</v>
      </c>
      <c r="M46" s="175" t="n">
        <f aca="false">L46-K46</f>
        <v>9.11</v>
      </c>
      <c r="N46" s="176" t="n">
        <v>4.38</v>
      </c>
      <c r="O46" s="176" t="n">
        <v>14.16</v>
      </c>
      <c r="P46" s="176" t="n">
        <f aca="false">O46-N46</f>
        <v>9.78</v>
      </c>
      <c r="Q46" s="177" t="n">
        <v>4.41</v>
      </c>
      <c r="R46" s="177" t="n">
        <v>12.94</v>
      </c>
      <c r="S46" s="177" t="n">
        <f aca="false">R46-Q46</f>
        <v>8.53</v>
      </c>
      <c r="T46" s="165"/>
      <c r="U46" s="165"/>
      <c r="V46" s="165"/>
      <c r="W46" s="165"/>
      <c r="X46" s="165"/>
      <c r="Y46" s="165"/>
      <c r="Z46" s="165"/>
      <c r="AA46" s="165"/>
      <c r="AB46" s="165"/>
      <c r="AC46" s="165"/>
      <c r="AD46" s="165"/>
      <c r="AE46" s="165"/>
      <c r="AF46" s="165"/>
      <c r="AG46" s="165"/>
      <c r="AH46" s="165"/>
      <c r="AI46" s="165"/>
      <c r="AJ46" s="165"/>
      <c r="AK46" s="165"/>
      <c r="AL46" s="165"/>
      <c r="AM46" s="165"/>
    </row>
    <row r="47" customFormat="false" ht="14.25" hidden="false" customHeight="true" outlineLevel="0" collapsed="false">
      <c r="A47" s="112" t="n">
        <v>45</v>
      </c>
      <c r="B47" s="172" t="n">
        <v>4.38</v>
      </c>
      <c r="C47" s="172" t="n">
        <v>14.26</v>
      </c>
      <c r="D47" s="172" t="n">
        <f aca="false">C47-B47</f>
        <v>9.88</v>
      </c>
      <c r="E47" s="173" t="n">
        <v>4.38</v>
      </c>
      <c r="F47" s="173" t="n">
        <v>11.99</v>
      </c>
      <c r="G47" s="173" t="n">
        <f aca="false">F47-E47</f>
        <v>7.61</v>
      </c>
      <c r="H47" s="174" t="n">
        <v>4.37</v>
      </c>
      <c r="I47" s="174" t="n">
        <v>13.69</v>
      </c>
      <c r="J47" s="174" t="n">
        <f aca="false">I47-H47</f>
        <v>9.32</v>
      </c>
      <c r="K47" s="175" t="n">
        <v>4.34</v>
      </c>
      <c r="L47" s="175" t="n">
        <v>14.12</v>
      </c>
      <c r="M47" s="175" t="n">
        <f aca="false">L47-K47</f>
        <v>9.78</v>
      </c>
      <c r="N47" s="176" t="n">
        <v>4.41</v>
      </c>
      <c r="O47" s="176" t="n">
        <v>13.89</v>
      </c>
      <c r="P47" s="176" t="n">
        <f aca="false">O47-N47</f>
        <v>9.48</v>
      </c>
      <c r="Q47" s="177" t="n">
        <v>4.42</v>
      </c>
      <c r="R47" s="177" t="n">
        <v>12.85</v>
      </c>
      <c r="S47" s="177" t="n">
        <f aca="false">R47-Q47</f>
        <v>8.43</v>
      </c>
      <c r="T47" s="165"/>
      <c r="U47" s="165"/>
      <c r="V47" s="165"/>
      <c r="W47" s="165"/>
      <c r="X47" s="165"/>
      <c r="Y47" s="165"/>
      <c r="Z47" s="165"/>
      <c r="AA47" s="165"/>
      <c r="AB47" s="165"/>
      <c r="AC47" s="165"/>
      <c r="AD47" s="165"/>
      <c r="AE47" s="165"/>
      <c r="AF47" s="165"/>
      <c r="AG47" s="165"/>
      <c r="AH47" s="165"/>
      <c r="AI47" s="165"/>
      <c r="AJ47" s="165"/>
      <c r="AK47" s="165"/>
      <c r="AL47" s="165"/>
      <c r="AM47" s="165"/>
    </row>
    <row r="48" customFormat="false" ht="14.25" hidden="false" customHeight="true" outlineLevel="0" collapsed="false">
      <c r="A48" s="112" t="n">
        <v>46</v>
      </c>
      <c r="B48" s="172" t="n">
        <v>4.36</v>
      </c>
      <c r="C48" s="172" t="n">
        <v>15.6</v>
      </c>
      <c r="D48" s="172" t="n">
        <f aca="false">C48-B48</f>
        <v>11.24</v>
      </c>
      <c r="E48" s="173" t="n">
        <v>4.33</v>
      </c>
      <c r="F48" s="173" t="n">
        <v>14.43</v>
      </c>
      <c r="G48" s="173" t="n">
        <f aca="false">F48-E48</f>
        <v>10.1</v>
      </c>
      <c r="H48" s="174" t="n">
        <v>4.35</v>
      </c>
      <c r="I48" s="174" t="n">
        <v>15.37</v>
      </c>
      <c r="J48" s="174" t="n">
        <f aca="false">I48-H48</f>
        <v>11.02</v>
      </c>
      <c r="K48" s="175" t="n">
        <v>4.4</v>
      </c>
      <c r="L48" s="175" t="n">
        <v>14.97</v>
      </c>
      <c r="M48" s="175" t="n">
        <f aca="false">L48-K48</f>
        <v>10.57</v>
      </c>
      <c r="N48" s="176" t="n">
        <v>4.4</v>
      </c>
      <c r="O48" s="176" t="n">
        <v>14.75</v>
      </c>
      <c r="P48" s="176" t="n">
        <f aca="false">O48-N48</f>
        <v>10.35</v>
      </c>
      <c r="Q48" s="177" t="n">
        <v>4.38</v>
      </c>
      <c r="R48" s="177" t="n">
        <v>13.13</v>
      </c>
      <c r="S48" s="177" t="n">
        <f aca="false">R48-Q48</f>
        <v>8.75</v>
      </c>
      <c r="T48" s="165"/>
      <c r="U48" s="165"/>
      <c r="V48" s="165"/>
      <c r="W48" s="165"/>
      <c r="X48" s="165"/>
      <c r="Y48" s="165"/>
      <c r="Z48" s="165"/>
      <c r="AA48" s="165"/>
      <c r="AB48" s="165"/>
      <c r="AC48" s="165"/>
      <c r="AD48" s="165"/>
      <c r="AE48" s="165"/>
      <c r="AF48" s="165"/>
      <c r="AG48" s="165"/>
      <c r="AH48" s="165"/>
      <c r="AI48" s="165"/>
      <c r="AJ48" s="165"/>
      <c r="AK48" s="165"/>
      <c r="AL48" s="165"/>
      <c r="AM48" s="165"/>
    </row>
    <row r="49" customFormat="false" ht="14.25" hidden="false" customHeight="true" outlineLevel="0" collapsed="false">
      <c r="A49" s="112" t="n">
        <v>47</v>
      </c>
      <c r="B49" s="172" t="n">
        <v>4.39</v>
      </c>
      <c r="C49" s="172" t="n">
        <v>15.27</v>
      </c>
      <c r="D49" s="172" t="n">
        <f aca="false">C49-B49</f>
        <v>10.88</v>
      </c>
      <c r="E49" s="173" t="n">
        <v>4.32</v>
      </c>
      <c r="F49" s="173" t="n">
        <v>14.12</v>
      </c>
      <c r="G49" s="173" t="n">
        <f aca="false">F49-E49</f>
        <v>9.8</v>
      </c>
      <c r="H49" s="174" t="n">
        <v>4.36</v>
      </c>
      <c r="I49" s="174" t="n">
        <v>14.43</v>
      </c>
      <c r="J49" s="174" t="n">
        <f aca="false">I49-H49</f>
        <v>10.07</v>
      </c>
      <c r="K49" s="175" t="n">
        <v>4.33</v>
      </c>
      <c r="L49" s="175" t="n">
        <v>15.13</v>
      </c>
      <c r="M49" s="175" t="n">
        <f aca="false">L49-K49</f>
        <v>10.8</v>
      </c>
      <c r="N49" s="176" t="n">
        <v>4.39</v>
      </c>
      <c r="O49" s="176" t="n">
        <v>15.26</v>
      </c>
      <c r="P49" s="176" t="n">
        <f aca="false">O49-N49</f>
        <v>10.87</v>
      </c>
      <c r="Q49" s="177" t="n">
        <v>4.38</v>
      </c>
      <c r="R49" s="177" t="n">
        <v>13.74</v>
      </c>
      <c r="S49" s="177" t="n">
        <f aca="false">R49-Q49</f>
        <v>9.36</v>
      </c>
      <c r="T49" s="165"/>
      <c r="U49" s="165"/>
      <c r="V49" s="165"/>
      <c r="W49" s="165"/>
      <c r="X49" s="165"/>
      <c r="Y49" s="165"/>
      <c r="Z49" s="165"/>
      <c r="AA49" s="165"/>
      <c r="AB49" s="165"/>
      <c r="AC49" s="165"/>
      <c r="AD49" s="165"/>
      <c r="AE49" s="165"/>
      <c r="AF49" s="165"/>
      <c r="AG49" s="165"/>
      <c r="AH49" s="165"/>
      <c r="AI49" s="165"/>
      <c r="AJ49" s="165"/>
      <c r="AK49" s="165"/>
      <c r="AL49" s="165"/>
      <c r="AM49" s="165"/>
    </row>
    <row r="50" customFormat="false" ht="14.25" hidden="false" customHeight="true" outlineLevel="0" collapsed="false">
      <c r="A50" s="112" t="n">
        <v>48</v>
      </c>
      <c r="B50" s="172" t="n">
        <v>4.37</v>
      </c>
      <c r="C50" s="172" t="n">
        <v>14.29</v>
      </c>
      <c r="D50" s="172" t="n">
        <f aca="false">C50-B50</f>
        <v>9.92</v>
      </c>
      <c r="E50" s="173" t="n">
        <v>4.39</v>
      </c>
      <c r="F50" s="173" t="n">
        <v>13.11</v>
      </c>
      <c r="G50" s="173" t="n">
        <f aca="false">F50-E50</f>
        <v>8.72</v>
      </c>
      <c r="H50" s="174" t="n">
        <v>4.36</v>
      </c>
      <c r="I50" s="174" t="n">
        <v>13.96</v>
      </c>
      <c r="J50" s="174" t="n">
        <f aca="false">I50-H50</f>
        <v>9.6</v>
      </c>
      <c r="K50" s="175" t="n">
        <v>4.35</v>
      </c>
      <c r="L50" s="175" t="n">
        <v>14.81</v>
      </c>
      <c r="M50" s="175" t="n">
        <f aca="false">L50-K50</f>
        <v>10.46</v>
      </c>
      <c r="N50" s="176" t="n">
        <v>4.34</v>
      </c>
      <c r="O50" s="176" t="n">
        <v>14.52</v>
      </c>
      <c r="P50" s="176" t="n">
        <f aca="false">O50-N50</f>
        <v>10.18</v>
      </c>
      <c r="Q50" s="177" t="n">
        <v>4.38</v>
      </c>
      <c r="R50" s="177" t="n">
        <v>13.89</v>
      </c>
      <c r="S50" s="177" t="n">
        <f aca="false">R50-Q50</f>
        <v>9.51</v>
      </c>
      <c r="T50" s="165"/>
      <c r="U50" s="165"/>
      <c r="V50" s="165"/>
      <c r="W50" s="165"/>
      <c r="X50" s="165"/>
      <c r="Y50" s="165"/>
      <c r="Z50" s="165"/>
      <c r="AA50" s="165"/>
      <c r="AB50" s="165"/>
      <c r="AC50" s="165"/>
      <c r="AD50" s="165"/>
      <c r="AE50" s="165"/>
      <c r="AF50" s="165"/>
      <c r="AG50" s="165"/>
      <c r="AH50" s="165"/>
      <c r="AI50" s="165"/>
      <c r="AJ50" s="165"/>
      <c r="AK50" s="165"/>
      <c r="AL50" s="165"/>
      <c r="AM50" s="165"/>
    </row>
    <row r="51" customFormat="false" ht="14.25" hidden="false" customHeight="true" outlineLevel="0" collapsed="false">
      <c r="A51" s="112" t="n">
        <v>49</v>
      </c>
      <c r="B51" s="172" t="n">
        <v>4.33</v>
      </c>
      <c r="C51" s="172" t="n">
        <v>14.8</v>
      </c>
      <c r="D51" s="172" t="n">
        <f aca="false">C51-B51</f>
        <v>10.47</v>
      </c>
      <c r="E51" s="173" t="n">
        <v>4.37</v>
      </c>
      <c r="F51" s="173" t="n">
        <v>13.19</v>
      </c>
      <c r="G51" s="173" t="n">
        <f aca="false">F51-E51</f>
        <v>8.82</v>
      </c>
      <c r="H51" s="174" t="n">
        <v>4.42</v>
      </c>
      <c r="I51" s="174" t="n">
        <v>14.49</v>
      </c>
      <c r="J51" s="174" t="n">
        <f aca="false">I51-H51</f>
        <v>10.07</v>
      </c>
      <c r="K51" s="175" t="n">
        <v>4.38</v>
      </c>
      <c r="L51" s="175" t="n">
        <v>14.27</v>
      </c>
      <c r="M51" s="175" t="n">
        <f aca="false">L51-K51</f>
        <v>9.89</v>
      </c>
      <c r="N51" s="176" t="n">
        <v>4.41</v>
      </c>
      <c r="O51" s="176" t="n">
        <v>14.7</v>
      </c>
      <c r="P51" s="176" t="n">
        <f aca="false">O51-N51</f>
        <v>10.29</v>
      </c>
      <c r="Q51" s="177" t="n">
        <v>4.39</v>
      </c>
      <c r="R51" s="177" t="n">
        <v>13.38</v>
      </c>
      <c r="S51" s="177" t="n">
        <f aca="false">R51-Q51</f>
        <v>8.99</v>
      </c>
      <c r="T51" s="165"/>
      <c r="U51" s="165"/>
      <c r="V51" s="165"/>
      <c r="W51" s="165"/>
      <c r="X51" s="165"/>
      <c r="Y51" s="165"/>
      <c r="Z51" s="165"/>
      <c r="AA51" s="165"/>
      <c r="AB51" s="165"/>
      <c r="AC51" s="165"/>
      <c r="AD51" s="165"/>
      <c r="AE51" s="165"/>
      <c r="AF51" s="165"/>
      <c r="AG51" s="165"/>
      <c r="AH51" s="165"/>
      <c r="AI51" s="165"/>
      <c r="AJ51" s="165"/>
      <c r="AK51" s="165"/>
      <c r="AL51" s="165"/>
      <c r="AM51" s="165"/>
    </row>
    <row r="52" customFormat="false" ht="14.25" hidden="false" customHeight="true" outlineLevel="0" collapsed="false">
      <c r="A52" s="112" t="n">
        <v>50</v>
      </c>
      <c r="B52" s="172" t="n">
        <v>4.39</v>
      </c>
      <c r="C52" s="172" t="n">
        <v>15.16</v>
      </c>
      <c r="D52" s="172" t="n">
        <f aca="false">C52-B52</f>
        <v>10.77</v>
      </c>
      <c r="E52" s="173" t="n">
        <v>4.34</v>
      </c>
      <c r="F52" s="173" t="n">
        <v>14.1</v>
      </c>
      <c r="G52" s="173" t="n">
        <f aca="false">F52-E52</f>
        <v>9.76</v>
      </c>
      <c r="H52" s="174" t="n">
        <v>4.38</v>
      </c>
      <c r="I52" s="174" t="n">
        <v>13.7</v>
      </c>
      <c r="J52" s="174" t="n">
        <f aca="false">I52-H52</f>
        <v>9.32</v>
      </c>
      <c r="K52" s="175" t="n">
        <v>4.37</v>
      </c>
      <c r="L52" s="175" t="n">
        <v>14.3</v>
      </c>
      <c r="M52" s="175" t="n">
        <f aca="false">L52-K52</f>
        <v>9.93</v>
      </c>
      <c r="N52" s="176" t="n">
        <v>4.37</v>
      </c>
      <c r="O52" s="176" t="n">
        <v>14.73</v>
      </c>
      <c r="P52" s="176" t="n">
        <f aca="false">O52-N52</f>
        <v>10.36</v>
      </c>
      <c r="Q52" s="177" t="n">
        <v>4.38</v>
      </c>
      <c r="R52" s="177" t="n">
        <v>13.15</v>
      </c>
      <c r="S52" s="177" t="n">
        <f aca="false">R52-Q52</f>
        <v>8.77</v>
      </c>
      <c r="T52" s="165"/>
      <c r="U52" s="165"/>
      <c r="V52" s="165"/>
      <c r="W52" s="165"/>
      <c r="X52" s="165"/>
      <c r="Y52" s="165"/>
      <c r="Z52" s="165"/>
      <c r="AA52" s="165"/>
      <c r="AB52" s="165"/>
      <c r="AC52" s="165"/>
      <c r="AD52" s="165"/>
      <c r="AE52" s="165"/>
      <c r="AF52" s="165"/>
      <c r="AG52" s="165"/>
      <c r="AH52" s="165"/>
      <c r="AI52" s="165"/>
      <c r="AJ52" s="165"/>
      <c r="AK52" s="165"/>
      <c r="AL52" s="165"/>
      <c r="AM52" s="165"/>
    </row>
    <row r="53" customFormat="false" ht="14.25" hidden="false" customHeight="true" outlineLevel="0" collapsed="false">
      <c r="A53" s="112" t="n">
        <v>51</v>
      </c>
      <c r="B53" s="172" t="n">
        <v>4.4</v>
      </c>
      <c r="C53" s="172" t="n">
        <v>14.44</v>
      </c>
      <c r="D53" s="172" t="n">
        <f aca="false">C53-B53</f>
        <v>10.04</v>
      </c>
      <c r="E53" s="173" t="n">
        <v>4.37</v>
      </c>
      <c r="F53" s="173" t="n">
        <v>12.82</v>
      </c>
      <c r="G53" s="173" t="n">
        <f aca="false">F53-E53</f>
        <v>8.45</v>
      </c>
      <c r="H53" s="174" t="n">
        <v>4.38</v>
      </c>
      <c r="I53" s="174" t="n">
        <v>14.31</v>
      </c>
      <c r="J53" s="174" t="n">
        <f aca="false">I53-H53</f>
        <v>9.93</v>
      </c>
      <c r="K53" s="175" t="n">
        <v>4.39</v>
      </c>
      <c r="L53" s="175" t="n">
        <v>14.18</v>
      </c>
      <c r="M53" s="175" t="n">
        <f aca="false">L53-K53</f>
        <v>9.79</v>
      </c>
      <c r="N53" s="176" t="n">
        <v>4.34</v>
      </c>
      <c r="O53" s="176" t="n">
        <v>14.39</v>
      </c>
      <c r="P53" s="176" t="n">
        <f aca="false">O53-N53</f>
        <v>10.05</v>
      </c>
      <c r="Q53" s="177" t="n">
        <v>4.39</v>
      </c>
      <c r="R53" s="177" t="n">
        <v>13.25</v>
      </c>
      <c r="S53" s="177" t="n">
        <f aca="false">R53-Q53</f>
        <v>8.86</v>
      </c>
      <c r="T53" s="165"/>
      <c r="U53" s="165"/>
      <c r="V53" s="165"/>
      <c r="W53" s="165"/>
      <c r="X53" s="165"/>
      <c r="Y53" s="165"/>
      <c r="Z53" s="165"/>
      <c r="AA53" s="165"/>
      <c r="AB53" s="165"/>
      <c r="AC53" s="165"/>
      <c r="AD53" s="165"/>
      <c r="AE53" s="165"/>
      <c r="AF53" s="165"/>
      <c r="AG53" s="165"/>
      <c r="AH53" s="165"/>
      <c r="AI53" s="165"/>
      <c r="AJ53" s="165"/>
      <c r="AK53" s="165"/>
      <c r="AL53" s="165"/>
      <c r="AM53" s="165"/>
    </row>
    <row r="54" customFormat="false" ht="14.25" hidden="false" customHeight="true" outlineLevel="0" collapsed="false">
      <c r="A54" s="112" t="n">
        <v>52</v>
      </c>
      <c r="B54" s="172" t="n">
        <v>4.39</v>
      </c>
      <c r="C54" s="172" t="n">
        <v>14.69</v>
      </c>
      <c r="D54" s="172" t="n">
        <f aca="false">C54-B54</f>
        <v>10.3</v>
      </c>
      <c r="E54" s="173" t="n">
        <v>4.35</v>
      </c>
      <c r="F54" s="173" t="n">
        <v>14.4</v>
      </c>
      <c r="G54" s="173" t="n">
        <f aca="false">F54-E54</f>
        <v>10.05</v>
      </c>
      <c r="H54" s="174" t="n">
        <v>4.35</v>
      </c>
      <c r="I54" s="174" t="n">
        <v>14.26</v>
      </c>
      <c r="J54" s="174" t="n">
        <f aca="false">I54-H54</f>
        <v>9.91</v>
      </c>
      <c r="K54" s="175" t="n">
        <v>4.4</v>
      </c>
      <c r="L54" s="175" t="n">
        <v>14.11</v>
      </c>
      <c r="M54" s="175" t="n">
        <f aca="false">L54-K54</f>
        <v>9.71</v>
      </c>
      <c r="N54" s="176" t="n">
        <v>4.35</v>
      </c>
      <c r="O54" s="176" t="n">
        <v>13.66</v>
      </c>
      <c r="P54" s="176" t="n">
        <f aca="false">O54-N54</f>
        <v>9.31</v>
      </c>
      <c r="Q54" s="177" t="n">
        <v>4.38</v>
      </c>
      <c r="R54" s="177" t="n">
        <v>12.22</v>
      </c>
      <c r="S54" s="177" t="n">
        <f aca="false">R54-Q54</f>
        <v>7.84</v>
      </c>
      <c r="T54" s="165"/>
      <c r="U54" s="165"/>
      <c r="V54" s="165"/>
      <c r="W54" s="165"/>
      <c r="X54" s="165"/>
      <c r="Y54" s="165"/>
      <c r="Z54" s="165"/>
      <c r="AA54" s="165"/>
      <c r="AB54" s="165"/>
      <c r="AC54" s="165"/>
      <c r="AD54" s="165"/>
      <c r="AE54" s="165"/>
      <c r="AF54" s="165"/>
      <c r="AG54" s="165"/>
      <c r="AH54" s="165"/>
      <c r="AI54" s="165"/>
      <c r="AJ54" s="165"/>
      <c r="AK54" s="165"/>
      <c r="AL54" s="165"/>
      <c r="AM54" s="165"/>
    </row>
    <row r="55" customFormat="false" ht="14.25" hidden="false" customHeight="true" outlineLevel="0" collapsed="false">
      <c r="A55" s="112" t="n">
        <v>53</v>
      </c>
      <c r="B55" s="172" t="n">
        <v>4.38</v>
      </c>
      <c r="C55" s="172" t="n">
        <v>14.24</v>
      </c>
      <c r="D55" s="172" t="n">
        <f aca="false">C55-B55</f>
        <v>9.86</v>
      </c>
      <c r="E55" s="173" t="n">
        <v>4.4</v>
      </c>
      <c r="F55" s="173" t="n">
        <v>13.22</v>
      </c>
      <c r="G55" s="173" t="n">
        <f aca="false">F55-E55</f>
        <v>8.82</v>
      </c>
      <c r="H55" s="174" t="n">
        <v>4.35</v>
      </c>
      <c r="I55" s="174" t="n">
        <v>13.91</v>
      </c>
      <c r="J55" s="174" t="n">
        <f aca="false">I55-H55</f>
        <v>9.56</v>
      </c>
      <c r="K55" s="175" t="n">
        <v>4.36</v>
      </c>
      <c r="L55" s="175" t="n">
        <v>14.87</v>
      </c>
      <c r="M55" s="175" t="n">
        <f aca="false">L55-K55</f>
        <v>10.51</v>
      </c>
      <c r="N55" s="176" t="n">
        <v>4.41</v>
      </c>
      <c r="O55" s="176" t="n">
        <v>14.69</v>
      </c>
      <c r="P55" s="176" t="n">
        <f aca="false">O55-N55</f>
        <v>10.28</v>
      </c>
      <c r="Q55" s="177" t="n">
        <v>4.32</v>
      </c>
      <c r="R55" s="177" t="n">
        <v>12.67</v>
      </c>
      <c r="S55" s="177" t="n">
        <f aca="false">R55-Q55</f>
        <v>8.35</v>
      </c>
      <c r="T55" s="165"/>
      <c r="U55" s="165"/>
      <c r="V55" s="165"/>
      <c r="W55" s="165"/>
      <c r="X55" s="165"/>
      <c r="Y55" s="165"/>
      <c r="Z55" s="165"/>
      <c r="AA55" s="165"/>
      <c r="AB55" s="165"/>
      <c r="AC55" s="165"/>
      <c r="AD55" s="165"/>
      <c r="AE55" s="165"/>
      <c r="AF55" s="165"/>
      <c r="AG55" s="165"/>
      <c r="AH55" s="165"/>
      <c r="AI55" s="165"/>
      <c r="AJ55" s="165"/>
      <c r="AK55" s="165"/>
      <c r="AL55" s="165"/>
      <c r="AM55" s="165"/>
    </row>
    <row r="56" customFormat="false" ht="14.25" hidden="false" customHeight="true" outlineLevel="0" collapsed="false">
      <c r="A56" s="112" t="n">
        <v>54</v>
      </c>
      <c r="B56" s="172" t="n">
        <v>4.37</v>
      </c>
      <c r="C56" s="172" t="n">
        <v>13.76</v>
      </c>
      <c r="D56" s="172" t="n">
        <f aca="false">C56-B56</f>
        <v>9.39</v>
      </c>
      <c r="E56" s="173" t="n">
        <v>4.38</v>
      </c>
      <c r="F56" s="173" t="n">
        <v>10.44</v>
      </c>
      <c r="G56" s="173" t="n">
        <f aca="false">F56-E56</f>
        <v>6.06</v>
      </c>
      <c r="H56" s="174" t="n">
        <v>4.39</v>
      </c>
      <c r="I56" s="174" t="n">
        <v>11.59</v>
      </c>
      <c r="J56" s="174" t="n">
        <f aca="false">I56-H56</f>
        <v>7.2</v>
      </c>
      <c r="K56" s="175" t="n">
        <v>4.37</v>
      </c>
      <c r="L56" s="175" t="n">
        <v>12.44</v>
      </c>
      <c r="M56" s="175" t="n">
        <f aca="false">L56-K56</f>
        <v>8.07</v>
      </c>
      <c r="N56" s="176" t="n">
        <v>4.39</v>
      </c>
      <c r="O56" s="176" t="n">
        <v>12.7</v>
      </c>
      <c r="P56" s="176" t="n">
        <f aca="false">O56-N56</f>
        <v>8.31</v>
      </c>
      <c r="Q56" s="177" t="n">
        <v>4.33</v>
      </c>
      <c r="R56" s="177" t="n">
        <v>12.47</v>
      </c>
      <c r="S56" s="177" t="n">
        <f aca="false">R56-Q56</f>
        <v>8.14</v>
      </c>
      <c r="T56" s="165"/>
      <c r="U56" s="165"/>
      <c r="V56" s="165"/>
      <c r="W56" s="165"/>
      <c r="X56" s="165"/>
      <c r="Y56" s="165"/>
      <c r="Z56" s="165"/>
      <c r="AA56" s="165"/>
      <c r="AB56" s="165"/>
      <c r="AC56" s="165"/>
      <c r="AD56" s="165"/>
      <c r="AE56" s="165"/>
      <c r="AF56" s="165"/>
      <c r="AG56" s="165"/>
      <c r="AH56" s="165"/>
      <c r="AI56" s="165"/>
      <c r="AJ56" s="165"/>
      <c r="AK56" s="165"/>
      <c r="AL56" s="165"/>
      <c r="AM56" s="165"/>
    </row>
    <row r="57" customFormat="false" ht="14.25" hidden="false" customHeight="true" outlineLevel="0" collapsed="false">
      <c r="A57" s="112" t="n">
        <v>55</v>
      </c>
      <c r="B57" s="172" t="n">
        <v>4.38</v>
      </c>
      <c r="C57" s="172" t="n">
        <v>14.37</v>
      </c>
      <c r="D57" s="172" t="n">
        <f aca="false">C57-B57</f>
        <v>9.99</v>
      </c>
      <c r="E57" s="173" t="n">
        <v>4.41</v>
      </c>
      <c r="F57" s="173" t="n">
        <v>13.87</v>
      </c>
      <c r="G57" s="173" t="n">
        <f aca="false">F57-E57</f>
        <v>9.46</v>
      </c>
      <c r="H57" s="174" t="n">
        <v>4.37</v>
      </c>
      <c r="I57" s="174" t="n">
        <v>14.18</v>
      </c>
      <c r="J57" s="174" t="n">
        <f aca="false">I57-H57</f>
        <v>9.81</v>
      </c>
      <c r="K57" s="175" t="n">
        <v>4.42</v>
      </c>
      <c r="L57" s="175" t="n">
        <v>13.61</v>
      </c>
      <c r="M57" s="175" t="n">
        <f aca="false">L57-K57</f>
        <v>9.19</v>
      </c>
      <c r="N57" s="176" t="n">
        <v>4.37</v>
      </c>
      <c r="O57" s="176" t="n">
        <v>14.26</v>
      </c>
      <c r="P57" s="176" t="n">
        <f aca="false">O57-N57</f>
        <v>9.89</v>
      </c>
      <c r="Q57" s="177" t="n">
        <v>4.38</v>
      </c>
      <c r="R57" s="177" t="n">
        <v>12.14</v>
      </c>
      <c r="S57" s="177" t="n">
        <f aca="false">R57-Q57</f>
        <v>7.76</v>
      </c>
      <c r="T57" s="165"/>
      <c r="U57" s="165"/>
      <c r="V57" s="165"/>
      <c r="W57" s="165"/>
      <c r="X57" s="165"/>
      <c r="Y57" s="165"/>
      <c r="Z57" s="165"/>
      <c r="AA57" s="165"/>
      <c r="AB57" s="165"/>
      <c r="AC57" s="165"/>
      <c r="AD57" s="165"/>
      <c r="AE57" s="165"/>
      <c r="AF57" s="165"/>
      <c r="AG57" s="165"/>
      <c r="AH57" s="165"/>
      <c r="AI57" s="165"/>
      <c r="AJ57" s="165"/>
      <c r="AK57" s="165"/>
      <c r="AL57" s="165"/>
      <c r="AM57" s="165"/>
    </row>
    <row r="58" customFormat="false" ht="14.25" hidden="false" customHeight="true" outlineLevel="0" collapsed="false">
      <c r="A58" s="112" t="n">
        <v>56</v>
      </c>
      <c r="B58" s="172" t="n">
        <v>4.36</v>
      </c>
      <c r="C58" s="172" t="n">
        <v>13.58</v>
      </c>
      <c r="D58" s="172" t="n">
        <f aca="false">C58-B58</f>
        <v>9.22</v>
      </c>
      <c r="E58" s="173" t="n">
        <v>4.36</v>
      </c>
      <c r="F58" s="173" t="n">
        <v>12.42</v>
      </c>
      <c r="G58" s="173" t="n">
        <f aca="false">F58-E58</f>
        <v>8.06</v>
      </c>
      <c r="H58" s="174" t="n">
        <v>4.39</v>
      </c>
      <c r="I58" s="174" t="n">
        <v>13.22</v>
      </c>
      <c r="J58" s="174" t="n">
        <f aca="false">I58-H58</f>
        <v>8.83</v>
      </c>
      <c r="K58" s="175" t="n">
        <v>4.39</v>
      </c>
      <c r="L58" s="175" t="n">
        <v>13.44</v>
      </c>
      <c r="M58" s="175" t="n">
        <f aca="false">L58-K58</f>
        <v>9.05</v>
      </c>
      <c r="N58" s="176" t="n">
        <v>4.4</v>
      </c>
      <c r="O58" s="176" t="n">
        <v>13.4</v>
      </c>
      <c r="P58" s="176" t="n">
        <f aca="false">O58-N58</f>
        <v>9</v>
      </c>
      <c r="Q58" s="177" t="n">
        <v>4.39</v>
      </c>
      <c r="R58" s="177" t="n">
        <v>12.29</v>
      </c>
      <c r="S58" s="177" t="n">
        <f aca="false">R58-Q58</f>
        <v>7.9</v>
      </c>
      <c r="T58" s="165"/>
      <c r="U58" s="165"/>
      <c r="V58" s="165"/>
      <c r="W58" s="165"/>
      <c r="X58" s="165"/>
      <c r="Y58" s="165"/>
      <c r="Z58" s="165"/>
      <c r="AA58" s="165"/>
      <c r="AB58" s="165"/>
      <c r="AC58" s="165"/>
      <c r="AD58" s="165"/>
      <c r="AE58" s="165"/>
      <c r="AF58" s="165"/>
      <c r="AG58" s="165"/>
      <c r="AH58" s="165"/>
      <c r="AI58" s="165"/>
      <c r="AJ58" s="165"/>
      <c r="AK58" s="165"/>
      <c r="AL58" s="165"/>
      <c r="AM58" s="165"/>
    </row>
    <row r="59" customFormat="false" ht="14.25" hidden="false" customHeight="true" outlineLevel="0" collapsed="false">
      <c r="A59" s="112" t="n">
        <v>57</v>
      </c>
      <c r="B59" s="172" t="n">
        <v>4.41</v>
      </c>
      <c r="C59" s="172" t="n">
        <v>13.9</v>
      </c>
      <c r="D59" s="172" t="n">
        <f aca="false">C59-B59</f>
        <v>9.49</v>
      </c>
      <c r="E59" s="173" t="n">
        <v>4.33</v>
      </c>
      <c r="F59" s="173" t="n">
        <v>12.39</v>
      </c>
      <c r="G59" s="173" t="n">
        <f aca="false">F59-E59</f>
        <v>8.06</v>
      </c>
      <c r="H59" s="174" t="n">
        <v>4.39</v>
      </c>
      <c r="I59" s="174" t="n">
        <v>13.53</v>
      </c>
      <c r="J59" s="174" t="n">
        <f aca="false">I59-H59</f>
        <v>9.14</v>
      </c>
      <c r="K59" s="175" t="n">
        <v>4.34</v>
      </c>
      <c r="L59" s="175" t="n">
        <v>14.59</v>
      </c>
      <c r="M59" s="175" t="n">
        <f aca="false">L59-K59</f>
        <v>10.25</v>
      </c>
      <c r="N59" s="176" t="n">
        <v>4.42</v>
      </c>
      <c r="O59" s="176" t="n">
        <v>14.63</v>
      </c>
      <c r="P59" s="176" t="n">
        <f aca="false">O59-N59</f>
        <v>10.21</v>
      </c>
      <c r="Q59" s="177" t="n">
        <v>4.41</v>
      </c>
      <c r="R59" s="177" t="n">
        <v>13.45</v>
      </c>
      <c r="S59" s="177" t="n">
        <f aca="false">R59-Q59</f>
        <v>9.04</v>
      </c>
      <c r="T59" s="165"/>
      <c r="U59" s="165"/>
      <c r="V59" s="165"/>
      <c r="W59" s="165"/>
      <c r="X59" s="165"/>
      <c r="Y59" s="165"/>
      <c r="Z59" s="165"/>
      <c r="AA59" s="165"/>
      <c r="AB59" s="165"/>
      <c r="AC59" s="165"/>
      <c r="AD59" s="165"/>
      <c r="AE59" s="165"/>
      <c r="AF59" s="165"/>
      <c r="AG59" s="165"/>
      <c r="AH59" s="165"/>
      <c r="AI59" s="165"/>
      <c r="AJ59" s="165"/>
      <c r="AK59" s="165"/>
      <c r="AL59" s="165"/>
      <c r="AM59" s="165"/>
    </row>
    <row r="60" customFormat="false" ht="14.25" hidden="false" customHeight="true" outlineLevel="0" collapsed="false">
      <c r="A60" s="112" t="n">
        <v>58</v>
      </c>
      <c r="B60" s="172" t="n">
        <v>4.38</v>
      </c>
      <c r="C60" s="172" t="n">
        <v>14.43</v>
      </c>
      <c r="D60" s="172" t="n">
        <f aca="false">C60-B60</f>
        <v>10.05</v>
      </c>
      <c r="E60" s="173" t="n">
        <v>4.39</v>
      </c>
      <c r="F60" s="173" t="n">
        <v>13.23</v>
      </c>
      <c r="G60" s="173" t="n">
        <f aca="false">F60-E60</f>
        <v>8.84</v>
      </c>
      <c r="H60" s="174" t="n">
        <v>4.4</v>
      </c>
      <c r="I60" s="174" t="n">
        <v>13.86</v>
      </c>
      <c r="J60" s="174" t="n">
        <f aca="false">I60-H60</f>
        <v>9.46</v>
      </c>
      <c r="K60" s="175" t="n">
        <v>4.4</v>
      </c>
      <c r="L60" s="175" t="n">
        <v>14.74</v>
      </c>
      <c r="M60" s="175" t="n">
        <f aca="false">L60-K60</f>
        <v>10.34</v>
      </c>
      <c r="N60" s="176" t="n">
        <v>4.39</v>
      </c>
      <c r="O60" s="176" t="n">
        <v>14.67</v>
      </c>
      <c r="P60" s="176" t="n">
        <f aca="false">O60-N60</f>
        <v>10.28</v>
      </c>
      <c r="Q60" s="177" t="n">
        <v>4.34</v>
      </c>
      <c r="R60" s="177" t="n">
        <v>13.38</v>
      </c>
      <c r="S60" s="177" t="n">
        <f aca="false">R60-Q60</f>
        <v>9.04</v>
      </c>
      <c r="T60" s="165"/>
      <c r="U60" s="165"/>
      <c r="V60" s="165"/>
      <c r="W60" s="165"/>
      <c r="X60" s="165"/>
      <c r="Y60" s="165"/>
      <c r="Z60" s="165"/>
      <c r="AA60" s="165"/>
      <c r="AB60" s="165"/>
      <c r="AC60" s="165"/>
      <c r="AD60" s="165"/>
      <c r="AE60" s="165"/>
      <c r="AF60" s="165"/>
      <c r="AG60" s="165"/>
      <c r="AH60" s="165"/>
      <c r="AI60" s="165"/>
      <c r="AJ60" s="165"/>
      <c r="AK60" s="165"/>
      <c r="AL60" s="165"/>
      <c r="AM60" s="165"/>
    </row>
    <row r="61" customFormat="false" ht="14.25" hidden="false" customHeight="true" outlineLevel="0" collapsed="false">
      <c r="A61" s="112" t="n">
        <v>59</v>
      </c>
      <c r="B61" s="172" t="n">
        <v>4.39</v>
      </c>
      <c r="C61" s="172" t="n">
        <v>14.01</v>
      </c>
      <c r="D61" s="172" t="n">
        <f aca="false">C61-B61</f>
        <v>9.62</v>
      </c>
      <c r="E61" s="173" t="n">
        <v>4.4</v>
      </c>
      <c r="F61" s="173" t="n">
        <v>13.47</v>
      </c>
      <c r="G61" s="173" t="n">
        <f aca="false">F61-E61</f>
        <v>9.07</v>
      </c>
      <c r="H61" s="174" t="n">
        <v>4.35</v>
      </c>
      <c r="I61" s="174" t="n">
        <v>13.75</v>
      </c>
      <c r="J61" s="174" t="n">
        <f aca="false">I61-H61</f>
        <v>9.4</v>
      </c>
      <c r="K61" s="175" t="n">
        <v>4.33</v>
      </c>
      <c r="L61" s="175" t="n">
        <v>14.5</v>
      </c>
      <c r="M61" s="175" t="n">
        <f aca="false">L61-K61</f>
        <v>10.17</v>
      </c>
      <c r="N61" s="176" t="n">
        <v>4.37</v>
      </c>
      <c r="O61" s="176" t="n">
        <v>14.36</v>
      </c>
      <c r="P61" s="176" t="n">
        <f aca="false">O61-N61</f>
        <v>9.99</v>
      </c>
      <c r="Q61" s="177" t="n">
        <v>4.39</v>
      </c>
      <c r="R61" s="177" t="n">
        <v>12.84</v>
      </c>
      <c r="S61" s="177" t="n">
        <f aca="false">R61-Q61</f>
        <v>8.45</v>
      </c>
      <c r="T61" s="165"/>
      <c r="U61" s="165"/>
      <c r="V61" s="165"/>
      <c r="W61" s="165"/>
      <c r="X61" s="165"/>
      <c r="Y61" s="165"/>
      <c r="Z61" s="165"/>
      <c r="AA61" s="165"/>
      <c r="AB61" s="165"/>
      <c r="AC61" s="165"/>
      <c r="AD61" s="165"/>
      <c r="AE61" s="165"/>
      <c r="AF61" s="165"/>
      <c r="AG61" s="165"/>
      <c r="AH61" s="165"/>
      <c r="AI61" s="165"/>
      <c r="AJ61" s="165"/>
      <c r="AK61" s="165"/>
      <c r="AL61" s="165"/>
      <c r="AM61" s="165"/>
    </row>
    <row r="62" customFormat="false" ht="14.25" hidden="false" customHeight="true" outlineLevel="0" collapsed="false">
      <c r="A62" s="112" t="n">
        <v>60</v>
      </c>
      <c r="B62" s="172" t="n">
        <v>4.37</v>
      </c>
      <c r="C62" s="172" t="n">
        <v>14.67</v>
      </c>
      <c r="D62" s="172" t="n">
        <f aca="false">C62-B62</f>
        <v>10.3</v>
      </c>
      <c r="E62" s="173" t="n">
        <v>4.36</v>
      </c>
      <c r="F62" s="173" t="n">
        <v>13.19</v>
      </c>
      <c r="G62" s="173" t="n">
        <f aca="false">F62-E62</f>
        <v>8.83</v>
      </c>
      <c r="H62" s="174" t="n">
        <v>4.35</v>
      </c>
      <c r="I62" s="174" t="n">
        <v>14.68</v>
      </c>
      <c r="J62" s="174" t="n">
        <f aca="false">I62-H62</f>
        <v>10.33</v>
      </c>
      <c r="K62" s="175" t="n">
        <v>4.41</v>
      </c>
      <c r="L62" s="175" t="n">
        <v>15.05</v>
      </c>
      <c r="M62" s="175" t="n">
        <f aca="false">L62-K62</f>
        <v>10.64</v>
      </c>
      <c r="N62" s="176" t="n">
        <v>4.34</v>
      </c>
      <c r="O62" s="176" t="n">
        <v>14.6</v>
      </c>
      <c r="P62" s="176" t="n">
        <f aca="false">O62-N62</f>
        <v>10.26</v>
      </c>
      <c r="Q62" s="177" t="n">
        <v>4.36</v>
      </c>
      <c r="R62" s="177" t="n">
        <v>14.21</v>
      </c>
      <c r="S62" s="177" t="n">
        <f aca="false">R62-Q62</f>
        <v>9.85</v>
      </c>
      <c r="T62" s="165"/>
      <c r="U62" s="165"/>
      <c r="V62" s="165"/>
      <c r="W62" s="165"/>
      <c r="X62" s="165"/>
      <c r="Y62" s="165"/>
      <c r="Z62" s="165"/>
      <c r="AA62" s="165"/>
      <c r="AB62" s="165"/>
      <c r="AC62" s="165"/>
      <c r="AD62" s="165"/>
      <c r="AE62" s="165"/>
      <c r="AF62" s="165"/>
      <c r="AG62" s="165"/>
      <c r="AH62" s="165"/>
      <c r="AI62" s="165"/>
      <c r="AJ62" s="165"/>
      <c r="AK62" s="165"/>
      <c r="AL62" s="165"/>
      <c r="AM62" s="165"/>
    </row>
    <row r="63" customFormat="false" ht="14.25" hidden="false" customHeight="true" outlineLevel="0" collapsed="false">
      <c r="A63" s="112" t="n">
        <v>61</v>
      </c>
      <c r="B63" s="172" t="n">
        <v>4.43</v>
      </c>
      <c r="C63" s="172" t="n">
        <v>15.35</v>
      </c>
      <c r="D63" s="172" t="n">
        <f aca="false">C63-B63</f>
        <v>10.92</v>
      </c>
      <c r="E63" s="173" t="n">
        <v>4.38</v>
      </c>
      <c r="F63" s="173" t="n">
        <v>15.07</v>
      </c>
      <c r="G63" s="173" t="n">
        <f aca="false">F63-E63</f>
        <v>10.69</v>
      </c>
      <c r="H63" s="174" t="n">
        <v>4.36</v>
      </c>
      <c r="I63" s="174" t="n">
        <v>14.56</v>
      </c>
      <c r="J63" s="174" t="n">
        <f aca="false">I63-H63</f>
        <v>10.2</v>
      </c>
      <c r="K63" s="175" t="n">
        <v>4.37</v>
      </c>
      <c r="L63" s="175" t="n">
        <v>15.23</v>
      </c>
      <c r="M63" s="175" t="n">
        <f aca="false">L63-K63</f>
        <v>10.86</v>
      </c>
      <c r="N63" s="176" t="n">
        <v>4.32</v>
      </c>
      <c r="O63" s="176" t="n">
        <v>14.48</v>
      </c>
      <c r="P63" s="176" t="n">
        <f aca="false">O63-N63</f>
        <v>10.16</v>
      </c>
      <c r="Q63" s="177" t="n">
        <v>4.36</v>
      </c>
      <c r="R63" s="177" t="n">
        <v>12.96</v>
      </c>
      <c r="S63" s="177" t="n">
        <f aca="false">R63-Q63</f>
        <v>8.6</v>
      </c>
      <c r="T63" s="165"/>
      <c r="U63" s="165"/>
      <c r="V63" s="165"/>
      <c r="W63" s="165"/>
      <c r="X63" s="165"/>
      <c r="Y63" s="165"/>
      <c r="Z63" s="165"/>
      <c r="AA63" s="165"/>
      <c r="AB63" s="165"/>
      <c r="AC63" s="165"/>
      <c r="AD63" s="165"/>
      <c r="AE63" s="165"/>
      <c r="AF63" s="165"/>
      <c r="AG63" s="165"/>
      <c r="AH63" s="165"/>
      <c r="AI63" s="165"/>
      <c r="AJ63" s="165"/>
      <c r="AK63" s="165"/>
      <c r="AL63" s="165"/>
      <c r="AM63" s="165"/>
    </row>
    <row r="64" customFormat="false" ht="14.25" hidden="false" customHeight="true" outlineLevel="0" collapsed="false">
      <c r="A64" s="112" t="n">
        <v>62</v>
      </c>
      <c r="B64" s="172" t="n">
        <v>4.37</v>
      </c>
      <c r="C64" s="172" t="n">
        <v>13.21</v>
      </c>
      <c r="D64" s="172" t="n">
        <f aca="false">C64-B64</f>
        <v>8.84</v>
      </c>
      <c r="E64" s="173" t="n">
        <v>4.38</v>
      </c>
      <c r="F64" s="173" t="n">
        <v>11.69</v>
      </c>
      <c r="G64" s="173" t="n">
        <f aca="false">F64-E64</f>
        <v>7.31</v>
      </c>
      <c r="H64" s="174" t="n">
        <v>4.36</v>
      </c>
      <c r="I64" s="174" t="n">
        <v>12.03</v>
      </c>
      <c r="J64" s="174" t="n">
        <f aca="false">I64-H64</f>
        <v>7.67</v>
      </c>
      <c r="K64" s="175" t="n">
        <v>4.45</v>
      </c>
      <c r="L64" s="175" t="n">
        <v>13.22</v>
      </c>
      <c r="M64" s="175" t="n">
        <f aca="false">L64-K64</f>
        <v>8.77</v>
      </c>
      <c r="N64" s="176" t="n">
        <v>4.4</v>
      </c>
      <c r="O64" s="176" t="n">
        <v>13.06</v>
      </c>
      <c r="P64" s="176" t="n">
        <f aca="false">O64-N64</f>
        <v>8.66</v>
      </c>
      <c r="Q64" s="177" t="n">
        <v>4.39</v>
      </c>
      <c r="R64" s="177" t="n">
        <v>12.03</v>
      </c>
      <c r="S64" s="177" t="n">
        <f aca="false">R64-Q64</f>
        <v>7.64</v>
      </c>
      <c r="T64" s="165"/>
      <c r="U64" s="165"/>
      <c r="V64" s="165"/>
      <c r="W64" s="165"/>
      <c r="X64" s="165"/>
      <c r="Y64" s="165"/>
      <c r="Z64" s="165"/>
      <c r="AA64" s="165"/>
      <c r="AB64" s="165"/>
      <c r="AC64" s="165"/>
      <c r="AD64" s="165"/>
      <c r="AE64" s="165"/>
      <c r="AF64" s="165"/>
      <c r="AG64" s="165"/>
      <c r="AH64" s="165"/>
      <c r="AI64" s="165"/>
      <c r="AJ64" s="165"/>
      <c r="AK64" s="165"/>
      <c r="AL64" s="165"/>
      <c r="AM64" s="165"/>
    </row>
    <row r="65" customFormat="false" ht="14.25" hidden="false" customHeight="true" outlineLevel="0" collapsed="false">
      <c r="A65" s="112" t="n">
        <v>63</v>
      </c>
      <c r="B65" s="172" t="n">
        <v>4.38</v>
      </c>
      <c r="C65" s="172" t="n">
        <v>15.06</v>
      </c>
      <c r="D65" s="172" t="n">
        <f aca="false">C65-B65</f>
        <v>10.68</v>
      </c>
      <c r="E65" s="173" t="n">
        <v>4.41</v>
      </c>
      <c r="F65" s="173" t="n">
        <v>12.37</v>
      </c>
      <c r="G65" s="173" t="n">
        <f aca="false">F65-E65</f>
        <v>7.96</v>
      </c>
      <c r="H65" s="174" t="n">
        <v>4.35</v>
      </c>
      <c r="I65" s="174" t="n">
        <v>13.63</v>
      </c>
      <c r="J65" s="174" t="n">
        <f aca="false">I65-H65</f>
        <v>9.28</v>
      </c>
      <c r="K65" s="175" t="n">
        <v>4.37</v>
      </c>
      <c r="L65" s="175" t="n">
        <v>14.25</v>
      </c>
      <c r="M65" s="175" t="n">
        <f aca="false">L65-K65</f>
        <v>9.88</v>
      </c>
      <c r="N65" s="176" t="n">
        <v>4.41</v>
      </c>
      <c r="O65" s="176" t="n">
        <v>14.53</v>
      </c>
      <c r="P65" s="176" t="n">
        <f aca="false">O65-N65</f>
        <v>10.12</v>
      </c>
      <c r="Q65" s="177" t="n">
        <v>4.35</v>
      </c>
      <c r="R65" s="177" t="n">
        <v>13.73</v>
      </c>
      <c r="S65" s="177" t="n">
        <f aca="false">R65-Q65</f>
        <v>9.38</v>
      </c>
      <c r="T65" s="165"/>
      <c r="U65" s="165"/>
      <c r="V65" s="165"/>
      <c r="W65" s="165"/>
      <c r="X65" s="165"/>
      <c r="Y65" s="165"/>
      <c r="Z65" s="165"/>
      <c r="AA65" s="165"/>
      <c r="AB65" s="165"/>
      <c r="AC65" s="165"/>
      <c r="AD65" s="165"/>
      <c r="AE65" s="165"/>
      <c r="AF65" s="165"/>
      <c r="AG65" s="165"/>
      <c r="AH65" s="165"/>
      <c r="AI65" s="165"/>
      <c r="AJ65" s="165"/>
      <c r="AK65" s="165"/>
      <c r="AL65" s="165"/>
      <c r="AM65" s="165"/>
    </row>
    <row r="66" customFormat="false" ht="14.25" hidden="false" customHeight="true" outlineLevel="0" collapsed="false">
      <c r="A66" s="112" t="n">
        <v>64</v>
      </c>
      <c r="B66" s="172" t="n">
        <v>4.42</v>
      </c>
      <c r="C66" s="172" t="n">
        <v>14.46</v>
      </c>
      <c r="D66" s="172" t="n">
        <f aca="false">C66-B66</f>
        <v>10.04</v>
      </c>
      <c r="E66" s="173" t="n">
        <v>4.34</v>
      </c>
      <c r="F66" s="173" t="n">
        <v>13.68</v>
      </c>
      <c r="G66" s="173" t="n">
        <f aca="false">F66-E66</f>
        <v>9.34</v>
      </c>
      <c r="H66" s="174" t="n">
        <v>4.39</v>
      </c>
      <c r="I66" s="174" t="n">
        <v>13.71</v>
      </c>
      <c r="J66" s="174" t="n">
        <f aca="false">I66-H66</f>
        <v>9.32</v>
      </c>
      <c r="K66" s="175" t="n">
        <v>4.36</v>
      </c>
      <c r="L66" s="175" t="n">
        <v>14.29</v>
      </c>
      <c r="M66" s="175" t="n">
        <f aca="false">L66-K66</f>
        <v>9.93</v>
      </c>
      <c r="N66" s="176" t="n">
        <v>4.35</v>
      </c>
      <c r="O66" s="176" t="n">
        <v>14.39</v>
      </c>
      <c r="P66" s="176" t="n">
        <f aca="false">O66-N66</f>
        <v>10.04</v>
      </c>
      <c r="Q66" s="177" t="n">
        <v>4.34</v>
      </c>
      <c r="R66" s="177" t="n">
        <v>12.56</v>
      </c>
      <c r="S66" s="177" t="n">
        <f aca="false">R66-Q66</f>
        <v>8.22</v>
      </c>
      <c r="T66" s="165"/>
      <c r="U66" s="165"/>
      <c r="V66" s="165"/>
      <c r="W66" s="165"/>
      <c r="X66" s="165"/>
      <c r="Y66" s="165"/>
      <c r="Z66" s="165"/>
      <c r="AA66" s="165"/>
      <c r="AB66" s="165"/>
      <c r="AC66" s="165"/>
      <c r="AD66" s="165"/>
      <c r="AE66" s="165"/>
      <c r="AF66" s="165"/>
      <c r="AG66" s="165"/>
      <c r="AH66" s="165"/>
      <c r="AI66" s="165"/>
      <c r="AJ66" s="165"/>
      <c r="AK66" s="165"/>
      <c r="AL66" s="165"/>
      <c r="AM66" s="165"/>
    </row>
    <row r="67" customFormat="false" ht="14.25" hidden="false" customHeight="true" outlineLevel="0" collapsed="false">
      <c r="A67" s="112" t="n">
        <v>65</v>
      </c>
      <c r="B67" s="172" t="n">
        <v>4.36</v>
      </c>
      <c r="C67" s="172" t="n">
        <v>15.07</v>
      </c>
      <c r="D67" s="172" t="n">
        <f aca="false">C67-B67</f>
        <v>10.71</v>
      </c>
      <c r="E67" s="173" t="n">
        <v>4.37</v>
      </c>
      <c r="F67" s="173" t="n">
        <v>15</v>
      </c>
      <c r="G67" s="173" t="n">
        <f aca="false">F67-E67</f>
        <v>10.63</v>
      </c>
      <c r="H67" s="174" t="n">
        <v>4.34</v>
      </c>
      <c r="I67" s="174" t="n">
        <v>15.25</v>
      </c>
      <c r="J67" s="174" t="n">
        <f aca="false">I67-H67</f>
        <v>10.91</v>
      </c>
      <c r="K67" s="175" t="n">
        <v>4.37</v>
      </c>
      <c r="L67" s="175" t="n">
        <v>15.18</v>
      </c>
      <c r="M67" s="175" t="n">
        <f aca="false">L67-K67</f>
        <v>10.81</v>
      </c>
      <c r="N67" s="176" t="n">
        <v>4.39</v>
      </c>
      <c r="O67" s="176" t="n">
        <v>15.09</v>
      </c>
      <c r="P67" s="176" t="n">
        <f aca="false">O67-N67</f>
        <v>10.7</v>
      </c>
      <c r="Q67" s="177" t="n">
        <v>4.42</v>
      </c>
      <c r="R67" s="177" t="n">
        <v>13.08</v>
      </c>
      <c r="S67" s="177" t="n">
        <f aca="false">R67-Q67</f>
        <v>8.66</v>
      </c>
      <c r="T67" s="165"/>
      <c r="U67" s="165"/>
      <c r="V67" s="165"/>
      <c r="W67" s="165"/>
      <c r="X67" s="165"/>
      <c r="Y67" s="165"/>
      <c r="Z67" s="165"/>
      <c r="AA67" s="165"/>
      <c r="AB67" s="165"/>
      <c r="AC67" s="165"/>
      <c r="AD67" s="165"/>
      <c r="AE67" s="165"/>
      <c r="AF67" s="165"/>
      <c r="AG67" s="165"/>
      <c r="AH67" s="165"/>
      <c r="AI67" s="165"/>
      <c r="AJ67" s="165"/>
      <c r="AK67" s="165"/>
      <c r="AL67" s="165"/>
      <c r="AM67" s="165"/>
    </row>
    <row r="68" customFormat="false" ht="14.25" hidden="false" customHeight="true" outlineLevel="0" collapsed="false">
      <c r="A68" s="112" t="n">
        <v>66</v>
      </c>
      <c r="B68" s="172" t="n">
        <v>4.36</v>
      </c>
      <c r="C68" s="172" t="n">
        <v>13.22</v>
      </c>
      <c r="D68" s="172" t="n">
        <f aca="false">C68-B68</f>
        <v>8.86</v>
      </c>
      <c r="E68" s="173" t="n">
        <v>4.42</v>
      </c>
      <c r="F68" s="173" t="n">
        <v>11.51</v>
      </c>
      <c r="G68" s="173" t="n">
        <f aca="false">F68-E68</f>
        <v>7.09</v>
      </c>
      <c r="H68" s="174" t="n">
        <v>4.38</v>
      </c>
      <c r="I68" s="174" t="n">
        <v>13.66</v>
      </c>
      <c r="J68" s="174" t="n">
        <f aca="false">I68-H68</f>
        <v>9.28</v>
      </c>
      <c r="K68" s="175" t="n">
        <v>4.34</v>
      </c>
      <c r="L68" s="175" t="n">
        <v>13.74</v>
      </c>
      <c r="M68" s="175" t="n">
        <f aca="false">L68-K68</f>
        <v>9.4</v>
      </c>
      <c r="N68" s="176" t="n">
        <v>4.33</v>
      </c>
      <c r="O68" s="176" t="n">
        <v>13.5</v>
      </c>
      <c r="P68" s="176" t="n">
        <f aca="false">O68-N68</f>
        <v>9.17</v>
      </c>
      <c r="Q68" s="177" t="n">
        <v>4.41</v>
      </c>
      <c r="R68" s="177" t="n">
        <v>10.52</v>
      </c>
      <c r="S68" s="177" t="n">
        <f aca="false">R68-Q68</f>
        <v>6.11</v>
      </c>
      <c r="T68" s="165"/>
      <c r="U68" s="165"/>
      <c r="V68" s="165"/>
      <c r="W68" s="165"/>
      <c r="X68" s="165"/>
      <c r="Y68" s="165"/>
      <c r="Z68" s="165"/>
      <c r="AA68" s="165"/>
      <c r="AB68" s="165"/>
      <c r="AC68" s="165"/>
      <c r="AD68" s="165"/>
      <c r="AE68" s="165"/>
      <c r="AF68" s="165"/>
      <c r="AG68" s="165"/>
      <c r="AH68" s="165"/>
      <c r="AI68" s="165"/>
      <c r="AJ68" s="165"/>
      <c r="AK68" s="165"/>
      <c r="AL68" s="165"/>
      <c r="AM68" s="165"/>
    </row>
    <row r="69" customFormat="false" ht="14.25" hidden="false" customHeight="true" outlineLevel="0" collapsed="false">
      <c r="A69" s="112" t="n">
        <v>67</v>
      </c>
      <c r="B69" s="172" t="n">
        <v>4.3</v>
      </c>
      <c r="C69" s="172" t="n">
        <v>13.91</v>
      </c>
      <c r="D69" s="172" t="n">
        <f aca="false">C69-B69</f>
        <v>9.61</v>
      </c>
      <c r="E69" s="173" t="n">
        <v>4.36</v>
      </c>
      <c r="F69" s="173" t="n">
        <v>10.25</v>
      </c>
      <c r="G69" s="173" t="n">
        <f aca="false">F69-E69</f>
        <v>5.89</v>
      </c>
      <c r="H69" s="174" t="n">
        <v>4.36</v>
      </c>
      <c r="I69" s="174" t="n">
        <v>14.06</v>
      </c>
      <c r="J69" s="174" t="n">
        <f aca="false">I69-H69</f>
        <v>9.7</v>
      </c>
      <c r="K69" s="175" t="n">
        <v>4.34</v>
      </c>
      <c r="L69" s="175" t="n">
        <v>14.5</v>
      </c>
      <c r="M69" s="175" t="n">
        <f aca="false">L69-K69</f>
        <v>10.16</v>
      </c>
      <c r="N69" s="176" t="n">
        <v>4.37</v>
      </c>
      <c r="O69" s="176" t="n">
        <v>14.27</v>
      </c>
      <c r="P69" s="176" t="n">
        <f aca="false">O69-N69</f>
        <v>9.9</v>
      </c>
      <c r="Q69" s="177" t="n">
        <v>4.41</v>
      </c>
      <c r="R69" s="177" t="n">
        <v>12.65</v>
      </c>
      <c r="S69" s="177" t="n">
        <f aca="false">R69-Q69</f>
        <v>8.24</v>
      </c>
      <c r="T69" s="165"/>
      <c r="U69" s="165"/>
      <c r="V69" s="165"/>
      <c r="W69" s="165"/>
      <c r="X69" s="165"/>
      <c r="Y69" s="165"/>
      <c r="Z69" s="165"/>
      <c r="AA69" s="165"/>
      <c r="AB69" s="165"/>
      <c r="AC69" s="165"/>
      <c r="AD69" s="165"/>
      <c r="AE69" s="165"/>
      <c r="AF69" s="165"/>
      <c r="AG69" s="165"/>
      <c r="AH69" s="165"/>
      <c r="AI69" s="165"/>
      <c r="AJ69" s="165"/>
      <c r="AK69" s="165"/>
      <c r="AL69" s="165"/>
      <c r="AM69" s="165"/>
    </row>
    <row r="70" customFormat="false" ht="14.25" hidden="false" customHeight="true" outlineLevel="0" collapsed="false">
      <c r="A70" s="112" t="n">
        <v>68</v>
      </c>
      <c r="B70" s="172" t="n">
        <v>4.33</v>
      </c>
      <c r="C70" s="172" t="n">
        <v>13.39</v>
      </c>
      <c r="D70" s="172" t="n">
        <f aca="false">C70-B70</f>
        <v>9.06</v>
      </c>
      <c r="E70" s="173" t="n">
        <v>4.36</v>
      </c>
      <c r="F70" s="173" t="n">
        <v>12.84</v>
      </c>
      <c r="G70" s="173" t="n">
        <f aca="false">F70-E70</f>
        <v>8.48</v>
      </c>
      <c r="H70" s="174" t="n">
        <v>4.37</v>
      </c>
      <c r="I70" s="174" t="n">
        <v>14.05</v>
      </c>
      <c r="J70" s="174" t="n">
        <f aca="false">I70-H70</f>
        <v>9.68</v>
      </c>
      <c r="K70" s="175" t="n">
        <v>4.47</v>
      </c>
      <c r="L70" s="175" t="n">
        <v>14.14</v>
      </c>
      <c r="M70" s="175" t="n">
        <f aca="false">L70-K70</f>
        <v>9.67</v>
      </c>
      <c r="N70" s="176" t="n">
        <v>4.36</v>
      </c>
      <c r="O70" s="176" t="n">
        <v>14.48</v>
      </c>
      <c r="P70" s="176" t="n">
        <f aca="false">O70-N70</f>
        <v>10.12</v>
      </c>
      <c r="Q70" s="177" t="n">
        <v>4.32</v>
      </c>
      <c r="R70" s="177" t="n">
        <v>12.66</v>
      </c>
      <c r="S70" s="177" t="n">
        <f aca="false">R70-Q70</f>
        <v>8.34</v>
      </c>
      <c r="T70" s="165"/>
      <c r="U70" s="165"/>
      <c r="V70" s="165"/>
      <c r="W70" s="165"/>
      <c r="X70" s="165"/>
      <c r="Y70" s="165"/>
      <c r="Z70" s="165"/>
      <c r="AA70" s="165"/>
      <c r="AB70" s="165"/>
      <c r="AC70" s="165"/>
      <c r="AD70" s="165"/>
      <c r="AE70" s="165"/>
      <c r="AF70" s="165"/>
      <c r="AG70" s="165"/>
      <c r="AH70" s="165"/>
      <c r="AI70" s="165"/>
      <c r="AJ70" s="165"/>
      <c r="AK70" s="165"/>
      <c r="AL70" s="165"/>
      <c r="AM70" s="165"/>
    </row>
    <row r="71" customFormat="false" ht="14.25" hidden="false" customHeight="true" outlineLevel="0" collapsed="false">
      <c r="A71" s="112" t="n">
        <v>69</v>
      </c>
      <c r="B71" s="172" t="n">
        <v>4.37</v>
      </c>
      <c r="C71" s="172" t="n">
        <v>14.38</v>
      </c>
      <c r="D71" s="172" t="n">
        <f aca="false">C71-B71</f>
        <v>10.01</v>
      </c>
      <c r="E71" s="173" t="n">
        <v>4.38</v>
      </c>
      <c r="F71" s="173" t="n">
        <v>12.69</v>
      </c>
      <c r="G71" s="173" t="n">
        <f aca="false">F71-E71</f>
        <v>8.31</v>
      </c>
      <c r="H71" s="174" t="n">
        <v>4.38</v>
      </c>
      <c r="I71" s="174" t="n">
        <v>12.88</v>
      </c>
      <c r="J71" s="174" t="n">
        <f aca="false">I71-H71</f>
        <v>8.5</v>
      </c>
      <c r="K71" s="175" t="n">
        <v>4.4</v>
      </c>
      <c r="L71" s="175" t="n">
        <v>14.95</v>
      </c>
      <c r="M71" s="175" t="n">
        <f aca="false">L71-K71</f>
        <v>10.55</v>
      </c>
      <c r="N71" s="176" t="n">
        <v>4.34</v>
      </c>
      <c r="O71" s="176" t="n">
        <v>14.79</v>
      </c>
      <c r="P71" s="176" t="n">
        <f aca="false">O71-N71</f>
        <v>10.45</v>
      </c>
      <c r="Q71" s="177" t="n">
        <v>4.37</v>
      </c>
      <c r="R71" s="177" t="n">
        <v>13.15</v>
      </c>
      <c r="S71" s="177" t="n">
        <f aca="false">R71-Q71</f>
        <v>8.78</v>
      </c>
      <c r="T71" s="165"/>
      <c r="U71" s="165"/>
      <c r="V71" s="165"/>
      <c r="W71" s="165"/>
      <c r="X71" s="165"/>
      <c r="Y71" s="165"/>
      <c r="Z71" s="165"/>
      <c r="AA71" s="165"/>
      <c r="AB71" s="165"/>
      <c r="AC71" s="165"/>
      <c r="AD71" s="165"/>
      <c r="AE71" s="165"/>
      <c r="AF71" s="165"/>
      <c r="AG71" s="165"/>
      <c r="AH71" s="165"/>
      <c r="AI71" s="165"/>
      <c r="AJ71" s="165"/>
      <c r="AK71" s="165"/>
      <c r="AL71" s="165"/>
      <c r="AM71" s="165"/>
    </row>
    <row r="72" customFormat="false" ht="14.25" hidden="false" customHeight="true" outlineLevel="0" collapsed="false">
      <c r="A72" s="112" t="n">
        <v>70</v>
      </c>
      <c r="B72" s="172" t="n">
        <v>4.36</v>
      </c>
      <c r="C72" s="172" t="n">
        <v>14.69</v>
      </c>
      <c r="D72" s="172" t="n">
        <f aca="false">C72-B72</f>
        <v>10.33</v>
      </c>
      <c r="E72" s="173" t="n">
        <v>4.36</v>
      </c>
      <c r="F72" s="173" t="n">
        <v>13.3</v>
      </c>
      <c r="G72" s="173" t="n">
        <f aca="false">F72-E72</f>
        <v>8.94</v>
      </c>
      <c r="H72" s="174" t="n">
        <v>4.38</v>
      </c>
      <c r="I72" s="174" t="n">
        <v>13.79</v>
      </c>
      <c r="J72" s="174" t="n">
        <f aca="false">I72-H72</f>
        <v>9.41</v>
      </c>
      <c r="K72" s="175" t="n">
        <v>4.36</v>
      </c>
      <c r="L72" s="175" t="n">
        <v>14.65</v>
      </c>
      <c r="M72" s="175" t="n">
        <f aca="false">L72-K72</f>
        <v>10.29</v>
      </c>
      <c r="N72" s="176" t="n">
        <v>4.4</v>
      </c>
      <c r="O72" s="176" t="n">
        <v>14.54</v>
      </c>
      <c r="P72" s="176" t="n">
        <f aca="false">O72-N72</f>
        <v>10.14</v>
      </c>
      <c r="Q72" s="177" t="n">
        <v>4.37</v>
      </c>
      <c r="R72" s="177" t="n">
        <v>12.78</v>
      </c>
      <c r="S72" s="177" t="n">
        <f aca="false">R72-Q72</f>
        <v>8.41</v>
      </c>
      <c r="T72" s="165"/>
      <c r="U72" s="165"/>
      <c r="V72" s="165"/>
      <c r="W72" s="165"/>
      <c r="X72" s="165"/>
      <c r="Y72" s="165"/>
      <c r="Z72" s="165"/>
      <c r="AA72" s="165"/>
      <c r="AB72" s="165"/>
      <c r="AC72" s="165"/>
      <c r="AD72" s="165"/>
      <c r="AE72" s="165"/>
      <c r="AF72" s="165"/>
      <c r="AG72" s="165"/>
      <c r="AH72" s="165"/>
      <c r="AI72" s="165"/>
      <c r="AJ72" s="165"/>
      <c r="AK72" s="165"/>
      <c r="AL72" s="165"/>
      <c r="AM72" s="165"/>
    </row>
    <row r="73" customFormat="false" ht="14.25" hidden="false" customHeight="true" outlineLevel="0" collapsed="false">
      <c r="A73" s="112" t="n">
        <v>71</v>
      </c>
      <c r="B73" s="172" t="n">
        <v>4.37</v>
      </c>
      <c r="C73" s="172" t="n">
        <v>14.21</v>
      </c>
      <c r="D73" s="172" t="n">
        <f aca="false">C73-B73</f>
        <v>9.84</v>
      </c>
      <c r="E73" s="173" t="n">
        <v>4.38</v>
      </c>
      <c r="F73" s="173" t="n">
        <v>13.3</v>
      </c>
      <c r="G73" s="173" t="n">
        <f aca="false">F73-E73</f>
        <v>8.92</v>
      </c>
      <c r="H73" s="174" t="n">
        <v>4.38</v>
      </c>
      <c r="I73" s="174" t="n">
        <v>13.61</v>
      </c>
      <c r="J73" s="174" t="n">
        <f aca="false">I73-H73</f>
        <v>9.23</v>
      </c>
      <c r="K73" s="175" t="n">
        <v>4.39</v>
      </c>
      <c r="L73" s="175" t="n">
        <v>13.98</v>
      </c>
      <c r="M73" s="175" t="n">
        <f aca="false">L73-K73</f>
        <v>9.59</v>
      </c>
      <c r="N73" s="176" t="n">
        <v>4.4</v>
      </c>
      <c r="O73" s="176" t="n">
        <v>14.33</v>
      </c>
      <c r="P73" s="176" t="n">
        <f aca="false">O73-N73</f>
        <v>9.93</v>
      </c>
      <c r="Q73" s="177" t="n">
        <v>4.34</v>
      </c>
      <c r="R73" s="177" t="n">
        <v>12.9</v>
      </c>
      <c r="S73" s="177" t="n">
        <f aca="false">R73-Q73</f>
        <v>8.56</v>
      </c>
      <c r="T73" s="165"/>
      <c r="U73" s="165"/>
      <c r="V73" s="165"/>
      <c r="W73" s="165"/>
      <c r="X73" s="165"/>
      <c r="Y73" s="165"/>
      <c r="Z73" s="165"/>
      <c r="AA73" s="165"/>
      <c r="AB73" s="165"/>
      <c r="AC73" s="165"/>
      <c r="AD73" s="165"/>
      <c r="AE73" s="165"/>
      <c r="AF73" s="165"/>
      <c r="AG73" s="165"/>
      <c r="AH73" s="165"/>
      <c r="AI73" s="165"/>
      <c r="AJ73" s="165"/>
      <c r="AK73" s="165"/>
      <c r="AL73" s="165"/>
      <c r="AM73" s="165"/>
    </row>
    <row r="74" customFormat="false" ht="14.25" hidden="false" customHeight="true" outlineLevel="0" collapsed="false">
      <c r="A74" s="112" t="n">
        <v>72</v>
      </c>
      <c r="B74" s="172" t="n">
        <v>4.35</v>
      </c>
      <c r="C74" s="172" t="n">
        <v>14.29</v>
      </c>
      <c r="D74" s="172" t="n">
        <f aca="false">C74-B74</f>
        <v>9.94</v>
      </c>
      <c r="E74" s="173" t="n">
        <v>4.36</v>
      </c>
      <c r="F74" s="173" t="n">
        <v>11.99</v>
      </c>
      <c r="G74" s="173" t="n">
        <f aca="false">F74-E74</f>
        <v>7.63</v>
      </c>
      <c r="H74" s="174" t="n">
        <v>4.4</v>
      </c>
      <c r="I74" s="174" t="n">
        <v>14.02</v>
      </c>
      <c r="J74" s="174" t="n">
        <f aca="false">I74-H74</f>
        <v>9.62</v>
      </c>
      <c r="K74" s="175" t="n">
        <v>4.34</v>
      </c>
      <c r="L74" s="175" t="n">
        <v>14.75</v>
      </c>
      <c r="M74" s="175" t="n">
        <f aca="false">L74-K74</f>
        <v>10.41</v>
      </c>
      <c r="N74" s="176" t="n">
        <v>4.4</v>
      </c>
      <c r="O74" s="176" t="n">
        <v>14.13</v>
      </c>
      <c r="P74" s="176" t="n">
        <f aca="false">O74-N74</f>
        <v>9.73</v>
      </c>
      <c r="Q74" s="177" t="n">
        <v>4.35</v>
      </c>
      <c r="R74" s="177" t="n">
        <v>13.34</v>
      </c>
      <c r="S74" s="177" t="n">
        <f aca="false">R74-Q74</f>
        <v>8.99</v>
      </c>
      <c r="T74" s="165"/>
      <c r="U74" s="165"/>
      <c r="V74" s="165"/>
      <c r="W74" s="165"/>
      <c r="X74" s="165"/>
      <c r="Y74" s="165"/>
      <c r="Z74" s="165"/>
      <c r="AA74" s="165"/>
      <c r="AB74" s="165"/>
      <c r="AC74" s="165"/>
      <c r="AD74" s="165"/>
      <c r="AE74" s="165"/>
      <c r="AF74" s="165"/>
      <c r="AG74" s="165"/>
      <c r="AH74" s="165"/>
      <c r="AI74" s="165"/>
      <c r="AJ74" s="165"/>
      <c r="AK74" s="165"/>
      <c r="AL74" s="165"/>
      <c r="AM74" s="165"/>
    </row>
    <row r="75" customFormat="false" ht="14.25" hidden="false" customHeight="true" outlineLevel="0" collapsed="false">
      <c r="A75" s="112" t="n">
        <v>73</v>
      </c>
      <c r="B75" s="172" t="n">
        <v>4.34</v>
      </c>
      <c r="C75" s="172" t="n">
        <v>13.45</v>
      </c>
      <c r="D75" s="172" t="n">
        <f aca="false">C75-B75</f>
        <v>9.11</v>
      </c>
      <c r="E75" s="173" t="n">
        <v>4.35</v>
      </c>
      <c r="F75" s="173" t="n">
        <v>13.13</v>
      </c>
      <c r="G75" s="173" t="n">
        <f aca="false">F75-E75</f>
        <v>8.78</v>
      </c>
      <c r="H75" s="174" t="n">
        <v>4.37</v>
      </c>
      <c r="I75" s="174" t="n">
        <v>14.2</v>
      </c>
      <c r="J75" s="174" t="n">
        <f aca="false">I75-H75</f>
        <v>9.83</v>
      </c>
      <c r="K75" s="175" t="n">
        <v>4.38</v>
      </c>
      <c r="L75" s="175" t="n">
        <v>14.04</v>
      </c>
      <c r="M75" s="175" t="n">
        <f aca="false">L75-K75</f>
        <v>9.66</v>
      </c>
      <c r="N75" s="176" t="n">
        <v>4.37</v>
      </c>
      <c r="O75" s="176" t="n">
        <v>14.38</v>
      </c>
      <c r="P75" s="176" t="n">
        <f aca="false">O75-N75</f>
        <v>10.01</v>
      </c>
      <c r="Q75" s="177" t="n">
        <v>4.37</v>
      </c>
      <c r="R75" s="177" t="n">
        <v>12.36</v>
      </c>
      <c r="S75" s="177" t="n">
        <f aca="false">R75-Q75</f>
        <v>7.99</v>
      </c>
      <c r="T75" s="165"/>
      <c r="U75" s="165"/>
      <c r="V75" s="165"/>
      <c r="W75" s="165"/>
      <c r="X75" s="165"/>
      <c r="Y75" s="165"/>
      <c r="Z75" s="165"/>
      <c r="AA75" s="165"/>
      <c r="AB75" s="165"/>
      <c r="AC75" s="165"/>
      <c r="AD75" s="165"/>
      <c r="AE75" s="165"/>
      <c r="AF75" s="165"/>
      <c r="AG75" s="165"/>
      <c r="AH75" s="165"/>
      <c r="AI75" s="165"/>
      <c r="AJ75" s="165"/>
      <c r="AK75" s="165"/>
      <c r="AL75" s="165"/>
      <c r="AM75" s="165"/>
    </row>
    <row r="76" customFormat="false" ht="14.25" hidden="false" customHeight="true" outlineLevel="0" collapsed="false">
      <c r="A76" s="112" t="n">
        <v>74</v>
      </c>
      <c r="B76" s="172" t="n">
        <v>4.37</v>
      </c>
      <c r="C76" s="172" t="n">
        <v>13.83</v>
      </c>
      <c r="D76" s="172" t="n">
        <f aca="false">C76-B76</f>
        <v>9.46</v>
      </c>
      <c r="E76" s="173" t="n">
        <v>4.37</v>
      </c>
      <c r="F76" s="173" t="n">
        <v>11.45</v>
      </c>
      <c r="G76" s="173" t="n">
        <f aca="false">F76-E76</f>
        <v>7.08</v>
      </c>
      <c r="H76" s="174" t="n">
        <v>4.35</v>
      </c>
      <c r="I76" s="174" t="n">
        <v>13.31</v>
      </c>
      <c r="J76" s="174" t="n">
        <f aca="false">I76-H76</f>
        <v>8.96</v>
      </c>
      <c r="K76" s="175" t="n">
        <v>4.32</v>
      </c>
      <c r="L76" s="175" t="n">
        <v>13.74</v>
      </c>
      <c r="M76" s="175" t="n">
        <f aca="false">L76-K76</f>
        <v>9.42</v>
      </c>
      <c r="N76" s="176" t="n">
        <v>4.38</v>
      </c>
      <c r="O76" s="176" t="n">
        <v>13.82</v>
      </c>
      <c r="P76" s="176" t="n">
        <f aca="false">O76-N76</f>
        <v>9.44</v>
      </c>
      <c r="Q76" s="177" t="n">
        <v>4.37</v>
      </c>
      <c r="R76" s="177" t="n">
        <v>13.11</v>
      </c>
      <c r="S76" s="177" t="n">
        <f aca="false">R76-Q76</f>
        <v>8.74</v>
      </c>
      <c r="T76" s="165"/>
      <c r="U76" s="165"/>
      <c r="V76" s="165"/>
      <c r="W76" s="165"/>
      <c r="X76" s="165"/>
      <c r="Y76" s="165"/>
      <c r="Z76" s="165"/>
      <c r="AA76" s="165"/>
      <c r="AB76" s="165"/>
      <c r="AC76" s="165"/>
      <c r="AD76" s="165"/>
      <c r="AE76" s="165"/>
      <c r="AF76" s="165"/>
      <c r="AG76" s="165"/>
      <c r="AH76" s="165"/>
      <c r="AI76" s="165"/>
      <c r="AJ76" s="165"/>
      <c r="AK76" s="165"/>
      <c r="AL76" s="165"/>
      <c r="AM76" s="165"/>
    </row>
    <row r="77" customFormat="false" ht="14.25" hidden="false" customHeight="true" outlineLevel="0" collapsed="false">
      <c r="A77" s="112" t="n">
        <v>75</v>
      </c>
      <c r="B77" s="172" t="n">
        <v>4.31</v>
      </c>
      <c r="C77" s="172" t="n">
        <v>14.31</v>
      </c>
      <c r="D77" s="172" t="n">
        <f aca="false">C77-B77</f>
        <v>10</v>
      </c>
      <c r="E77" s="173" t="n">
        <v>4.33</v>
      </c>
      <c r="F77" s="173" t="n">
        <v>12.48</v>
      </c>
      <c r="G77" s="173" t="n">
        <f aca="false">F77-E77</f>
        <v>8.15</v>
      </c>
      <c r="H77" s="174" t="n">
        <v>4.35</v>
      </c>
      <c r="I77" s="174" t="n">
        <v>12.97</v>
      </c>
      <c r="J77" s="174" t="n">
        <f aca="false">I77-H77</f>
        <v>8.62</v>
      </c>
      <c r="K77" s="175" t="n">
        <v>4.33</v>
      </c>
      <c r="L77" s="175" t="n">
        <v>13.94</v>
      </c>
      <c r="M77" s="175" t="n">
        <f aca="false">L77-K77</f>
        <v>9.61</v>
      </c>
      <c r="N77" s="176" t="n">
        <v>4.37</v>
      </c>
      <c r="O77" s="176" t="n">
        <v>14.02</v>
      </c>
      <c r="P77" s="176" t="n">
        <f aca="false">O77-N77</f>
        <v>9.65</v>
      </c>
      <c r="Q77" s="177" t="n">
        <v>4.34</v>
      </c>
      <c r="R77" s="177" t="n">
        <v>12.21</v>
      </c>
      <c r="S77" s="177" t="n">
        <f aca="false">R77-Q77</f>
        <v>7.87</v>
      </c>
      <c r="T77" s="165"/>
      <c r="U77" s="165"/>
      <c r="V77" s="165"/>
      <c r="W77" s="165"/>
      <c r="X77" s="165"/>
      <c r="Y77" s="165"/>
      <c r="Z77" s="165"/>
      <c r="AA77" s="165"/>
      <c r="AB77" s="165"/>
      <c r="AC77" s="165"/>
      <c r="AD77" s="165"/>
      <c r="AE77" s="165"/>
      <c r="AF77" s="165"/>
      <c r="AG77" s="165"/>
      <c r="AH77" s="165"/>
      <c r="AI77" s="165"/>
      <c r="AJ77" s="165"/>
      <c r="AK77" s="165"/>
      <c r="AL77" s="165"/>
      <c r="AM77" s="165"/>
    </row>
    <row r="78" customFormat="false" ht="14.25" hidden="false" customHeight="true" outlineLevel="0" collapsed="false">
      <c r="A78" s="112" t="n">
        <v>76</v>
      </c>
      <c r="B78" s="172" t="n">
        <v>4.34</v>
      </c>
      <c r="C78" s="172" t="n">
        <v>14.51</v>
      </c>
      <c r="D78" s="172" t="n">
        <f aca="false">C78-B78</f>
        <v>10.17</v>
      </c>
      <c r="E78" s="173" t="n">
        <v>4.32</v>
      </c>
      <c r="F78" s="173" t="n">
        <v>13.35</v>
      </c>
      <c r="G78" s="173" t="n">
        <f aca="false">F78-E78</f>
        <v>9.03</v>
      </c>
      <c r="H78" s="174" t="n">
        <v>4.32</v>
      </c>
      <c r="I78" s="174" t="n">
        <v>14.45</v>
      </c>
      <c r="J78" s="174" t="n">
        <f aca="false">I78-H78</f>
        <v>10.13</v>
      </c>
      <c r="K78" s="175" t="n">
        <v>4.38</v>
      </c>
      <c r="L78" s="175" t="n">
        <v>14.83</v>
      </c>
      <c r="M78" s="175" t="n">
        <f aca="false">L78-K78</f>
        <v>10.45</v>
      </c>
      <c r="N78" s="176" t="n">
        <v>4.36</v>
      </c>
      <c r="O78" s="176" t="n">
        <v>15.27</v>
      </c>
      <c r="P78" s="176" t="n">
        <f aca="false">O78-N78</f>
        <v>10.91</v>
      </c>
      <c r="Q78" s="177" t="n">
        <v>4.35</v>
      </c>
      <c r="R78" s="177" t="n">
        <v>13.47</v>
      </c>
      <c r="S78" s="177" t="n">
        <f aca="false">R78-Q78</f>
        <v>9.12</v>
      </c>
      <c r="T78" s="165"/>
      <c r="U78" s="165"/>
      <c r="V78" s="165"/>
      <c r="W78" s="165"/>
      <c r="X78" s="165"/>
      <c r="Y78" s="165"/>
      <c r="Z78" s="165"/>
      <c r="AA78" s="165"/>
      <c r="AB78" s="165"/>
      <c r="AC78" s="165"/>
      <c r="AD78" s="165"/>
      <c r="AE78" s="165"/>
      <c r="AF78" s="165"/>
      <c r="AG78" s="165"/>
      <c r="AH78" s="165"/>
      <c r="AI78" s="165"/>
      <c r="AJ78" s="165"/>
      <c r="AK78" s="165"/>
      <c r="AL78" s="165"/>
      <c r="AM78" s="165"/>
    </row>
    <row r="79" customFormat="false" ht="14.25" hidden="false" customHeight="true" outlineLevel="0" collapsed="false">
      <c r="A79" s="112" t="n">
        <v>77</v>
      </c>
      <c r="B79" s="172" t="n">
        <v>4.34</v>
      </c>
      <c r="C79" s="172" t="n">
        <v>14.2</v>
      </c>
      <c r="D79" s="172" t="n">
        <f aca="false">C79-B79</f>
        <v>9.86</v>
      </c>
      <c r="E79" s="173" t="n">
        <v>4.3</v>
      </c>
      <c r="F79" s="173" t="n">
        <v>13.49</v>
      </c>
      <c r="G79" s="173" t="n">
        <f aca="false">F79-E79</f>
        <v>9.19</v>
      </c>
      <c r="H79" s="174" t="n">
        <v>4.32</v>
      </c>
      <c r="I79" s="174" t="n">
        <v>13.98</v>
      </c>
      <c r="J79" s="174" t="n">
        <f aca="false">I79-H79</f>
        <v>9.66</v>
      </c>
      <c r="K79" s="175" t="n">
        <v>4.29</v>
      </c>
      <c r="L79" s="175" t="n">
        <v>15.22</v>
      </c>
      <c r="M79" s="175" t="n">
        <f aca="false">L79-K79</f>
        <v>10.93</v>
      </c>
      <c r="N79" s="176" t="n">
        <v>4.32</v>
      </c>
      <c r="O79" s="176" t="n">
        <v>13.97</v>
      </c>
      <c r="P79" s="176" t="n">
        <f aca="false">O79-N79</f>
        <v>9.65</v>
      </c>
      <c r="Q79" s="177" t="n">
        <v>4.38</v>
      </c>
      <c r="R79" s="177" t="n">
        <v>12.44</v>
      </c>
      <c r="S79" s="177" t="n">
        <f aca="false">R79-Q79</f>
        <v>8.06</v>
      </c>
      <c r="T79" s="165"/>
      <c r="U79" s="165"/>
      <c r="V79" s="165"/>
      <c r="W79" s="165"/>
      <c r="X79" s="165"/>
      <c r="Y79" s="165"/>
      <c r="Z79" s="165"/>
      <c r="AA79" s="165"/>
      <c r="AB79" s="165"/>
      <c r="AC79" s="165"/>
      <c r="AD79" s="165"/>
      <c r="AE79" s="165"/>
      <c r="AF79" s="165"/>
      <c r="AG79" s="165"/>
      <c r="AH79" s="165"/>
      <c r="AI79" s="165"/>
      <c r="AJ79" s="165"/>
      <c r="AK79" s="165"/>
      <c r="AL79" s="165"/>
      <c r="AM79" s="165"/>
    </row>
    <row r="80" customFormat="false" ht="14.25" hidden="false" customHeight="true" outlineLevel="0" collapsed="false">
      <c r="A80" s="112" t="n">
        <v>78</v>
      </c>
      <c r="B80" s="172" t="n">
        <v>4.33</v>
      </c>
      <c r="C80" s="172" t="n">
        <v>14.07</v>
      </c>
      <c r="D80" s="172" t="n">
        <f aca="false">C80-B80</f>
        <v>9.74</v>
      </c>
      <c r="E80" s="173" t="n">
        <v>4.41</v>
      </c>
      <c r="F80" s="173" t="n">
        <v>12.91</v>
      </c>
      <c r="G80" s="173" t="n">
        <f aca="false">F80-E80</f>
        <v>8.5</v>
      </c>
      <c r="H80" s="174" t="n">
        <v>4.39</v>
      </c>
      <c r="I80" s="174" t="n">
        <v>14.14</v>
      </c>
      <c r="J80" s="174" t="n">
        <f aca="false">I80-H80</f>
        <v>9.75</v>
      </c>
      <c r="K80" s="175" t="n">
        <v>4.32</v>
      </c>
      <c r="L80" s="175" t="n">
        <v>14.33</v>
      </c>
      <c r="M80" s="175" t="n">
        <f aca="false">L80-K80</f>
        <v>10.01</v>
      </c>
      <c r="N80" s="176" t="n">
        <v>4.4</v>
      </c>
      <c r="O80" s="176" t="n">
        <v>14.58</v>
      </c>
      <c r="P80" s="176" t="n">
        <f aca="false">O80-N80</f>
        <v>10.18</v>
      </c>
      <c r="Q80" s="177" t="n">
        <v>4.42</v>
      </c>
      <c r="R80" s="177" t="n">
        <v>13.01</v>
      </c>
      <c r="S80" s="177" t="n">
        <f aca="false">R80-Q80</f>
        <v>8.59</v>
      </c>
      <c r="T80" s="165"/>
      <c r="U80" s="165"/>
      <c r="V80" s="165"/>
      <c r="W80" s="165"/>
      <c r="X80" s="165"/>
      <c r="Y80" s="165"/>
      <c r="Z80" s="165"/>
      <c r="AA80" s="165"/>
      <c r="AB80" s="165"/>
      <c r="AC80" s="165"/>
      <c r="AD80" s="165"/>
      <c r="AE80" s="165"/>
      <c r="AF80" s="165"/>
      <c r="AG80" s="165"/>
      <c r="AH80" s="165"/>
      <c r="AI80" s="165"/>
      <c r="AJ80" s="165"/>
      <c r="AK80" s="165"/>
      <c r="AL80" s="165"/>
      <c r="AM80" s="165"/>
    </row>
    <row r="81" customFormat="false" ht="14.25" hidden="false" customHeight="true" outlineLevel="0" collapsed="false">
      <c r="A81" s="112" t="n">
        <v>79</v>
      </c>
      <c r="B81" s="172" t="n">
        <v>4.39</v>
      </c>
      <c r="C81" s="172" t="n">
        <v>13.88</v>
      </c>
      <c r="D81" s="172" t="n">
        <f aca="false">C81-B81</f>
        <v>9.49</v>
      </c>
      <c r="E81" s="173" t="n">
        <v>4.34</v>
      </c>
      <c r="F81" s="173" t="n">
        <v>12.23</v>
      </c>
      <c r="G81" s="173" t="n">
        <f aca="false">F81-E81</f>
        <v>7.89</v>
      </c>
      <c r="H81" s="174" t="n">
        <v>4.34</v>
      </c>
      <c r="I81" s="174" t="n">
        <v>13.79</v>
      </c>
      <c r="J81" s="174" t="n">
        <f aca="false">I81-H81</f>
        <v>9.45</v>
      </c>
      <c r="K81" s="175" t="n">
        <v>4.35</v>
      </c>
      <c r="L81" s="175" t="n">
        <v>14.39</v>
      </c>
      <c r="M81" s="175" t="n">
        <f aca="false">L81-K81</f>
        <v>10.04</v>
      </c>
      <c r="N81" s="176" t="n">
        <v>4.38</v>
      </c>
      <c r="O81" s="176" t="n">
        <v>14.7</v>
      </c>
      <c r="P81" s="176" t="n">
        <f aca="false">O81-N81</f>
        <v>10.32</v>
      </c>
      <c r="Q81" s="177" t="n">
        <v>4.36</v>
      </c>
      <c r="R81" s="177" t="n">
        <v>12.38</v>
      </c>
      <c r="S81" s="177" t="n">
        <f aca="false">R81-Q81</f>
        <v>8.02</v>
      </c>
      <c r="T81" s="165"/>
      <c r="U81" s="165"/>
      <c r="V81" s="165"/>
      <c r="W81" s="165"/>
      <c r="X81" s="165"/>
      <c r="Y81" s="165"/>
      <c r="Z81" s="165"/>
      <c r="AA81" s="165"/>
      <c r="AB81" s="165"/>
      <c r="AC81" s="165"/>
      <c r="AD81" s="165"/>
      <c r="AE81" s="165"/>
      <c r="AF81" s="165"/>
      <c r="AG81" s="165"/>
      <c r="AH81" s="165"/>
      <c r="AI81" s="165"/>
      <c r="AJ81" s="165"/>
      <c r="AK81" s="165"/>
      <c r="AL81" s="165"/>
      <c r="AM81" s="165"/>
    </row>
    <row r="82" customFormat="false" ht="14.25" hidden="false" customHeight="true" outlineLevel="0" collapsed="false">
      <c r="A82" s="112" t="n">
        <v>80</v>
      </c>
      <c r="B82" s="172" t="n">
        <v>4.42</v>
      </c>
      <c r="C82" s="172" t="n">
        <v>14.27</v>
      </c>
      <c r="D82" s="172" t="n">
        <f aca="false">C82-B82</f>
        <v>9.85</v>
      </c>
      <c r="E82" s="173" t="n">
        <v>4.38</v>
      </c>
      <c r="F82" s="173" t="n">
        <v>13.59</v>
      </c>
      <c r="G82" s="173" t="n">
        <f aca="false">F82-E82</f>
        <v>9.21</v>
      </c>
      <c r="H82" s="174" t="n">
        <v>4.37</v>
      </c>
      <c r="I82" s="174" t="n">
        <v>11.23</v>
      </c>
      <c r="J82" s="174" t="n">
        <f aca="false">I82-H82</f>
        <v>6.86</v>
      </c>
      <c r="K82" s="175" t="n">
        <v>4.36</v>
      </c>
      <c r="L82" s="175" t="n">
        <v>13.57</v>
      </c>
      <c r="M82" s="175" t="n">
        <f aca="false">L82-K82</f>
        <v>9.21</v>
      </c>
      <c r="N82" s="176" t="n">
        <v>4.41</v>
      </c>
      <c r="O82" s="176" t="n">
        <v>13.05</v>
      </c>
      <c r="P82" s="176" t="n">
        <f aca="false">O82-N82</f>
        <v>8.64</v>
      </c>
      <c r="Q82" s="177" t="n">
        <v>4.4</v>
      </c>
      <c r="R82" s="177" t="n">
        <v>12.31</v>
      </c>
      <c r="S82" s="177" t="n">
        <f aca="false">R82-Q82</f>
        <v>7.91</v>
      </c>
      <c r="T82" s="165"/>
      <c r="U82" s="165"/>
      <c r="V82" s="165"/>
      <c r="W82" s="165"/>
      <c r="X82" s="165"/>
      <c r="Y82" s="165"/>
      <c r="Z82" s="165"/>
      <c r="AA82" s="165"/>
      <c r="AB82" s="165"/>
      <c r="AC82" s="165"/>
      <c r="AD82" s="165"/>
      <c r="AE82" s="165"/>
      <c r="AF82" s="165"/>
      <c r="AG82" s="165"/>
      <c r="AH82" s="165"/>
      <c r="AI82" s="165"/>
      <c r="AJ82" s="165"/>
      <c r="AK82" s="165"/>
      <c r="AL82" s="165"/>
      <c r="AM82" s="165"/>
    </row>
    <row r="83" customFormat="false" ht="14.25" hidden="false" customHeight="true" outlineLevel="0" collapsed="false">
      <c r="A83" s="112" t="n">
        <v>81</v>
      </c>
      <c r="B83" s="172" t="n">
        <v>4.43</v>
      </c>
      <c r="C83" s="172" t="n">
        <v>13.03</v>
      </c>
      <c r="D83" s="172" t="n">
        <f aca="false">C83-B83</f>
        <v>8.6</v>
      </c>
      <c r="E83" s="173" t="n">
        <v>4.39</v>
      </c>
      <c r="F83" s="173" t="n">
        <v>11.83</v>
      </c>
      <c r="G83" s="173" t="n">
        <f aca="false">F83-E83</f>
        <v>7.44</v>
      </c>
      <c r="H83" s="174" t="n">
        <v>4.37</v>
      </c>
      <c r="I83" s="174" t="n">
        <v>12.7</v>
      </c>
      <c r="J83" s="174" t="n">
        <f aca="false">I83-H83</f>
        <v>8.33</v>
      </c>
      <c r="K83" s="175" t="n">
        <v>4.37</v>
      </c>
      <c r="L83" s="175" t="n">
        <v>15.09</v>
      </c>
      <c r="M83" s="175" t="n">
        <f aca="false">L83-K83</f>
        <v>10.72</v>
      </c>
      <c r="N83" s="176" t="n">
        <v>4.39</v>
      </c>
      <c r="O83" s="176" t="n">
        <v>14.32</v>
      </c>
      <c r="P83" s="176" t="n">
        <f aca="false">O83-N83</f>
        <v>9.93</v>
      </c>
      <c r="Q83" s="177" t="n">
        <v>4.35</v>
      </c>
      <c r="R83" s="177" t="n">
        <v>13.2</v>
      </c>
      <c r="S83" s="177" t="n">
        <f aca="false">R83-Q83</f>
        <v>8.85</v>
      </c>
      <c r="T83" s="165"/>
      <c r="U83" s="165"/>
      <c r="V83" s="165"/>
      <c r="W83" s="165"/>
      <c r="X83" s="165"/>
      <c r="Y83" s="165"/>
      <c r="Z83" s="165"/>
      <c r="AA83" s="165"/>
      <c r="AB83" s="165"/>
      <c r="AC83" s="165"/>
      <c r="AD83" s="165"/>
      <c r="AE83" s="165"/>
      <c r="AF83" s="165"/>
      <c r="AG83" s="165"/>
      <c r="AH83" s="165"/>
      <c r="AI83" s="165"/>
      <c r="AJ83" s="165"/>
      <c r="AK83" s="165"/>
      <c r="AL83" s="165"/>
      <c r="AM83" s="165"/>
    </row>
    <row r="84" customFormat="false" ht="14.25" hidden="false" customHeight="true" outlineLevel="0" collapsed="false">
      <c r="A84" s="112" t="n">
        <v>82</v>
      </c>
      <c r="B84" s="172" t="n">
        <v>4.4</v>
      </c>
      <c r="C84" s="172" t="n">
        <v>14.14</v>
      </c>
      <c r="D84" s="172" t="n">
        <f aca="false">C84-B84</f>
        <v>9.74</v>
      </c>
      <c r="E84" s="173" t="n">
        <v>4.34</v>
      </c>
      <c r="F84" s="173" t="n">
        <v>13.99</v>
      </c>
      <c r="G84" s="173" t="n">
        <f aca="false">F84-E84</f>
        <v>9.65</v>
      </c>
      <c r="H84" s="174" t="n">
        <v>4.37</v>
      </c>
      <c r="I84" s="174" t="n">
        <v>13.23</v>
      </c>
      <c r="J84" s="174" t="n">
        <f aca="false">I84-H84</f>
        <v>8.86</v>
      </c>
      <c r="K84" s="175" t="n">
        <v>4.36</v>
      </c>
      <c r="L84" s="175" t="n">
        <v>13.75</v>
      </c>
      <c r="M84" s="175" t="n">
        <f aca="false">L84-K84</f>
        <v>9.39</v>
      </c>
      <c r="N84" s="176" t="n">
        <v>4.4</v>
      </c>
      <c r="O84" s="176" t="n">
        <v>13.37</v>
      </c>
      <c r="P84" s="176" t="n">
        <f aca="false">O84-N84</f>
        <v>8.97</v>
      </c>
      <c r="Q84" s="177" t="n">
        <v>4.39</v>
      </c>
      <c r="R84" s="177" t="n">
        <v>12.19</v>
      </c>
      <c r="S84" s="177" t="n">
        <f aca="false">R84-Q84</f>
        <v>7.8</v>
      </c>
      <c r="T84" s="165"/>
      <c r="U84" s="165"/>
      <c r="V84" s="165"/>
      <c r="W84" s="165"/>
      <c r="X84" s="165"/>
      <c r="Y84" s="165"/>
      <c r="Z84" s="165"/>
      <c r="AA84" s="165"/>
      <c r="AB84" s="165"/>
      <c r="AC84" s="165"/>
      <c r="AD84" s="165"/>
      <c r="AE84" s="165"/>
      <c r="AF84" s="165"/>
      <c r="AG84" s="165"/>
      <c r="AH84" s="165"/>
      <c r="AI84" s="165"/>
      <c r="AJ84" s="165"/>
      <c r="AK84" s="165"/>
      <c r="AL84" s="165"/>
      <c r="AM84" s="165"/>
    </row>
    <row r="85" customFormat="false" ht="14.25" hidden="false" customHeight="true" outlineLevel="0" collapsed="false">
      <c r="A85" s="112" t="n">
        <v>83</v>
      </c>
      <c r="B85" s="172" t="n">
        <v>4.39</v>
      </c>
      <c r="C85" s="172" t="n">
        <v>14.22</v>
      </c>
      <c r="D85" s="172" t="n">
        <f aca="false">C85-B85</f>
        <v>9.83</v>
      </c>
      <c r="E85" s="173" t="n">
        <v>4.34</v>
      </c>
      <c r="F85" s="173" t="n">
        <v>13.68</v>
      </c>
      <c r="G85" s="173" t="n">
        <f aca="false">F85-E85</f>
        <v>9.34</v>
      </c>
      <c r="H85" s="174" t="n">
        <v>4.37</v>
      </c>
      <c r="I85" s="174" t="n">
        <v>14.49</v>
      </c>
      <c r="J85" s="174" t="n">
        <f aca="false">I85-H85</f>
        <v>10.12</v>
      </c>
      <c r="K85" s="175" t="n">
        <v>4.37</v>
      </c>
      <c r="L85" s="175" t="n">
        <v>15.54</v>
      </c>
      <c r="M85" s="175" t="n">
        <f aca="false">L85-K85</f>
        <v>11.17</v>
      </c>
      <c r="N85" s="176" t="n">
        <v>4.44</v>
      </c>
      <c r="O85" s="176" t="n">
        <v>13.75</v>
      </c>
      <c r="P85" s="176" t="n">
        <f aca="false">O85-N85</f>
        <v>9.31</v>
      </c>
      <c r="Q85" s="177" t="n">
        <v>4.42</v>
      </c>
      <c r="R85" s="177" t="n">
        <v>12.79</v>
      </c>
      <c r="S85" s="177" t="n">
        <f aca="false">R85-Q85</f>
        <v>8.37</v>
      </c>
      <c r="T85" s="165"/>
      <c r="U85" s="165"/>
      <c r="V85" s="165"/>
      <c r="W85" s="165"/>
      <c r="X85" s="165"/>
      <c r="Y85" s="165"/>
      <c r="Z85" s="165"/>
      <c r="AA85" s="165"/>
      <c r="AB85" s="165"/>
      <c r="AC85" s="165"/>
      <c r="AD85" s="165"/>
      <c r="AE85" s="165"/>
      <c r="AF85" s="165"/>
      <c r="AG85" s="165"/>
      <c r="AH85" s="165"/>
      <c r="AI85" s="165"/>
      <c r="AJ85" s="165"/>
      <c r="AK85" s="165"/>
      <c r="AL85" s="165"/>
      <c r="AM85" s="165"/>
    </row>
    <row r="86" customFormat="false" ht="14.25" hidden="false" customHeight="true" outlineLevel="0" collapsed="false">
      <c r="A86" s="112" t="n">
        <v>84</v>
      </c>
      <c r="B86" s="172" t="n">
        <v>4.41</v>
      </c>
      <c r="C86" s="172" t="n">
        <v>13.85</v>
      </c>
      <c r="D86" s="172" t="n">
        <f aca="false">C86-B86</f>
        <v>9.44</v>
      </c>
      <c r="E86" s="173" t="n">
        <v>4.42</v>
      </c>
      <c r="F86" s="173" t="n">
        <v>12.92</v>
      </c>
      <c r="G86" s="173" t="n">
        <f aca="false">F86-E86</f>
        <v>8.5</v>
      </c>
      <c r="H86" s="174" t="n">
        <v>4.4</v>
      </c>
      <c r="I86" s="174" t="n">
        <v>13.61</v>
      </c>
      <c r="J86" s="174" t="n">
        <f aca="false">I86-H86</f>
        <v>9.21</v>
      </c>
      <c r="K86" s="175" t="n">
        <v>4.36</v>
      </c>
      <c r="L86" s="175" t="n">
        <v>14.62</v>
      </c>
      <c r="M86" s="175" t="n">
        <f aca="false">L86-K86</f>
        <v>10.26</v>
      </c>
      <c r="N86" s="176" t="n">
        <v>4.37</v>
      </c>
      <c r="O86" s="176" t="n">
        <v>13.91</v>
      </c>
      <c r="P86" s="176" t="n">
        <f aca="false">O86-N86</f>
        <v>9.54</v>
      </c>
      <c r="Q86" s="177" t="n">
        <v>4.38</v>
      </c>
      <c r="R86" s="177" t="n">
        <v>12.15</v>
      </c>
      <c r="S86" s="177" t="n">
        <f aca="false">R86-Q86</f>
        <v>7.77</v>
      </c>
      <c r="T86" s="165"/>
      <c r="U86" s="165"/>
      <c r="V86" s="165"/>
      <c r="W86" s="165"/>
      <c r="X86" s="165"/>
      <c r="Y86" s="165"/>
      <c r="Z86" s="165"/>
      <c r="AA86" s="165"/>
      <c r="AB86" s="165"/>
      <c r="AC86" s="165"/>
      <c r="AD86" s="165"/>
      <c r="AE86" s="165"/>
      <c r="AF86" s="165"/>
      <c r="AG86" s="165"/>
      <c r="AH86" s="165"/>
      <c r="AI86" s="165"/>
      <c r="AJ86" s="165"/>
      <c r="AK86" s="165"/>
      <c r="AL86" s="165"/>
      <c r="AM86" s="165"/>
    </row>
    <row r="87" customFormat="false" ht="14.25" hidden="false" customHeight="true" outlineLevel="0" collapsed="false">
      <c r="A87" s="112" t="n">
        <v>85</v>
      </c>
      <c r="B87" s="172" t="n">
        <v>4.4</v>
      </c>
      <c r="C87" s="172" t="n">
        <v>13.01</v>
      </c>
      <c r="D87" s="172" t="n">
        <f aca="false">C87-B87</f>
        <v>8.61</v>
      </c>
      <c r="E87" s="173" t="n">
        <v>4.37</v>
      </c>
      <c r="F87" s="173" t="n">
        <v>11.93</v>
      </c>
      <c r="G87" s="173" t="n">
        <f aca="false">F87-E87</f>
        <v>7.56</v>
      </c>
      <c r="H87" s="174" t="n">
        <v>4.37</v>
      </c>
      <c r="I87" s="174" t="n">
        <v>12.72</v>
      </c>
      <c r="J87" s="174" t="n">
        <f aca="false">I87-H87</f>
        <v>8.35</v>
      </c>
      <c r="K87" s="175" t="n">
        <v>4.45</v>
      </c>
      <c r="L87" s="175" t="n">
        <v>13.03</v>
      </c>
      <c r="M87" s="175" t="n">
        <f aca="false">L87-K87</f>
        <v>8.58</v>
      </c>
      <c r="N87" s="176" t="n">
        <v>4.4</v>
      </c>
      <c r="O87" s="176" t="n">
        <v>12.78</v>
      </c>
      <c r="P87" s="176" t="n">
        <f aca="false">O87-N87</f>
        <v>8.38</v>
      </c>
      <c r="Q87" s="177" t="n">
        <v>4.41</v>
      </c>
      <c r="R87" s="177" t="n">
        <v>11.19</v>
      </c>
      <c r="S87" s="177" t="n">
        <f aca="false">R87-Q87</f>
        <v>6.78</v>
      </c>
      <c r="T87" s="165"/>
      <c r="U87" s="165"/>
      <c r="V87" s="165"/>
      <c r="W87" s="165"/>
      <c r="X87" s="165"/>
      <c r="Y87" s="165"/>
      <c r="Z87" s="165"/>
      <c r="AA87" s="165"/>
      <c r="AB87" s="165"/>
      <c r="AC87" s="165"/>
      <c r="AD87" s="165"/>
      <c r="AE87" s="165"/>
      <c r="AF87" s="165"/>
      <c r="AG87" s="165"/>
      <c r="AH87" s="165"/>
      <c r="AI87" s="165"/>
      <c r="AJ87" s="165"/>
      <c r="AK87" s="165"/>
      <c r="AL87" s="165"/>
      <c r="AM87" s="165"/>
    </row>
    <row r="88" customFormat="false" ht="14.25" hidden="false" customHeight="true" outlineLevel="0" collapsed="false">
      <c r="A88" s="112" t="n">
        <v>86</v>
      </c>
      <c r="B88" s="172" t="n">
        <v>4.35</v>
      </c>
      <c r="C88" s="172" t="n">
        <v>15.07</v>
      </c>
      <c r="D88" s="172" t="n">
        <f aca="false">C88-B88</f>
        <v>10.72</v>
      </c>
      <c r="E88" s="173" t="n">
        <v>4.37</v>
      </c>
      <c r="F88" s="173" t="n">
        <v>13.28</v>
      </c>
      <c r="G88" s="173" t="n">
        <f aca="false">F88-E88</f>
        <v>8.91</v>
      </c>
      <c r="H88" s="174" t="n">
        <v>4.41</v>
      </c>
      <c r="I88" s="174" t="n">
        <v>14.8</v>
      </c>
      <c r="J88" s="174" t="n">
        <f aca="false">I88-H88</f>
        <v>10.39</v>
      </c>
      <c r="K88" s="175" t="n">
        <v>4.38</v>
      </c>
      <c r="L88" s="175" t="n">
        <v>14.45</v>
      </c>
      <c r="M88" s="175" t="n">
        <f aca="false">L88-K88</f>
        <v>10.07</v>
      </c>
      <c r="N88" s="176" t="n">
        <v>4.38</v>
      </c>
      <c r="O88" s="176" t="n">
        <v>14.76</v>
      </c>
      <c r="P88" s="176" t="n">
        <f aca="false">O88-N88</f>
        <v>10.38</v>
      </c>
      <c r="Q88" s="177" t="n">
        <v>4.42</v>
      </c>
      <c r="R88" s="177" t="n">
        <v>13</v>
      </c>
      <c r="S88" s="177" t="n">
        <f aca="false">R88-Q88</f>
        <v>8.58</v>
      </c>
      <c r="T88" s="165"/>
      <c r="U88" s="165"/>
      <c r="V88" s="165"/>
      <c r="W88" s="165"/>
      <c r="X88" s="165"/>
      <c r="Y88" s="165"/>
      <c r="Z88" s="165"/>
      <c r="AA88" s="165"/>
      <c r="AB88" s="165"/>
      <c r="AC88" s="165"/>
      <c r="AD88" s="165"/>
      <c r="AE88" s="165"/>
      <c r="AF88" s="165"/>
      <c r="AG88" s="165"/>
      <c r="AH88" s="165"/>
      <c r="AI88" s="165"/>
      <c r="AJ88" s="165"/>
      <c r="AK88" s="165"/>
      <c r="AL88" s="165"/>
      <c r="AM88" s="165"/>
    </row>
    <row r="89" customFormat="false" ht="14.25" hidden="false" customHeight="true" outlineLevel="0" collapsed="false">
      <c r="A89" s="112" t="n">
        <v>87</v>
      </c>
      <c r="B89" s="172" t="n">
        <v>4.39</v>
      </c>
      <c r="C89" s="172" t="n">
        <v>14.76</v>
      </c>
      <c r="D89" s="172" t="n">
        <f aca="false">C89-B89</f>
        <v>10.37</v>
      </c>
      <c r="E89" s="173" t="n">
        <v>4.39</v>
      </c>
      <c r="F89" s="173" t="n">
        <v>13.25</v>
      </c>
      <c r="G89" s="173" t="n">
        <f aca="false">F89-E89</f>
        <v>8.86</v>
      </c>
      <c r="H89" s="174" t="n">
        <v>4.39</v>
      </c>
      <c r="I89" s="174" t="n">
        <v>14.75</v>
      </c>
      <c r="J89" s="174" t="n">
        <f aca="false">I89-H89</f>
        <v>10.36</v>
      </c>
      <c r="K89" s="175" t="n">
        <v>4.39</v>
      </c>
      <c r="L89" s="175" t="n">
        <v>14.54</v>
      </c>
      <c r="M89" s="175" t="n">
        <f aca="false">L89-K89</f>
        <v>10.15</v>
      </c>
      <c r="N89" s="176" t="n">
        <v>4.35</v>
      </c>
      <c r="O89" s="176" t="n">
        <v>14.78</v>
      </c>
      <c r="P89" s="176" t="n">
        <f aca="false">O89-N89</f>
        <v>10.43</v>
      </c>
      <c r="Q89" s="177" t="n">
        <v>4.39</v>
      </c>
      <c r="R89" s="177" t="n">
        <v>12.46</v>
      </c>
      <c r="S89" s="177" t="n">
        <f aca="false">R89-Q89</f>
        <v>8.07</v>
      </c>
      <c r="T89" s="165"/>
      <c r="U89" s="165"/>
      <c r="V89" s="165"/>
      <c r="W89" s="165"/>
      <c r="X89" s="165"/>
      <c r="Y89" s="165"/>
      <c r="Z89" s="165"/>
      <c r="AA89" s="165"/>
      <c r="AB89" s="165"/>
      <c r="AC89" s="165"/>
      <c r="AD89" s="165"/>
      <c r="AE89" s="165"/>
      <c r="AF89" s="165"/>
      <c r="AG89" s="165"/>
      <c r="AH89" s="165"/>
      <c r="AI89" s="165"/>
      <c r="AJ89" s="165"/>
      <c r="AK89" s="165"/>
      <c r="AL89" s="165"/>
      <c r="AM89" s="165"/>
    </row>
    <row r="90" customFormat="false" ht="14.25" hidden="false" customHeight="true" outlineLevel="0" collapsed="false">
      <c r="A90" s="112" t="n">
        <v>88</v>
      </c>
      <c r="B90" s="172" t="n">
        <v>4.41</v>
      </c>
      <c r="C90" s="172" t="n">
        <v>14.18</v>
      </c>
      <c r="D90" s="172" t="n">
        <f aca="false">C90-B90</f>
        <v>9.77</v>
      </c>
      <c r="E90" s="173" t="n">
        <v>4.41</v>
      </c>
      <c r="F90" s="173" t="n">
        <v>14.07</v>
      </c>
      <c r="G90" s="173" t="n">
        <f aca="false">F90-E90</f>
        <v>9.66</v>
      </c>
      <c r="H90" s="174" t="n">
        <v>4.42</v>
      </c>
      <c r="I90" s="174" t="n">
        <v>14.27</v>
      </c>
      <c r="J90" s="174" t="n">
        <f aca="false">I90-H90</f>
        <v>9.85</v>
      </c>
      <c r="K90" s="175" t="n">
        <v>4.39</v>
      </c>
      <c r="L90" s="175" t="n">
        <v>14.48</v>
      </c>
      <c r="M90" s="175" t="n">
        <f aca="false">L90-K90</f>
        <v>10.09</v>
      </c>
      <c r="N90" s="176" t="n">
        <v>4.41</v>
      </c>
      <c r="O90" s="176" t="n">
        <v>14.59</v>
      </c>
      <c r="P90" s="176" t="n">
        <f aca="false">O90-N90</f>
        <v>10.18</v>
      </c>
      <c r="Q90" s="177" t="n">
        <v>4.43</v>
      </c>
      <c r="R90" s="177" t="n">
        <v>12.51</v>
      </c>
      <c r="S90" s="177" t="n">
        <f aca="false">R90-Q90</f>
        <v>8.08</v>
      </c>
      <c r="T90" s="165"/>
      <c r="U90" s="165"/>
      <c r="V90" s="165"/>
      <c r="W90" s="165"/>
      <c r="X90" s="165"/>
      <c r="Y90" s="165"/>
      <c r="Z90" s="165"/>
      <c r="AA90" s="165"/>
      <c r="AB90" s="165"/>
      <c r="AC90" s="165"/>
      <c r="AD90" s="165"/>
      <c r="AE90" s="165"/>
      <c r="AF90" s="165"/>
      <c r="AG90" s="165"/>
      <c r="AH90" s="165"/>
      <c r="AI90" s="165"/>
      <c r="AJ90" s="165"/>
      <c r="AK90" s="165"/>
      <c r="AL90" s="165"/>
      <c r="AM90" s="165"/>
    </row>
    <row r="91" customFormat="false" ht="14.25" hidden="false" customHeight="true" outlineLevel="0" collapsed="false">
      <c r="A91" s="112" t="n">
        <v>89</v>
      </c>
      <c r="B91" s="172" t="n">
        <v>4.37</v>
      </c>
      <c r="C91" s="172" t="n">
        <v>13.48</v>
      </c>
      <c r="D91" s="172" t="n">
        <f aca="false">C91-B91</f>
        <v>9.11</v>
      </c>
      <c r="E91" s="173" t="n">
        <v>4.4</v>
      </c>
      <c r="F91" s="173" t="n">
        <v>12.02</v>
      </c>
      <c r="G91" s="173" t="n">
        <f aca="false">F91-E91</f>
        <v>7.62</v>
      </c>
      <c r="H91" s="174" t="n">
        <v>4.39</v>
      </c>
      <c r="I91" s="174" t="n">
        <v>13.1</v>
      </c>
      <c r="J91" s="174" t="n">
        <f aca="false">I91-H91</f>
        <v>8.71</v>
      </c>
      <c r="K91" s="175" t="n">
        <v>4.42</v>
      </c>
      <c r="L91" s="175" t="n">
        <v>13.85</v>
      </c>
      <c r="M91" s="175" t="n">
        <f aca="false">L91-K91</f>
        <v>9.43</v>
      </c>
      <c r="N91" s="176" t="n">
        <v>4.41</v>
      </c>
      <c r="O91" s="176" t="n">
        <v>13.33</v>
      </c>
      <c r="P91" s="176" t="n">
        <f aca="false">O91-N91</f>
        <v>8.92</v>
      </c>
      <c r="Q91" s="177" t="n">
        <v>4.4</v>
      </c>
      <c r="R91" s="177" t="n">
        <v>12.82</v>
      </c>
      <c r="S91" s="177" t="n">
        <f aca="false">R91-Q91</f>
        <v>8.42</v>
      </c>
      <c r="T91" s="165"/>
      <c r="U91" s="165"/>
      <c r="V91" s="165"/>
      <c r="W91" s="165"/>
      <c r="X91" s="165"/>
      <c r="Y91" s="165"/>
      <c r="Z91" s="165"/>
      <c r="AA91" s="165"/>
      <c r="AB91" s="165"/>
      <c r="AC91" s="165"/>
      <c r="AD91" s="165"/>
      <c r="AE91" s="165"/>
      <c r="AF91" s="165"/>
      <c r="AG91" s="165"/>
      <c r="AH91" s="165"/>
      <c r="AI91" s="165"/>
      <c r="AJ91" s="165"/>
      <c r="AK91" s="165"/>
      <c r="AL91" s="165"/>
      <c r="AM91" s="165"/>
    </row>
    <row r="92" customFormat="false" ht="14.25" hidden="false" customHeight="true" outlineLevel="0" collapsed="false">
      <c r="A92" s="112" t="n">
        <v>90</v>
      </c>
      <c r="B92" s="172" t="n">
        <v>4.39</v>
      </c>
      <c r="C92" s="172" t="n">
        <v>14.96</v>
      </c>
      <c r="D92" s="172" t="n">
        <f aca="false">C92-B92</f>
        <v>10.57</v>
      </c>
      <c r="E92" s="173" t="n">
        <v>4.48</v>
      </c>
      <c r="F92" s="173" t="n">
        <v>14.53</v>
      </c>
      <c r="G92" s="173" t="n">
        <f aca="false">F92-E92</f>
        <v>10.05</v>
      </c>
      <c r="H92" s="174" t="n">
        <v>4.39</v>
      </c>
      <c r="I92" s="174" t="n">
        <v>15.53</v>
      </c>
      <c r="J92" s="174" t="n">
        <f aca="false">I92-H92</f>
        <v>11.14</v>
      </c>
      <c r="K92" s="175" t="n">
        <v>4.39</v>
      </c>
      <c r="L92" s="175" t="n">
        <v>15</v>
      </c>
      <c r="M92" s="175" t="n">
        <f aca="false">L92-K92</f>
        <v>10.61</v>
      </c>
      <c r="N92" s="176" t="n">
        <v>4.36</v>
      </c>
      <c r="O92" s="176" t="n">
        <v>14.35</v>
      </c>
      <c r="P92" s="176" t="n">
        <f aca="false">O92-N92</f>
        <v>9.99</v>
      </c>
      <c r="Q92" s="177" t="n">
        <v>4.34</v>
      </c>
      <c r="R92" s="177" t="n">
        <v>12.93</v>
      </c>
      <c r="S92" s="177" t="n">
        <f aca="false">R92-Q92</f>
        <v>8.59</v>
      </c>
      <c r="T92" s="165"/>
      <c r="U92" s="165"/>
      <c r="V92" s="165"/>
      <c r="W92" s="165"/>
      <c r="X92" s="165"/>
      <c r="Y92" s="165"/>
      <c r="Z92" s="165"/>
      <c r="AA92" s="165"/>
      <c r="AB92" s="165"/>
      <c r="AC92" s="165"/>
      <c r="AD92" s="165"/>
      <c r="AE92" s="165"/>
      <c r="AF92" s="165"/>
      <c r="AG92" s="165"/>
      <c r="AH92" s="165"/>
      <c r="AI92" s="165"/>
      <c r="AJ92" s="165"/>
      <c r="AK92" s="165"/>
      <c r="AL92" s="165"/>
      <c r="AM92" s="165"/>
    </row>
    <row r="93" customFormat="false" ht="14.25" hidden="false" customHeight="true" outlineLevel="0" collapsed="false">
      <c r="A93" s="112" t="n">
        <v>91</v>
      </c>
      <c r="B93" s="172" t="n">
        <v>4.34</v>
      </c>
      <c r="C93" s="172" t="n">
        <v>14.45</v>
      </c>
      <c r="D93" s="172" t="n">
        <f aca="false">C93-B93</f>
        <v>10.11</v>
      </c>
      <c r="E93" s="173" t="n">
        <v>4.42</v>
      </c>
      <c r="F93" s="173" t="n">
        <v>13.16</v>
      </c>
      <c r="G93" s="173" t="n">
        <f aca="false">F93-E93</f>
        <v>8.74</v>
      </c>
      <c r="H93" s="174" t="n">
        <v>4.38</v>
      </c>
      <c r="I93" s="174" t="n">
        <v>13.42</v>
      </c>
      <c r="J93" s="174" t="n">
        <f aca="false">I93-H93</f>
        <v>9.04</v>
      </c>
      <c r="K93" s="175" t="n">
        <v>4.39</v>
      </c>
      <c r="L93" s="175" t="n">
        <v>13.91</v>
      </c>
      <c r="M93" s="175" t="n">
        <f aca="false">L93-K93</f>
        <v>9.52</v>
      </c>
      <c r="N93" s="176" t="n">
        <v>4.38</v>
      </c>
      <c r="O93" s="176" t="n">
        <v>12.88</v>
      </c>
      <c r="P93" s="176" t="n">
        <f aca="false">O93-N93</f>
        <v>8.5</v>
      </c>
      <c r="Q93" s="177" t="n">
        <v>4.34</v>
      </c>
      <c r="R93" s="177" t="n">
        <v>12.76</v>
      </c>
      <c r="S93" s="177" t="n">
        <f aca="false">R93-Q93</f>
        <v>8.42</v>
      </c>
      <c r="T93" s="165"/>
      <c r="U93" s="165"/>
      <c r="V93" s="165"/>
      <c r="W93" s="165"/>
      <c r="X93" s="165"/>
      <c r="Y93" s="165"/>
      <c r="Z93" s="165"/>
      <c r="AA93" s="165"/>
      <c r="AB93" s="165"/>
      <c r="AC93" s="165"/>
      <c r="AD93" s="165"/>
      <c r="AE93" s="165"/>
      <c r="AF93" s="165"/>
      <c r="AG93" s="165"/>
      <c r="AH93" s="165"/>
      <c r="AI93" s="165"/>
      <c r="AJ93" s="165"/>
      <c r="AK93" s="165"/>
      <c r="AL93" s="165"/>
      <c r="AM93" s="165"/>
    </row>
    <row r="94" customFormat="false" ht="14.25" hidden="false" customHeight="true" outlineLevel="0" collapsed="false">
      <c r="A94" s="112" t="n">
        <v>92</v>
      </c>
      <c r="B94" s="172" t="n">
        <v>4.39</v>
      </c>
      <c r="C94" s="172" t="n">
        <v>14.54</v>
      </c>
      <c r="D94" s="172" t="n">
        <f aca="false">C94-B94</f>
        <v>10.15</v>
      </c>
      <c r="E94" s="173" t="n">
        <v>4.38</v>
      </c>
      <c r="F94" s="173" t="n">
        <v>12.93</v>
      </c>
      <c r="G94" s="173" t="n">
        <f aca="false">F94-E94</f>
        <v>8.55</v>
      </c>
      <c r="H94" s="174" t="n">
        <v>4.4</v>
      </c>
      <c r="I94" s="174" t="n">
        <v>14.59</v>
      </c>
      <c r="J94" s="174" t="n">
        <f aca="false">I94-H94</f>
        <v>10.19</v>
      </c>
      <c r="K94" s="175" t="n">
        <v>4.34</v>
      </c>
      <c r="L94" s="175" t="n">
        <v>14.83</v>
      </c>
      <c r="M94" s="175" t="n">
        <f aca="false">L94-K94</f>
        <v>10.49</v>
      </c>
      <c r="N94" s="176" t="n">
        <v>4.38</v>
      </c>
      <c r="O94" s="176" t="n">
        <v>14.94</v>
      </c>
      <c r="P94" s="176" t="n">
        <f aca="false">O94-N94</f>
        <v>10.56</v>
      </c>
      <c r="Q94" s="177" t="n">
        <v>4.4</v>
      </c>
      <c r="R94" s="177" t="n">
        <v>13.32</v>
      </c>
      <c r="S94" s="177" t="n">
        <f aca="false">R94-Q94</f>
        <v>8.92</v>
      </c>
      <c r="T94" s="165"/>
      <c r="U94" s="165"/>
      <c r="V94" s="165"/>
      <c r="W94" s="165"/>
      <c r="X94" s="165"/>
      <c r="Y94" s="165"/>
      <c r="Z94" s="165"/>
      <c r="AA94" s="165"/>
      <c r="AB94" s="165"/>
      <c r="AC94" s="165"/>
      <c r="AD94" s="165"/>
      <c r="AE94" s="165"/>
      <c r="AF94" s="165"/>
      <c r="AG94" s="165"/>
      <c r="AH94" s="165"/>
      <c r="AI94" s="165"/>
      <c r="AJ94" s="165"/>
      <c r="AK94" s="165"/>
      <c r="AL94" s="165"/>
      <c r="AM94" s="165"/>
    </row>
    <row r="95" customFormat="false" ht="14.25" hidden="false" customHeight="true" outlineLevel="0" collapsed="false">
      <c r="A95" s="112" t="n">
        <v>93</v>
      </c>
      <c r="B95" s="172" t="n">
        <v>4.36</v>
      </c>
      <c r="C95" s="172" t="n">
        <v>14.77</v>
      </c>
      <c r="D95" s="172" t="n">
        <f aca="false">C95-B95</f>
        <v>10.41</v>
      </c>
      <c r="E95" s="173" t="n">
        <v>4.38</v>
      </c>
      <c r="F95" s="173" t="n">
        <v>14.2</v>
      </c>
      <c r="G95" s="173" t="n">
        <f aca="false">F95-E95</f>
        <v>9.82</v>
      </c>
      <c r="H95" s="174" t="n">
        <v>4.36</v>
      </c>
      <c r="I95" s="174" t="n">
        <v>14.94</v>
      </c>
      <c r="J95" s="174" t="n">
        <f aca="false">I95-H95</f>
        <v>10.58</v>
      </c>
      <c r="K95" s="175" t="n">
        <v>4.34</v>
      </c>
      <c r="L95" s="175" t="n">
        <v>14.33</v>
      </c>
      <c r="M95" s="175" t="n">
        <f aca="false">L95-K95</f>
        <v>9.99</v>
      </c>
      <c r="N95" s="176" t="n">
        <v>4.36</v>
      </c>
      <c r="O95" s="176" t="n">
        <v>14.48</v>
      </c>
      <c r="P95" s="176" t="n">
        <f aca="false">O95-N95</f>
        <v>10.12</v>
      </c>
      <c r="Q95" s="177" t="n">
        <v>4.37</v>
      </c>
      <c r="R95" s="177" t="n">
        <v>12.45</v>
      </c>
      <c r="S95" s="177" t="n">
        <f aca="false">R95-Q95</f>
        <v>8.08</v>
      </c>
      <c r="T95" s="165"/>
      <c r="U95" s="165"/>
      <c r="V95" s="165"/>
      <c r="W95" s="165"/>
      <c r="X95" s="165"/>
      <c r="Y95" s="165"/>
      <c r="Z95" s="165"/>
      <c r="AA95" s="165"/>
      <c r="AB95" s="165"/>
      <c r="AC95" s="165"/>
      <c r="AD95" s="165"/>
      <c r="AE95" s="165"/>
      <c r="AF95" s="165"/>
      <c r="AG95" s="165"/>
      <c r="AH95" s="165"/>
      <c r="AI95" s="165"/>
      <c r="AJ95" s="165"/>
      <c r="AK95" s="165"/>
      <c r="AL95" s="165"/>
      <c r="AM95" s="165"/>
    </row>
    <row r="96" customFormat="false" ht="14.25" hidden="false" customHeight="true" outlineLevel="0" collapsed="false">
      <c r="A96" s="112" t="n">
        <v>94</v>
      </c>
      <c r="B96" s="172" t="n">
        <v>4.37</v>
      </c>
      <c r="C96" s="172" t="n">
        <v>13.42</v>
      </c>
      <c r="D96" s="172" t="n">
        <f aca="false">C96-B96</f>
        <v>9.05</v>
      </c>
      <c r="E96" s="173" t="n">
        <v>4.37</v>
      </c>
      <c r="F96" s="173" t="n">
        <v>11.64</v>
      </c>
      <c r="G96" s="173" t="n">
        <f aca="false">F96-E96</f>
        <v>7.27</v>
      </c>
      <c r="H96" s="174" t="n">
        <v>4.3</v>
      </c>
      <c r="I96" s="174" t="n">
        <v>13.3</v>
      </c>
      <c r="J96" s="174" t="n">
        <f aca="false">I96-H96</f>
        <v>9</v>
      </c>
      <c r="K96" s="175" t="n">
        <v>4.43</v>
      </c>
      <c r="L96" s="175" t="n">
        <v>14.29</v>
      </c>
      <c r="M96" s="175" t="n">
        <f aca="false">L96-K96</f>
        <v>9.86</v>
      </c>
      <c r="N96" s="176" t="n">
        <v>4.38</v>
      </c>
      <c r="O96" s="176" t="n">
        <v>13.68</v>
      </c>
      <c r="P96" s="176" t="n">
        <f aca="false">O96-N96</f>
        <v>9.3</v>
      </c>
      <c r="Q96" s="177" t="n">
        <v>4.33</v>
      </c>
      <c r="R96" s="177" t="n">
        <v>11.89</v>
      </c>
      <c r="S96" s="177" t="n">
        <f aca="false">R96-Q96</f>
        <v>7.56</v>
      </c>
      <c r="T96" s="165"/>
      <c r="U96" s="165"/>
      <c r="V96" s="165"/>
      <c r="W96" s="165"/>
      <c r="X96" s="165"/>
      <c r="Y96" s="165"/>
      <c r="Z96" s="165"/>
      <c r="AA96" s="165"/>
      <c r="AB96" s="165"/>
      <c r="AC96" s="165"/>
      <c r="AD96" s="165"/>
      <c r="AE96" s="165"/>
      <c r="AF96" s="165"/>
      <c r="AG96" s="165"/>
      <c r="AH96" s="165"/>
      <c r="AI96" s="165"/>
      <c r="AJ96" s="165"/>
      <c r="AK96" s="165"/>
      <c r="AL96" s="165"/>
      <c r="AM96" s="165"/>
    </row>
    <row r="97" customFormat="false" ht="14.25" hidden="false" customHeight="true" outlineLevel="0" collapsed="false">
      <c r="A97" s="112" t="n">
        <v>95</v>
      </c>
      <c r="B97" s="172" t="n">
        <v>4.33</v>
      </c>
      <c r="C97" s="172" t="n">
        <v>14.9</v>
      </c>
      <c r="D97" s="172" t="n">
        <f aca="false">C97-B97</f>
        <v>10.57</v>
      </c>
      <c r="E97" s="173" t="n">
        <v>4.31</v>
      </c>
      <c r="F97" s="173" t="n">
        <v>14.16</v>
      </c>
      <c r="G97" s="173" t="n">
        <f aca="false">F97-E97</f>
        <v>9.85</v>
      </c>
      <c r="H97" s="174" t="n">
        <v>4.34</v>
      </c>
      <c r="I97" s="174" t="n">
        <v>13.82</v>
      </c>
      <c r="J97" s="174" t="n">
        <f aca="false">I97-H97</f>
        <v>9.48</v>
      </c>
      <c r="K97" s="175" t="n">
        <v>4.38</v>
      </c>
      <c r="L97" s="175" t="n">
        <v>14.71</v>
      </c>
      <c r="M97" s="175" t="n">
        <f aca="false">L97-K97</f>
        <v>10.33</v>
      </c>
      <c r="N97" s="176" t="n">
        <v>4.36</v>
      </c>
      <c r="O97" s="176" t="n">
        <v>14.45</v>
      </c>
      <c r="P97" s="176" t="n">
        <f aca="false">O97-N97</f>
        <v>10.09</v>
      </c>
      <c r="Q97" s="177" t="n">
        <v>4.37</v>
      </c>
      <c r="R97" s="177" t="n">
        <v>13.34</v>
      </c>
      <c r="S97" s="177" t="n">
        <f aca="false">R97-Q97</f>
        <v>8.97</v>
      </c>
      <c r="T97" s="165"/>
      <c r="U97" s="165"/>
      <c r="V97" s="165"/>
      <c r="W97" s="165"/>
      <c r="X97" s="165"/>
      <c r="Y97" s="165"/>
      <c r="Z97" s="165"/>
      <c r="AA97" s="165"/>
      <c r="AB97" s="165"/>
      <c r="AC97" s="165"/>
      <c r="AD97" s="165"/>
      <c r="AE97" s="165"/>
      <c r="AF97" s="165"/>
      <c r="AG97" s="165"/>
      <c r="AH97" s="165"/>
      <c r="AI97" s="165"/>
      <c r="AJ97" s="165"/>
      <c r="AK97" s="165"/>
      <c r="AL97" s="165"/>
      <c r="AM97" s="165"/>
    </row>
    <row r="98" customFormat="false" ht="14.25" hidden="false" customHeight="true" outlineLevel="0" collapsed="false">
      <c r="A98" s="112" t="n">
        <v>96</v>
      </c>
      <c r="B98" s="172" t="n">
        <v>4.39</v>
      </c>
      <c r="C98" s="172" t="n">
        <v>14.37</v>
      </c>
      <c r="D98" s="172" t="n">
        <f aca="false">C98-B98</f>
        <v>9.98</v>
      </c>
      <c r="E98" s="173" t="n">
        <v>4.3</v>
      </c>
      <c r="F98" s="173" t="n">
        <v>13.17</v>
      </c>
      <c r="G98" s="173" t="n">
        <f aca="false">F98-E98</f>
        <v>8.87</v>
      </c>
      <c r="H98" s="174" t="n">
        <v>4.36</v>
      </c>
      <c r="I98" s="174" t="n">
        <v>14</v>
      </c>
      <c r="J98" s="174" t="n">
        <f aca="false">I98-H98</f>
        <v>9.64</v>
      </c>
      <c r="K98" s="175" t="n">
        <v>4.39</v>
      </c>
      <c r="L98" s="175" t="n">
        <v>14.34</v>
      </c>
      <c r="M98" s="175" t="n">
        <f aca="false">L98-K98</f>
        <v>9.95</v>
      </c>
      <c r="N98" s="176" t="n">
        <v>4.41</v>
      </c>
      <c r="O98" s="176" t="n">
        <v>14.32</v>
      </c>
      <c r="P98" s="176" t="n">
        <f aca="false">O98-N98</f>
        <v>9.91</v>
      </c>
      <c r="Q98" s="177" t="n">
        <v>4.4</v>
      </c>
      <c r="R98" s="177" t="n">
        <v>12.23</v>
      </c>
      <c r="S98" s="177" t="n">
        <f aca="false">R98-Q98</f>
        <v>7.83</v>
      </c>
      <c r="T98" s="165"/>
      <c r="U98" s="165"/>
      <c r="V98" s="165"/>
      <c r="W98" s="165"/>
      <c r="X98" s="165"/>
      <c r="Y98" s="165"/>
      <c r="Z98" s="165"/>
      <c r="AA98" s="165"/>
      <c r="AB98" s="165"/>
      <c r="AC98" s="165"/>
      <c r="AD98" s="165"/>
      <c r="AE98" s="165"/>
      <c r="AF98" s="165"/>
      <c r="AG98" s="165"/>
      <c r="AH98" s="165"/>
      <c r="AI98" s="165"/>
      <c r="AJ98" s="165"/>
      <c r="AK98" s="165"/>
      <c r="AL98" s="165"/>
      <c r="AM98" s="165"/>
    </row>
    <row r="99" customFormat="false" ht="14.25" hidden="false" customHeight="true" outlineLevel="0" collapsed="false">
      <c r="A99" s="112" t="n">
        <v>97</v>
      </c>
      <c r="B99" s="172" t="n">
        <v>4.41</v>
      </c>
      <c r="C99" s="172" t="n">
        <v>15.55</v>
      </c>
      <c r="D99" s="172" t="n">
        <f aca="false">C99-B99</f>
        <v>11.14</v>
      </c>
      <c r="E99" s="173" t="n">
        <v>4.38</v>
      </c>
      <c r="F99" s="173" t="n">
        <v>14.59</v>
      </c>
      <c r="G99" s="173" t="n">
        <f aca="false">F99-E99</f>
        <v>10.21</v>
      </c>
      <c r="H99" s="174" t="n">
        <v>4.39</v>
      </c>
      <c r="I99" s="174" t="n">
        <v>14.83</v>
      </c>
      <c r="J99" s="174" t="n">
        <f aca="false">I99-H99</f>
        <v>10.44</v>
      </c>
      <c r="K99" s="175" t="n">
        <v>4.33</v>
      </c>
      <c r="L99" s="175" t="n">
        <v>15.53</v>
      </c>
      <c r="M99" s="175" t="n">
        <f aca="false">L99-K99</f>
        <v>11.2</v>
      </c>
      <c r="N99" s="176" t="n">
        <v>4.38</v>
      </c>
      <c r="O99" s="176" t="n">
        <v>14.5</v>
      </c>
      <c r="P99" s="176" t="n">
        <f aca="false">O99-N99</f>
        <v>10.12</v>
      </c>
      <c r="Q99" s="177" t="n">
        <v>4.39</v>
      </c>
      <c r="R99" s="177" t="n">
        <v>13.8</v>
      </c>
      <c r="S99" s="177" t="n">
        <f aca="false">R99-Q99</f>
        <v>9.41</v>
      </c>
      <c r="T99" s="165"/>
      <c r="U99" s="165"/>
      <c r="V99" s="165"/>
      <c r="W99" s="165"/>
      <c r="X99" s="165"/>
      <c r="Y99" s="165"/>
      <c r="Z99" s="165"/>
      <c r="AA99" s="165"/>
      <c r="AB99" s="165"/>
      <c r="AC99" s="165"/>
      <c r="AD99" s="165"/>
      <c r="AE99" s="165"/>
      <c r="AF99" s="165"/>
      <c r="AG99" s="165"/>
      <c r="AH99" s="165"/>
      <c r="AI99" s="165"/>
      <c r="AJ99" s="165"/>
      <c r="AK99" s="165"/>
      <c r="AL99" s="165"/>
      <c r="AM99" s="165"/>
    </row>
    <row r="100" customFormat="false" ht="14.25" hidden="false" customHeight="true" outlineLevel="0" collapsed="false">
      <c r="A100" s="112" t="n">
        <v>98</v>
      </c>
      <c r="B100" s="172" t="n">
        <v>4.41</v>
      </c>
      <c r="C100" s="172" t="n">
        <v>14.21</v>
      </c>
      <c r="D100" s="172" t="n">
        <f aca="false">C100-B100</f>
        <v>9.8</v>
      </c>
      <c r="E100" s="173" t="n">
        <v>4.38</v>
      </c>
      <c r="F100" s="173" t="n">
        <v>13.86</v>
      </c>
      <c r="G100" s="173" t="n">
        <f aca="false">F100-E100</f>
        <v>9.48</v>
      </c>
      <c r="H100" s="174" t="n">
        <v>4.37</v>
      </c>
      <c r="I100" s="174" t="n">
        <v>14.28</v>
      </c>
      <c r="J100" s="174" t="n">
        <f aca="false">I100-H100</f>
        <v>9.91</v>
      </c>
      <c r="K100" s="175" t="n">
        <v>4.42</v>
      </c>
      <c r="L100" s="175" t="n">
        <v>14.64</v>
      </c>
      <c r="M100" s="175" t="n">
        <f aca="false">L100-K100</f>
        <v>10.22</v>
      </c>
      <c r="N100" s="176" t="n">
        <v>4.33</v>
      </c>
      <c r="O100" s="176" t="n">
        <v>13.87</v>
      </c>
      <c r="P100" s="176" t="n">
        <f aca="false">O100-N100</f>
        <v>9.54</v>
      </c>
      <c r="Q100" s="177" t="n">
        <v>4.4</v>
      </c>
      <c r="R100" s="177" t="n">
        <v>11.78</v>
      </c>
      <c r="S100" s="177" t="n">
        <f aca="false">R100-Q100</f>
        <v>7.38</v>
      </c>
      <c r="T100" s="165"/>
      <c r="U100" s="165"/>
      <c r="V100" s="165"/>
      <c r="W100" s="165"/>
      <c r="X100" s="165"/>
      <c r="Y100" s="165"/>
      <c r="Z100" s="165"/>
      <c r="AA100" s="165"/>
      <c r="AB100" s="165"/>
      <c r="AC100" s="165"/>
      <c r="AD100" s="165"/>
      <c r="AE100" s="165"/>
      <c r="AF100" s="165"/>
      <c r="AG100" s="165"/>
      <c r="AH100" s="165"/>
      <c r="AI100" s="165"/>
      <c r="AJ100" s="165"/>
      <c r="AK100" s="165"/>
      <c r="AL100" s="165"/>
      <c r="AM100" s="165"/>
    </row>
    <row r="101" customFormat="false" ht="14.25" hidden="false" customHeight="true" outlineLevel="0" collapsed="false">
      <c r="A101" s="112" t="n">
        <v>99</v>
      </c>
      <c r="B101" s="172" t="n">
        <v>4.4</v>
      </c>
      <c r="C101" s="172" t="n">
        <v>12.84</v>
      </c>
      <c r="D101" s="172" t="n">
        <f aca="false">C101-B101</f>
        <v>8.44</v>
      </c>
      <c r="E101" s="173" t="n">
        <v>4.38</v>
      </c>
      <c r="F101" s="173" t="n">
        <v>11.92</v>
      </c>
      <c r="G101" s="173" t="n">
        <f aca="false">F101-E101</f>
        <v>7.54</v>
      </c>
      <c r="H101" s="174" t="n">
        <v>4.42</v>
      </c>
      <c r="I101" s="174" t="n">
        <v>13.34</v>
      </c>
      <c r="J101" s="174" t="n">
        <f aca="false">I101-H101</f>
        <v>8.92</v>
      </c>
      <c r="K101" s="175" t="n">
        <v>4.4</v>
      </c>
      <c r="L101" s="175" t="n">
        <v>13.2</v>
      </c>
      <c r="M101" s="175" t="n">
        <f aca="false">L101-K101</f>
        <v>8.8</v>
      </c>
      <c r="N101" s="176" t="n">
        <v>4.41</v>
      </c>
      <c r="O101" s="176" t="n">
        <v>12.63</v>
      </c>
      <c r="P101" s="176" t="n">
        <f aca="false">O101-N101</f>
        <v>8.22</v>
      </c>
      <c r="Q101" s="177" t="n">
        <v>4.39</v>
      </c>
      <c r="R101" s="177" t="n">
        <v>10.5</v>
      </c>
      <c r="S101" s="177" t="n">
        <f aca="false">R101-Q101</f>
        <v>6.11</v>
      </c>
      <c r="T101" s="165"/>
      <c r="U101" s="165"/>
      <c r="V101" s="165"/>
      <c r="W101" s="165"/>
      <c r="X101" s="165"/>
      <c r="Y101" s="165"/>
      <c r="Z101" s="165"/>
      <c r="AA101" s="165"/>
      <c r="AB101" s="165"/>
      <c r="AC101" s="165"/>
      <c r="AD101" s="165"/>
      <c r="AE101" s="165"/>
      <c r="AF101" s="165"/>
      <c r="AG101" s="165"/>
      <c r="AH101" s="165"/>
      <c r="AI101" s="165"/>
      <c r="AJ101" s="165"/>
      <c r="AK101" s="165"/>
      <c r="AL101" s="165"/>
      <c r="AM101" s="165"/>
    </row>
    <row r="102" customFormat="false" ht="14.25" hidden="false" customHeight="true" outlineLevel="0" collapsed="false">
      <c r="A102" s="112" t="n">
        <v>100</v>
      </c>
      <c r="B102" s="172" t="n">
        <v>4.41</v>
      </c>
      <c r="C102" s="172" t="n">
        <v>14.57</v>
      </c>
      <c r="D102" s="172" t="n">
        <f aca="false">C102-B102</f>
        <v>10.16</v>
      </c>
      <c r="E102" s="173" t="n">
        <v>4.38</v>
      </c>
      <c r="F102" s="173" t="n">
        <v>13.29</v>
      </c>
      <c r="G102" s="173" t="n">
        <f aca="false">F102-E102</f>
        <v>8.91</v>
      </c>
      <c r="H102" s="174" t="n">
        <v>4.39</v>
      </c>
      <c r="I102" s="174" t="n">
        <v>13.9</v>
      </c>
      <c r="J102" s="174" t="n">
        <f aca="false">I102-H102</f>
        <v>9.51</v>
      </c>
      <c r="K102" s="175" t="n">
        <v>4.4</v>
      </c>
      <c r="L102" s="175" t="n">
        <v>14.21</v>
      </c>
      <c r="M102" s="175" t="n">
        <f aca="false">L102-K102</f>
        <v>9.81</v>
      </c>
      <c r="N102" s="176" t="n">
        <v>4.43</v>
      </c>
      <c r="O102" s="176" t="n">
        <v>14.35</v>
      </c>
      <c r="P102" s="176" t="n">
        <f aca="false">O102-N102</f>
        <v>9.92</v>
      </c>
      <c r="Q102" s="177" t="n">
        <v>4.42</v>
      </c>
      <c r="R102" s="177" t="n">
        <v>12</v>
      </c>
      <c r="S102" s="177" t="n">
        <f aca="false">R102-Q102</f>
        <v>7.58</v>
      </c>
      <c r="T102" s="165"/>
      <c r="U102" s="165"/>
      <c r="V102" s="165"/>
      <c r="W102" s="165"/>
      <c r="X102" s="165"/>
      <c r="Y102" s="165"/>
      <c r="Z102" s="165"/>
      <c r="AA102" s="165"/>
      <c r="AB102" s="165"/>
      <c r="AC102" s="165"/>
      <c r="AD102" s="165"/>
      <c r="AE102" s="165"/>
      <c r="AF102" s="165"/>
      <c r="AG102" s="165"/>
      <c r="AH102" s="165"/>
      <c r="AI102" s="165"/>
      <c r="AJ102" s="165"/>
      <c r="AK102" s="165"/>
      <c r="AL102" s="165"/>
      <c r="AM102" s="165"/>
    </row>
    <row r="103" customFormat="false" ht="14.25" hidden="false" customHeight="true" outlineLevel="0" collapsed="false">
      <c r="A103" s="165"/>
      <c r="B103" s="178"/>
      <c r="C103" s="178"/>
      <c r="D103" s="178"/>
      <c r="E103" s="179"/>
      <c r="F103" s="179"/>
      <c r="G103" s="179"/>
      <c r="H103" s="180"/>
      <c r="I103" s="180"/>
      <c r="J103" s="180"/>
      <c r="K103" s="181"/>
      <c r="L103" s="181"/>
      <c r="M103" s="181"/>
      <c r="N103" s="182"/>
      <c r="O103" s="182"/>
      <c r="P103" s="182"/>
      <c r="Q103" s="183"/>
      <c r="R103" s="183"/>
      <c r="S103" s="183"/>
      <c r="T103" s="165"/>
      <c r="U103" s="165"/>
      <c r="V103" s="165"/>
      <c r="W103" s="165"/>
      <c r="X103" s="165"/>
      <c r="Y103" s="165"/>
      <c r="Z103" s="165"/>
      <c r="AA103" s="165"/>
      <c r="AB103" s="165"/>
      <c r="AC103" s="165"/>
      <c r="AD103" s="165"/>
      <c r="AE103" s="165"/>
      <c r="AF103" s="165"/>
      <c r="AG103" s="165"/>
      <c r="AH103" s="165"/>
      <c r="AI103" s="165"/>
      <c r="AJ103" s="165"/>
      <c r="AK103" s="165"/>
      <c r="AL103" s="165"/>
      <c r="AM103" s="165"/>
    </row>
    <row r="104" customFormat="false" ht="14.25" hidden="false" customHeight="true" outlineLevel="0" collapsed="false">
      <c r="A104" s="165"/>
      <c r="B104" s="178"/>
      <c r="C104" s="178"/>
      <c r="D104" s="178"/>
      <c r="E104" s="179"/>
      <c r="F104" s="179"/>
      <c r="G104" s="179"/>
      <c r="H104" s="180"/>
      <c r="I104" s="180"/>
      <c r="J104" s="180"/>
      <c r="K104" s="181"/>
      <c r="L104" s="181"/>
      <c r="M104" s="181"/>
      <c r="N104" s="182"/>
      <c r="O104" s="182"/>
      <c r="P104" s="182"/>
      <c r="Q104" s="183"/>
      <c r="R104" s="183"/>
      <c r="S104" s="183"/>
      <c r="T104" s="165"/>
      <c r="U104" s="165"/>
      <c r="V104" s="165"/>
      <c r="W104" s="165"/>
      <c r="X104" s="165"/>
      <c r="Y104" s="165"/>
      <c r="Z104" s="165"/>
      <c r="AA104" s="165"/>
      <c r="AB104" s="165"/>
      <c r="AC104" s="165"/>
      <c r="AD104" s="165"/>
      <c r="AE104" s="165"/>
      <c r="AF104" s="165"/>
      <c r="AG104" s="165"/>
      <c r="AH104" s="165"/>
      <c r="AI104" s="165"/>
      <c r="AJ104" s="165"/>
      <c r="AK104" s="165"/>
      <c r="AL104" s="165"/>
      <c r="AM104" s="165"/>
    </row>
    <row r="105" customFormat="false" ht="14.25" hidden="false" customHeight="true" outlineLevel="0" collapsed="false">
      <c r="A105" s="165"/>
      <c r="B105" s="178"/>
      <c r="C105" s="178"/>
      <c r="D105" s="178"/>
      <c r="E105" s="179"/>
      <c r="F105" s="179"/>
      <c r="G105" s="179"/>
      <c r="H105" s="180"/>
      <c r="I105" s="180"/>
      <c r="J105" s="180"/>
      <c r="K105" s="181"/>
      <c r="L105" s="181"/>
      <c r="M105" s="181"/>
      <c r="N105" s="182"/>
      <c r="O105" s="182"/>
      <c r="P105" s="182"/>
      <c r="Q105" s="183"/>
      <c r="R105" s="183"/>
      <c r="S105" s="183"/>
      <c r="T105" s="165"/>
      <c r="U105" s="165"/>
      <c r="V105" s="165"/>
      <c r="W105" s="165"/>
      <c r="X105" s="165"/>
      <c r="Y105" s="165"/>
      <c r="Z105" s="165"/>
      <c r="AA105" s="165"/>
      <c r="AB105" s="165"/>
      <c r="AC105" s="165"/>
      <c r="AD105" s="165"/>
      <c r="AE105" s="165"/>
      <c r="AF105" s="165"/>
      <c r="AG105" s="165"/>
      <c r="AH105" s="165"/>
      <c r="AI105" s="165"/>
      <c r="AJ105" s="165"/>
      <c r="AK105" s="165"/>
      <c r="AL105" s="165"/>
      <c r="AM105" s="165"/>
    </row>
    <row r="106" customFormat="false" ht="14.25" hidden="false" customHeight="true" outlineLevel="0" collapsed="false">
      <c r="A106" s="165"/>
      <c r="B106" s="178"/>
      <c r="C106" s="178"/>
      <c r="D106" s="178"/>
      <c r="E106" s="179"/>
      <c r="F106" s="179"/>
      <c r="G106" s="179"/>
      <c r="H106" s="180"/>
      <c r="I106" s="180"/>
      <c r="J106" s="180"/>
      <c r="K106" s="181"/>
      <c r="L106" s="181"/>
      <c r="M106" s="181"/>
      <c r="N106" s="182"/>
      <c r="O106" s="182"/>
      <c r="P106" s="182"/>
      <c r="Q106" s="183"/>
      <c r="R106" s="183"/>
      <c r="S106" s="183"/>
      <c r="T106" s="165"/>
      <c r="U106" s="165"/>
      <c r="V106" s="165"/>
      <c r="W106" s="165"/>
      <c r="X106" s="165"/>
      <c r="Y106" s="165"/>
      <c r="Z106" s="165"/>
      <c r="AA106" s="165"/>
      <c r="AB106" s="165"/>
      <c r="AC106" s="165"/>
      <c r="AD106" s="165"/>
      <c r="AE106" s="165"/>
      <c r="AF106" s="165"/>
      <c r="AG106" s="165"/>
      <c r="AH106" s="165"/>
      <c r="AI106" s="165"/>
      <c r="AJ106" s="165"/>
      <c r="AK106" s="165"/>
      <c r="AL106" s="165"/>
      <c r="AM106" s="165"/>
    </row>
    <row r="107" customFormat="false" ht="14.25" hidden="false" customHeight="true" outlineLevel="0" collapsed="false">
      <c r="A107" s="165"/>
      <c r="B107" s="178"/>
      <c r="C107" s="178"/>
      <c r="D107" s="178"/>
      <c r="E107" s="179"/>
      <c r="F107" s="179"/>
      <c r="G107" s="179"/>
      <c r="H107" s="180"/>
      <c r="I107" s="180"/>
      <c r="J107" s="180"/>
      <c r="K107" s="181"/>
      <c r="L107" s="181"/>
      <c r="M107" s="181"/>
      <c r="N107" s="182"/>
      <c r="O107" s="182"/>
      <c r="P107" s="182"/>
      <c r="Q107" s="183"/>
      <c r="R107" s="183"/>
      <c r="S107" s="183"/>
      <c r="T107" s="165"/>
      <c r="U107" s="165"/>
      <c r="V107" s="165"/>
      <c r="W107" s="165"/>
      <c r="X107" s="165"/>
      <c r="Y107" s="165"/>
      <c r="Z107" s="165"/>
      <c r="AA107" s="165"/>
      <c r="AB107" s="165"/>
      <c r="AC107" s="165"/>
      <c r="AD107" s="165"/>
      <c r="AE107" s="165"/>
      <c r="AF107" s="165"/>
      <c r="AG107" s="165"/>
      <c r="AH107" s="165"/>
      <c r="AI107" s="165"/>
      <c r="AJ107" s="165"/>
      <c r="AK107" s="165"/>
      <c r="AL107" s="165"/>
      <c r="AM107" s="165"/>
    </row>
    <row r="108" customFormat="false" ht="14.25" hidden="false" customHeight="true" outlineLevel="0" collapsed="false">
      <c r="A108" s="165"/>
      <c r="B108" s="178"/>
      <c r="C108" s="178"/>
      <c r="D108" s="178"/>
      <c r="E108" s="179"/>
      <c r="F108" s="179"/>
      <c r="G108" s="179"/>
      <c r="H108" s="180"/>
      <c r="I108" s="180"/>
      <c r="J108" s="180"/>
      <c r="K108" s="181"/>
      <c r="L108" s="181"/>
      <c r="M108" s="181"/>
      <c r="N108" s="182"/>
      <c r="O108" s="182"/>
      <c r="P108" s="182"/>
      <c r="Q108" s="183"/>
      <c r="R108" s="183"/>
      <c r="S108" s="183"/>
      <c r="T108" s="165"/>
      <c r="U108" s="165"/>
      <c r="V108" s="165"/>
      <c r="W108" s="165"/>
      <c r="X108" s="165"/>
      <c r="Y108" s="165"/>
      <c r="Z108" s="165"/>
      <c r="AA108" s="165"/>
      <c r="AB108" s="165"/>
      <c r="AC108" s="165"/>
      <c r="AD108" s="165"/>
      <c r="AE108" s="165"/>
      <c r="AF108" s="165"/>
      <c r="AG108" s="165"/>
      <c r="AH108" s="165"/>
      <c r="AI108" s="165"/>
      <c r="AJ108" s="165"/>
      <c r="AK108" s="165"/>
      <c r="AL108" s="165"/>
      <c r="AM108" s="165"/>
    </row>
    <row r="109" customFormat="false" ht="14.25" hidden="false" customHeight="true" outlineLevel="0" collapsed="false">
      <c r="A109" s="165"/>
      <c r="B109" s="178"/>
      <c r="C109" s="178"/>
      <c r="D109" s="178"/>
      <c r="E109" s="179"/>
      <c r="F109" s="179"/>
      <c r="G109" s="179"/>
      <c r="H109" s="180"/>
      <c r="I109" s="180"/>
      <c r="J109" s="180"/>
      <c r="K109" s="181"/>
      <c r="L109" s="181"/>
      <c r="M109" s="181"/>
      <c r="N109" s="182"/>
      <c r="O109" s="182"/>
      <c r="P109" s="182"/>
      <c r="Q109" s="183"/>
      <c r="R109" s="183"/>
      <c r="S109" s="183"/>
      <c r="T109" s="165"/>
      <c r="U109" s="165"/>
      <c r="V109" s="165"/>
      <c r="W109" s="165"/>
      <c r="X109" s="165"/>
      <c r="Y109" s="165"/>
      <c r="Z109" s="165"/>
      <c r="AA109" s="165"/>
      <c r="AB109" s="165"/>
      <c r="AC109" s="165"/>
      <c r="AD109" s="165"/>
      <c r="AE109" s="165"/>
      <c r="AF109" s="165"/>
      <c r="AG109" s="165"/>
      <c r="AH109" s="165"/>
      <c r="AI109" s="165"/>
      <c r="AJ109" s="165"/>
      <c r="AK109" s="165"/>
      <c r="AL109" s="165"/>
      <c r="AM109" s="165"/>
    </row>
    <row r="110" customFormat="false" ht="14.25" hidden="false" customHeight="true" outlineLevel="0" collapsed="false">
      <c r="A110" s="165"/>
      <c r="B110" s="178"/>
      <c r="C110" s="178"/>
      <c r="D110" s="178"/>
      <c r="E110" s="179"/>
      <c r="F110" s="179"/>
      <c r="G110" s="179"/>
      <c r="H110" s="180"/>
      <c r="I110" s="180"/>
      <c r="J110" s="180"/>
      <c r="K110" s="181"/>
      <c r="L110" s="181"/>
      <c r="M110" s="181"/>
      <c r="N110" s="182"/>
      <c r="O110" s="182"/>
      <c r="P110" s="182"/>
      <c r="Q110" s="183"/>
      <c r="R110" s="183"/>
      <c r="S110" s="183"/>
      <c r="T110" s="165"/>
      <c r="U110" s="165"/>
      <c r="V110" s="165"/>
      <c r="W110" s="165"/>
      <c r="X110" s="165"/>
      <c r="Y110" s="165"/>
      <c r="Z110" s="165"/>
      <c r="AA110" s="165"/>
      <c r="AB110" s="165"/>
      <c r="AC110" s="165"/>
      <c r="AD110" s="165"/>
      <c r="AE110" s="165"/>
      <c r="AF110" s="165"/>
      <c r="AG110" s="165"/>
      <c r="AH110" s="165"/>
      <c r="AI110" s="165"/>
      <c r="AJ110" s="165"/>
      <c r="AK110" s="165"/>
      <c r="AL110" s="165"/>
      <c r="AM110" s="165"/>
    </row>
    <row r="111" customFormat="false" ht="14.25" hidden="false" customHeight="true" outlineLevel="0" collapsed="false">
      <c r="A111" s="165"/>
      <c r="B111" s="178"/>
      <c r="C111" s="178"/>
      <c r="D111" s="178"/>
      <c r="E111" s="179"/>
      <c r="F111" s="179"/>
      <c r="G111" s="179"/>
      <c r="H111" s="180"/>
      <c r="I111" s="180"/>
      <c r="J111" s="180"/>
      <c r="K111" s="181"/>
      <c r="L111" s="181"/>
      <c r="M111" s="181"/>
      <c r="N111" s="182"/>
      <c r="O111" s="182"/>
      <c r="P111" s="182"/>
      <c r="Q111" s="183"/>
      <c r="R111" s="183"/>
      <c r="S111" s="183"/>
      <c r="T111" s="165"/>
      <c r="U111" s="165"/>
      <c r="V111" s="165"/>
      <c r="W111" s="165"/>
      <c r="X111" s="165"/>
      <c r="Y111" s="165"/>
      <c r="Z111" s="165"/>
      <c r="AA111" s="165"/>
      <c r="AB111" s="165"/>
      <c r="AC111" s="165"/>
      <c r="AD111" s="165"/>
      <c r="AE111" s="165"/>
      <c r="AF111" s="165"/>
      <c r="AG111" s="165"/>
      <c r="AH111" s="165"/>
      <c r="AI111" s="165"/>
      <c r="AJ111" s="165"/>
      <c r="AK111" s="165"/>
      <c r="AL111" s="165"/>
      <c r="AM111" s="165"/>
    </row>
    <row r="112" customFormat="false" ht="14.25" hidden="false" customHeight="true" outlineLevel="0" collapsed="false">
      <c r="A112" s="165"/>
      <c r="B112" s="178"/>
      <c r="C112" s="178"/>
      <c r="D112" s="178"/>
      <c r="E112" s="179"/>
      <c r="F112" s="179"/>
      <c r="G112" s="179"/>
      <c r="H112" s="180"/>
      <c r="I112" s="180"/>
      <c r="J112" s="180"/>
      <c r="K112" s="181"/>
      <c r="L112" s="181"/>
      <c r="M112" s="181"/>
      <c r="N112" s="182"/>
      <c r="O112" s="182"/>
      <c r="P112" s="182"/>
      <c r="Q112" s="183"/>
      <c r="R112" s="183"/>
      <c r="S112" s="183"/>
      <c r="T112" s="165"/>
      <c r="U112" s="165"/>
      <c r="V112" s="165"/>
      <c r="W112" s="165"/>
      <c r="X112" s="165"/>
      <c r="Y112" s="165"/>
      <c r="Z112" s="165"/>
      <c r="AA112" s="165"/>
      <c r="AB112" s="165"/>
      <c r="AC112" s="165"/>
      <c r="AD112" s="165"/>
      <c r="AE112" s="165"/>
      <c r="AF112" s="165"/>
      <c r="AG112" s="165"/>
      <c r="AH112" s="165"/>
      <c r="AI112" s="165"/>
      <c r="AJ112" s="165"/>
      <c r="AK112" s="165"/>
      <c r="AL112" s="165"/>
      <c r="AM112" s="165"/>
    </row>
    <row r="113" customFormat="false" ht="14.25" hidden="false" customHeight="true" outlineLevel="0" collapsed="false">
      <c r="A113" s="165"/>
      <c r="B113" s="178"/>
      <c r="C113" s="178"/>
      <c r="D113" s="178"/>
      <c r="E113" s="179"/>
      <c r="F113" s="179"/>
      <c r="G113" s="179"/>
      <c r="H113" s="180"/>
      <c r="I113" s="180"/>
      <c r="J113" s="180"/>
      <c r="K113" s="181"/>
      <c r="L113" s="181"/>
      <c r="M113" s="181"/>
      <c r="N113" s="182"/>
      <c r="O113" s="182"/>
      <c r="P113" s="182"/>
      <c r="Q113" s="183"/>
      <c r="R113" s="183"/>
      <c r="S113" s="183"/>
      <c r="T113" s="165"/>
      <c r="U113" s="165"/>
      <c r="V113" s="165"/>
      <c r="W113" s="165"/>
      <c r="X113" s="165"/>
      <c r="Y113" s="165"/>
      <c r="Z113" s="165"/>
      <c r="AA113" s="165"/>
      <c r="AB113" s="165"/>
      <c r="AC113" s="165"/>
      <c r="AD113" s="165"/>
      <c r="AE113" s="165"/>
      <c r="AF113" s="165"/>
      <c r="AG113" s="165"/>
      <c r="AH113" s="165"/>
      <c r="AI113" s="165"/>
      <c r="AJ113" s="165"/>
      <c r="AK113" s="165"/>
      <c r="AL113" s="165"/>
      <c r="AM113" s="165"/>
    </row>
    <row r="114" customFormat="false" ht="14.25" hidden="false" customHeight="true" outlineLevel="0" collapsed="false">
      <c r="A114" s="165"/>
      <c r="B114" s="178"/>
      <c r="C114" s="178"/>
      <c r="D114" s="178"/>
      <c r="E114" s="179"/>
      <c r="F114" s="179"/>
      <c r="G114" s="179"/>
      <c r="H114" s="180"/>
      <c r="I114" s="180"/>
      <c r="J114" s="180"/>
      <c r="K114" s="181"/>
      <c r="L114" s="181"/>
      <c r="M114" s="181"/>
      <c r="N114" s="182"/>
      <c r="O114" s="182"/>
      <c r="P114" s="182"/>
      <c r="Q114" s="183"/>
      <c r="R114" s="183"/>
      <c r="S114" s="183"/>
      <c r="T114" s="165"/>
      <c r="U114" s="165"/>
      <c r="V114" s="165"/>
      <c r="W114" s="165"/>
      <c r="X114" s="165"/>
      <c r="Y114" s="165"/>
      <c r="Z114" s="165"/>
      <c r="AA114" s="165"/>
      <c r="AB114" s="165"/>
      <c r="AC114" s="165"/>
      <c r="AD114" s="165"/>
      <c r="AE114" s="165"/>
      <c r="AF114" s="165"/>
      <c r="AG114" s="165"/>
      <c r="AH114" s="165"/>
      <c r="AI114" s="165"/>
      <c r="AJ114" s="165"/>
      <c r="AK114" s="165"/>
      <c r="AL114" s="165"/>
      <c r="AM114" s="165"/>
    </row>
    <row r="115" customFormat="false" ht="14.25" hidden="false" customHeight="true" outlineLevel="0" collapsed="false">
      <c r="A115" s="165"/>
      <c r="B115" s="178"/>
      <c r="C115" s="178"/>
      <c r="D115" s="178"/>
      <c r="E115" s="179"/>
      <c r="F115" s="179"/>
      <c r="G115" s="179"/>
      <c r="H115" s="180"/>
      <c r="I115" s="180"/>
      <c r="J115" s="180"/>
      <c r="K115" s="181"/>
      <c r="L115" s="181"/>
      <c r="M115" s="181"/>
      <c r="N115" s="182"/>
      <c r="O115" s="182"/>
      <c r="P115" s="182"/>
      <c r="Q115" s="183"/>
      <c r="R115" s="183"/>
      <c r="S115" s="183"/>
      <c r="T115" s="165"/>
      <c r="U115" s="165"/>
      <c r="V115" s="165"/>
      <c r="W115" s="165"/>
      <c r="X115" s="165"/>
      <c r="Y115" s="165"/>
      <c r="Z115" s="165"/>
      <c r="AA115" s="165"/>
      <c r="AB115" s="165"/>
      <c r="AC115" s="165"/>
      <c r="AD115" s="165"/>
      <c r="AE115" s="165"/>
      <c r="AF115" s="165"/>
      <c r="AG115" s="165"/>
      <c r="AH115" s="165"/>
      <c r="AI115" s="165"/>
      <c r="AJ115" s="165"/>
      <c r="AK115" s="165"/>
      <c r="AL115" s="165"/>
      <c r="AM115" s="165"/>
    </row>
    <row r="116" customFormat="false" ht="14.25" hidden="false" customHeight="true" outlineLevel="0" collapsed="false">
      <c r="A116" s="165"/>
      <c r="B116" s="178"/>
      <c r="C116" s="178"/>
      <c r="D116" s="178"/>
      <c r="E116" s="179"/>
      <c r="F116" s="179"/>
      <c r="G116" s="179"/>
      <c r="H116" s="180"/>
      <c r="I116" s="180"/>
      <c r="J116" s="180"/>
      <c r="K116" s="181"/>
      <c r="L116" s="181"/>
      <c r="M116" s="181"/>
      <c r="N116" s="182"/>
      <c r="O116" s="182"/>
      <c r="P116" s="182"/>
      <c r="Q116" s="183"/>
      <c r="R116" s="183"/>
      <c r="S116" s="183"/>
      <c r="T116" s="165"/>
      <c r="U116" s="165"/>
      <c r="V116" s="165"/>
      <c r="W116" s="165"/>
      <c r="X116" s="165"/>
      <c r="Y116" s="165"/>
      <c r="Z116" s="165"/>
      <c r="AA116" s="165"/>
      <c r="AB116" s="165"/>
      <c r="AC116" s="165"/>
      <c r="AD116" s="165"/>
      <c r="AE116" s="165"/>
      <c r="AF116" s="165"/>
      <c r="AG116" s="165"/>
      <c r="AH116" s="165"/>
      <c r="AI116" s="165"/>
      <c r="AJ116" s="165"/>
      <c r="AK116" s="165"/>
      <c r="AL116" s="165"/>
      <c r="AM116" s="165"/>
    </row>
    <row r="117" customFormat="false" ht="14.25" hidden="false" customHeight="true" outlineLevel="0" collapsed="false">
      <c r="A117" s="165"/>
      <c r="B117" s="178"/>
      <c r="C117" s="178"/>
      <c r="D117" s="178"/>
      <c r="E117" s="179"/>
      <c r="F117" s="179"/>
      <c r="G117" s="179"/>
      <c r="H117" s="180"/>
      <c r="I117" s="180"/>
      <c r="J117" s="180"/>
      <c r="K117" s="181"/>
      <c r="L117" s="181"/>
      <c r="M117" s="181"/>
      <c r="N117" s="182"/>
      <c r="O117" s="182"/>
      <c r="P117" s="182"/>
      <c r="Q117" s="183"/>
      <c r="R117" s="183"/>
      <c r="S117" s="183"/>
      <c r="T117" s="165"/>
      <c r="U117" s="165"/>
      <c r="V117" s="165"/>
      <c r="W117" s="165"/>
      <c r="X117" s="165"/>
      <c r="Y117" s="165"/>
      <c r="Z117" s="165"/>
      <c r="AA117" s="165"/>
      <c r="AB117" s="165"/>
      <c r="AC117" s="165"/>
      <c r="AD117" s="165"/>
      <c r="AE117" s="165"/>
      <c r="AF117" s="165"/>
      <c r="AG117" s="165"/>
      <c r="AH117" s="165"/>
      <c r="AI117" s="165"/>
      <c r="AJ117" s="165"/>
      <c r="AK117" s="165"/>
      <c r="AL117" s="165"/>
      <c r="AM117" s="165"/>
    </row>
    <row r="118" customFormat="false" ht="14.25" hidden="false" customHeight="true" outlineLevel="0" collapsed="false">
      <c r="A118" s="165"/>
      <c r="B118" s="178"/>
      <c r="C118" s="178"/>
      <c r="D118" s="178"/>
      <c r="E118" s="179"/>
      <c r="F118" s="179"/>
      <c r="G118" s="179"/>
      <c r="H118" s="180"/>
      <c r="I118" s="180"/>
      <c r="J118" s="180"/>
      <c r="K118" s="181"/>
      <c r="L118" s="181"/>
      <c r="M118" s="181"/>
      <c r="N118" s="182"/>
      <c r="O118" s="182"/>
      <c r="P118" s="182"/>
      <c r="Q118" s="183"/>
      <c r="R118" s="183"/>
      <c r="S118" s="183"/>
      <c r="T118" s="165"/>
      <c r="U118" s="165"/>
      <c r="V118" s="165"/>
      <c r="W118" s="165"/>
      <c r="X118" s="165"/>
      <c r="Y118" s="165"/>
      <c r="Z118" s="165"/>
      <c r="AA118" s="165"/>
      <c r="AB118" s="165"/>
      <c r="AC118" s="165"/>
      <c r="AD118" s="165"/>
      <c r="AE118" s="165"/>
      <c r="AF118" s="165"/>
      <c r="AG118" s="165"/>
      <c r="AH118" s="165"/>
      <c r="AI118" s="165"/>
      <c r="AJ118" s="165"/>
      <c r="AK118" s="165"/>
      <c r="AL118" s="165"/>
      <c r="AM118" s="165"/>
    </row>
    <row r="119" customFormat="false" ht="14.25" hidden="false" customHeight="true" outlineLevel="0" collapsed="false">
      <c r="A119" s="165"/>
      <c r="B119" s="178"/>
      <c r="C119" s="178"/>
      <c r="D119" s="178"/>
      <c r="E119" s="179"/>
      <c r="F119" s="179"/>
      <c r="G119" s="179"/>
      <c r="H119" s="180"/>
      <c r="I119" s="180"/>
      <c r="J119" s="180"/>
      <c r="K119" s="181"/>
      <c r="L119" s="181"/>
      <c r="M119" s="181"/>
      <c r="N119" s="182"/>
      <c r="O119" s="182"/>
      <c r="P119" s="182"/>
      <c r="Q119" s="183"/>
      <c r="R119" s="183"/>
      <c r="S119" s="183"/>
      <c r="T119" s="165"/>
      <c r="U119" s="165"/>
      <c r="V119" s="165"/>
      <c r="W119" s="165"/>
      <c r="X119" s="165"/>
      <c r="Y119" s="165"/>
      <c r="Z119" s="165"/>
      <c r="AA119" s="165"/>
      <c r="AB119" s="165"/>
      <c r="AC119" s="165"/>
      <c r="AD119" s="165"/>
      <c r="AE119" s="165"/>
      <c r="AF119" s="165"/>
      <c r="AG119" s="165"/>
      <c r="AH119" s="165"/>
      <c r="AI119" s="165"/>
      <c r="AJ119" s="165"/>
      <c r="AK119" s="165"/>
      <c r="AL119" s="165"/>
      <c r="AM119" s="165"/>
    </row>
    <row r="120" customFormat="false" ht="14.25" hidden="false" customHeight="true" outlineLevel="0" collapsed="false">
      <c r="A120" s="165"/>
      <c r="B120" s="178"/>
      <c r="C120" s="178"/>
      <c r="D120" s="178"/>
      <c r="E120" s="179"/>
      <c r="F120" s="179"/>
      <c r="G120" s="179"/>
      <c r="H120" s="180"/>
      <c r="I120" s="180"/>
      <c r="J120" s="180"/>
      <c r="K120" s="181"/>
      <c r="L120" s="181"/>
      <c r="M120" s="181"/>
      <c r="N120" s="182"/>
      <c r="O120" s="182"/>
      <c r="P120" s="182"/>
      <c r="Q120" s="183"/>
      <c r="R120" s="183"/>
      <c r="S120" s="183"/>
      <c r="T120" s="165"/>
      <c r="U120" s="165"/>
      <c r="V120" s="165"/>
      <c r="W120" s="165"/>
      <c r="X120" s="165"/>
      <c r="Y120" s="165"/>
      <c r="Z120" s="165"/>
      <c r="AA120" s="165"/>
      <c r="AB120" s="165"/>
      <c r="AC120" s="165"/>
      <c r="AD120" s="165"/>
      <c r="AE120" s="165"/>
      <c r="AF120" s="165"/>
      <c r="AG120" s="165"/>
      <c r="AH120" s="165"/>
      <c r="AI120" s="165"/>
      <c r="AJ120" s="165"/>
      <c r="AK120" s="165"/>
      <c r="AL120" s="165"/>
      <c r="AM120" s="165"/>
    </row>
    <row r="121" customFormat="false" ht="14.25" hidden="false" customHeight="true" outlineLevel="0" collapsed="false">
      <c r="A121" s="165"/>
      <c r="B121" s="178"/>
      <c r="C121" s="178"/>
      <c r="D121" s="178"/>
      <c r="E121" s="179"/>
      <c r="F121" s="179"/>
      <c r="G121" s="179"/>
      <c r="H121" s="180"/>
      <c r="I121" s="180"/>
      <c r="J121" s="180"/>
      <c r="K121" s="181"/>
      <c r="L121" s="181"/>
      <c r="M121" s="181"/>
      <c r="N121" s="182"/>
      <c r="O121" s="182"/>
      <c r="P121" s="182"/>
      <c r="Q121" s="183"/>
      <c r="R121" s="183"/>
      <c r="S121" s="183"/>
      <c r="T121" s="165"/>
      <c r="U121" s="165"/>
      <c r="V121" s="165"/>
      <c r="W121" s="165"/>
      <c r="X121" s="165"/>
      <c r="Y121" s="165"/>
      <c r="Z121" s="165"/>
      <c r="AA121" s="165"/>
      <c r="AB121" s="165"/>
      <c r="AC121" s="165"/>
      <c r="AD121" s="165"/>
      <c r="AE121" s="165"/>
      <c r="AF121" s="165"/>
      <c r="AG121" s="165"/>
      <c r="AH121" s="165"/>
      <c r="AI121" s="165"/>
      <c r="AJ121" s="165"/>
      <c r="AK121" s="165"/>
      <c r="AL121" s="165"/>
      <c r="AM121" s="165"/>
    </row>
    <row r="122" customFormat="false" ht="14.25" hidden="false" customHeight="true" outlineLevel="0" collapsed="false">
      <c r="A122" s="165"/>
      <c r="B122" s="178"/>
      <c r="C122" s="178"/>
      <c r="D122" s="178"/>
      <c r="E122" s="179"/>
      <c r="F122" s="179"/>
      <c r="G122" s="179"/>
      <c r="H122" s="180"/>
      <c r="I122" s="180"/>
      <c r="J122" s="180"/>
      <c r="K122" s="181"/>
      <c r="L122" s="181"/>
      <c r="M122" s="181"/>
      <c r="N122" s="182"/>
      <c r="O122" s="182"/>
      <c r="P122" s="182"/>
      <c r="Q122" s="183"/>
      <c r="R122" s="183"/>
      <c r="S122" s="183"/>
      <c r="T122" s="165"/>
      <c r="U122" s="165"/>
      <c r="V122" s="165"/>
      <c r="W122" s="165"/>
      <c r="X122" s="165"/>
      <c r="Y122" s="165"/>
      <c r="Z122" s="165"/>
      <c r="AA122" s="165"/>
      <c r="AB122" s="165"/>
      <c r="AC122" s="165"/>
      <c r="AD122" s="165"/>
      <c r="AE122" s="165"/>
      <c r="AF122" s="165"/>
      <c r="AG122" s="165"/>
      <c r="AH122" s="165"/>
      <c r="AI122" s="165"/>
      <c r="AJ122" s="165"/>
      <c r="AK122" s="165"/>
      <c r="AL122" s="165"/>
      <c r="AM122" s="165"/>
    </row>
    <row r="123" customFormat="false" ht="14.25" hidden="false" customHeight="true" outlineLevel="0" collapsed="false">
      <c r="A123" s="165"/>
      <c r="B123" s="178"/>
      <c r="C123" s="178"/>
      <c r="D123" s="178"/>
      <c r="E123" s="179"/>
      <c r="F123" s="179"/>
      <c r="G123" s="179"/>
      <c r="H123" s="180"/>
      <c r="I123" s="180"/>
      <c r="J123" s="180"/>
      <c r="K123" s="181"/>
      <c r="L123" s="181"/>
      <c r="M123" s="181"/>
      <c r="N123" s="182"/>
      <c r="O123" s="182"/>
      <c r="P123" s="182"/>
      <c r="Q123" s="183"/>
      <c r="R123" s="183"/>
      <c r="S123" s="183"/>
      <c r="T123" s="165"/>
      <c r="U123" s="165"/>
      <c r="V123" s="165"/>
      <c r="W123" s="165"/>
      <c r="X123" s="165"/>
      <c r="Y123" s="165"/>
      <c r="Z123" s="165"/>
      <c r="AA123" s="165"/>
      <c r="AB123" s="165"/>
      <c r="AC123" s="165"/>
      <c r="AD123" s="165"/>
      <c r="AE123" s="165"/>
      <c r="AF123" s="165"/>
      <c r="AG123" s="165"/>
      <c r="AH123" s="165"/>
      <c r="AI123" s="165"/>
      <c r="AJ123" s="165"/>
      <c r="AK123" s="165"/>
      <c r="AL123" s="165"/>
      <c r="AM123" s="165"/>
    </row>
    <row r="124" customFormat="false" ht="14.25" hidden="false" customHeight="true" outlineLevel="0" collapsed="false">
      <c r="A124" s="165"/>
      <c r="B124" s="178"/>
      <c r="C124" s="178"/>
      <c r="D124" s="178"/>
      <c r="E124" s="179"/>
      <c r="F124" s="179"/>
      <c r="G124" s="179"/>
      <c r="H124" s="180"/>
      <c r="I124" s="180"/>
      <c r="J124" s="180"/>
      <c r="K124" s="181"/>
      <c r="L124" s="181"/>
      <c r="M124" s="181"/>
      <c r="N124" s="182"/>
      <c r="O124" s="182"/>
      <c r="P124" s="182"/>
      <c r="Q124" s="183"/>
      <c r="R124" s="183"/>
      <c r="S124" s="183"/>
      <c r="T124" s="165"/>
      <c r="U124" s="165"/>
      <c r="V124" s="165"/>
      <c r="W124" s="165"/>
      <c r="X124" s="165"/>
      <c r="Y124" s="165"/>
      <c r="Z124" s="165"/>
      <c r="AA124" s="165"/>
      <c r="AB124" s="165"/>
      <c r="AC124" s="165"/>
      <c r="AD124" s="165"/>
      <c r="AE124" s="165"/>
      <c r="AF124" s="165"/>
      <c r="AG124" s="165"/>
      <c r="AH124" s="165"/>
      <c r="AI124" s="165"/>
      <c r="AJ124" s="165"/>
      <c r="AK124" s="165"/>
      <c r="AL124" s="165"/>
      <c r="AM124" s="165"/>
    </row>
    <row r="125" customFormat="false" ht="14.25" hidden="false" customHeight="true" outlineLevel="0" collapsed="false">
      <c r="A125" s="165"/>
      <c r="B125" s="178"/>
      <c r="C125" s="178"/>
      <c r="D125" s="178"/>
      <c r="E125" s="179"/>
      <c r="F125" s="179"/>
      <c r="G125" s="179"/>
      <c r="H125" s="180"/>
      <c r="I125" s="180"/>
      <c r="J125" s="180"/>
      <c r="K125" s="181"/>
      <c r="L125" s="181"/>
      <c r="M125" s="181"/>
      <c r="N125" s="182"/>
      <c r="O125" s="182"/>
      <c r="P125" s="182"/>
      <c r="Q125" s="183"/>
      <c r="R125" s="183"/>
      <c r="S125" s="183"/>
      <c r="T125" s="165"/>
      <c r="U125" s="165"/>
      <c r="V125" s="165"/>
      <c r="W125" s="165"/>
      <c r="X125" s="165"/>
      <c r="Y125" s="165"/>
      <c r="Z125" s="165"/>
      <c r="AA125" s="165"/>
      <c r="AB125" s="165"/>
      <c r="AC125" s="165"/>
      <c r="AD125" s="165"/>
      <c r="AE125" s="165"/>
      <c r="AF125" s="165"/>
      <c r="AG125" s="165"/>
      <c r="AH125" s="165"/>
      <c r="AI125" s="165"/>
      <c r="AJ125" s="165"/>
      <c r="AK125" s="165"/>
      <c r="AL125" s="165"/>
      <c r="AM125" s="165"/>
    </row>
    <row r="126" customFormat="false" ht="14.25" hidden="false" customHeight="true" outlineLevel="0" collapsed="false">
      <c r="A126" s="165"/>
      <c r="B126" s="178"/>
      <c r="C126" s="178"/>
      <c r="D126" s="178"/>
      <c r="E126" s="179"/>
      <c r="F126" s="179"/>
      <c r="G126" s="179"/>
      <c r="H126" s="180"/>
      <c r="I126" s="180"/>
      <c r="J126" s="180"/>
      <c r="K126" s="181"/>
      <c r="L126" s="181"/>
      <c r="M126" s="181"/>
      <c r="N126" s="182"/>
      <c r="O126" s="182"/>
      <c r="P126" s="182"/>
      <c r="Q126" s="183"/>
      <c r="R126" s="183"/>
      <c r="S126" s="183"/>
      <c r="T126" s="165"/>
      <c r="U126" s="165"/>
      <c r="V126" s="165"/>
      <c r="W126" s="165"/>
      <c r="X126" s="165"/>
      <c r="Y126" s="165"/>
      <c r="Z126" s="165"/>
      <c r="AA126" s="165"/>
      <c r="AB126" s="165"/>
      <c r="AC126" s="165"/>
      <c r="AD126" s="165"/>
      <c r="AE126" s="165"/>
      <c r="AF126" s="165"/>
      <c r="AG126" s="165"/>
      <c r="AH126" s="165"/>
      <c r="AI126" s="165"/>
      <c r="AJ126" s="165"/>
      <c r="AK126" s="165"/>
      <c r="AL126" s="165"/>
      <c r="AM126" s="165"/>
    </row>
    <row r="127" customFormat="false" ht="14.25" hidden="false" customHeight="true" outlineLevel="0" collapsed="false">
      <c r="A127" s="165"/>
      <c r="B127" s="178"/>
      <c r="C127" s="178"/>
      <c r="D127" s="178"/>
      <c r="E127" s="179"/>
      <c r="F127" s="179"/>
      <c r="G127" s="179"/>
      <c r="H127" s="180"/>
      <c r="I127" s="180"/>
      <c r="J127" s="180"/>
      <c r="K127" s="181"/>
      <c r="L127" s="181"/>
      <c r="M127" s="181"/>
      <c r="N127" s="182"/>
      <c r="O127" s="182"/>
      <c r="P127" s="182"/>
      <c r="Q127" s="183"/>
      <c r="R127" s="183"/>
      <c r="S127" s="183"/>
      <c r="T127" s="165"/>
      <c r="U127" s="165"/>
      <c r="V127" s="165"/>
      <c r="W127" s="165"/>
      <c r="X127" s="165"/>
      <c r="Y127" s="165"/>
      <c r="Z127" s="165"/>
      <c r="AA127" s="165"/>
      <c r="AB127" s="165"/>
      <c r="AC127" s="165"/>
      <c r="AD127" s="165"/>
      <c r="AE127" s="165"/>
      <c r="AF127" s="165"/>
      <c r="AG127" s="165"/>
      <c r="AH127" s="165"/>
      <c r="AI127" s="165"/>
      <c r="AJ127" s="165"/>
      <c r="AK127" s="165"/>
      <c r="AL127" s="165"/>
      <c r="AM127" s="165"/>
    </row>
    <row r="128" customFormat="false" ht="14.25" hidden="false" customHeight="true" outlineLevel="0" collapsed="false">
      <c r="A128" s="165"/>
      <c r="B128" s="178"/>
      <c r="C128" s="178"/>
      <c r="D128" s="178"/>
      <c r="E128" s="179"/>
      <c r="F128" s="179"/>
      <c r="G128" s="179"/>
      <c r="H128" s="180"/>
      <c r="I128" s="180"/>
      <c r="J128" s="180"/>
      <c r="K128" s="181"/>
      <c r="L128" s="181"/>
      <c r="M128" s="181"/>
      <c r="N128" s="182"/>
      <c r="O128" s="182"/>
      <c r="P128" s="182"/>
      <c r="Q128" s="183"/>
      <c r="R128" s="183"/>
      <c r="S128" s="183"/>
      <c r="T128" s="165"/>
      <c r="U128" s="165"/>
      <c r="V128" s="165"/>
      <c r="W128" s="165"/>
      <c r="X128" s="165"/>
      <c r="Y128" s="165"/>
      <c r="Z128" s="165"/>
      <c r="AA128" s="165"/>
      <c r="AB128" s="165"/>
      <c r="AC128" s="165"/>
      <c r="AD128" s="165"/>
      <c r="AE128" s="165"/>
      <c r="AF128" s="165"/>
      <c r="AG128" s="165"/>
      <c r="AH128" s="165"/>
      <c r="AI128" s="165"/>
      <c r="AJ128" s="165"/>
      <c r="AK128" s="165"/>
      <c r="AL128" s="165"/>
      <c r="AM128" s="165"/>
    </row>
    <row r="129" customFormat="false" ht="14.25" hidden="false" customHeight="true" outlineLevel="0" collapsed="false">
      <c r="A129" s="165"/>
      <c r="B129" s="178"/>
      <c r="C129" s="178"/>
      <c r="D129" s="178"/>
      <c r="E129" s="179"/>
      <c r="F129" s="179"/>
      <c r="G129" s="179"/>
      <c r="H129" s="180"/>
      <c r="I129" s="180"/>
      <c r="J129" s="180"/>
      <c r="K129" s="181"/>
      <c r="L129" s="181"/>
      <c r="M129" s="181"/>
      <c r="N129" s="182"/>
      <c r="O129" s="182"/>
      <c r="P129" s="182"/>
      <c r="Q129" s="183"/>
      <c r="R129" s="183"/>
      <c r="S129" s="183"/>
      <c r="T129" s="165"/>
      <c r="U129" s="165"/>
      <c r="V129" s="165"/>
      <c r="W129" s="165"/>
      <c r="X129" s="165"/>
      <c r="Y129" s="165"/>
      <c r="Z129" s="165"/>
      <c r="AA129" s="165"/>
      <c r="AB129" s="165"/>
      <c r="AC129" s="165"/>
      <c r="AD129" s="165"/>
      <c r="AE129" s="165"/>
      <c r="AF129" s="165"/>
      <c r="AG129" s="165"/>
      <c r="AH129" s="165"/>
      <c r="AI129" s="165"/>
      <c r="AJ129" s="165"/>
      <c r="AK129" s="165"/>
      <c r="AL129" s="165"/>
      <c r="AM129" s="165"/>
    </row>
    <row r="130" customFormat="false" ht="14.25" hidden="false" customHeight="true" outlineLevel="0" collapsed="false">
      <c r="A130" s="165"/>
      <c r="B130" s="178"/>
      <c r="C130" s="178"/>
      <c r="D130" s="178"/>
      <c r="E130" s="179"/>
      <c r="F130" s="179"/>
      <c r="G130" s="179"/>
      <c r="H130" s="180"/>
      <c r="I130" s="180"/>
      <c r="J130" s="180"/>
      <c r="K130" s="181"/>
      <c r="L130" s="181"/>
      <c r="M130" s="181"/>
      <c r="N130" s="182"/>
      <c r="O130" s="182"/>
      <c r="P130" s="182"/>
      <c r="Q130" s="183"/>
      <c r="R130" s="183"/>
      <c r="S130" s="183"/>
      <c r="T130" s="165"/>
      <c r="U130" s="165"/>
      <c r="V130" s="165"/>
      <c r="W130" s="165"/>
      <c r="X130" s="165"/>
      <c r="Y130" s="165"/>
      <c r="Z130" s="165"/>
      <c r="AA130" s="165"/>
      <c r="AB130" s="165"/>
      <c r="AC130" s="165"/>
      <c r="AD130" s="165"/>
      <c r="AE130" s="165"/>
      <c r="AF130" s="165"/>
      <c r="AG130" s="165"/>
      <c r="AH130" s="165"/>
      <c r="AI130" s="165"/>
      <c r="AJ130" s="165"/>
      <c r="AK130" s="165"/>
      <c r="AL130" s="165"/>
      <c r="AM130" s="165"/>
    </row>
    <row r="131" customFormat="false" ht="14.25" hidden="false" customHeight="true" outlineLevel="0" collapsed="false">
      <c r="A131" s="165"/>
      <c r="B131" s="178"/>
      <c r="C131" s="178"/>
      <c r="D131" s="178"/>
      <c r="E131" s="179"/>
      <c r="F131" s="179"/>
      <c r="G131" s="179"/>
      <c r="H131" s="180"/>
      <c r="I131" s="180"/>
      <c r="J131" s="180"/>
      <c r="K131" s="181"/>
      <c r="L131" s="181"/>
      <c r="M131" s="181"/>
      <c r="N131" s="182"/>
      <c r="O131" s="182"/>
      <c r="P131" s="182"/>
      <c r="Q131" s="183"/>
      <c r="R131" s="183"/>
      <c r="S131" s="183"/>
      <c r="T131" s="165"/>
      <c r="U131" s="165"/>
      <c r="V131" s="165"/>
      <c r="W131" s="165"/>
      <c r="X131" s="165"/>
      <c r="Y131" s="165"/>
      <c r="Z131" s="165"/>
      <c r="AA131" s="165"/>
      <c r="AB131" s="165"/>
      <c r="AC131" s="165"/>
      <c r="AD131" s="165"/>
      <c r="AE131" s="165"/>
      <c r="AF131" s="165"/>
      <c r="AG131" s="165"/>
      <c r="AH131" s="165"/>
      <c r="AI131" s="165"/>
      <c r="AJ131" s="165"/>
      <c r="AK131" s="165"/>
      <c r="AL131" s="165"/>
      <c r="AM131" s="165"/>
    </row>
    <row r="132" customFormat="false" ht="14.25" hidden="false" customHeight="true" outlineLevel="0" collapsed="false">
      <c r="A132" s="165"/>
      <c r="B132" s="178"/>
      <c r="C132" s="178"/>
      <c r="D132" s="178"/>
      <c r="E132" s="179"/>
      <c r="F132" s="179"/>
      <c r="G132" s="179"/>
      <c r="H132" s="180"/>
      <c r="I132" s="180"/>
      <c r="J132" s="180"/>
      <c r="K132" s="181"/>
      <c r="L132" s="181"/>
      <c r="M132" s="181"/>
      <c r="N132" s="182"/>
      <c r="O132" s="182"/>
      <c r="P132" s="182"/>
      <c r="Q132" s="183"/>
      <c r="R132" s="183"/>
      <c r="S132" s="183"/>
      <c r="T132" s="165"/>
      <c r="U132" s="165"/>
      <c r="V132" s="165"/>
      <c r="W132" s="165"/>
      <c r="X132" s="165"/>
      <c r="Y132" s="165"/>
      <c r="Z132" s="165"/>
      <c r="AA132" s="165"/>
      <c r="AB132" s="165"/>
      <c r="AC132" s="165"/>
      <c r="AD132" s="165"/>
      <c r="AE132" s="165"/>
      <c r="AF132" s="165"/>
      <c r="AG132" s="165"/>
      <c r="AH132" s="165"/>
      <c r="AI132" s="165"/>
      <c r="AJ132" s="165"/>
      <c r="AK132" s="165"/>
      <c r="AL132" s="165"/>
      <c r="AM132" s="165"/>
    </row>
    <row r="133" customFormat="false" ht="14.25" hidden="false" customHeight="true" outlineLevel="0" collapsed="false">
      <c r="A133" s="165"/>
      <c r="B133" s="178"/>
      <c r="C133" s="178"/>
      <c r="D133" s="178"/>
      <c r="E133" s="179"/>
      <c r="F133" s="179"/>
      <c r="G133" s="179"/>
      <c r="H133" s="180"/>
      <c r="I133" s="180"/>
      <c r="J133" s="180"/>
      <c r="K133" s="181"/>
      <c r="L133" s="181"/>
      <c r="M133" s="181"/>
      <c r="N133" s="182"/>
      <c r="O133" s="182"/>
      <c r="P133" s="182"/>
      <c r="Q133" s="183"/>
      <c r="R133" s="183"/>
      <c r="S133" s="183"/>
      <c r="T133" s="165"/>
      <c r="U133" s="165"/>
      <c r="V133" s="165"/>
      <c r="W133" s="165"/>
      <c r="X133" s="165"/>
      <c r="Y133" s="165"/>
      <c r="Z133" s="165"/>
      <c r="AA133" s="165"/>
      <c r="AB133" s="165"/>
      <c r="AC133" s="165"/>
      <c r="AD133" s="165"/>
      <c r="AE133" s="165"/>
      <c r="AF133" s="165"/>
      <c r="AG133" s="165"/>
      <c r="AH133" s="165"/>
      <c r="AI133" s="165"/>
      <c r="AJ133" s="165"/>
      <c r="AK133" s="165"/>
      <c r="AL133" s="165"/>
      <c r="AM133" s="165"/>
    </row>
    <row r="134" customFormat="false" ht="14.25" hidden="false" customHeight="true" outlineLevel="0" collapsed="false">
      <c r="A134" s="165"/>
      <c r="B134" s="178"/>
      <c r="C134" s="178"/>
      <c r="D134" s="178"/>
      <c r="E134" s="179"/>
      <c r="F134" s="179"/>
      <c r="G134" s="179"/>
      <c r="H134" s="180"/>
      <c r="I134" s="180"/>
      <c r="J134" s="180"/>
      <c r="K134" s="181"/>
      <c r="L134" s="181"/>
      <c r="M134" s="181"/>
      <c r="N134" s="182"/>
      <c r="O134" s="182"/>
      <c r="P134" s="182"/>
      <c r="Q134" s="183"/>
      <c r="R134" s="183"/>
      <c r="S134" s="183"/>
      <c r="T134" s="165"/>
      <c r="U134" s="165"/>
      <c r="V134" s="165"/>
      <c r="W134" s="165"/>
      <c r="X134" s="165"/>
      <c r="Y134" s="165"/>
      <c r="Z134" s="165"/>
      <c r="AA134" s="165"/>
      <c r="AB134" s="165"/>
      <c r="AC134" s="165"/>
      <c r="AD134" s="165"/>
      <c r="AE134" s="165"/>
      <c r="AF134" s="165"/>
      <c r="AG134" s="165"/>
      <c r="AH134" s="165"/>
      <c r="AI134" s="165"/>
      <c r="AJ134" s="165"/>
      <c r="AK134" s="165"/>
      <c r="AL134" s="165"/>
      <c r="AM134" s="165"/>
    </row>
    <row r="135" customFormat="false" ht="14.25" hidden="false" customHeight="true" outlineLevel="0" collapsed="false">
      <c r="A135" s="165"/>
      <c r="B135" s="178"/>
      <c r="C135" s="178"/>
      <c r="D135" s="178"/>
      <c r="E135" s="179"/>
      <c r="F135" s="179"/>
      <c r="G135" s="179"/>
      <c r="H135" s="180"/>
      <c r="I135" s="180"/>
      <c r="J135" s="180"/>
      <c r="K135" s="181"/>
      <c r="L135" s="181"/>
      <c r="M135" s="181"/>
      <c r="N135" s="182"/>
      <c r="O135" s="182"/>
      <c r="P135" s="182"/>
      <c r="Q135" s="183"/>
      <c r="R135" s="183"/>
      <c r="S135" s="183"/>
      <c r="T135" s="165"/>
      <c r="U135" s="165"/>
      <c r="V135" s="165"/>
      <c r="W135" s="165"/>
      <c r="X135" s="165"/>
      <c r="Y135" s="165"/>
      <c r="Z135" s="165"/>
      <c r="AA135" s="165"/>
      <c r="AB135" s="165"/>
      <c r="AC135" s="165"/>
      <c r="AD135" s="165"/>
      <c r="AE135" s="165"/>
      <c r="AF135" s="165"/>
      <c r="AG135" s="165"/>
      <c r="AH135" s="165"/>
      <c r="AI135" s="165"/>
      <c r="AJ135" s="165"/>
      <c r="AK135" s="165"/>
      <c r="AL135" s="165"/>
      <c r="AM135" s="165"/>
    </row>
    <row r="136" customFormat="false" ht="14.25" hidden="false" customHeight="true" outlineLevel="0" collapsed="false">
      <c r="A136" s="165"/>
      <c r="B136" s="178"/>
      <c r="C136" s="178"/>
      <c r="D136" s="178"/>
      <c r="E136" s="179"/>
      <c r="F136" s="179"/>
      <c r="G136" s="179"/>
      <c r="H136" s="180"/>
      <c r="I136" s="180"/>
      <c r="J136" s="180"/>
      <c r="K136" s="181"/>
      <c r="L136" s="181"/>
      <c r="M136" s="181"/>
      <c r="N136" s="182"/>
      <c r="O136" s="182"/>
      <c r="P136" s="182"/>
      <c r="Q136" s="183"/>
      <c r="R136" s="183"/>
      <c r="S136" s="183"/>
      <c r="T136" s="165"/>
      <c r="U136" s="165"/>
      <c r="V136" s="165"/>
      <c r="W136" s="165"/>
      <c r="X136" s="165"/>
      <c r="Y136" s="165"/>
      <c r="Z136" s="165"/>
      <c r="AA136" s="165"/>
      <c r="AB136" s="165"/>
      <c r="AC136" s="165"/>
      <c r="AD136" s="165"/>
      <c r="AE136" s="165"/>
      <c r="AF136" s="165"/>
      <c r="AG136" s="165"/>
      <c r="AH136" s="165"/>
      <c r="AI136" s="165"/>
      <c r="AJ136" s="165"/>
      <c r="AK136" s="165"/>
      <c r="AL136" s="165"/>
      <c r="AM136" s="165"/>
    </row>
    <row r="137" customFormat="false" ht="14.25" hidden="false" customHeight="true" outlineLevel="0" collapsed="false">
      <c r="A137" s="165"/>
      <c r="B137" s="178"/>
      <c r="C137" s="178"/>
      <c r="D137" s="178"/>
      <c r="E137" s="179"/>
      <c r="F137" s="179"/>
      <c r="G137" s="179"/>
      <c r="H137" s="180"/>
      <c r="I137" s="180"/>
      <c r="J137" s="180"/>
      <c r="K137" s="181"/>
      <c r="L137" s="181"/>
      <c r="M137" s="181"/>
      <c r="N137" s="182"/>
      <c r="O137" s="182"/>
      <c r="P137" s="182"/>
      <c r="Q137" s="183"/>
      <c r="R137" s="183"/>
      <c r="S137" s="183"/>
      <c r="T137" s="165"/>
      <c r="U137" s="165"/>
      <c r="V137" s="165"/>
      <c r="W137" s="165"/>
      <c r="X137" s="165"/>
      <c r="Y137" s="165"/>
      <c r="Z137" s="165"/>
      <c r="AA137" s="165"/>
      <c r="AB137" s="165"/>
      <c r="AC137" s="165"/>
      <c r="AD137" s="165"/>
      <c r="AE137" s="165"/>
      <c r="AF137" s="165"/>
      <c r="AG137" s="165"/>
      <c r="AH137" s="165"/>
      <c r="AI137" s="165"/>
      <c r="AJ137" s="165"/>
      <c r="AK137" s="165"/>
      <c r="AL137" s="165"/>
      <c r="AM137" s="165"/>
    </row>
    <row r="138" customFormat="false" ht="14.25" hidden="false" customHeight="true" outlineLevel="0" collapsed="false">
      <c r="A138" s="165"/>
      <c r="B138" s="178"/>
      <c r="C138" s="178"/>
      <c r="D138" s="178"/>
      <c r="E138" s="179"/>
      <c r="F138" s="179"/>
      <c r="G138" s="179"/>
      <c r="H138" s="180"/>
      <c r="I138" s="180"/>
      <c r="J138" s="180"/>
      <c r="K138" s="181"/>
      <c r="L138" s="181"/>
      <c r="M138" s="181"/>
      <c r="N138" s="182"/>
      <c r="O138" s="182"/>
      <c r="P138" s="182"/>
      <c r="Q138" s="183"/>
      <c r="R138" s="183"/>
      <c r="S138" s="183"/>
      <c r="T138" s="165"/>
      <c r="U138" s="165"/>
      <c r="V138" s="165"/>
      <c r="W138" s="165"/>
      <c r="X138" s="165"/>
      <c r="Y138" s="165"/>
      <c r="Z138" s="165"/>
      <c r="AA138" s="165"/>
      <c r="AB138" s="165"/>
      <c r="AC138" s="165"/>
      <c r="AD138" s="165"/>
      <c r="AE138" s="165"/>
      <c r="AF138" s="165"/>
      <c r="AG138" s="165"/>
      <c r="AH138" s="165"/>
      <c r="AI138" s="165"/>
      <c r="AJ138" s="165"/>
      <c r="AK138" s="165"/>
      <c r="AL138" s="165"/>
      <c r="AM138" s="165"/>
    </row>
    <row r="139" customFormat="false" ht="14.25" hidden="false" customHeight="true" outlineLevel="0" collapsed="false">
      <c r="A139" s="165"/>
      <c r="B139" s="178"/>
      <c r="C139" s="178"/>
      <c r="D139" s="178"/>
      <c r="E139" s="179"/>
      <c r="F139" s="179"/>
      <c r="G139" s="179"/>
      <c r="H139" s="180"/>
      <c r="I139" s="180"/>
      <c r="J139" s="180"/>
      <c r="K139" s="181"/>
      <c r="L139" s="181"/>
      <c r="M139" s="181"/>
      <c r="N139" s="182"/>
      <c r="O139" s="182"/>
      <c r="P139" s="182"/>
      <c r="Q139" s="183"/>
      <c r="R139" s="183"/>
      <c r="S139" s="183"/>
      <c r="T139" s="165"/>
      <c r="U139" s="165"/>
      <c r="V139" s="165"/>
      <c r="W139" s="165"/>
      <c r="X139" s="165"/>
      <c r="Y139" s="165"/>
      <c r="Z139" s="165"/>
      <c r="AA139" s="165"/>
      <c r="AB139" s="165"/>
      <c r="AC139" s="165"/>
      <c r="AD139" s="165"/>
      <c r="AE139" s="165"/>
      <c r="AF139" s="165"/>
      <c r="AG139" s="165"/>
      <c r="AH139" s="165"/>
      <c r="AI139" s="165"/>
      <c r="AJ139" s="165"/>
      <c r="AK139" s="165"/>
      <c r="AL139" s="165"/>
      <c r="AM139" s="165"/>
    </row>
    <row r="140" customFormat="false" ht="14.25" hidden="false" customHeight="true" outlineLevel="0" collapsed="false">
      <c r="A140" s="165"/>
      <c r="B140" s="178"/>
      <c r="C140" s="178"/>
      <c r="D140" s="178"/>
      <c r="E140" s="179"/>
      <c r="F140" s="179"/>
      <c r="G140" s="179"/>
      <c r="H140" s="180"/>
      <c r="I140" s="180"/>
      <c r="J140" s="180"/>
      <c r="K140" s="181"/>
      <c r="L140" s="181"/>
      <c r="M140" s="181"/>
      <c r="N140" s="182"/>
      <c r="O140" s="182"/>
      <c r="P140" s="182"/>
      <c r="Q140" s="183"/>
      <c r="R140" s="183"/>
      <c r="S140" s="183"/>
      <c r="T140" s="165"/>
      <c r="U140" s="165"/>
      <c r="V140" s="165"/>
      <c r="W140" s="165"/>
      <c r="X140" s="165"/>
      <c r="Y140" s="165"/>
      <c r="Z140" s="165"/>
      <c r="AA140" s="165"/>
      <c r="AB140" s="165"/>
      <c r="AC140" s="165"/>
      <c r="AD140" s="165"/>
      <c r="AE140" s="165"/>
      <c r="AF140" s="165"/>
      <c r="AG140" s="165"/>
      <c r="AH140" s="165"/>
      <c r="AI140" s="165"/>
      <c r="AJ140" s="165"/>
      <c r="AK140" s="165"/>
      <c r="AL140" s="165"/>
      <c r="AM140" s="165"/>
    </row>
    <row r="141" customFormat="false" ht="14.25" hidden="false" customHeight="true" outlineLevel="0" collapsed="false">
      <c r="A141" s="165"/>
      <c r="B141" s="178"/>
      <c r="C141" s="178"/>
      <c r="D141" s="178"/>
      <c r="E141" s="179"/>
      <c r="F141" s="179"/>
      <c r="G141" s="179"/>
      <c r="H141" s="180"/>
      <c r="I141" s="180"/>
      <c r="J141" s="180"/>
      <c r="K141" s="181"/>
      <c r="L141" s="181"/>
      <c r="M141" s="181"/>
      <c r="N141" s="182"/>
      <c r="O141" s="182"/>
      <c r="P141" s="182"/>
      <c r="Q141" s="183"/>
      <c r="R141" s="183"/>
      <c r="S141" s="183"/>
      <c r="T141" s="165"/>
      <c r="U141" s="165"/>
      <c r="V141" s="165"/>
      <c r="W141" s="165"/>
      <c r="X141" s="165"/>
      <c r="Y141" s="165"/>
      <c r="Z141" s="165"/>
      <c r="AA141" s="165"/>
      <c r="AB141" s="165"/>
      <c r="AC141" s="165"/>
      <c r="AD141" s="165"/>
      <c r="AE141" s="165"/>
      <c r="AF141" s="165"/>
      <c r="AG141" s="165"/>
      <c r="AH141" s="165"/>
      <c r="AI141" s="165"/>
      <c r="AJ141" s="165"/>
      <c r="AK141" s="165"/>
      <c r="AL141" s="165"/>
      <c r="AM141" s="165"/>
    </row>
    <row r="142" customFormat="false" ht="14.25" hidden="false" customHeight="true" outlineLevel="0" collapsed="false">
      <c r="A142" s="165"/>
      <c r="B142" s="178"/>
      <c r="C142" s="178"/>
      <c r="D142" s="178"/>
      <c r="E142" s="179"/>
      <c r="F142" s="179"/>
      <c r="G142" s="179"/>
      <c r="H142" s="180"/>
      <c r="I142" s="180"/>
      <c r="J142" s="180"/>
      <c r="K142" s="181"/>
      <c r="L142" s="181"/>
      <c r="M142" s="181"/>
      <c r="N142" s="182"/>
      <c r="O142" s="182"/>
      <c r="P142" s="182"/>
      <c r="Q142" s="183"/>
      <c r="R142" s="183"/>
      <c r="S142" s="183"/>
      <c r="T142" s="165"/>
      <c r="U142" s="165"/>
      <c r="V142" s="165"/>
      <c r="W142" s="165"/>
      <c r="X142" s="165"/>
      <c r="Y142" s="165"/>
      <c r="Z142" s="165"/>
      <c r="AA142" s="165"/>
      <c r="AB142" s="165"/>
      <c r="AC142" s="165"/>
      <c r="AD142" s="165"/>
      <c r="AE142" s="165"/>
      <c r="AF142" s="165"/>
      <c r="AG142" s="165"/>
      <c r="AH142" s="165"/>
      <c r="AI142" s="165"/>
      <c r="AJ142" s="165"/>
      <c r="AK142" s="165"/>
      <c r="AL142" s="165"/>
      <c r="AM142" s="165"/>
    </row>
    <row r="143" customFormat="false" ht="14.25" hidden="false" customHeight="true" outlineLevel="0" collapsed="false">
      <c r="A143" s="165"/>
      <c r="B143" s="178"/>
      <c r="C143" s="178"/>
      <c r="D143" s="178"/>
      <c r="E143" s="179"/>
      <c r="F143" s="179"/>
      <c r="G143" s="179"/>
      <c r="H143" s="180"/>
      <c r="I143" s="180"/>
      <c r="J143" s="180"/>
      <c r="K143" s="181"/>
      <c r="L143" s="181"/>
      <c r="M143" s="181"/>
      <c r="N143" s="182"/>
      <c r="O143" s="182"/>
      <c r="P143" s="182"/>
      <c r="Q143" s="183"/>
      <c r="R143" s="183"/>
      <c r="S143" s="183"/>
      <c r="T143" s="165"/>
      <c r="U143" s="165"/>
      <c r="V143" s="165"/>
      <c r="W143" s="165"/>
      <c r="X143" s="165"/>
      <c r="Y143" s="165"/>
      <c r="Z143" s="165"/>
      <c r="AA143" s="165"/>
      <c r="AB143" s="165"/>
      <c r="AC143" s="165"/>
      <c r="AD143" s="165"/>
      <c r="AE143" s="165"/>
      <c r="AF143" s="165"/>
      <c r="AG143" s="165"/>
      <c r="AH143" s="165"/>
      <c r="AI143" s="165"/>
      <c r="AJ143" s="165"/>
      <c r="AK143" s="165"/>
      <c r="AL143" s="165"/>
      <c r="AM143" s="165"/>
    </row>
    <row r="144" customFormat="false" ht="14.25" hidden="false" customHeight="true" outlineLevel="0" collapsed="false">
      <c r="A144" s="165"/>
      <c r="B144" s="178"/>
      <c r="C144" s="178"/>
      <c r="D144" s="178"/>
      <c r="E144" s="179"/>
      <c r="F144" s="179"/>
      <c r="G144" s="179"/>
      <c r="H144" s="180"/>
      <c r="I144" s="180"/>
      <c r="J144" s="180"/>
      <c r="K144" s="181"/>
      <c r="L144" s="181"/>
      <c r="M144" s="181"/>
      <c r="N144" s="182"/>
      <c r="O144" s="182"/>
      <c r="P144" s="182"/>
      <c r="Q144" s="183"/>
      <c r="R144" s="183"/>
      <c r="S144" s="183"/>
      <c r="T144" s="165"/>
      <c r="U144" s="165"/>
      <c r="V144" s="165"/>
      <c r="W144" s="165"/>
      <c r="X144" s="165"/>
      <c r="Y144" s="165"/>
      <c r="Z144" s="165"/>
      <c r="AA144" s="165"/>
      <c r="AB144" s="165"/>
      <c r="AC144" s="165"/>
      <c r="AD144" s="165"/>
      <c r="AE144" s="165"/>
      <c r="AF144" s="165"/>
      <c r="AG144" s="165"/>
      <c r="AH144" s="165"/>
      <c r="AI144" s="165"/>
      <c r="AJ144" s="165"/>
      <c r="AK144" s="165"/>
      <c r="AL144" s="165"/>
      <c r="AM144" s="165"/>
    </row>
    <row r="145" customFormat="false" ht="14.25" hidden="false" customHeight="true" outlineLevel="0" collapsed="false">
      <c r="A145" s="165"/>
      <c r="B145" s="178"/>
      <c r="C145" s="178"/>
      <c r="D145" s="178"/>
      <c r="E145" s="179"/>
      <c r="F145" s="179"/>
      <c r="G145" s="179"/>
      <c r="H145" s="180"/>
      <c r="I145" s="180"/>
      <c r="J145" s="180"/>
      <c r="K145" s="181"/>
      <c r="L145" s="181"/>
      <c r="M145" s="181"/>
      <c r="N145" s="182"/>
      <c r="O145" s="182"/>
      <c r="P145" s="182"/>
      <c r="Q145" s="183"/>
      <c r="R145" s="183"/>
      <c r="S145" s="183"/>
      <c r="T145" s="165"/>
      <c r="U145" s="165"/>
      <c r="V145" s="165"/>
      <c r="W145" s="165"/>
      <c r="X145" s="165"/>
      <c r="Y145" s="165"/>
      <c r="Z145" s="165"/>
      <c r="AA145" s="165"/>
      <c r="AB145" s="165"/>
      <c r="AC145" s="165"/>
      <c r="AD145" s="165"/>
      <c r="AE145" s="165"/>
      <c r="AF145" s="165"/>
      <c r="AG145" s="165"/>
      <c r="AH145" s="165"/>
      <c r="AI145" s="165"/>
      <c r="AJ145" s="165"/>
      <c r="AK145" s="165"/>
      <c r="AL145" s="165"/>
      <c r="AM145" s="165"/>
    </row>
    <row r="146" customFormat="false" ht="14.25" hidden="false" customHeight="true" outlineLevel="0" collapsed="false">
      <c r="A146" s="165"/>
      <c r="B146" s="178"/>
      <c r="C146" s="178"/>
      <c r="D146" s="178"/>
      <c r="E146" s="179"/>
      <c r="F146" s="179"/>
      <c r="G146" s="179"/>
      <c r="H146" s="180"/>
      <c r="I146" s="180"/>
      <c r="J146" s="180"/>
      <c r="K146" s="181"/>
      <c r="L146" s="181"/>
      <c r="M146" s="181"/>
      <c r="N146" s="182"/>
      <c r="O146" s="182"/>
      <c r="P146" s="182"/>
      <c r="Q146" s="183"/>
      <c r="R146" s="183"/>
      <c r="S146" s="183"/>
      <c r="T146" s="165"/>
      <c r="U146" s="165"/>
      <c r="V146" s="165"/>
      <c r="W146" s="165"/>
      <c r="X146" s="165"/>
      <c r="Y146" s="165"/>
      <c r="Z146" s="165"/>
      <c r="AA146" s="165"/>
      <c r="AB146" s="165"/>
      <c r="AC146" s="165"/>
      <c r="AD146" s="165"/>
      <c r="AE146" s="165"/>
      <c r="AF146" s="165"/>
      <c r="AG146" s="165"/>
      <c r="AH146" s="165"/>
      <c r="AI146" s="165"/>
      <c r="AJ146" s="165"/>
      <c r="AK146" s="165"/>
      <c r="AL146" s="165"/>
      <c r="AM146" s="165"/>
    </row>
    <row r="147" customFormat="false" ht="14.25" hidden="false" customHeight="true" outlineLevel="0" collapsed="false">
      <c r="A147" s="165"/>
      <c r="B147" s="178"/>
      <c r="C147" s="178"/>
      <c r="D147" s="178"/>
      <c r="E147" s="179"/>
      <c r="F147" s="179"/>
      <c r="G147" s="179"/>
      <c r="H147" s="180"/>
      <c r="I147" s="180"/>
      <c r="J147" s="180"/>
      <c r="K147" s="181"/>
      <c r="L147" s="181"/>
      <c r="M147" s="181"/>
      <c r="N147" s="182"/>
      <c r="O147" s="182"/>
      <c r="P147" s="182"/>
      <c r="Q147" s="183"/>
      <c r="R147" s="183"/>
      <c r="S147" s="183"/>
      <c r="T147" s="165"/>
      <c r="U147" s="165"/>
      <c r="V147" s="165"/>
      <c r="W147" s="165"/>
      <c r="X147" s="165"/>
      <c r="Y147" s="165"/>
      <c r="Z147" s="165"/>
      <c r="AA147" s="165"/>
      <c r="AB147" s="165"/>
      <c r="AC147" s="165"/>
      <c r="AD147" s="165"/>
      <c r="AE147" s="165"/>
      <c r="AF147" s="165"/>
      <c r="AG147" s="165"/>
      <c r="AH147" s="165"/>
      <c r="AI147" s="165"/>
      <c r="AJ147" s="165"/>
      <c r="AK147" s="165"/>
      <c r="AL147" s="165"/>
      <c r="AM147" s="165"/>
    </row>
    <row r="148" customFormat="false" ht="14.25" hidden="false" customHeight="true" outlineLevel="0" collapsed="false">
      <c r="A148" s="165"/>
      <c r="B148" s="178"/>
      <c r="C148" s="178"/>
      <c r="D148" s="178"/>
      <c r="E148" s="179"/>
      <c r="F148" s="179"/>
      <c r="G148" s="179"/>
      <c r="H148" s="180"/>
      <c r="I148" s="180"/>
      <c r="J148" s="180"/>
      <c r="K148" s="181"/>
      <c r="L148" s="181"/>
      <c r="M148" s="181"/>
      <c r="N148" s="182"/>
      <c r="O148" s="182"/>
      <c r="P148" s="182"/>
      <c r="Q148" s="183"/>
      <c r="R148" s="183"/>
      <c r="S148" s="183"/>
      <c r="T148" s="165"/>
      <c r="U148" s="165"/>
      <c r="V148" s="165"/>
      <c r="W148" s="165"/>
      <c r="X148" s="165"/>
      <c r="Y148" s="165"/>
      <c r="Z148" s="165"/>
      <c r="AA148" s="165"/>
      <c r="AB148" s="165"/>
      <c r="AC148" s="165"/>
      <c r="AD148" s="165"/>
      <c r="AE148" s="165"/>
      <c r="AF148" s="165"/>
      <c r="AG148" s="165"/>
      <c r="AH148" s="165"/>
      <c r="AI148" s="165"/>
      <c r="AJ148" s="165"/>
      <c r="AK148" s="165"/>
      <c r="AL148" s="165"/>
      <c r="AM148" s="165"/>
    </row>
    <row r="149" customFormat="false" ht="14.25" hidden="false" customHeight="true" outlineLevel="0" collapsed="false">
      <c r="A149" s="165"/>
      <c r="B149" s="178"/>
      <c r="C149" s="178"/>
      <c r="D149" s="178"/>
      <c r="E149" s="179"/>
      <c r="F149" s="179"/>
      <c r="G149" s="179"/>
      <c r="H149" s="180"/>
      <c r="I149" s="180"/>
      <c r="J149" s="180"/>
      <c r="K149" s="181"/>
      <c r="L149" s="181"/>
      <c r="M149" s="181"/>
      <c r="N149" s="182"/>
      <c r="O149" s="182"/>
      <c r="P149" s="182"/>
      <c r="Q149" s="183"/>
      <c r="R149" s="183"/>
      <c r="S149" s="183"/>
      <c r="T149" s="165"/>
      <c r="U149" s="165"/>
      <c r="V149" s="165"/>
      <c r="W149" s="165"/>
      <c r="X149" s="165"/>
      <c r="Y149" s="165"/>
      <c r="Z149" s="165"/>
      <c r="AA149" s="165"/>
      <c r="AB149" s="165"/>
      <c r="AC149" s="165"/>
      <c r="AD149" s="165"/>
      <c r="AE149" s="165"/>
      <c r="AF149" s="165"/>
      <c r="AG149" s="165"/>
      <c r="AH149" s="165"/>
      <c r="AI149" s="165"/>
      <c r="AJ149" s="165"/>
      <c r="AK149" s="165"/>
      <c r="AL149" s="165"/>
      <c r="AM149" s="165"/>
    </row>
    <row r="150" customFormat="false" ht="14.25" hidden="false" customHeight="true" outlineLevel="0" collapsed="false">
      <c r="A150" s="165"/>
      <c r="B150" s="178"/>
      <c r="C150" s="178"/>
      <c r="D150" s="178"/>
      <c r="E150" s="179"/>
      <c r="F150" s="179"/>
      <c r="G150" s="179"/>
      <c r="H150" s="180"/>
      <c r="I150" s="180"/>
      <c r="J150" s="180"/>
      <c r="K150" s="181"/>
      <c r="L150" s="181"/>
      <c r="M150" s="181"/>
      <c r="N150" s="182"/>
      <c r="O150" s="182"/>
      <c r="P150" s="182"/>
      <c r="Q150" s="183"/>
      <c r="R150" s="183"/>
      <c r="S150" s="183"/>
      <c r="T150" s="165"/>
      <c r="U150" s="165"/>
      <c r="V150" s="165"/>
      <c r="W150" s="165"/>
      <c r="X150" s="165"/>
      <c r="Y150" s="165"/>
      <c r="Z150" s="165"/>
      <c r="AA150" s="165"/>
      <c r="AB150" s="165"/>
      <c r="AC150" s="165"/>
      <c r="AD150" s="165"/>
      <c r="AE150" s="165"/>
      <c r="AF150" s="165"/>
      <c r="AG150" s="165"/>
      <c r="AH150" s="165"/>
      <c r="AI150" s="165"/>
      <c r="AJ150" s="165"/>
      <c r="AK150" s="165"/>
      <c r="AL150" s="165"/>
      <c r="AM150" s="165"/>
    </row>
    <row r="151" customFormat="false" ht="14.25" hidden="false" customHeight="true" outlineLevel="0" collapsed="false">
      <c r="A151" s="165"/>
      <c r="B151" s="178"/>
      <c r="C151" s="178"/>
      <c r="D151" s="178"/>
      <c r="E151" s="179"/>
      <c r="F151" s="179"/>
      <c r="G151" s="179"/>
      <c r="H151" s="180"/>
      <c r="I151" s="180"/>
      <c r="J151" s="180"/>
      <c r="K151" s="181"/>
      <c r="L151" s="181"/>
      <c r="M151" s="181"/>
      <c r="N151" s="182"/>
      <c r="O151" s="182"/>
      <c r="P151" s="182"/>
      <c r="Q151" s="183"/>
      <c r="R151" s="183"/>
      <c r="S151" s="183"/>
      <c r="T151" s="165"/>
      <c r="U151" s="165"/>
      <c r="V151" s="165"/>
      <c r="W151" s="165"/>
      <c r="X151" s="165"/>
      <c r="Y151" s="165"/>
      <c r="Z151" s="165"/>
      <c r="AA151" s="165"/>
      <c r="AB151" s="165"/>
      <c r="AC151" s="165"/>
      <c r="AD151" s="165"/>
      <c r="AE151" s="165"/>
      <c r="AF151" s="165"/>
      <c r="AG151" s="165"/>
      <c r="AH151" s="165"/>
      <c r="AI151" s="165"/>
      <c r="AJ151" s="165"/>
      <c r="AK151" s="165"/>
      <c r="AL151" s="165"/>
      <c r="AM151" s="165"/>
    </row>
    <row r="152" customFormat="false" ht="14.25" hidden="false" customHeight="true" outlineLevel="0" collapsed="false">
      <c r="A152" s="165"/>
      <c r="B152" s="178"/>
      <c r="C152" s="178"/>
      <c r="D152" s="178"/>
      <c r="E152" s="179"/>
      <c r="F152" s="179"/>
      <c r="G152" s="179"/>
      <c r="H152" s="180"/>
      <c r="I152" s="180"/>
      <c r="J152" s="180"/>
      <c r="K152" s="181"/>
      <c r="L152" s="181"/>
      <c r="M152" s="181"/>
      <c r="N152" s="182"/>
      <c r="O152" s="182"/>
      <c r="P152" s="182"/>
      <c r="Q152" s="183"/>
      <c r="R152" s="183"/>
      <c r="S152" s="183"/>
      <c r="T152" s="165"/>
      <c r="U152" s="165"/>
      <c r="V152" s="165"/>
      <c r="W152" s="165"/>
      <c r="X152" s="165"/>
      <c r="Y152" s="165"/>
      <c r="Z152" s="165"/>
      <c r="AA152" s="165"/>
      <c r="AB152" s="165"/>
      <c r="AC152" s="165"/>
      <c r="AD152" s="165"/>
      <c r="AE152" s="165"/>
      <c r="AF152" s="165"/>
      <c r="AG152" s="165"/>
      <c r="AH152" s="165"/>
      <c r="AI152" s="165"/>
      <c r="AJ152" s="165"/>
      <c r="AK152" s="165"/>
      <c r="AL152" s="165"/>
      <c r="AM152" s="165"/>
    </row>
    <row r="153" customFormat="false" ht="14.25" hidden="false" customHeight="true" outlineLevel="0" collapsed="false">
      <c r="A153" s="165"/>
      <c r="B153" s="178"/>
      <c r="C153" s="178"/>
      <c r="D153" s="178"/>
      <c r="E153" s="179"/>
      <c r="F153" s="179"/>
      <c r="G153" s="179"/>
      <c r="H153" s="180"/>
      <c r="I153" s="180"/>
      <c r="J153" s="180"/>
      <c r="K153" s="181"/>
      <c r="L153" s="181"/>
      <c r="M153" s="181"/>
      <c r="N153" s="182"/>
      <c r="O153" s="182"/>
      <c r="P153" s="182"/>
      <c r="Q153" s="183"/>
      <c r="R153" s="183"/>
      <c r="S153" s="183"/>
      <c r="T153" s="165"/>
      <c r="U153" s="165"/>
      <c r="V153" s="165"/>
      <c r="W153" s="165"/>
      <c r="X153" s="165"/>
      <c r="Y153" s="165"/>
      <c r="Z153" s="165"/>
      <c r="AA153" s="165"/>
      <c r="AB153" s="165"/>
      <c r="AC153" s="165"/>
      <c r="AD153" s="165"/>
      <c r="AE153" s="165"/>
      <c r="AF153" s="165"/>
      <c r="AG153" s="165"/>
      <c r="AH153" s="165"/>
      <c r="AI153" s="165"/>
      <c r="AJ153" s="165"/>
      <c r="AK153" s="165"/>
      <c r="AL153" s="165"/>
      <c r="AM153" s="165"/>
    </row>
    <row r="154" customFormat="false" ht="14.25" hidden="false" customHeight="true" outlineLevel="0" collapsed="false">
      <c r="A154" s="165"/>
      <c r="B154" s="178"/>
      <c r="C154" s="178"/>
      <c r="D154" s="178"/>
      <c r="E154" s="179"/>
      <c r="F154" s="179"/>
      <c r="G154" s="179"/>
      <c r="H154" s="180"/>
      <c r="I154" s="180"/>
      <c r="J154" s="180"/>
      <c r="K154" s="181"/>
      <c r="L154" s="181"/>
      <c r="M154" s="181"/>
      <c r="N154" s="182"/>
      <c r="O154" s="182"/>
      <c r="P154" s="182"/>
      <c r="Q154" s="183"/>
      <c r="R154" s="183"/>
      <c r="S154" s="183"/>
      <c r="T154" s="165"/>
      <c r="U154" s="165"/>
      <c r="V154" s="165"/>
      <c r="W154" s="165"/>
      <c r="X154" s="165"/>
      <c r="Y154" s="165"/>
      <c r="Z154" s="165"/>
      <c r="AA154" s="165"/>
      <c r="AB154" s="165"/>
      <c r="AC154" s="165"/>
      <c r="AD154" s="165"/>
      <c r="AE154" s="165"/>
      <c r="AF154" s="165"/>
      <c r="AG154" s="165"/>
      <c r="AH154" s="165"/>
      <c r="AI154" s="165"/>
      <c r="AJ154" s="165"/>
      <c r="AK154" s="165"/>
      <c r="AL154" s="165"/>
      <c r="AM154" s="165"/>
    </row>
    <row r="155" customFormat="false" ht="14.25" hidden="false" customHeight="true" outlineLevel="0" collapsed="false">
      <c r="A155" s="165"/>
      <c r="B155" s="178"/>
      <c r="C155" s="178"/>
      <c r="D155" s="178"/>
      <c r="E155" s="179"/>
      <c r="F155" s="179"/>
      <c r="G155" s="179"/>
      <c r="H155" s="180"/>
      <c r="I155" s="180"/>
      <c r="J155" s="180"/>
      <c r="K155" s="181"/>
      <c r="L155" s="181"/>
      <c r="M155" s="181"/>
      <c r="N155" s="182"/>
      <c r="O155" s="182"/>
      <c r="P155" s="182"/>
      <c r="Q155" s="183"/>
      <c r="R155" s="183"/>
      <c r="S155" s="183"/>
      <c r="T155" s="165"/>
      <c r="U155" s="165"/>
      <c r="V155" s="165"/>
      <c r="W155" s="165"/>
      <c r="X155" s="165"/>
      <c r="Y155" s="165"/>
      <c r="Z155" s="165"/>
      <c r="AA155" s="165"/>
      <c r="AB155" s="165"/>
      <c r="AC155" s="165"/>
      <c r="AD155" s="165"/>
      <c r="AE155" s="165"/>
      <c r="AF155" s="165"/>
      <c r="AG155" s="165"/>
      <c r="AH155" s="165"/>
      <c r="AI155" s="165"/>
      <c r="AJ155" s="165"/>
      <c r="AK155" s="165"/>
      <c r="AL155" s="165"/>
      <c r="AM155" s="165"/>
    </row>
    <row r="156" customFormat="false" ht="14.25" hidden="false" customHeight="true" outlineLevel="0" collapsed="false">
      <c r="A156" s="165"/>
      <c r="B156" s="178"/>
      <c r="C156" s="178"/>
      <c r="D156" s="178"/>
      <c r="E156" s="179"/>
      <c r="F156" s="179"/>
      <c r="G156" s="179"/>
      <c r="H156" s="180"/>
      <c r="I156" s="180"/>
      <c r="J156" s="180"/>
      <c r="K156" s="181"/>
      <c r="L156" s="181"/>
      <c r="M156" s="181"/>
      <c r="N156" s="182"/>
      <c r="O156" s="182"/>
      <c r="P156" s="182"/>
      <c r="Q156" s="183"/>
      <c r="R156" s="183"/>
      <c r="S156" s="183"/>
      <c r="T156" s="165"/>
      <c r="U156" s="165"/>
      <c r="V156" s="165"/>
      <c r="W156" s="165"/>
      <c r="X156" s="165"/>
      <c r="Y156" s="165"/>
      <c r="Z156" s="165"/>
      <c r="AA156" s="165"/>
      <c r="AB156" s="165"/>
      <c r="AC156" s="165"/>
      <c r="AD156" s="165"/>
      <c r="AE156" s="165"/>
      <c r="AF156" s="165"/>
      <c r="AG156" s="165"/>
      <c r="AH156" s="165"/>
      <c r="AI156" s="165"/>
      <c r="AJ156" s="165"/>
      <c r="AK156" s="165"/>
      <c r="AL156" s="165"/>
      <c r="AM156" s="165"/>
    </row>
    <row r="157" customFormat="false" ht="14.25" hidden="false" customHeight="true" outlineLevel="0" collapsed="false">
      <c r="A157" s="165"/>
      <c r="B157" s="178"/>
      <c r="C157" s="178"/>
      <c r="D157" s="178"/>
      <c r="E157" s="179"/>
      <c r="F157" s="179"/>
      <c r="G157" s="179"/>
      <c r="H157" s="180"/>
      <c r="I157" s="180"/>
      <c r="J157" s="180"/>
      <c r="K157" s="181"/>
      <c r="L157" s="181"/>
      <c r="M157" s="181"/>
      <c r="N157" s="182"/>
      <c r="O157" s="182"/>
      <c r="P157" s="182"/>
      <c r="Q157" s="183"/>
      <c r="R157" s="183"/>
      <c r="S157" s="183"/>
      <c r="T157" s="165"/>
      <c r="U157" s="165"/>
      <c r="V157" s="165"/>
      <c r="W157" s="165"/>
      <c r="X157" s="165"/>
      <c r="Y157" s="165"/>
      <c r="Z157" s="165"/>
      <c r="AA157" s="165"/>
      <c r="AB157" s="165"/>
      <c r="AC157" s="165"/>
      <c r="AD157" s="165"/>
      <c r="AE157" s="165"/>
      <c r="AF157" s="165"/>
      <c r="AG157" s="165"/>
      <c r="AH157" s="165"/>
      <c r="AI157" s="165"/>
      <c r="AJ157" s="165"/>
      <c r="AK157" s="165"/>
      <c r="AL157" s="165"/>
      <c r="AM157" s="165"/>
    </row>
    <row r="158" customFormat="false" ht="14.25" hidden="false" customHeight="true" outlineLevel="0" collapsed="false">
      <c r="A158" s="165"/>
      <c r="B158" s="178"/>
      <c r="C158" s="178"/>
      <c r="D158" s="178"/>
      <c r="E158" s="179"/>
      <c r="F158" s="179"/>
      <c r="G158" s="179"/>
      <c r="H158" s="180"/>
      <c r="I158" s="180"/>
      <c r="J158" s="180"/>
      <c r="K158" s="181"/>
      <c r="L158" s="181"/>
      <c r="M158" s="181"/>
      <c r="N158" s="182"/>
      <c r="O158" s="182"/>
      <c r="P158" s="182"/>
      <c r="Q158" s="183"/>
      <c r="R158" s="183"/>
      <c r="S158" s="183"/>
      <c r="T158" s="165"/>
      <c r="U158" s="165"/>
      <c r="V158" s="165"/>
      <c r="W158" s="165"/>
      <c r="X158" s="165"/>
      <c r="Y158" s="165"/>
      <c r="Z158" s="165"/>
      <c r="AA158" s="165"/>
      <c r="AB158" s="165"/>
      <c r="AC158" s="165"/>
      <c r="AD158" s="165"/>
      <c r="AE158" s="165"/>
      <c r="AF158" s="165"/>
      <c r="AG158" s="165"/>
      <c r="AH158" s="165"/>
      <c r="AI158" s="165"/>
      <c r="AJ158" s="165"/>
      <c r="AK158" s="165"/>
      <c r="AL158" s="165"/>
      <c r="AM158" s="165"/>
    </row>
    <row r="159" customFormat="false" ht="14.25" hidden="false" customHeight="true" outlineLevel="0" collapsed="false">
      <c r="A159" s="165"/>
      <c r="B159" s="178"/>
      <c r="C159" s="178"/>
      <c r="D159" s="178"/>
      <c r="E159" s="179"/>
      <c r="F159" s="179"/>
      <c r="G159" s="179"/>
      <c r="H159" s="180"/>
      <c r="I159" s="180"/>
      <c r="J159" s="180"/>
      <c r="K159" s="181"/>
      <c r="L159" s="181"/>
      <c r="M159" s="181"/>
      <c r="N159" s="182"/>
      <c r="O159" s="182"/>
      <c r="P159" s="182"/>
      <c r="Q159" s="183"/>
      <c r="R159" s="183"/>
      <c r="S159" s="183"/>
      <c r="T159" s="165"/>
      <c r="U159" s="165"/>
      <c r="V159" s="165"/>
      <c r="W159" s="165"/>
      <c r="X159" s="165"/>
      <c r="Y159" s="165"/>
      <c r="Z159" s="165"/>
      <c r="AA159" s="165"/>
      <c r="AB159" s="165"/>
      <c r="AC159" s="165"/>
      <c r="AD159" s="165"/>
      <c r="AE159" s="165"/>
      <c r="AF159" s="165"/>
      <c r="AG159" s="165"/>
      <c r="AH159" s="165"/>
      <c r="AI159" s="165"/>
      <c r="AJ159" s="165"/>
      <c r="AK159" s="165"/>
      <c r="AL159" s="165"/>
      <c r="AM159" s="165"/>
    </row>
    <row r="160" customFormat="false" ht="14.25" hidden="false" customHeight="true" outlineLevel="0" collapsed="false">
      <c r="A160" s="165"/>
      <c r="B160" s="178"/>
      <c r="C160" s="178"/>
      <c r="D160" s="178"/>
      <c r="E160" s="179"/>
      <c r="F160" s="179"/>
      <c r="G160" s="179"/>
      <c r="H160" s="180"/>
      <c r="I160" s="180"/>
      <c r="J160" s="180"/>
      <c r="K160" s="181"/>
      <c r="L160" s="181"/>
      <c r="M160" s="181"/>
      <c r="N160" s="182"/>
      <c r="O160" s="182"/>
      <c r="P160" s="182"/>
      <c r="Q160" s="183"/>
      <c r="R160" s="183"/>
      <c r="S160" s="183"/>
      <c r="T160" s="165"/>
      <c r="U160" s="165"/>
      <c r="V160" s="165"/>
      <c r="W160" s="165"/>
      <c r="X160" s="165"/>
      <c r="Y160" s="165"/>
      <c r="Z160" s="165"/>
      <c r="AA160" s="165"/>
      <c r="AB160" s="165"/>
      <c r="AC160" s="165"/>
      <c r="AD160" s="165"/>
      <c r="AE160" s="165"/>
      <c r="AF160" s="165"/>
      <c r="AG160" s="165"/>
      <c r="AH160" s="165"/>
      <c r="AI160" s="165"/>
      <c r="AJ160" s="165"/>
      <c r="AK160" s="165"/>
      <c r="AL160" s="165"/>
      <c r="AM160" s="165"/>
    </row>
    <row r="161" customFormat="false" ht="14.25" hidden="false" customHeight="true" outlineLevel="0" collapsed="false">
      <c r="A161" s="165"/>
      <c r="B161" s="178"/>
      <c r="C161" s="178"/>
      <c r="D161" s="178"/>
      <c r="E161" s="179"/>
      <c r="F161" s="179"/>
      <c r="G161" s="179"/>
      <c r="H161" s="180"/>
      <c r="I161" s="180"/>
      <c r="J161" s="180"/>
      <c r="K161" s="181"/>
      <c r="L161" s="181"/>
      <c r="M161" s="181"/>
      <c r="N161" s="182"/>
      <c r="O161" s="182"/>
      <c r="P161" s="182"/>
      <c r="Q161" s="183"/>
      <c r="R161" s="183"/>
      <c r="S161" s="183"/>
      <c r="T161" s="165"/>
      <c r="U161" s="165"/>
      <c r="V161" s="165"/>
      <c r="W161" s="165"/>
      <c r="X161" s="165"/>
      <c r="Y161" s="165"/>
      <c r="Z161" s="165"/>
      <c r="AA161" s="165"/>
      <c r="AB161" s="165"/>
      <c r="AC161" s="165"/>
      <c r="AD161" s="165"/>
      <c r="AE161" s="165"/>
      <c r="AF161" s="165"/>
      <c r="AG161" s="165"/>
      <c r="AH161" s="165"/>
      <c r="AI161" s="165"/>
      <c r="AJ161" s="165"/>
      <c r="AK161" s="165"/>
      <c r="AL161" s="165"/>
      <c r="AM161" s="165"/>
    </row>
    <row r="162" customFormat="false" ht="14.25" hidden="false" customHeight="true" outlineLevel="0" collapsed="false">
      <c r="A162" s="165"/>
      <c r="B162" s="178"/>
      <c r="C162" s="178"/>
      <c r="D162" s="178"/>
      <c r="E162" s="179"/>
      <c r="F162" s="179"/>
      <c r="G162" s="179"/>
      <c r="H162" s="180"/>
      <c r="I162" s="180"/>
      <c r="J162" s="180"/>
      <c r="K162" s="181"/>
      <c r="L162" s="181"/>
      <c r="M162" s="181"/>
      <c r="N162" s="182"/>
      <c r="O162" s="182"/>
      <c r="P162" s="182"/>
      <c r="Q162" s="183"/>
      <c r="R162" s="183"/>
      <c r="S162" s="183"/>
      <c r="T162" s="165"/>
      <c r="U162" s="165"/>
      <c r="V162" s="165"/>
      <c r="W162" s="165"/>
      <c r="X162" s="165"/>
      <c r="Y162" s="165"/>
      <c r="Z162" s="165"/>
      <c r="AA162" s="165"/>
      <c r="AB162" s="165"/>
      <c r="AC162" s="165"/>
      <c r="AD162" s="165"/>
      <c r="AE162" s="165"/>
      <c r="AF162" s="165"/>
      <c r="AG162" s="165"/>
      <c r="AH162" s="165"/>
      <c r="AI162" s="165"/>
      <c r="AJ162" s="165"/>
      <c r="AK162" s="165"/>
      <c r="AL162" s="165"/>
      <c r="AM162" s="165"/>
    </row>
    <row r="163" customFormat="false" ht="14.25" hidden="false" customHeight="true" outlineLevel="0" collapsed="false">
      <c r="A163" s="165"/>
      <c r="B163" s="178"/>
      <c r="C163" s="178"/>
      <c r="D163" s="178"/>
      <c r="E163" s="179"/>
      <c r="F163" s="179"/>
      <c r="G163" s="179"/>
      <c r="H163" s="180"/>
      <c r="I163" s="180"/>
      <c r="J163" s="180"/>
      <c r="K163" s="181"/>
      <c r="L163" s="181"/>
      <c r="M163" s="181"/>
      <c r="N163" s="182"/>
      <c r="O163" s="182"/>
      <c r="P163" s="182"/>
      <c r="Q163" s="183"/>
      <c r="R163" s="183"/>
      <c r="S163" s="183"/>
      <c r="T163" s="165"/>
      <c r="U163" s="165"/>
      <c r="V163" s="165"/>
      <c r="W163" s="165"/>
      <c r="X163" s="165"/>
      <c r="Y163" s="165"/>
      <c r="Z163" s="165"/>
      <c r="AA163" s="165"/>
      <c r="AB163" s="165"/>
      <c r="AC163" s="165"/>
      <c r="AD163" s="165"/>
      <c r="AE163" s="165"/>
      <c r="AF163" s="165"/>
      <c r="AG163" s="165"/>
      <c r="AH163" s="165"/>
      <c r="AI163" s="165"/>
      <c r="AJ163" s="165"/>
      <c r="AK163" s="165"/>
      <c r="AL163" s="165"/>
      <c r="AM163" s="165"/>
    </row>
    <row r="164" customFormat="false" ht="14.25" hidden="false" customHeight="true" outlineLevel="0" collapsed="false">
      <c r="A164" s="165"/>
      <c r="B164" s="178"/>
      <c r="C164" s="178"/>
      <c r="D164" s="178"/>
      <c r="E164" s="179"/>
      <c r="F164" s="179"/>
      <c r="G164" s="179"/>
      <c r="H164" s="180"/>
      <c r="I164" s="180"/>
      <c r="J164" s="180"/>
      <c r="K164" s="181"/>
      <c r="L164" s="181"/>
      <c r="M164" s="181"/>
      <c r="N164" s="182"/>
      <c r="O164" s="182"/>
      <c r="P164" s="182"/>
      <c r="Q164" s="183"/>
      <c r="R164" s="183"/>
      <c r="S164" s="183"/>
      <c r="T164" s="165"/>
      <c r="U164" s="165"/>
      <c r="V164" s="165"/>
      <c r="W164" s="165"/>
      <c r="X164" s="165"/>
      <c r="Y164" s="165"/>
      <c r="Z164" s="165"/>
      <c r="AA164" s="165"/>
      <c r="AB164" s="165"/>
      <c r="AC164" s="165"/>
      <c r="AD164" s="165"/>
      <c r="AE164" s="165"/>
      <c r="AF164" s="165"/>
      <c r="AG164" s="165"/>
      <c r="AH164" s="165"/>
      <c r="AI164" s="165"/>
      <c r="AJ164" s="165"/>
      <c r="AK164" s="165"/>
      <c r="AL164" s="165"/>
      <c r="AM164" s="165"/>
    </row>
    <row r="165" customFormat="false" ht="14.25" hidden="false" customHeight="true" outlineLevel="0" collapsed="false">
      <c r="A165" s="165"/>
      <c r="B165" s="178"/>
      <c r="C165" s="178"/>
      <c r="D165" s="178"/>
      <c r="E165" s="179"/>
      <c r="F165" s="179"/>
      <c r="G165" s="179"/>
      <c r="H165" s="180"/>
      <c r="I165" s="180"/>
      <c r="J165" s="180"/>
      <c r="K165" s="181"/>
      <c r="L165" s="181"/>
      <c r="M165" s="181"/>
      <c r="N165" s="182"/>
      <c r="O165" s="182"/>
      <c r="P165" s="182"/>
      <c r="Q165" s="183"/>
      <c r="R165" s="183"/>
      <c r="S165" s="183"/>
      <c r="T165" s="165"/>
      <c r="U165" s="165"/>
      <c r="V165" s="165"/>
      <c r="W165" s="165"/>
      <c r="X165" s="165"/>
      <c r="Y165" s="165"/>
      <c r="Z165" s="165"/>
      <c r="AA165" s="165"/>
      <c r="AB165" s="165"/>
      <c r="AC165" s="165"/>
      <c r="AD165" s="165"/>
      <c r="AE165" s="165"/>
      <c r="AF165" s="165"/>
      <c r="AG165" s="165"/>
      <c r="AH165" s="165"/>
      <c r="AI165" s="165"/>
      <c r="AJ165" s="165"/>
      <c r="AK165" s="165"/>
      <c r="AL165" s="165"/>
      <c r="AM165" s="165"/>
    </row>
    <row r="166" customFormat="false" ht="14.25" hidden="false" customHeight="true" outlineLevel="0" collapsed="false">
      <c r="A166" s="165"/>
      <c r="B166" s="178"/>
      <c r="C166" s="178"/>
      <c r="D166" s="178"/>
      <c r="E166" s="179"/>
      <c r="F166" s="179"/>
      <c r="G166" s="179"/>
      <c r="H166" s="180"/>
      <c r="I166" s="180"/>
      <c r="J166" s="180"/>
      <c r="K166" s="181"/>
      <c r="L166" s="181"/>
      <c r="M166" s="181"/>
      <c r="N166" s="182"/>
      <c r="O166" s="182"/>
      <c r="P166" s="182"/>
      <c r="Q166" s="183"/>
      <c r="R166" s="183"/>
      <c r="S166" s="183"/>
      <c r="T166" s="165"/>
      <c r="U166" s="165"/>
      <c r="V166" s="165"/>
      <c r="W166" s="165"/>
      <c r="X166" s="165"/>
      <c r="Y166" s="165"/>
      <c r="Z166" s="165"/>
      <c r="AA166" s="165"/>
      <c r="AB166" s="165"/>
      <c r="AC166" s="165"/>
      <c r="AD166" s="165"/>
      <c r="AE166" s="165"/>
      <c r="AF166" s="165"/>
      <c r="AG166" s="165"/>
      <c r="AH166" s="165"/>
      <c r="AI166" s="165"/>
      <c r="AJ166" s="165"/>
      <c r="AK166" s="165"/>
      <c r="AL166" s="165"/>
      <c r="AM166" s="165"/>
    </row>
    <row r="167" customFormat="false" ht="14.25" hidden="false" customHeight="true" outlineLevel="0" collapsed="false">
      <c r="A167" s="165"/>
      <c r="B167" s="178"/>
      <c r="C167" s="178"/>
      <c r="D167" s="178"/>
      <c r="E167" s="179"/>
      <c r="F167" s="179"/>
      <c r="G167" s="179"/>
      <c r="H167" s="180"/>
      <c r="I167" s="180"/>
      <c r="J167" s="180"/>
      <c r="K167" s="181"/>
      <c r="L167" s="181"/>
      <c r="M167" s="181"/>
      <c r="N167" s="182"/>
      <c r="O167" s="182"/>
      <c r="P167" s="182"/>
      <c r="Q167" s="183"/>
      <c r="R167" s="183"/>
      <c r="S167" s="183"/>
      <c r="T167" s="165"/>
      <c r="U167" s="165"/>
      <c r="V167" s="165"/>
      <c r="W167" s="165"/>
      <c r="X167" s="165"/>
      <c r="Y167" s="165"/>
      <c r="Z167" s="165"/>
      <c r="AA167" s="165"/>
      <c r="AB167" s="165"/>
      <c r="AC167" s="165"/>
      <c r="AD167" s="165"/>
      <c r="AE167" s="165"/>
      <c r="AF167" s="165"/>
      <c r="AG167" s="165"/>
      <c r="AH167" s="165"/>
      <c r="AI167" s="165"/>
      <c r="AJ167" s="165"/>
      <c r="AK167" s="165"/>
      <c r="AL167" s="165"/>
      <c r="AM167" s="165"/>
    </row>
    <row r="168" customFormat="false" ht="14.25" hidden="false" customHeight="true" outlineLevel="0" collapsed="false">
      <c r="A168" s="165"/>
      <c r="B168" s="178"/>
      <c r="C168" s="178"/>
      <c r="D168" s="178"/>
      <c r="E168" s="179"/>
      <c r="F168" s="179"/>
      <c r="G168" s="179"/>
      <c r="H168" s="180"/>
      <c r="I168" s="180"/>
      <c r="J168" s="180"/>
      <c r="K168" s="181"/>
      <c r="L168" s="181"/>
      <c r="M168" s="181"/>
      <c r="N168" s="182"/>
      <c r="O168" s="182"/>
      <c r="P168" s="182"/>
      <c r="Q168" s="183"/>
      <c r="R168" s="183"/>
      <c r="S168" s="183"/>
      <c r="T168" s="165"/>
      <c r="U168" s="165"/>
      <c r="V168" s="165"/>
      <c r="W168" s="165"/>
      <c r="X168" s="165"/>
      <c r="Y168" s="165"/>
      <c r="Z168" s="165"/>
      <c r="AA168" s="165"/>
      <c r="AB168" s="165"/>
      <c r="AC168" s="165"/>
      <c r="AD168" s="165"/>
      <c r="AE168" s="165"/>
      <c r="AF168" s="165"/>
      <c r="AG168" s="165"/>
      <c r="AH168" s="165"/>
      <c r="AI168" s="165"/>
      <c r="AJ168" s="165"/>
      <c r="AK168" s="165"/>
      <c r="AL168" s="165"/>
      <c r="AM168" s="165"/>
    </row>
    <row r="169" customFormat="false" ht="14.25" hidden="false" customHeight="true" outlineLevel="0" collapsed="false">
      <c r="A169" s="165"/>
      <c r="B169" s="178"/>
      <c r="C169" s="178"/>
      <c r="D169" s="178"/>
      <c r="E169" s="179"/>
      <c r="F169" s="179"/>
      <c r="G169" s="179"/>
      <c r="H169" s="180"/>
      <c r="I169" s="180"/>
      <c r="J169" s="180"/>
      <c r="K169" s="181"/>
      <c r="L169" s="181"/>
      <c r="M169" s="181"/>
      <c r="N169" s="182"/>
      <c r="O169" s="182"/>
      <c r="P169" s="182"/>
      <c r="Q169" s="183"/>
      <c r="R169" s="183"/>
      <c r="S169" s="183"/>
      <c r="T169" s="165"/>
      <c r="U169" s="165"/>
      <c r="V169" s="165"/>
      <c r="W169" s="165"/>
      <c r="X169" s="165"/>
      <c r="Y169" s="165"/>
      <c r="Z169" s="165"/>
      <c r="AA169" s="165"/>
      <c r="AB169" s="165"/>
      <c r="AC169" s="165"/>
      <c r="AD169" s="165"/>
      <c r="AE169" s="165"/>
      <c r="AF169" s="165"/>
      <c r="AG169" s="165"/>
      <c r="AH169" s="165"/>
      <c r="AI169" s="165"/>
      <c r="AJ169" s="165"/>
      <c r="AK169" s="165"/>
      <c r="AL169" s="165"/>
      <c r="AM169" s="165"/>
    </row>
    <row r="170" customFormat="false" ht="14.25" hidden="false" customHeight="true" outlineLevel="0" collapsed="false">
      <c r="A170" s="165"/>
      <c r="B170" s="178"/>
      <c r="C170" s="178"/>
      <c r="D170" s="178"/>
      <c r="E170" s="179"/>
      <c r="F170" s="179"/>
      <c r="G170" s="179"/>
      <c r="H170" s="180"/>
      <c r="I170" s="180"/>
      <c r="J170" s="180"/>
      <c r="K170" s="181"/>
      <c r="L170" s="181"/>
      <c r="M170" s="181"/>
      <c r="N170" s="182"/>
      <c r="O170" s="182"/>
      <c r="P170" s="182"/>
      <c r="Q170" s="183"/>
      <c r="R170" s="183"/>
      <c r="S170" s="183"/>
      <c r="T170" s="165"/>
      <c r="U170" s="165"/>
      <c r="V170" s="165"/>
      <c r="W170" s="165"/>
      <c r="X170" s="165"/>
      <c r="Y170" s="165"/>
      <c r="Z170" s="165"/>
      <c r="AA170" s="165"/>
      <c r="AB170" s="165"/>
      <c r="AC170" s="165"/>
      <c r="AD170" s="165"/>
      <c r="AE170" s="165"/>
      <c r="AF170" s="165"/>
      <c r="AG170" s="165"/>
      <c r="AH170" s="165"/>
      <c r="AI170" s="165"/>
      <c r="AJ170" s="165"/>
      <c r="AK170" s="165"/>
      <c r="AL170" s="165"/>
      <c r="AM170" s="165"/>
    </row>
    <row r="171" customFormat="false" ht="14.25" hidden="false" customHeight="true" outlineLevel="0" collapsed="false">
      <c r="A171" s="165"/>
      <c r="B171" s="178"/>
      <c r="C171" s="178"/>
      <c r="D171" s="178"/>
      <c r="E171" s="179"/>
      <c r="F171" s="179"/>
      <c r="G171" s="179"/>
      <c r="H171" s="180"/>
      <c r="I171" s="180"/>
      <c r="J171" s="180"/>
      <c r="K171" s="181"/>
      <c r="L171" s="181"/>
      <c r="M171" s="181"/>
      <c r="N171" s="182"/>
      <c r="O171" s="182"/>
      <c r="P171" s="182"/>
      <c r="Q171" s="183"/>
      <c r="R171" s="183"/>
      <c r="S171" s="183"/>
      <c r="T171" s="165"/>
      <c r="U171" s="165"/>
      <c r="V171" s="165"/>
      <c r="W171" s="165"/>
      <c r="X171" s="165"/>
      <c r="Y171" s="165"/>
      <c r="Z171" s="165"/>
      <c r="AA171" s="165"/>
      <c r="AB171" s="165"/>
      <c r="AC171" s="165"/>
      <c r="AD171" s="165"/>
      <c r="AE171" s="165"/>
      <c r="AF171" s="165"/>
      <c r="AG171" s="165"/>
      <c r="AH171" s="165"/>
      <c r="AI171" s="165"/>
      <c r="AJ171" s="165"/>
      <c r="AK171" s="165"/>
      <c r="AL171" s="165"/>
      <c r="AM171" s="165"/>
    </row>
    <row r="172" customFormat="false" ht="14.25" hidden="false" customHeight="true" outlineLevel="0" collapsed="false">
      <c r="A172" s="165"/>
      <c r="B172" s="178"/>
      <c r="C172" s="178"/>
      <c r="D172" s="178"/>
      <c r="E172" s="179"/>
      <c r="F172" s="179"/>
      <c r="G172" s="179"/>
      <c r="H172" s="180"/>
      <c r="I172" s="180"/>
      <c r="J172" s="180"/>
      <c r="K172" s="181"/>
      <c r="L172" s="181"/>
      <c r="M172" s="181"/>
      <c r="N172" s="182"/>
      <c r="O172" s="182"/>
      <c r="P172" s="182"/>
      <c r="Q172" s="183"/>
      <c r="R172" s="183"/>
      <c r="S172" s="183"/>
      <c r="T172" s="165"/>
      <c r="U172" s="165"/>
      <c r="V172" s="165"/>
      <c r="W172" s="165"/>
      <c r="X172" s="165"/>
      <c r="Y172" s="165"/>
      <c r="Z172" s="165"/>
      <c r="AA172" s="165"/>
      <c r="AB172" s="165"/>
      <c r="AC172" s="165"/>
      <c r="AD172" s="165"/>
      <c r="AE172" s="165"/>
      <c r="AF172" s="165"/>
      <c r="AG172" s="165"/>
      <c r="AH172" s="165"/>
      <c r="AI172" s="165"/>
      <c r="AJ172" s="165"/>
      <c r="AK172" s="165"/>
      <c r="AL172" s="165"/>
      <c r="AM172" s="165"/>
    </row>
    <row r="173" customFormat="false" ht="14.25" hidden="false" customHeight="true" outlineLevel="0" collapsed="false">
      <c r="A173" s="165"/>
      <c r="B173" s="178"/>
      <c r="C173" s="178"/>
      <c r="D173" s="178"/>
      <c r="E173" s="179"/>
      <c r="F173" s="179"/>
      <c r="G173" s="179"/>
      <c r="H173" s="180"/>
      <c r="I173" s="180"/>
      <c r="J173" s="180"/>
      <c r="K173" s="181"/>
      <c r="L173" s="181"/>
      <c r="M173" s="181"/>
      <c r="N173" s="182"/>
      <c r="O173" s="182"/>
      <c r="P173" s="182"/>
      <c r="Q173" s="183"/>
      <c r="R173" s="183"/>
      <c r="S173" s="183"/>
      <c r="T173" s="165"/>
      <c r="U173" s="165"/>
      <c r="V173" s="165"/>
      <c r="W173" s="165"/>
      <c r="X173" s="165"/>
      <c r="Y173" s="165"/>
      <c r="Z173" s="165"/>
      <c r="AA173" s="165"/>
      <c r="AB173" s="165"/>
      <c r="AC173" s="165"/>
      <c r="AD173" s="165"/>
      <c r="AE173" s="165"/>
      <c r="AF173" s="165"/>
      <c r="AG173" s="165"/>
      <c r="AH173" s="165"/>
      <c r="AI173" s="165"/>
      <c r="AJ173" s="165"/>
      <c r="AK173" s="165"/>
      <c r="AL173" s="165"/>
      <c r="AM173" s="165"/>
    </row>
    <row r="174" customFormat="false" ht="14.25" hidden="false" customHeight="true" outlineLevel="0" collapsed="false">
      <c r="A174" s="165"/>
      <c r="B174" s="178"/>
      <c r="C174" s="178"/>
      <c r="D174" s="178"/>
      <c r="E174" s="179"/>
      <c r="F174" s="179"/>
      <c r="G174" s="179"/>
      <c r="H174" s="180"/>
      <c r="I174" s="180"/>
      <c r="J174" s="180"/>
      <c r="K174" s="181"/>
      <c r="L174" s="181"/>
      <c r="M174" s="181"/>
      <c r="N174" s="182"/>
      <c r="O174" s="182"/>
      <c r="P174" s="182"/>
      <c r="Q174" s="183"/>
      <c r="R174" s="183"/>
      <c r="S174" s="183"/>
      <c r="T174" s="165"/>
      <c r="U174" s="165"/>
      <c r="V174" s="165"/>
      <c r="W174" s="165"/>
      <c r="X174" s="165"/>
      <c r="Y174" s="165"/>
      <c r="Z174" s="165"/>
      <c r="AA174" s="165"/>
      <c r="AB174" s="165"/>
      <c r="AC174" s="165"/>
      <c r="AD174" s="165"/>
      <c r="AE174" s="165"/>
      <c r="AF174" s="165"/>
      <c r="AG174" s="165"/>
      <c r="AH174" s="165"/>
      <c r="AI174" s="165"/>
      <c r="AJ174" s="165"/>
      <c r="AK174" s="165"/>
      <c r="AL174" s="165"/>
      <c r="AM174" s="165"/>
    </row>
    <row r="175" customFormat="false" ht="14.25" hidden="false" customHeight="true" outlineLevel="0" collapsed="false">
      <c r="A175" s="165"/>
      <c r="B175" s="178"/>
      <c r="C175" s="178"/>
      <c r="D175" s="178"/>
      <c r="E175" s="179"/>
      <c r="F175" s="179"/>
      <c r="G175" s="179"/>
      <c r="H175" s="180"/>
      <c r="I175" s="180"/>
      <c r="J175" s="180"/>
      <c r="K175" s="181"/>
      <c r="L175" s="181"/>
      <c r="M175" s="181"/>
      <c r="N175" s="182"/>
      <c r="O175" s="182"/>
      <c r="P175" s="182"/>
      <c r="Q175" s="183"/>
      <c r="R175" s="183"/>
      <c r="S175" s="183"/>
      <c r="T175" s="165"/>
      <c r="U175" s="165"/>
      <c r="V175" s="165"/>
      <c r="W175" s="165"/>
      <c r="X175" s="165"/>
      <c r="Y175" s="165"/>
      <c r="Z175" s="165"/>
      <c r="AA175" s="165"/>
      <c r="AB175" s="165"/>
      <c r="AC175" s="165"/>
      <c r="AD175" s="165"/>
      <c r="AE175" s="165"/>
      <c r="AF175" s="165"/>
      <c r="AG175" s="165"/>
      <c r="AH175" s="165"/>
      <c r="AI175" s="165"/>
      <c r="AJ175" s="165"/>
      <c r="AK175" s="165"/>
      <c r="AL175" s="165"/>
      <c r="AM175" s="165"/>
    </row>
    <row r="176" customFormat="false" ht="14.25" hidden="false" customHeight="true" outlineLevel="0" collapsed="false">
      <c r="A176" s="165"/>
      <c r="B176" s="178"/>
      <c r="C176" s="178"/>
      <c r="D176" s="178"/>
      <c r="E176" s="179"/>
      <c r="F176" s="179"/>
      <c r="G176" s="179"/>
      <c r="H176" s="180"/>
      <c r="I176" s="180"/>
      <c r="J176" s="180"/>
      <c r="K176" s="181"/>
      <c r="L176" s="181"/>
      <c r="M176" s="181"/>
      <c r="N176" s="182"/>
      <c r="O176" s="182"/>
      <c r="P176" s="182"/>
      <c r="Q176" s="183"/>
      <c r="R176" s="183"/>
      <c r="S176" s="183"/>
      <c r="T176" s="165"/>
      <c r="U176" s="165"/>
      <c r="V176" s="165"/>
      <c r="W176" s="165"/>
      <c r="X176" s="165"/>
      <c r="Y176" s="165"/>
      <c r="Z176" s="165"/>
      <c r="AA176" s="165"/>
      <c r="AB176" s="165"/>
      <c r="AC176" s="165"/>
      <c r="AD176" s="165"/>
      <c r="AE176" s="165"/>
      <c r="AF176" s="165"/>
      <c r="AG176" s="165"/>
      <c r="AH176" s="165"/>
      <c r="AI176" s="165"/>
      <c r="AJ176" s="165"/>
      <c r="AK176" s="165"/>
      <c r="AL176" s="165"/>
      <c r="AM176" s="165"/>
    </row>
    <row r="177" customFormat="false" ht="14.25" hidden="false" customHeight="true" outlineLevel="0" collapsed="false">
      <c r="A177" s="165"/>
      <c r="B177" s="178"/>
      <c r="C177" s="178"/>
      <c r="D177" s="178"/>
      <c r="E177" s="179"/>
      <c r="F177" s="179"/>
      <c r="G177" s="179"/>
      <c r="H177" s="180"/>
      <c r="I177" s="180"/>
      <c r="J177" s="180"/>
      <c r="K177" s="181"/>
      <c r="L177" s="181"/>
      <c r="M177" s="181"/>
      <c r="N177" s="182"/>
      <c r="O177" s="182"/>
      <c r="P177" s="182"/>
      <c r="Q177" s="183"/>
      <c r="R177" s="183"/>
      <c r="S177" s="183"/>
      <c r="T177" s="165"/>
      <c r="U177" s="165"/>
      <c r="V177" s="165"/>
      <c r="W177" s="165"/>
      <c r="X177" s="165"/>
      <c r="Y177" s="165"/>
      <c r="Z177" s="165"/>
      <c r="AA177" s="165"/>
      <c r="AB177" s="165"/>
      <c r="AC177" s="165"/>
      <c r="AD177" s="165"/>
      <c r="AE177" s="165"/>
      <c r="AF177" s="165"/>
      <c r="AG177" s="165"/>
      <c r="AH177" s="165"/>
      <c r="AI177" s="165"/>
      <c r="AJ177" s="165"/>
      <c r="AK177" s="165"/>
      <c r="AL177" s="165"/>
      <c r="AM177" s="165"/>
    </row>
    <row r="178" customFormat="false" ht="14.25" hidden="false" customHeight="true" outlineLevel="0" collapsed="false">
      <c r="A178" s="165"/>
      <c r="B178" s="178"/>
      <c r="C178" s="178"/>
      <c r="D178" s="178"/>
      <c r="E178" s="179"/>
      <c r="F178" s="179"/>
      <c r="G178" s="179"/>
      <c r="H178" s="180"/>
      <c r="I178" s="180"/>
      <c r="J178" s="180"/>
      <c r="K178" s="181"/>
      <c r="L178" s="181"/>
      <c r="M178" s="181"/>
      <c r="N178" s="182"/>
      <c r="O178" s="182"/>
      <c r="P178" s="182"/>
      <c r="Q178" s="183"/>
      <c r="R178" s="183"/>
      <c r="S178" s="183"/>
      <c r="T178" s="165"/>
      <c r="U178" s="165"/>
      <c r="V178" s="165"/>
      <c r="W178" s="165"/>
      <c r="X178" s="165"/>
      <c r="Y178" s="165"/>
      <c r="Z178" s="165"/>
      <c r="AA178" s="165"/>
      <c r="AB178" s="165"/>
      <c r="AC178" s="165"/>
      <c r="AD178" s="165"/>
      <c r="AE178" s="165"/>
      <c r="AF178" s="165"/>
      <c r="AG178" s="165"/>
      <c r="AH178" s="165"/>
      <c r="AI178" s="165"/>
      <c r="AJ178" s="165"/>
      <c r="AK178" s="165"/>
      <c r="AL178" s="165"/>
      <c r="AM178" s="165"/>
    </row>
    <row r="179" customFormat="false" ht="14.25" hidden="false" customHeight="true" outlineLevel="0" collapsed="false">
      <c r="A179" s="165"/>
      <c r="B179" s="178"/>
      <c r="C179" s="178"/>
      <c r="D179" s="178"/>
      <c r="E179" s="179"/>
      <c r="F179" s="179"/>
      <c r="G179" s="179"/>
      <c r="H179" s="180"/>
      <c r="I179" s="180"/>
      <c r="J179" s="180"/>
      <c r="K179" s="181"/>
      <c r="L179" s="181"/>
      <c r="M179" s="181"/>
      <c r="N179" s="182"/>
      <c r="O179" s="182"/>
      <c r="P179" s="182"/>
      <c r="Q179" s="183"/>
      <c r="R179" s="183"/>
      <c r="S179" s="183"/>
      <c r="T179" s="165"/>
      <c r="U179" s="165"/>
      <c r="V179" s="165"/>
      <c r="W179" s="165"/>
      <c r="X179" s="165"/>
      <c r="Y179" s="165"/>
      <c r="Z179" s="165"/>
      <c r="AA179" s="165"/>
      <c r="AB179" s="165"/>
      <c r="AC179" s="165"/>
      <c r="AD179" s="165"/>
      <c r="AE179" s="165"/>
      <c r="AF179" s="165"/>
      <c r="AG179" s="165"/>
      <c r="AH179" s="165"/>
      <c r="AI179" s="165"/>
      <c r="AJ179" s="165"/>
      <c r="AK179" s="165"/>
      <c r="AL179" s="165"/>
      <c r="AM179" s="165"/>
    </row>
    <row r="180" customFormat="false" ht="14.25" hidden="false" customHeight="true" outlineLevel="0" collapsed="false">
      <c r="A180" s="165"/>
      <c r="B180" s="178"/>
      <c r="C180" s="178"/>
      <c r="D180" s="178"/>
      <c r="E180" s="179"/>
      <c r="F180" s="179"/>
      <c r="G180" s="179"/>
      <c r="H180" s="180"/>
      <c r="I180" s="180"/>
      <c r="J180" s="180"/>
      <c r="K180" s="181"/>
      <c r="L180" s="181"/>
      <c r="M180" s="181"/>
      <c r="N180" s="182"/>
      <c r="O180" s="182"/>
      <c r="P180" s="182"/>
      <c r="Q180" s="183"/>
      <c r="R180" s="183"/>
      <c r="S180" s="183"/>
      <c r="T180" s="165"/>
      <c r="U180" s="165"/>
      <c r="V180" s="165"/>
      <c r="W180" s="165"/>
      <c r="X180" s="165"/>
      <c r="Y180" s="165"/>
      <c r="Z180" s="165"/>
      <c r="AA180" s="165"/>
      <c r="AB180" s="165"/>
      <c r="AC180" s="165"/>
      <c r="AD180" s="165"/>
      <c r="AE180" s="165"/>
      <c r="AF180" s="165"/>
      <c r="AG180" s="165"/>
      <c r="AH180" s="165"/>
      <c r="AI180" s="165"/>
      <c r="AJ180" s="165"/>
      <c r="AK180" s="165"/>
      <c r="AL180" s="165"/>
      <c r="AM180" s="165"/>
    </row>
    <row r="181" customFormat="false" ht="14.25" hidden="false" customHeight="true" outlineLevel="0" collapsed="false">
      <c r="A181" s="165"/>
      <c r="B181" s="178"/>
      <c r="C181" s="178"/>
      <c r="D181" s="178"/>
      <c r="E181" s="179"/>
      <c r="F181" s="179"/>
      <c r="G181" s="179"/>
      <c r="H181" s="180"/>
      <c r="I181" s="180"/>
      <c r="J181" s="180"/>
      <c r="K181" s="181"/>
      <c r="L181" s="181"/>
      <c r="M181" s="181"/>
      <c r="N181" s="182"/>
      <c r="O181" s="182"/>
      <c r="P181" s="182"/>
      <c r="Q181" s="183"/>
      <c r="R181" s="183"/>
      <c r="S181" s="183"/>
      <c r="T181" s="165"/>
      <c r="U181" s="165"/>
      <c r="V181" s="165"/>
      <c r="W181" s="165"/>
      <c r="X181" s="165"/>
      <c r="Y181" s="165"/>
      <c r="Z181" s="165"/>
      <c r="AA181" s="165"/>
      <c r="AB181" s="165"/>
      <c r="AC181" s="165"/>
      <c r="AD181" s="165"/>
      <c r="AE181" s="165"/>
      <c r="AF181" s="165"/>
      <c r="AG181" s="165"/>
      <c r="AH181" s="165"/>
      <c r="AI181" s="165"/>
      <c r="AJ181" s="165"/>
      <c r="AK181" s="165"/>
      <c r="AL181" s="165"/>
      <c r="AM181" s="165"/>
    </row>
    <row r="182" customFormat="false" ht="14.25" hidden="false" customHeight="true" outlineLevel="0" collapsed="false">
      <c r="A182" s="165"/>
      <c r="B182" s="178"/>
      <c r="C182" s="178"/>
      <c r="D182" s="178"/>
      <c r="E182" s="179"/>
      <c r="F182" s="179"/>
      <c r="G182" s="179"/>
      <c r="H182" s="180"/>
      <c r="I182" s="180"/>
      <c r="J182" s="180"/>
      <c r="K182" s="181"/>
      <c r="L182" s="181"/>
      <c r="M182" s="181"/>
      <c r="N182" s="182"/>
      <c r="O182" s="182"/>
      <c r="P182" s="182"/>
      <c r="Q182" s="183"/>
      <c r="R182" s="183"/>
      <c r="S182" s="183"/>
      <c r="T182" s="165"/>
      <c r="U182" s="165"/>
      <c r="V182" s="165"/>
      <c r="W182" s="165"/>
      <c r="X182" s="165"/>
      <c r="Y182" s="165"/>
      <c r="Z182" s="165"/>
      <c r="AA182" s="165"/>
      <c r="AB182" s="165"/>
      <c r="AC182" s="165"/>
      <c r="AD182" s="165"/>
      <c r="AE182" s="165"/>
      <c r="AF182" s="165"/>
      <c r="AG182" s="165"/>
      <c r="AH182" s="165"/>
      <c r="AI182" s="165"/>
      <c r="AJ182" s="165"/>
      <c r="AK182" s="165"/>
      <c r="AL182" s="165"/>
      <c r="AM182" s="165"/>
    </row>
    <row r="183" customFormat="false" ht="14.25" hidden="false" customHeight="true" outlineLevel="0" collapsed="false">
      <c r="A183" s="165"/>
      <c r="B183" s="178"/>
      <c r="C183" s="178"/>
      <c r="D183" s="178"/>
      <c r="E183" s="179"/>
      <c r="F183" s="179"/>
      <c r="G183" s="179"/>
      <c r="H183" s="180"/>
      <c r="I183" s="180"/>
      <c r="J183" s="180"/>
      <c r="K183" s="181"/>
      <c r="L183" s="181"/>
      <c r="M183" s="181"/>
      <c r="N183" s="182"/>
      <c r="O183" s="182"/>
      <c r="P183" s="182"/>
      <c r="Q183" s="183"/>
      <c r="R183" s="183"/>
      <c r="S183" s="183"/>
      <c r="T183" s="165"/>
      <c r="U183" s="165"/>
      <c r="V183" s="165"/>
      <c r="W183" s="165"/>
      <c r="X183" s="165"/>
      <c r="Y183" s="165"/>
      <c r="Z183" s="165"/>
      <c r="AA183" s="165"/>
      <c r="AB183" s="165"/>
      <c r="AC183" s="165"/>
      <c r="AD183" s="165"/>
      <c r="AE183" s="165"/>
      <c r="AF183" s="165"/>
      <c r="AG183" s="165"/>
      <c r="AH183" s="165"/>
      <c r="AI183" s="165"/>
      <c r="AJ183" s="165"/>
      <c r="AK183" s="165"/>
      <c r="AL183" s="165"/>
      <c r="AM183" s="165"/>
    </row>
    <row r="184" customFormat="false" ht="14.25" hidden="false" customHeight="true" outlineLevel="0" collapsed="false">
      <c r="A184" s="165"/>
      <c r="B184" s="178"/>
      <c r="C184" s="178"/>
      <c r="D184" s="178"/>
      <c r="E184" s="179"/>
      <c r="F184" s="179"/>
      <c r="G184" s="179"/>
      <c r="H184" s="180"/>
      <c r="I184" s="180"/>
      <c r="J184" s="180"/>
      <c r="K184" s="181"/>
      <c r="L184" s="181"/>
      <c r="M184" s="181"/>
      <c r="N184" s="182"/>
      <c r="O184" s="182"/>
      <c r="P184" s="182"/>
      <c r="Q184" s="183"/>
      <c r="R184" s="183"/>
      <c r="S184" s="183"/>
      <c r="T184" s="165"/>
      <c r="U184" s="165"/>
      <c r="V184" s="165"/>
      <c r="W184" s="165"/>
      <c r="X184" s="165"/>
      <c r="Y184" s="165"/>
      <c r="Z184" s="165"/>
      <c r="AA184" s="165"/>
      <c r="AB184" s="165"/>
      <c r="AC184" s="165"/>
      <c r="AD184" s="165"/>
      <c r="AE184" s="165"/>
      <c r="AF184" s="165"/>
      <c r="AG184" s="165"/>
      <c r="AH184" s="165"/>
      <c r="AI184" s="165"/>
      <c r="AJ184" s="165"/>
      <c r="AK184" s="165"/>
      <c r="AL184" s="165"/>
      <c r="AM184" s="165"/>
    </row>
    <row r="185" customFormat="false" ht="14.25" hidden="false" customHeight="true" outlineLevel="0" collapsed="false">
      <c r="A185" s="165"/>
      <c r="B185" s="178"/>
      <c r="C185" s="178"/>
      <c r="D185" s="178"/>
      <c r="E185" s="179"/>
      <c r="F185" s="179"/>
      <c r="G185" s="179"/>
      <c r="H185" s="180"/>
      <c r="I185" s="180"/>
      <c r="J185" s="180"/>
      <c r="K185" s="181"/>
      <c r="L185" s="181"/>
      <c r="M185" s="181"/>
      <c r="N185" s="182"/>
      <c r="O185" s="182"/>
      <c r="P185" s="182"/>
      <c r="Q185" s="183"/>
      <c r="R185" s="183"/>
      <c r="S185" s="183"/>
      <c r="T185" s="165"/>
      <c r="U185" s="165"/>
      <c r="V185" s="165"/>
      <c r="W185" s="165"/>
      <c r="X185" s="165"/>
      <c r="Y185" s="165"/>
      <c r="Z185" s="165"/>
      <c r="AA185" s="165"/>
      <c r="AB185" s="165"/>
      <c r="AC185" s="165"/>
      <c r="AD185" s="165"/>
      <c r="AE185" s="165"/>
      <c r="AF185" s="165"/>
      <c r="AG185" s="165"/>
      <c r="AH185" s="165"/>
      <c r="AI185" s="165"/>
      <c r="AJ185" s="165"/>
      <c r="AK185" s="165"/>
      <c r="AL185" s="165"/>
      <c r="AM185" s="165"/>
    </row>
    <row r="186" customFormat="false" ht="14.25" hidden="false" customHeight="true" outlineLevel="0" collapsed="false">
      <c r="A186" s="165"/>
      <c r="B186" s="178"/>
      <c r="C186" s="178"/>
      <c r="D186" s="178"/>
      <c r="E186" s="179"/>
      <c r="F186" s="179"/>
      <c r="G186" s="179"/>
      <c r="H186" s="180"/>
      <c r="I186" s="180"/>
      <c r="J186" s="180"/>
      <c r="K186" s="181"/>
      <c r="L186" s="181"/>
      <c r="M186" s="181"/>
      <c r="N186" s="182"/>
      <c r="O186" s="182"/>
      <c r="P186" s="182"/>
      <c r="Q186" s="183"/>
      <c r="R186" s="183"/>
      <c r="S186" s="183"/>
      <c r="T186" s="165"/>
      <c r="U186" s="165"/>
      <c r="V186" s="165"/>
      <c r="W186" s="165"/>
      <c r="X186" s="165"/>
      <c r="Y186" s="165"/>
      <c r="Z186" s="165"/>
      <c r="AA186" s="165"/>
      <c r="AB186" s="165"/>
      <c r="AC186" s="165"/>
      <c r="AD186" s="165"/>
      <c r="AE186" s="165"/>
      <c r="AF186" s="165"/>
      <c r="AG186" s="165"/>
      <c r="AH186" s="165"/>
      <c r="AI186" s="165"/>
      <c r="AJ186" s="165"/>
      <c r="AK186" s="165"/>
      <c r="AL186" s="165"/>
      <c r="AM186" s="165"/>
    </row>
    <row r="187" customFormat="false" ht="14.25" hidden="false" customHeight="true" outlineLevel="0" collapsed="false">
      <c r="A187" s="165"/>
      <c r="B187" s="178"/>
      <c r="C187" s="178"/>
      <c r="D187" s="178"/>
      <c r="E187" s="179"/>
      <c r="F187" s="179"/>
      <c r="G187" s="179"/>
      <c r="H187" s="180"/>
      <c r="I187" s="180"/>
      <c r="J187" s="180"/>
      <c r="K187" s="181"/>
      <c r="L187" s="181"/>
      <c r="M187" s="181"/>
      <c r="N187" s="182"/>
      <c r="O187" s="182"/>
      <c r="P187" s="182"/>
      <c r="Q187" s="183"/>
      <c r="R187" s="183"/>
      <c r="S187" s="183"/>
      <c r="T187" s="165"/>
      <c r="U187" s="165"/>
      <c r="V187" s="165"/>
      <c r="W187" s="165"/>
      <c r="X187" s="165"/>
      <c r="Y187" s="165"/>
      <c r="Z187" s="165"/>
      <c r="AA187" s="165"/>
      <c r="AB187" s="165"/>
      <c r="AC187" s="165"/>
      <c r="AD187" s="165"/>
      <c r="AE187" s="165"/>
      <c r="AF187" s="165"/>
      <c r="AG187" s="165"/>
      <c r="AH187" s="165"/>
      <c r="AI187" s="165"/>
      <c r="AJ187" s="165"/>
      <c r="AK187" s="165"/>
      <c r="AL187" s="165"/>
      <c r="AM187" s="165"/>
    </row>
    <row r="188" customFormat="false" ht="14.25" hidden="false" customHeight="true" outlineLevel="0" collapsed="false">
      <c r="A188" s="165"/>
      <c r="B188" s="178"/>
      <c r="C188" s="178"/>
      <c r="D188" s="178"/>
      <c r="E188" s="179"/>
      <c r="F188" s="179"/>
      <c r="G188" s="179"/>
      <c r="H188" s="180"/>
      <c r="I188" s="180"/>
      <c r="J188" s="180"/>
      <c r="K188" s="181"/>
      <c r="L188" s="181"/>
      <c r="M188" s="181"/>
      <c r="N188" s="182"/>
      <c r="O188" s="182"/>
      <c r="P188" s="182"/>
      <c r="Q188" s="183"/>
      <c r="R188" s="183"/>
      <c r="S188" s="183"/>
      <c r="T188" s="165"/>
      <c r="U188" s="165"/>
      <c r="V188" s="165"/>
      <c r="W188" s="165"/>
      <c r="X188" s="165"/>
      <c r="Y188" s="165"/>
      <c r="Z188" s="165"/>
      <c r="AA188" s="165"/>
      <c r="AB188" s="165"/>
      <c r="AC188" s="165"/>
      <c r="AD188" s="165"/>
      <c r="AE188" s="165"/>
      <c r="AF188" s="165"/>
      <c r="AG188" s="165"/>
      <c r="AH188" s="165"/>
      <c r="AI188" s="165"/>
      <c r="AJ188" s="165"/>
      <c r="AK188" s="165"/>
      <c r="AL188" s="165"/>
      <c r="AM188" s="165"/>
    </row>
    <row r="189" customFormat="false" ht="14.25" hidden="false" customHeight="true" outlineLevel="0" collapsed="false">
      <c r="A189" s="165"/>
      <c r="B189" s="178"/>
      <c r="C189" s="178"/>
      <c r="D189" s="178"/>
      <c r="E189" s="179"/>
      <c r="F189" s="179"/>
      <c r="G189" s="179"/>
      <c r="H189" s="180"/>
      <c r="I189" s="180"/>
      <c r="J189" s="180"/>
      <c r="K189" s="181"/>
      <c r="L189" s="181"/>
      <c r="M189" s="181"/>
      <c r="N189" s="182"/>
      <c r="O189" s="182"/>
      <c r="P189" s="182"/>
      <c r="Q189" s="183"/>
      <c r="R189" s="183"/>
      <c r="S189" s="183"/>
      <c r="T189" s="165"/>
      <c r="U189" s="165"/>
      <c r="V189" s="165"/>
      <c r="W189" s="165"/>
      <c r="X189" s="165"/>
      <c r="Y189" s="165"/>
      <c r="Z189" s="165"/>
      <c r="AA189" s="165"/>
      <c r="AB189" s="165"/>
      <c r="AC189" s="165"/>
      <c r="AD189" s="165"/>
      <c r="AE189" s="165"/>
      <c r="AF189" s="165"/>
      <c r="AG189" s="165"/>
      <c r="AH189" s="165"/>
      <c r="AI189" s="165"/>
      <c r="AJ189" s="165"/>
      <c r="AK189" s="165"/>
      <c r="AL189" s="165"/>
      <c r="AM189" s="165"/>
    </row>
    <row r="190" customFormat="false" ht="14.25" hidden="false" customHeight="true" outlineLevel="0" collapsed="false">
      <c r="A190" s="165"/>
      <c r="B190" s="178"/>
      <c r="C190" s="178"/>
      <c r="D190" s="178"/>
      <c r="E190" s="179"/>
      <c r="F190" s="179"/>
      <c r="G190" s="179"/>
      <c r="H190" s="180"/>
      <c r="I190" s="180"/>
      <c r="J190" s="180"/>
      <c r="K190" s="181"/>
      <c r="L190" s="181"/>
      <c r="M190" s="181"/>
      <c r="N190" s="182"/>
      <c r="O190" s="182"/>
      <c r="P190" s="182"/>
      <c r="Q190" s="183"/>
      <c r="R190" s="183"/>
      <c r="S190" s="183"/>
      <c r="T190" s="165"/>
      <c r="U190" s="165"/>
      <c r="V190" s="165"/>
      <c r="W190" s="165"/>
      <c r="X190" s="165"/>
      <c r="Y190" s="165"/>
      <c r="Z190" s="165"/>
      <c r="AA190" s="165"/>
      <c r="AB190" s="165"/>
      <c r="AC190" s="165"/>
      <c r="AD190" s="165"/>
      <c r="AE190" s="165"/>
      <c r="AF190" s="165"/>
      <c r="AG190" s="165"/>
      <c r="AH190" s="165"/>
      <c r="AI190" s="165"/>
      <c r="AJ190" s="165"/>
      <c r="AK190" s="165"/>
      <c r="AL190" s="165"/>
      <c r="AM190" s="165"/>
    </row>
    <row r="191" customFormat="false" ht="14.25" hidden="false" customHeight="true" outlineLevel="0" collapsed="false">
      <c r="A191" s="165"/>
      <c r="B191" s="178"/>
      <c r="C191" s="178"/>
      <c r="D191" s="178"/>
      <c r="E191" s="179"/>
      <c r="F191" s="179"/>
      <c r="G191" s="179"/>
      <c r="H191" s="180"/>
      <c r="I191" s="180"/>
      <c r="J191" s="180"/>
      <c r="K191" s="181"/>
      <c r="L191" s="181"/>
      <c r="M191" s="181"/>
      <c r="N191" s="182"/>
      <c r="O191" s="182"/>
      <c r="P191" s="182"/>
      <c r="Q191" s="183"/>
      <c r="R191" s="183"/>
      <c r="S191" s="183"/>
      <c r="T191" s="165"/>
      <c r="U191" s="165"/>
      <c r="V191" s="165"/>
      <c r="W191" s="165"/>
      <c r="X191" s="165"/>
      <c r="Y191" s="165"/>
      <c r="Z191" s="165"/>
      <c r="AA191" s="165"/>
      <c r="AB191" s="165"/>
      <c r="AC191" s="165"/>
      <c r="AD191" s="165"/>
      <c r="AE191" s="165"/>
      <c r="AF191" s="165"/>
      <c r="AG191" s="165"/>
      <c r="AH191" s="165"/>
      <c r="AI191" s="165"/>
      <c r="AJ191" s="165"/>
      <c r="AK191" s="165"/>
      <c r="AL191" s="165"/>
      <c r="AM191" s="165"/>
    </row>
    <row r="192" customFormat="false" ht="14.25" hidden="false" customHeight="true" outlineLevel="0" collapsed="false">
      <c r="A192" s="165"/>
      <c r="B192" s="178"/>
      <c r="C192" s="178"/>
      <c r="D192" s="178"/>
      <c r="E192" s="179"/>
      <c r="F192" s="179"/>
      <c r="G192" s="179"/>
      <c r="H192" s="180"/>
      <c r="I192" s="180"/>
      <c r="J192" s="180"/>
      <c r="K192" s="181"/>
      <c r="L192" s="181"/>
      <c r="M192" s="181"/>
      <c r="N192" s="182"/>
      <c r="O192" s="182"/>
      <c r="P192" s="182"/>
      <c r="Q192" s="183"/>
      <c r="R192" s="183"/>
      <c r="S192" s="183"/>
      <c r="T192" s="165"/>
      <c r="U192" s="165"/>
      <c r="V192" s="165"/>
      <c r="W192" s="165"/>
      <c r="X192" s="165"/>
      <c r="Y192" s="165"/>
      <c r="Z192" s="165"/>
      <c r="AA192" s="165"/>
      <c r="AB192" s="165"/>
      <c r="AC192" s="165"/>
      <c r="AD192" s="165"/>
      <c r="AE192" s="165"/>
      <c r="AF192" s="165"/>
      <c r="AG192" s="165"/>
      <c r="AH192" s="165"/>
      <c r="AI192" s="165"/>
      <c r="AJ192" s="165"/>
      <c r="AK192" s="165"/>
      <c r="AL192" s="165"/>
      <c r="AM192" s="165"/>
    </row>
    <row r="193" customFormat="false" ht="14.25" hidden="false" customHeight="true" outlineLevel="0" collapsed="false">
      <c r="A193" s="165"/>
      <c r="B193" s="178"/>
      <c r="C193" s="178"/>
      <c r="D193" s="178"/>
      <c r="E193" s="179"/>
      <c r="F193" s="179"/>
      <c r="G193" s="179"/>
      <c r="H193" s="180"/>
      <c r="I193" s="180"/>
      <c r="J193" s="180"/>
      <c r="K193" s="181"/>
      <c r="L193" s="181"/>
      <c r="M193" s="181"/>
      <c r="N193" s="182"/>
      <c r="O193" s="182"/>
      <c r="P193" s="182"/>
      <c r="Q193" s="183"/>
      <c r="R193" s="183"/>
      <c r="S193" s="183"/>
      <c r="T193" s="165"/>
      <c r="U193" s="165"/>
      <c r="V193" s="165"/>
      <c r="W193" s="165"/>
      <c r="X193" s="165"/>
      <c r="Y193" s="165"/>
      <c r="Z193" s="165"/>
      <c r="AA193" s="165"/>
      <c r="AB193" s="165"/>
      <c r="AC193" s="165"/>
      <c r="AD193" s="165"/>
      <c r="AE193" s="165"/>
      <c r="AF193" s="165"/>
      <c r="AG193" s="165"/>
      <c r="AH193" s="165"/>
      <c r="AI193" s="165"/>
      <c r="AJ193" s="165"/>
      <c r="AK193" s="165"/>
      <c r="AL193" s="165"/>
      <c r="AM193" s="165"/>
    </row>
    <row r="194" customFormat="false" ht="14.25" hidden="false" customHeight="true" outlineLevel="0" collapsed="false">
      <c r="A194" s="165"/>
      <c r="B194" s="178"/>
      <c r="C194" s="178"/>
      <c r="D194" s="178"/>
      <c r="E194" s="179"/>
      <c r="F194" s="179"/>
      <c r="G194" s="179"/>
      <c r="H194" s="180"/>
      <c r="I194" s="180"/>
      <c r="J194" s="180"/>
      <c r="K194" s="181"/>
      <c r="L194" s="181"/>
      <c r="M194" s="181"/>
      <c r="N194" s="182"/>
      <c r="O194" s="182"/>
      <c r="P194" s="182"/>
      <c r="Q194" s="183"/>
      <c r="R194" s="183"/>
      <c r="S194" s="183"/>
      <c r="T194" s="165"/>
      <c r="U194" s="165"/>
      <c r="V194" s="165"/>
      <c r="W194" s="165"/>
      <c r="X194" s="165"/>
      <c r="Y194" s="165"/>
      <c r="Z194" s="165"/>
      <c r="AA194" s="165"/>
      <c r="AB194" s="165"/>
      <c r="AC194" s="165"/>
      <c r="AD194" s="165"/>
      <c r="AE194" s="165"/>
      <c r="AF194" s="165"/>
      <c r="AG194" s="165"/>
      <c r="AH194" s="165"/>
      <c r="AI194" s="165"/>
      <c r="AJ194" s="165"/>
      <c r="AK194" s="165"/>
      <c r="AL194" s="165"/>
      <c r="AM194" s="165"/>
    </row>
    <row r="195" customFormat="false" ht="14.25" hidden="false" customHeight="true" outlineLevel="0" collapsed="false">
      <c r="A195" s="165"/>
      <c r="B195" s="178"/>
      <c r="C195" s="178"/>
      <c r="D195" s="178"/>
      <c r="E195" s="179"/>
      <c r="F195" s="179"/>
      <c r="G195" s="179"/>
      <c r="H195" s="180"/>
      <c r="I195" s="180"/>
      <c r="J195" s="180"/>
      <c r="K195" s="181"/>
      <c r="L195" s="181"/>
      <c r="M195" s="181"/>
      <c r="N195" s="182"/>
      <c r="O195" s="182"/>
      <c r="P195" s="182"/>
      <c r="Q195" s="183"/>
      <c r="R195" s="183"/>
      <c r="S195" s="183"/>
      <c r="T195" s="165"/>
      <c r="U195" s="165"/>
      <c r="V195" s="165"/>
      <c r="W195" s="165"/>
      <c r="X195" s="165"/>
      <c r="Y195" s="165"/>
      <c r="Z195" s="165"/>
      <c r="AA195" s="165"/>
      <c r="AB195" s="165"/>
      <c r="AC195" s="165"/>
      <c r="AD195" s="165"/>
      <c r="AE195" s="165"/>
      <c r="AF195" s="165"/>
      <c r="AG195" s="165"/>
      <c r="AH195" s="165"/>
      <c r="AI195" s="165"/>
      <c r="AJ195" s="165"/>
      <c r="AK195" s="165"/>
      <c r="AL195" s="165"/>
      <c r="AM195" s="165"/>
    </row>
    <row r="196" customFormat="false" ht="14.25" hidden="false" customHeight="true" outlineLevel="0" collapsed="false">
      <c r="A196" s="165"/>
      <c r="B196" s="178"/>
      <c r="C196" s="178"/>
      <c r="D196" s="178"/>
      <c r="E196" s="179"/>
      <c r="F196" s="179"/>
      <c r="G196" s="179"/>
      <c r="H196" s="180"/>
      <c r="I196" s="180"/>
      <c r="J196" s="180"/>
      <c r="K196" s="181"/>
      <c r="L196" s="181"/>
      <c r="M196" s="181"/>
      <c r="N196" s="182"/>
      <c r="O196" s="182"/>
      <c r="P196" s="182"/>
      <c r="Q196" s="183"/>
      <c r="R196" s="183"/>
      <c r="S196" s="183"/>
      <c r="T196" s="165"/>
      <c r="U196" s="165"/>
      <c r="V196" s="165"/>
      <c r="W196" s="165"/>
      <c r="X196" s="165"/>
      <c r="Y196" s="165"/>
      <c r="Z196" s="165"/>
      <c r="AA196" s="165"/>
      <c r="AB196" s="165"/>
      <c r="AC196" s="165"/>
      <c r="AD196" s="165"/>
      <c r="AE196" s="165"/>
      <c r="AF196" s="165"/>
      <c r="AG196" s="165"/>
      <c r="AH196" s="165"/>
      <c r="AI196" s="165"/>
      <c r="AJ196" s="165"/>
      <c r="AK196" s="165"/>
      <c r="AL196" s="165"/>
      <c r="AM196" s="165"/>
    </row>
    <row r="197" customFormat="false" ht="14.25" hidden="false" customHeight="true" outlineLevel="0" collapsed="false">
      <c r="A197" s="165"/>
      <c r="B197" s="178"/>
      <c r="C197" s="178"/>
      <c r="D197" s="178"/>
      <c r="E197" s="179"/>
      <c r="F197" s="179"/>
      <c r="G197" s="179"/>
      <c r="H197" s="180"/>
      <c r="I197" s="180"/>
      <c r="J197" s="180"/>
      <c r="K197" s="181"/>
      <c r="L197" s="181"/>
      <c r="M197" s="181"/>
      <c r="N197" s="182"/>
      <c r="O197" s="182"/>
      <c r="P197" s="182"/>
      <c r="Q197" s="183"/>
      <c r="R197" s="183"/>
      <c r="S197" s="183"/>
      <c r="T197" s="165"/>
      <c r="U197" s="165"/>
      <c r="V197" s="165"/>
      <c r="W197" s="165"/>
      <c r="X197" s="165"/>
      <c r="Y197" s="165"/>
      <c r="Z197" s="165"/>
      <c r="AA197" s="165"/>
      <c r="AB197" s="165"/>
      <c r="AC197" s="165"/>
      <c r="AD197" s="165"/>
      <c r="AE197" s="165"/>
      <c r="AF197" s="165"/>
      <c r="AG197" s="165"/>
      <c r="AH197" s="165"/>
      <c r="AI197" s="165"/>
      <c r="AJ197" s="165"/>
      <c r="AK197" s="165"/>
      <c r="AL197" s="165"/>
      <c r="AM197" s="165"/>
    </row>
    <row r="198" customFormat="false" ht="14.25" hidden="false" customHeight="true" outlineLevel="0" collapsed="false">
      <c r="A198" s="165"/>
      <c r="B198" s="178"/>
      <c r="C198" s="178"/>
      <c r="D198" s="178"/>
      <c r="E198" s="179"/>
      <c r="F198" s="179"/>
      <c r="G198" s="179"/>
      <c r="H198" s="180"/>
      <c r="I198" s="180"/>
      <c r="J198" s="180"/>
      <c r="K198" s="181"/>
      <c r="L198" s="181"/>
      <c r="M198" s="181"/>
      <c r="N198" s="182"/>
      <c r="O198" s="182"/>
      <c r="P198" s="182"/>
      <c r="Q198" s="183"/>
      <c r="R198" s="183"/>
      <c r="S198" s="183"/>
      <c r="T198" s="165"/>
      <c r="U198" s="165"/>
      <c r="V198" s="165"/>
      <c r="W198" s="165"/>
      <c r="X198" s="165"/>
      <c r="Y198" s="165"/>
      <c r="Z198" s="165"/>
      <c r="AA198" s="165"/>
      <c r="AB198" s="165"/>
      <c r="AC198" s="165"/>
      <c r="AD198" s="165"/>
      <c r="AE198" s="165"/>
      <c r="AF198" s="165"/>
      <c r="AG198" s="165"/>
      <c r="AH198" s="165"/>
      <c r="AI198" s="165"/>
      <c r="AJ198" s="165"/>
      <c r="AK198" s="165"/>
      <c r="AL198" s="165"/>
      <c r="AM198" s="165"/>
    </row>
    <row r="199" customFormat="false" ht="14.25" hidden="false" customHeight="true" outlineLevel="0" collapsed="false">
      <c r="A199" s="165"/>
      <c r="B199" s="178"/>
      <c r="C199" s="178"/>
      <c r="D199" s="178"/>
      <c r="E199" s="179"/>
      <c r="F199" s="179"/>
      <c r="G199" s="179"/>
      <c r="H199" s="180"/>
      <c r="I199" s="180"/>
      <c r="J199" s="180"/>
      <c r="K199" s="181"/>
      <c r="L199" s="181"/>
      <c r="M199" s="181"/>
      <c r="N199" s="182"/>
      <c r="O199" s="182"/>
      <c r="P199" s="182"/>
      <c r="Q199" s="183"/>
      <c r="R199" s="183"/>
      <c r="S199" s="183"/>
      <c r="T199" s="165"/>
      <c r="U199" s="165"/>
      <c r="V199" s="165"/>
      <c r="W199" s="165"/>
      <c r="X199" s="165"/>
      <c r="Y199" s="165"/>
      <c r="Z199" s="165"/>
      <c r="AA199" s="165"/>
      <c r="AB199" s="165"/>
      <c r="AC199" s="165"/>
      <c r="AD199" s="165"/>
      <c r="AE199" s="165"/>
      <c r="AF199" s="165"/>
      <c r="AG199" s="165"/>
      <c r="AH199" s="165"/>
      <c r="AI199" s="165"/>
      <c r="AJ199" s="165"/>
      <c r="AK199" s="165"/>
      <c r="AL199" s="165"/>
      <c r="AM199" s="165"/>
    </row>
    <row r="200" customFormat="false" ht="14.25" hidden="false" customHeight="true" outlineLevel="0" collapsed="false">
      <c r="A200" s="165"/>
      <c r="B200" s="178"/>
      <c r="C200" s="178"/>
      <c r="D200" s="178"/>
      <c r="E200" s="179"/>
      <c r="F200" s="179"/>
      <c r="G200" s="179"/>
      <c r="H200" s="180"/>
      <c r="I200" s="180"/>
      <c r="J200" s="180"/>
      <c r="K200" s="181"/>
      <c r="L200" s="181"/>
      <c r="M200" s="181"/>
      <c r="N200" s="182"/>
      <c r="O200" s="182"/>
      <c r="P200" s="182"/>
      <c r="Q200" s="183"/>
      <c r="R200" s="183"/>
      <c r="S200" s="183"/>
      <c r="T200" s="165"/>
      <c r="U200" s="165"/>
      <c r="V200" s="165"/>
      <c r="W200" s="165"/>
      <c r="X200" s="165"/>
      <c r="Y200" s="165"/>
      <c r="Z200" s="165"/>
      <c r="AA200" s="165"/>
      <c r="AB200" s="165"/>
      <c r="AC200" s="165"/>
      <c r="AD200" s="165"/>
      <c r="AE200" s="165"/>
      <c r="AF200" s="165"/>
      <c r="AG200" s="165"/>
      <c r="AH200" s="165"/>
      <c r="AI200" s="165"/>
      <c r="AJ200" s="165"/>
      <c r="AK200" s="165"/>
      <c r="AL200" s="165"/>
      <c r="AM200" s="165"/>
    </row>
    <row r="201" customFormat="false" ht="14.25" hidden="false" customHeight="true" outlineLevel="0" collapsed="false">
      <c r="A201" s="165"/>
      <c r="B201" s="178"/>
      <c r="C201" s="178"/>
      <c r="D201" s="178"/>
      <c r="E201" s="179"/>
      <c r="F201" s="179"/>
      <c r="G201" s="179"/>
      <c r="H201" s="180"/>
      <c r="I201" s="180"/>
      <c r="J201" s="180"/>
      <c r="K201" s="181"/>
      <c r="L201" s="181"/>
      <c r="M201" s="181"/>
      <c r="N201" s="182"/>
      <c r="O201" s="182"/>
      <c r="P201" s="182"/>
      <c r="Q201" s="183"/>
      <c r="R201" s="183"/>
      <c r="S201" s="183"/>
      <c r="T201" s="165"/>
      <c r="U201" s="165"/>
      <c r="V201" s="165"/>
      <c r="W201" s="165"/>
      <c r="X201" s="165"/>
      <c r="Y201" s="165"/>
      <c r="Z201" s="165"/>
      <c r="AA201" s="165"/>
      <c r="AB201" s="165"/>
      <c r="AC201" s="165"/>
      <c r="AD201" s="165"/>
      <c r="AE201" s="165"/>
      <c r="AF201" s="165"/>
      <c r="AG201" s="165"/>
      <c r="AH201" s="165"/>
      <c r="AI201" s="165"/>
      <c r="AJ201" s="165"/>
      <c r="AK201" s="165"/>
      <c r="AL201" s="165"/>
      <c r="AM201" s="165"/>
    </row>
    <row r="202" customFormat="false" ht="14.25" hidden="false" customHeight="true" outlineLevel="0" collapsed="false">
      <c r="A202" s="165"/>
      <c r="B202" s="178"/>
      <c r="C202" s="178"/>
      <c r="D202" s="178"/>
      <c r="E202" s="179"/>
      <c r="F202" s="179"/>
      <c r="G202" s="179"/>
      <c r="H202" s="180"/>
      <c r="I202" s="180"/>
      <c r="J202" s="180"/>
      <c r="K202" s="181"/>
      <c r="L202" s="181"/>
      <c r="M202" s="181"/>
      <c r="N202" s="182"/>
      <c r="O202" s="182"/>
      <c r="P202" s="182"/>
      <c r="Q202" s="183"/>
      <c r="R202" s="183"/>
      <c r="S202" s="183"/>
      <c r="T202" s="165"/>
      <c r="U202" s="165"/>
      <c r="V202" s="165"/>
      <c r="W202" s="165"/>
      <c r="X202" s="165"/>
      <c r="Y202" s="165"/>
      <c r="Z202" s="165"/>
      <c r="AA202" s="165"/>
      <c r="AB202" s="165"/>
      <c r="AC202" s="165"/>
      <c r="AD202" s="165"/>
      <c r="AE202" s="165"/>
      <c r="AF202" s="165"/>
      <c r="AG202" s="165"/>
      <c r="AH202" s="165"/>
      <c r="AI202" s="165"/>
      <c r="AJ202" s="165"/>
      <c r="AK202" s="165"/>
      <c r="AL202" s="165"/>
      <c r="AM202" s="165"/>
    </row>
    <row r="203" customFormat="false" ht="14.25" hidden="false" customHeight="true" outlineLevel="0" collapsed="false">
      <c r="A203" s="165"/>
      <c r="B203" s="178"/>
      <c r="C203" s="178"/>
      <c r="D203" s="178"/>
      <c r="E203" s="179"/>
      <c r="F203" s="179"/>
      <c r="G203" s="179"/>
      <c r="H203" s="180"/>
      <c r="I203" s="180"/>
      <c r="J203" s="180"/>
      <c r="K203" s="181"/>
      <c r="L203" s="181"/>
      <c r="M203" s="181"/>
      <c r="N203" s="182"/>
      <c r="O203" s="182"/>
      <c r="P203" s="182"/>
      <c r="Q203" s="183"/>
      <c r="R203" s="183"/>
      <c r="S203" s="183"/>
      <c r="T203" s="165"/>
      <c r="U203" s="165"/>
      <c r="V203" s="165"/>
      <c r="W203" s="165"/>
      <c r="X203" s="165"/>
      <c r="Y203" s="165"/>
      <c r="Z203" s="165"/>
      <c r="AA203" s="165"/>
      <c r="AB203" s="165"/>
      <c r="AC203" s="165"/>
      <c r="AD203" s="165"/>
      <c r="AE203" s="165"/>
      <c r="AF203" s="165"/>
      <c r="AG203" s="165"/>
      <c r="AH203" s="165"/>
      <c r="AI203" s="165"/>
      <c r="AJ203" s="165"/>
      <c r="AK203" s="165"/>
      <c r="AL203" s="165"/>
      <c r="AM203" s="165"/>
    </row>
    <row r="204" customFormat="false" ht="14.25" hidden="false" customHeight="true" outlineLevel="0" collapsed="false">
      <c r="A204" s="165"/>
      <c r="B204" s="178"/>
      <c r="C204" s="178"/>
      <c r="D204" s="178"/>
      <c r="E204" s="179"/>
      <c r="F204" s="179"/>
      <c r="G204" s="179"/>
      <c r="H204" s="180"/>
      <c r="I204" s="180"/>
      <c r="J204" s="180"/>
      <c r="K204" s="181"/>
      <c r="L204" s="181"/>
      <c r="M204" s="181"/>
      <c r="N204" s="182"/>
      <c r="O204" s="182"/>
      <c r="P204" s="182"/>
      <c r="Q204" s="183"/>
      <c r="R204" s="183"/>
      <c r="S204" s="183"/>
      <c r="T204" s="165"/>
      <c r="U204" s="165"/>
      <c r="V204" s="165"/>
      <c r="W204" s="165"/>
      <c r="X204" s="165"/>
      <c r="Y204" s="165"/>
      <c r="Z204" s="165"/>
      <c r="AA204" s="165"/>
      <c r="AB204" s="165"/>
      <c r="AC204" s="165"/>
      <c r="AD204" s="165"/>
      <c r="AE204" s="165"/>
      <c r="AF204" s="165"/>
      <c r="AG204" s="165"/>
      <c r="AH204" s="165"/>
      <c r="AI204" s="165"/>
      <c r="AJ204" s="165"/>
      <c r="AK204" s="165"/>
      <c r="AL204" s="165"/>
      <c r="AM204" s="165"/>
    </row>
    <row r="205" customFormat="false" ht="14.25" hidden="false" customHeight="true" outlineLevel="0" collapsed="false">
      <c r="A205" s="165"/>
      <c r="B205" s="178"/>
      <c r="C205" s="178"/>
      <c r="D205" s="178"/>
      <c r="E205" s="179"/>
      <c r="F205" s="179"/>
      <c r="G205" s="179"/>
      <c r="H205" s="180"/>
      <c r="I205" s="180"/>
      <c r="J205" s="180"/>
      <c r="K205" s="181"/>
      <c r="L205" s="181"/>
      <c r="M205" s="181"/>
      <c r="N205" s="182"/>
      <c r="O205" s="182"/>
      <c r="P205" s="182"/>
      <c r="Q205" s="183"/>
      <c r="R205" s="183"/>
      <c r="S205" s="183"/>
      <c r="T205" s="165"/>
      <c r="U205" s="165"/>
      <c r="V205" s="165"/>
      <c r="W205" s="165"/>
      <c r="X205" s="165"/>
      <c r="Y205" s="165"/>
      <c r="Z205" s="165"/>
      <c r="AA205" s="165"/>
      <c r="AB205" s="165"/>
      <c r="AC205" s="165"/>
      <c r="AD205" s="165"/>
      <c r="AE205" s="165"/>
      <c r="AF205" s="165"/>
      <c r="AG205" s="165"/>
      <c r="AH205" s="165"/>
      <c r="AI205" s="165"/>
      <c r="AJ205" s="165"/>
      <c r="AK205" s="165"/>
      <c r="AL205" s="165"/>
      <c r="AM205" s="165"/>
    </row>
    <row r="206" customFormat="false" ht="14.25" hidden="false" customHeight="true" outlineLevel="0" collapsed="false">
      <c r="A206" s="165"/>
      <c r="B206" s="178"/>
      <c r="C206" s="178"/>
      <c r="D206" s="178"/>
      <c r="E206" s="179"/>
      <c r="F206" s="179"/>
      <c r="G206" s="179"/>
      <c r="H206" s="180"/>
      <c r="I206" s="180"/>
      <c r="J206" s="180"/>
      <c r="K206" s="181"/>
      <c r="L206" s="181"/>
      <c r="M206" s="181"/>
      <c r="N206" s="182"/>
      <c r="O206" s="182"/>
      <c r="P206" s="182"/>
      <c r="Q206" s="183"/>
      <c r="R206" s="183"/>
      <c r="S206" s="183"/>
      <c r="T206" s="165"/>
      <c r="U206" s="165"/>
      <c r="V206" s="165"/>
      <c r="W206" s="165"/>
      <c r="X206" s="165"/>
      <c r="Y206" s="165"/>
      <c r="Z206" s="165"/>
      <c r="AA206" s="165"/>
      <c r="AB206" s="165"/>
      <c r="AC206" s="165"/>
      <c r="AD206" s="165"/>
      <c r="AE206" s="165"/>
      <c r="AF206" s="165"/>
      <c r="AG206" s="165"/>
      <c r="AH206" s="165"/>
      <c r="AI206" s="165"/>
      <c r="AJ206" s="165"/>
      <c r="AK206" s="165"/>
      <c r="AL206" s="165"/>
      <c r="AM206" s="165"/>
    </row>
    <row r="207" customFormat="false" ht="14.25" hidden="false" customHeight="true" outlineLevel="0" collapsed="false">
      <c r="A207" s="165"/>
      <c r="B207" s="178"/>
      <c r="C207" s="178"/>
      <c r="D207" s="178"/>
      <c r="E207" s="179"/>
      <c r="F207" s="179"/>
      <c r="G207" s="179"/>
      <c r="H207" s="180"/>
      <c r="I207" s="180"/>
      <c r="J207" s="180"/>
      <c r="K207" s="181"/>
      <c r="L207" s="181"/>
      <c r="M207" s="181"/>
      <c r="N207" s="182"/>
      <c r="O207" s="182"/>
      <c r="P207" s="182"/>
      <c r="Q207" s="183"/>
      <c r="R207" s="183"/>
      <c r="S207" s="183"/>
      <c r="T207" s="165"/>
      <c r="U207" s="165"/>
      <c r="V207" s="165"/>
      <c r="W207" s="165"/>
      <c r="X207" s="165"/>
      <c r="Y207" s="165"/>
      <c r="Z207" s="165"/>
      <c r="AA207" s="165"/>
      <c r="AB207" s="165"/>
      <c r="AC207" s="165"/>
      <c r="AD207" s="165"/>
      <c r="AE207" s="165"/>
      <c r="AF207" s="165"/>
      <c r="AG207" s="165"/>
      <c r="AH207" s="165"/>
      <c r="AI207" s="165"/>
      <c r="AJ207" s="165"/>
      <c r="AK207" s="165"/>
      <c r="AL207" s="165"/>
      <c r="AM207" s="165"/>
    </row>
    <row r="208" customFormat="false" ht="14.25" hidden="false" customHeight="true" outlineLevel="0" collapsed="false">
      <c r="A208" s="165"/>
      <c r="B208" s="178"/>
      <c r="C208" s="178"/>
      <c r="D208" s="178"/>
      <c r="E208" s="179"/>
      <c r="F208" s="179"/>
      <c r="G208" s="179"/>
      <c r="H208" s="180"/>
      <c r="I208" s="180"/>
      <c r="J208" s="180"/>
      <c r="K208" s="181"/>
      <c r="L208" s="181"/>
      <c r="M208" s="181"/>
      <c r="N208" s="182"/>
      <c r="O208" s="182"/>
      <c r="P208" s="182"/>
      <c r="Q208" s="183"/>
      <c r="R208" s="183"/>
      <c r="S208" s="183"/>
      <c r="T208" s="165"/>
      <c r="U208" s="165"/>
      <c r="V208" s="165"/>
      <c r="W208" s="165"/>
      <c r="X208" s="165"/>
      <c r="Y208" s="165"/>
      <c r="Z208" s="165"/>
      <c r="AA208" s="165"/>
      <c r="AB208" s="165"/>
      <c r="AC208" s="165"/>
      <c r="AD208" s="165"/>
      <c r="AE208" s="165"/>
      <c r="AF208" s="165"/>
      <c r="AG208" s="165"/>
      <c r="AH208" s="165"/>
      <c r="AI208" s="165"/>
      <c r="AJ208" s="165"/>
      <c r="AK208" s="165"/>
      <c r="AL208" s="165"/>
      <c r="AM208" s="165"/>
    </row>
    <row r="209" customFormat="false" ht="14.25" hidden="false" customHeight="true" outlineLevel="0" collapsed="false">
      <c r="A209" s="165"/>
      <c r="B209" s="178"/>
      <c r="C209" s="178"/>
      <c r="D209" s="178"/>
      <c r="E209" s="179"/>
      <c r="F209" s="179"/>
      <c r="G209" s="179"/>
      <c r="H209" s="180"/>
      <c r="I209" s="180"/>
      <c r="J209" s="180"/>
      <c r="K209" s="181"/>
      <c r="L209" s="181"/>
      <c r="M209" s="181"/>
      <c r="N209" s="182"/>
      <c r="O209" s="182"/>
      <c r="P209" s="182"/>
      <c r="Q209" s="183"/>
      <c r="R209" s="183"/>
      <c r="S209" s="183"/>
      <c r="T209" s="165"/>
      <c r="U209" s="165"/>
      <c r="V209" s="165"/>
      <c r="W209" s="165"/>
      <c r="X209" s="165"/>
      <c r="Y209" s="165"/>
      <c r="Z209" s="165"/>
      <c r="AA209" s="165"/>
      <c r="AB209" s="165"/>
      <c r="AC209" s="165"/>
      <c r="AD209" s="165"/>
      <c r="AE209" s="165"/>
      <c r="AF209" s="165"/>
      <c r="AG209" s="165"/>
      <c r="AH209" s="165"/>
      <c r="AI209" s="165"/>
      <c r="AJ209" s="165"/>
      <c r="AK209" s="165"/>
      <c r="AL209" s="165"/>
      <c r="AM209" s="165"/>
    </row>
    <row r="210" customFormat="false" ht="14.25" hidden="false" customHeight="true" outlineLevel="0" collapsed="false">
      <c r="A210" s="165"/>
      <c r="B210" s="178"/>
      <c r="C210" s="178"/>
      <c r="D210" s="178"/>
      <c r="E210" s="179"/>
      <c r="F210" s="179"/>
      <c r="G210" s="179"/>
      <c r="H210" s="180"/>
      <c r="I210" s="180"/>
      <c r="J210" s="180"/>
      <c r="K210" s="181"/>
      <c r="L210" s="181"/>
      <c r="M210" s="181"/>
      <c r="N210" s="182"/>
      <c r="O210" s="182"/>
      <c r="P210" s="182"/>
      <c r="Q210" s="183"/>
      <c r="R210" s="183"/>
      <c r="S210" s="183"/>
      <c r="T210" s="165"/>
      <c r="U210" s="165"/>
      <c r="V210" s="165"/>
      <c r="W210" s="165"/>
      <c r="X210" s="165"/>
      <c r="Y210" s="165"/>
      <c r="Z210" s="165"/>
      <c r="AA210" s="165"/>
      <c r="AB210" s="165"/>
      <c r="AC210" s="165"/>
      <c r="AD210" s="165"/>
      <c r="AE210" s="165"/>
      <c r="AF210" s="165"/>
      <c r="AG210" s="165"/>
      <c r="AH210" s="165"/>
      <c r="AI210" s="165"/>
      <c r="AJ210" s="165"/>
      <c r="AK210" s="165"/>
      <c r="AL210" s="165"/>
      <c r="AM210" s="165"/>
    </row>
    <row r="211" customFormat="false" ht="14.25" hidden="false" customHeight="true" outlineLevel="0" collapsed="false">
      <c r="A211" s="165"/>
      <c r="B211" s="178"/>
      <c r="C211" s="178"/>
      <c r="D211" s="178"/>
      <c r="E211" s="179"/>
      <c r="F211" s="179"/>
      <c r="G211" s="179"/>
      <c r="H211" s="180"/>
      <c r="I211" s="180"/>
      <c r="J211" s="180"/>
      <c r="K211" s="181"/>
      <c r="L211" s="181"/>
      <c r="M211" s="181"/>
      <c r="N211" s="182"/>
      <c r="O211" s="182"/>
      <c r="P211" s="182"/>
      <c r="Q211" s="183"/>
      <c r="R211" s="183"/>
      <c r="S211" s="183"/>
      <c r="T211" s="165"/>
      <c r="U211" s="165"/>
      <c r="V211" s="165"/>
      <c r="W211" s="165"/>
      <c r="X211" s="165"/>
      <c r="Y211" s="165"/>
      <c r="Z211" s="165"/>
      <c r="AA211" s="165"/>
      <c r="AB211" s="165"/>
      <c r="AC211" s="165"/>
      <c r="AD211" s="165"/>
      <c r="AE211" s="165"/>
      <c r="AF211" s="165"/>
      <c r="AG211" s="165"/>
      <c r="AH211" s="165"/>
      <c r="AI211" s="165"/>
      <c r="AJ211" s="165"/>
      <c r="AK211" s="165"/>
      <c r="AL211" s="165"/>
      <c r="AM211" s="165"/>
    </row>
    <row r="212" customFormat="false" ht="14.25" hidden="false" customHeight="true" outlineLevel="0" collapsed="false">
      <c r="A212" s="165"/>
      <c r="B212" s="178"/>
      <c r="C212" s="178"/>
      <c r="D212" s="178"/>
      <c r="E212" s="179"/>
      <c r="F212" s="179"/>
      <c r="G212" s="179"/>
      <c r="H212" s="180"/>
      <c r="I212" s="180"/>
      <c r="J212" s="180"/>
      <c r="K212" s="181"/>
      <c r="L212" s="181"/>
      <c r="M212" s="181"/>
      <c r="N212" s="182"/>
      <c r="O212" s="182"/>
      <c r="P212" s="182"/>
      <c r="Q212" s="183"/>
      <c r="R212" s="183"/>
      <c r="S212" s="183"/>
      <c r="T212" s="165"/>
      <c r="U212" s="165"/>
      <c r="V212" s="165"/>
      <c r="W212" s="165"/>
      <c r="X212" s="165"/>
      <c r="Y212" s="165"/>
      <c r="Z212" s="165"/>
      <c r="AA212" s="165"/>
      <c r="AB212" s="165"/>
      <c r="AC212" s="165"/>
      <c r="AD212" s="165"/>
      <c r="AE212" s="165"/>
      <c r="AF212" s="165"/>
      <c r="AG212" s="165"/>
      <c r="AH212" s="165"/>
      <c r="AI212" s="165"/>
      <c r="AJ212" s="165"/>
      <c r="AK212" s="165"/>
      <c r="AL212" s="165"/>
      <c r="AM212" s="165"/>
    </row>
    <row r="213" customFormat="false" ht="14.25" hidden="false" customHeight="true" outlineLevel="0" collapsed="false">
      <c r="A213" s="165"/>
      <c r="B213" s="178"/>
      <c r="C213" s="178"/>
      <c r="D213" s="178"/>
      <c r="E213" s="179"/>
      <c r="F213" s="179"/>
      <c r="G213" s="179"/>
      <c r="H213" s="180"/>
      <c r="I213" s="180"/>
      <c r="J213" s="180"/>
      <c r="K213" s="181"/>
      <c r="L213" s="181"/>
      <c r="M213" s="181"/>
      <c r="N213" s="182"/>
      <c r="O213" s="182"/>
      <c r="P213" s="182"/>
      <c r="Q213" s="183"/>
      <c r="R213" s="183"/>
      <c r="S213" s="183"/>
      <c r="T213" s="165"/>
      <c r="U213" s="165"/>
      <c r="V213" s="165"/>
      <c r="W213" s="165"/>
      <c r="X213" s="165"/>
      <c r="Y213" s="165"/>
      <c r="Z213" s="165"/>
      <c r="AA213" s="165"/>
      <c r="AB213" s="165"/>
      <c r="AC213" s="165"/>
      <c r="AD213" s="165"/>
      <c r="AE213" s="165"/>
      <c r="AF213" s="165"/>
      <c r="AG213" s="165"/>
      <c r="AH213" s="165"/>
      <c r="AI213" s="165"/>
      <c r="AJ213" s="165"/>
      <c r="AK213" s="165"/>
      <c r="AL213" s="165"/>
      <c r="AM213" s="165"/>
    </row>
    <row r="214" customFormat="false" ht="14.25" hidden="false" customHeight="true" outlineLevel="0" collapsed="false">
      <c r="A214" s="165"/>
      <c r="B214" s="178"/>
      <c r="C214" s="178"/>
      <c r="D214" s="178"/>
      <c r="E214" s="179"/>
      <c r="F214" s="179"/>
      <c r="G214" s="179"/>
      <c r="H214" s="180"/>
      <c r="I214" s="180"/>
      <c r="J214" s="180"/>
      <c r="K214" s="181"/>
      <c r="L214" s="181"/>
      <c r="M214" s="181"/>
      <c r="N214" s="182"/>
      <c r="O214" s="182"/>
      <c r="P214" s="182"/>
      <c r="Q214" s="183"/>
      <c r="R214" s="183"/>
      <c r="S214" s="183"/>
      <c r="T214" s="165"/>
      <c r="U214" s="165"/>
      <c r="V214" s="165"/>
      <c r="W214" s="165"/>
      <c r="X214" s="165"/>
      <c r="Y214" s="165"/>
      <c r="Z214" s="165"/>
      <c r="AA214" s="165"/>
      <c r="AB214" s="165"/>
      <c r="AC214" s="165"/>
      <c r="AD214" s="165"/>
      <c r="AE214" s="165"/>
      <c r="AF214" s="165"/>
      <c r="AG214" s="165"/>
      <c r="AH214" s="165"/>
      <c r="AI214" s="165"/>
      <c r="AJ214" s="165"/>
      <c r="AK214" s="165"/>
      <c r="AL214" s="165"/>
      <c r="AM214" s="165"/>
    </row>
    <row r="215" customFormat="false" ht="14.25" hidden="false" customHeight="true" outlineLevel="0" collapsed="false">
      <c r="A215" s="165"/>
      <c r="B215" s="178"/>
      <c r="C215" s="178"/>
      <c r="D215" s="178"/>
      <c r="E215" s="179"/>
      <c r="F215" s="179"/>
      <c r="G215" s="179"/>
      <c r="H215" s="180"/>
      <c r="I215" s="180"/>
      <c r="J215" s="180"/>
      <c r="K215" s="181"/>
      <c r="L215" s="181"/>
      <c r="M215" s="181"/>
      <c r="N215" s="182"/>
      <c r="O215" s="182"/>
      <c r="P215" s="182"/>
      <c r="Q215" s="183"/>
      <c r="R215" s="183"/>
      <c r="S215" s="183"/>
      <c r="T215" s="165"/>
      <c r="U215" s="165"/>
      <c r="V215" s="165"/>
      <c r="W215" s="165"/>
      <c r="X215" s="165"/>
      <c r="Y215" s="165"/>
      <c r="Z215" s="165"/>
      <c r="AA215" s="165"/>
      <c r="AB215" s="165"/>
      <c r="AC215" s="165"/>
      <c r="AD215" s="165"/>
      <c r="AE215" s="165"/>
      <c r="AF215" s="165"/>
      <c r="AG215" s="165"/>
      <c r="AH215" s="165"/>
      <c r="AI215" s="165"/>
      <c r="AJ215" s="165"/>
      <c r="AK215" s="165"/>
      <c r="AL215" s="165"/>
      <c r="AM215" s="165"/>
    </row>
    <row r="216" customFormat="false" ht="14.25" hidden="false" customHeight="true" outlineLevel="0" collapsed="false">
      <c r="A216" s="165"/>
      <c r="B216" s="178"/>
      <c r="C216" s="178"/>
      <c r="D216" s="178"/>
      <c r="E216" s="179"/>
      <c r="F216" s="179"/>
      <c r="G216" s="179"/>
      <c r="H216" s="180"/>
      <c r="I216" s="180"/>
      <c r="J216" s="180"/>
      <c r="K216" s="181"/>
      <c r="L216" s="181"/>
      <c r="M216" s="181"/>
      <c r="N216" s="182"/>
      <c r="O216" s="182"/>
      <c r="P216" s="182"/>
      <c r="Q216" s="183"/>
      <c r="R216" s="183"/>
      <c r="S216" s="183"/>
      <c r="T216" s="165"/>
      <c r="U216" s="165"/>
      <c r="V216" s="165"/>
      <c r="W216" s="165"/>
      <c r="X216" s="165"/>
      <c r="Y216" s="165"/>
      <c r="Z216" s="165"/>
      <c r="AA216" s="165"/>
      <c r="AB216" s="165"/>
      <c r="AC216" s="165"/>
      <c r="AD216" s="165"/>
      <c r="AE216" s="165"/>
      <c r="AF216" s="165"/>
      <c r="AG216" s="165"/>
      <c r="AH216" s="165"/>
      <c r="AI216" s="165"/>
      <c r="AJ216" s="165"/>
      <c r="AK216" s="165"/>
      <c r="AL216" s="165"/>
      <c r="AM216" s="165"/>
    </row>
    <row r="217" customFormat="false" ht="14.25" hidden="false" customHeight="true" outlineLevel="0" collapsed="false">
      <c r="A217" s="165"/>
      <c r="B217" s="178"/>
      <c r="C217" s="178"/>
      <c r="D217" s="178"/>
      <c r="E217" s="179"/>
      <c r="F217" s="179"/>
      <c r="G217" s="179"/>
      <c r="H217" s="180"/>
      <c r="I217" s="180"/>
      <c r="J217" s="180"/>
      <c r="K217" s="181"/>
      <c r="L217" s="181"/>
      <c r="M217" s="181"/>
      <c r="N217" s="182"/>
      <c r="O217" s="182"/>
      <c r="P217" s="182"/>
      <c r="Q217" s="183"/>
      <c r="R217" s="183"/>
      <c r="S217" s="183"/>
      <c r="T217" s="165"/>
      <c r="U217" s="165"/>
      <c r="V217" s="165"/>
      <c r="W217" s="165"/>
      <c r="X217" s="165"/>
      <c r="Y217" s="165"/>
      <c r="Z217" s="165"/>
      <c r="AA217" s="165"/>
      <c r="AB217" s="165"/>
      <c r="AC217" s="165"/>
      <c r="AD217" s="165"/>
      <c r="AE217" s="165"/>
      <c r="AF217" s="165"/>
      <c r="AG217" s="165"/>
      <c r="AH217" s="165"/>
      <c r="AI217" s="165"/>
      <c r="AJ217" s="165"/>
      <c r="AK217" s="165"/>
      <c r="AL217" s="165"/>
      <c r="AM217" s="165"/>
    </row>
    <row r="218" customFormat="false" ht="14.25" hidden="false" customHeight="true" outlineLevel="0" collapsed="false">
      <c r="A218" s="165"/>
      <c r="B218" s="178"/>
      <c r="C218" s="178"/>
      <c r="D218" s="178"/>
      <c r="E218" s="179"/>
      <c r="F218" s="179"/>
      <c r="G218" s="179"/>
      <c r="H218" s="180"/>
      <c r="I218" s="180"/>
      <c r="J218" s="180"/>
      <c r="K218" s="181"/>
      <c r="L218" s="181"/>
      <c r="M218" s="181"/>
      <c r="N218" s="182"/>
      <c r="O218" s="182"/>
      <c r="P218" s="182"/>
      <c r="Q218" s="183"/>
      <c r="R218" s="183"/>
      <c r="S218" s="183"/>
      <c r="T218" s="165"/>
      <c r="U218" s="165"/>
      <c r="V218" s="165"/>
      <c r="W218" s="165"/>
      <c r="X218" s="165"/>
      <c r="Y218" s="165"/>
      <c r="Z218" s="165"/>
      <c r="AA218" s="165"/>
      <c r="AB218" s="165"/>
      <c r="AC218" s="165"/>
      <c r="AD218" s="165"/>
      <c r="AE218" s="165"/>
      <c r="AF218" s="165"/>
      <c r="AG218" s="165"/>
      <c r="AH218" s="165"/>
      <c r="AI218" s="165"/>
      <c r="AJ218" s="165"/>
      <c r="AK218" s="165"/>
      <c r="AL218" s="165"/>
      <c r="AM218" s="165"/>
    </row>
    <row r="219" customFormat="false" ht="14.25" hidden="false" customHeight="true" outlineLevel="0" collapsed="false">
      <c r="A219" s="165"/>
      <c r="B219" s="178"/>
      <c r="C219" s="178"/>
      <c r="D219" s="178"/>
      <c r="E219" s="179"/>
      <c r="F219" s="179"/>
      <c r="G219" s="179"/>
      <c r="H219" s="180"/>
      <c r="I219" s="180"/>
      <c r="J219" s="180"/>
      <c r="K219" s="181"/>
      <c r="L219" s="181"/>
      <c r="M219" s="181"/>
      <c r="N219" s="182"/>
      <c r="O219" s="182"/>
      <c r="P219" s="182"/>
      <c r="Q219" s="183"/>
      <c r="R219" s="183"/>
      <c r="S219" s="183"/>
      <c r="T219" s="165"/>
      <c r="U219" s="165"/>
      <c r="V219" s="165"/>
      <c r="W219" s="165"/>
      <c r="X219" s="165"/>
      <c r="Y219" s="165"/>
      <c r="Z219" s="165"/>
      <c r="AA219" s="165"/>
      <c r="AB219" s="165"/>
      <c r="AC219" s="165"/>
      <c r="AD219" s="165"/>
      <c r="AE219" s="165"/>
      <c r="AF219" s="165"/>
      <c r="AG219" s="165"/>
      <c r="AH219" s="165"/>
      <c r="AI219" s="165"/>
      <c r="AJ219" s="165"/>
      <c r="AK219" s="165"/>
      <c r="AL219" s="165"/>
      <c r="AM219" s="165"/>
    </row>
    <row r="220" customFormat="false" ht="14.25" hidden="false" customHeight="true" outlineLevel="0" collapsed="false">
      <c r="A220" s="165"/>
      <c r="B220" s="178"/>
      <c r="C220" s="178"/>
      <c r="D220" s="178"/>
      <c r="E220" s="179"/>
      <c r="F220" s="179"/>
      <c r="G220" s="179"/>
      <c r="H220" s="180"/>
      <c r="I220" s="180"/>
      <c r="J220" s="180"/>
      <c r="K220" s="181"/>
      <c r="L220" s="181"/>
      <c r="M220" s="181"/>
      <c r="N220" s="182"/>
      <c r="O220" s="182"/>
      <c r="P220" s="182"/>
      <c r="Q220" s="183"/>
      <c r="R220" s="183"/>
      <c r="S220" s="183"/>
      <c r="T220" s="165"/>
      <c r="U220" s="165"/>
      <c r="V220" s="165"/>
      <c r="W220" s="165"/>
      <c r="X220" s="165"/>
      <c r="Y220" s="165"/>
      <c r="Z220" s="165"/>
      <c r="AA220" s="165"/>
      <c r="AB220" s="165"/>
      <c r="AC220" s="165"/>
      <c r="AD220" s="165"/>
      <c r="AE220" s="165"/>
      <c r="AF220" s="165"/>
      <c r="AG220" s="165"/>
      <c r="AH220" s="165"/>
      <c r="AI220" s="165"/>
      <c r="AJ220" s="165"/>
      <c r="AK220" s="165"/>
      <c r="AL220" s="165"/>
      <c r="AM220" s="165"/>
    </row>
    <row r="221" customFormat="false" ht="14.25" hidden="false" customHeight="true" outlineLevel="0" collapsed="false">
      <c r="A221" s="165"/>
      <c r="B221" s="178"/>
      <c r="C221" s="178"/>
      <c r="D221" s="178"/>
      <c r="E221" s="179"/>
      <c r="F221" s="179"/>
      <c r="G221" s="179"/>
      <c r="H221" s="180"/>
      <c r="I221" s="180"/>
      <c r="J221" s="180"/>
      <c r="K221" s="181"/>
      <c r="L221" s="181"/>
      <c r="M221" s="181"/>
      <c r="N221" s="182"/>
      <c r="O221" s="182"/>
      <c r="P221" s="182"/>
      <c r="Q221" s="183"/>
      <c r="R221" s="183"/>
      <c r="S221" s="183"/>
      <c r="T221" s="165"/>
      <c r="U221" s="165"/>
      <c r="V221" s="165"/>
      <c r="W221" s="165"/>
      <c r="X221" s="165"/>
      <c r="Y221" s="165"/>
      <c r="Z221" s="165"/>
      <c r="AA221" s="165"/>
      <c r="AB221" s="165"/>
      <c r="AC221" s="165"/>
      <c r="AD221" s="165"/>
      <c r="AE221" s="165"/>
      <c r="AF221" s="165"/>
      <c r="AG221" s="165"/>
      <c r="AH221" s="165"/>
      <c r="AI221" s="165"/>
      <c r="AJ221" s="165"/>
      <c r="AK221" s="165"/>
      <c r="AL221" s="165"/>
      <c r="AM221" s="165"/>
    </row>
    <row r="222" customFormat="false" ht="14.25" hidden="false" customHeight="true" outlineLevel="0" collapsed="false">
      <c r="A222" s="165"/>
      <c r="B222" s="178"/>
      <c r="C222" s="178"/>
      <c r="D222" s="178"/>
      <c r="E222" s="179"/>
      <c r="F222" s="179"/>
      <c r="G222" s="179"/>
      <c r="H222" s="180"/>
      <c r="I222" s="180"/>
      <c r="J222" s="180"/>
      <c r="K222" s="181"/>
      <c r="L222" s="181"/>
      <c r="M222" s="181"/>
      <c r="N222" s="182"/>
      <c r="O222" s="182"/>
      <c r="P222" s="182"/>
      <c r="Q222" s="183"/>
      <c r="R222" s="183"/>
      <c r="S222" s="183"/>
      <c r="T222" s="165"/>
      <c r="U222" s="165"/>
      <c r="V222" s="165"/>
      <c r="W222" s="165"/>
      <c r="X222" s="165"/>
      <c r="Y222" s="165"/>
      <c r="Z222" s="165"/>
      <c r="AA222" s="165"/>
      <c r="AB222" s="165"/>
      <c r="AC222" s="165"/>
      <c r="AD222" s="165"/>
      <c r="AE222" s="165"/>
      <c r="AF222" s="165"/>
      <c r="AG222" s="165"/>
      <c r="AH222" s="165"/>
      <c r="AI222" s="165"/>
      <c r="AJ222" s="165"/>
      <c r="AK222" s="165"/>
      <c r="AL222" s="165"/>
      <c r="AM222" s="165"/>
    </row>
    <row r="223" customFormat="false" ht="14.25" hidden="false" customHeight="true" outlineLevel="0" collapsed="false">
      <c r="A223" s="165"/>
      <c r="B223" s="178"/>
      <c r="C223" s="178"/>
      <c r="D223" s="178"/>
      <c r="E223" s="179"/>
      <c r="F223" s="179"/>
      <c r="G223" s="179"/>
      <c r="H223" s="180"/>
      <c r="I223" s="180"/>
      <c r="J223" s="180"/>
      <c r="K223" s="181"/>
      <c r="L223" s="181"/>
      <c r="M223" s="181"/>
      <c r="N223" s="182"/>
      <c r="O223" s="182"/>
      <c r="P223" s="182"/>
      <c r="Q223" s="183"/>
      <c r="R223" s="183"/>
      <c r="S223" s="183"/>
      <c r="T223" s="165"/>
      <c r="U223" s="165"/>
      <c r="V223" s="165"/>
      <c r="W223" s="165"/>
      <c r="X223" s="165"/>
      <c r="Y223" s="165"/>
      <c r="Z223" s="165"/>
      <c r="AA223" s="165"/>
      <c r="AB223" s="165"/>
      <c r="AC223" s="165"/>
      <c r="AD223" s="165"/>
      <c r="AE223" s="165"/>
      <c r="AF223" s="165"/>
      <c r="AG223" s="165"/>
      <c r="AH223" s="165"/>
      <c r="AI223" s="165"/>
      <c r="AJ223" s="165"/>
      <c r="AK223" s="165"/>
      <c r="AL223" s="165"/>
      <c r="AM223" s="165"/>
    </row>
    <row r="224" customFormat="false" ht="14.25" hidden="false" customHeight="true" outlineLevel="0" collapsed="false">
      <c r="A224" s="165"/>
      <c r="B224" s="178"/>
      <c r="C224" s="178"/>
      <c r="D224" s="178"/>
      <c r="E224" s="179"/>
      <c r="F224" s="179"/>
      <c r="G224" s="179"/>
      <c r="H224" s="180"/>
      <c r="I224" s="180"/>
      <c r="J224" s="180"/>
      <c r="K224" s="181"/>
      <c r="L224" s="181"/>
      <c r="M224" s="181"/>
      <c r="N224" s="182"/>
      <c r="O224" s="182"/>
      <c r="P224" s="182"/>
      <c r="Q224" s="183"/>
      <c r="R224" s="183"/>
      <c r="S224" s="183"/>
      <c r="T224" s="165"/>
      <c r="U224" s="165"/>
      <c r="V224" s="165"/>
      <c r="W224" s="165"/>
      <c r="X224" s="165"/>
      <c r="Y224" s="165"/>
      <c r="Z224" s="165"/>
      <c r="AA224" s="165"/>
      <c r="AB224" s="165"/>
      <c r="AC224" s="165"/>
      <c r="AD224" s="165"/>
      <c r="AE224" s="165"/>
      <c r="AF224" s="165"/>
      <c r="AG224" s="165"/>
      <c r="AH224" s="165"/>
      <c r="AI224" s="165"/>
      <c r="AJ224" s="165"/>
      <c r="AK224" s="165"/>
      <c r="AL224" s="165"/>
      <c r="AM224" s="165"/>
    </row>
    <row r="225" customFormat="false" ht="14.25" hidden="false" customHeight="true" outlineLevel="0" collapsed="false">
      <c r="A225" s="165"/>
      <c r="B225" s="178"/>
      <c r="C225" s="178"/>
      <c r="D225" s="178"/>
      <c r="E225" s="179"/>
      <c r="F225" s="179"/>
      <c r="G225" s="179"/>
      <c r="H225" s="180"/>
      <c r="I225" s="180"/>
      <c r="J225" s="180"/>
      <c r="K225" s="181"/>
      <c r="L225" s="181"/>
      <c r="M225" s="181"/>
      <c r="N225" s="182"/>
      <c r="O225" s="182"/>
      <c r="P225" s="182"/>
      <c r="Q225" s="183"/>
      <c r="R225" s="183"/>
      <c r="S225" s="183"/>
      <c r="T225" s="165"/>
      <c r="U225" s="165"/>
      <c r="V225" s="165"/>
      <c r="W225" s="165"/>
      <c r="X225" s="165"/>
      <c r="Y225" s="165"/>
      <c r="Z225" s="165"/>
      <c r="AA225" s="165"/>
      <c r="AB225" s="165"/>
      <c r="AC225" s="165"/>
      <c r="AD225" s="165"/>
      <c r="AE225" s="165"/>
      <c r="AF225" s="165"/>
      <c r="AG225" s="165"/>
      <c r="AH225" s="165"/>
      <c r="AI225" s="165"/>
      <c r="AJ225" s="165"/>
      <c r="AK225" s="165"/>
      <c r="AL225" s="165"/>
      <c r="AM225" s="165"/>
    </row>
    <row r="226" customFormat="false" ht="14.25" hidden="false" customHeight="true" outlineLevel="0" collapsed="false">
      <c r="A226" s="165"/>
      <c r="B226" s="178"/>
      <c r="C226" s="178"/>
      <c r="D226" s="178"/>
      <c r="E226" s="179"/>
      <c r="F226" s="179"/>
      <c r="G226" s="179"/>
      <c r="H226" s="180"/>
      <c r="I226" s="180"/>
      <c r="J226" s="180"/>
      <c r="K226" s="181"/>
      <c r="L226" s="181"/>
      <c r="M226" s="181"/>
      <c r="N226" s="182"/>
      <c r="O226" s="182"/>
      <c r="P226" s="182"/>
      <c r="Q226" s="183"/>
      <c r="R226" s="183"/>
      <c r="S226" s="183"/>
      <c r="T226" s="165"/>
      <c r="U226" s="165"/>
      <c r="V226" s="165"/>
      <c r="W226" s="165"/>
      <c r="X226" s="165"/>
      <c r="Y226" s="165"/>
      <c r="Z226" s="165"/>
      <c r="AA226" s="165"/>
      <c r="AB226" s="165"/>
      <c r="AC226" s="165"/>
      <c r="AD226" s="165"/>
      <c r="AE226" s="165"/>
      <c r="AF226" s="165"/>
      <c r="AG226" s="165"/>
      <c r="AH226" s="165"/>
      <c r="AI226" s="165"/>
      <c r="AJ226" s="165"/>
      <c r="AK226" s="165"/>
      <c r="AL226" s="165"/>
      <c r="AM226" s="165"/>
    </row>
    <row r="227" customFormat="false" ht="14.25" hidden="false" customHeight="true" outlineLevel="0" collapsed="false">
      <c r="A227" s="165"/>
      <c r="B227" s="178"/>
      <c r="C227" s="178"/>
      <c r="D227" s="178"/>
      <c r="E227" s="179"/>
      <c r="F227" s="179"/>
      <c r="G227" s="179"/>
      <c r="H227" s="180"/>
      <c r="I227" s="180"/>
      <c r="J227" s="180"/>
      <c r="K227" s="181"/>
      <c r="L227" s="181"/>
      <c r="M227" s="181"/>
      <c r="N227" s="182"/>
      <c r="O227" s="182"/>
      <c r="P227" s="182"/>
      <c r="Q227" s="183"/>
      <c r="R227" s="183"/>
      <c r="S227" s="183"/>
      <c r="T227" s="165"/>
      <c r="U227" s="165"/>
      <c r="V227" s="165"/>
      <c r="W227" s="165"/>
      <c r="X227" s="165"/>
      <c r="Y227" s="165"/>
      <c r="Z227" s="165"/>
      <c r="AA227" s="165"/>
      <c r="AB227" s="165"/>
      <c r="AC227" s="165"/>
      <c r="AD227" s="165"/>
      <c r="AE227" s="165"/>
      <c r="AF227" s="165"/>
      <c r="AG227" s="165"/>
      <c r="AH227" s="165"/>
      <c r="AI227" s="165"/>
      <c r="AJ227" s="165"/>
      <c r="AK227" s="165"/>
      <c r="AL227" s="165"/>
      <c r="AM227" s="165"/>
    </row>
    <row r="228" customFormat="false" ht="14.25" hidden="false" customHeight="true" outlineLevel="0" collapsed="false">
      <c r="A228" s="165"/>
      <c r="B228" s="178"/>
      <c r="C228" s="178"/>
      <c r="D228" s="178"/>
      <c r="E228" s="179"/>
      <c r="F228" s="179"/>
      <c r="G228" s="179"/>
      <c r="H228" s="180"/>
      <c r="I228" s="180"/>
      <c r="J228" s="180"/>
      <c r="K228" s="181"/>
      <c r="L228" s="181"/>
      <c r="M228" s="181"/>
      <c r="N228" s="182"/>
      <c r="O228" s="182"/>
      <c r="P228" s="182"/>
      <c r="Q228" s="183"/>
      <c r="R228" s="183"/>
      <c r="S228" s="183"/>
      <c r="T228" s="165"/>
      <c r="U228" s="165"/>
      <c r="V228" s="165"/>
      <c r="W228" s="165"/>
      <c r="X228" s="165"/>
      <c r="Y228" s="165"/>
      <c r="Z228" s="165"/>
      <c r="AA228" s="165"/>
      <c r="AB228" s="165"/>
      <c r="AC228" s="165"/>
      <c r="AD228" s="165"/>
      <c r="AE228" s="165"/>
      <c r="AF228" s="165"/>
      <c r="AG228" s="165"/>
      <c r="AH228" s="165"/>
      <c r="AI228" s="165"/>
      <c r="AJ228" s="165"/>
      <c r="AK228" s="165"/>
      <c r="AL228" s="165"/>
      <c r="AM228" s="165"/>
    </row>
    <row r="229" customFormat="false" ht="14.25" hidden="false" customHeight="true" outlineLevel="0" collapsed="false">
      <c r="A229" s="165"/>
      <c r="B229" s="178"/>
      <c r="C229" s="178"/>
      <c r="D229" s="178"/>
      <c r="E229" s="179"/>
      <c r="F229" s="179"/>
      <c r="G229" s="179"/>
      <c r="H229" s="180"/>
      <c r="I229" s="180"/>
      <c r="J229" s="180"/>
      <c r="K229" s="181"/>
      <c r="L229" s="181"/>
      <c r="M229" s="181"/>
      <c r="N229" s="182"/>
      <c r="O229" s="182"/>
      <c r="P229" s="182"/>
      <c r="Q229" s="183"/>
      <c r="R229" s="183"/>
      <c r="S229" s="183"/>
      <c r="T229" s="165"/>
      <c r="U229" s="165"/>
      <c r="V229" s="165"/>
      <c r="W229" s="165"/>
      <c r="X229" s="165"/>
      <c r="Y229" s="165"/>
      <c r="Z229" s="165"/>
      <c r="AA229" s="165"/>
      <c r="AB229" s="165"/>
      <c r="AC229" s="165"/>
      <c r="AD229" s="165"/>
      <c r="AE229" s="165"/>
      <c r="AF229" s="165"/>
      <c r="AG229" s="165"/>
      <c r="AH229" s="165"/>
      <c r="AI229" s="165"/>
      <c r="AJ229" s="165"/>
      <c r="AK229" s="165"/>
      <c r="AL229" s="165"/>
      <c r="AM229" s="165"/>
    </row>
    <row r="230" customFormat="false" ht="14.25" hidden="false" customHeight="true" outlineLevel="0" collapsed="false">
      <c r="A230" s="165"/>
      <c r="B230" s="178"/>
      <c r="C230" s="178"/>
      <c r="D230" s="178"/>
      <c r="E230" s="179"/>
      <c r="F230" s="179"/>
      <c r="G230" s="179"/>
      <c r="H230" s="180"/>
      <c r="I230" s="180"/>
      <c r="J230" s="180"/>
      <c r="K230" s="181"/>
      <c r="L230" s="181"/>
      <c r="M230" s="181"/>
      <c r="N230" s="182"/>
      <c r="O230" s="182"/>
      <c r="P230" s="182"/>
      <c r="Q230" s="183"/>
      <c r="R230" s="183"/>
      <c r="S230" s="183"/>
      <c r="T230" s="165"/>
      <c r="U230" s="165"/>
      <c r="V230" s="165"/>
      <c r="W230" s="165"/>
      <c r="X230" s="165"/>
      <c r="Y230" s="165"/>
      <c r="Z230" s="165"/>
      <c r="AA230" s="165"/>
      <c r="AB230" s="165"/>
      <c r="AC230" s="165"/>
      <c r="AD230" s="165"/>
      <c r="AE230" s="165"/>
      <c r="AF230" s="165"/>
      <c r="AG230" s="165"/>
      <c r="AH230" s="165"/>
      <c r="AI230" s="165"/>
      <c r="AJ230" s="165"/>
      <c r="AK230" s="165"/>
      <c r="AL230" s="165"/>
      <c r="AM230" s="165"/>
    </row>
    <row r="231" customFormat="false" ht="14.25" hidden="false" customHeight="true" outlineLevel="0" collapsed="false">
      <c r="A231" s="165"/>
      <c r="B231" s="178"/>
      <c r="C231" s="178"/>
      <c r="D231" s="178"/>
      <c r="E231" s="179"/>
      <c r="F231" s="179"/>
      <c r="G231" s="179"/>
      <c r="H231" s="180"/>
      <c r="I231" s="180"/>
      <c r="J231" s="180"/>
      <c r="K231" s="181"/>
      <c r="L231" s="181"/>
      <c r="M231" s="181"/>
      <c r="N231" s="182"/>
      <c r="O231" s="182"/>
      <c r="P231" s="182"/>
      <c r="Q231" s="183"/>
      <c r="R231" s="183"/>
      <c r="S231" s="183"/>
      <c r="T231" s="165"/>
      <c r="U231" s="165"/>
      <c r="V231" s="165"/>
      <c r="W231" s="165"/>
      <c r="X231" s="165"/>
      <c r="Y231" s="165"/>
      <c r="Z231" s="165"/>
      <c r="AA231" s="165"/>
      <c r="AB231" s="165"/>
      <c r="AC231" s="165"/>
      <c r="AD231" s="165"/>
      <c r="AE231" s="165"/>
      <c r="AF231" s="165"/>
      <c r="AG231" s="165"/>
      <c r="AH231" s="165"/>
      <c r="AI231" s="165"/>
      <c r="AJ231" s="165"/>
      <c r="AK231" s="165"/>
      <c r="AL231" s="165"/>
      <c r="AM231" s="165"/>
    </row>
    <row r="232" customFormat="false" ht="14.25" hidden="false" customHeight="true" outlineLevel="0" collapsed="false">
      <c r="A232" s="165"/>
      <c r="B232" s="178"/>
      <c r="C232" s="178"/>
      <c r="D232" s="178"/>
      <c r="E232" s="179"/>
      <c r="F232" s="179"/>
      <c r="G232" s="179"/>
      <c r="H232" s="180"/>
      <c r="I232" s="180"/>
      <c r="J232" s="180"/>
      <c r="K232" s="181"/>
      <c r="L232" s="181"/>
      <c r="M232" s="181"/>
      <c r="N232" s="182"/>
      <c r="O232" s="182"/>
      <c r="P232" s="182"/>
      <c r="Q232" s="183"/>
      <c r="R232" s="183"/>
      <c r="S232" s="183"/>
      <c r="T232" s="165"/>
      <c r="U232" s="165"/>
      <c r="V232" s="165"/>
      <c r="W232" s="165"/>
      <c r="X232" s="165"/>
      <c r="Y232" s="165"/>
      <c r="Z232" s="165"/>
      <c r="AA232" s="165"/>
      <c r="AB232" s="165"/>
      <c r="AC232" s="165"/>
      <c r="AD232" s="165"/>
      <c r="AE232" s="165"/>
      <c r="AF232" s="165"/>
      <c r="AG232" s="165"/>
      <c r="AH232" s="165"/>
      <c r="AI232" s="165"/>
      <c r="AJ232" s="165"/>
      <c r="AK232" s="165"/>
      <c r="AL232" s="165"/>
      <c r="AM232" s="165"/>
    </row>
    <row r="233" customFormat="false" ht="14.25" hidden="false" customHeight="true" outlineLevel="0" collapsed="false">
      <c r="A233" s="165"/>
      <c r="B233" s="178"/>
      <c r="C233" s="178"/>
      <c r="D233" s="178"/>
      <c r="E233" s="179"/>
      <c r="F233" s="179"/>
      <c r="G233" s="179"/>
      <c r="H233" s="180"/>
      <c r="I233" s="180"/>
      <c r="J233" s="180"/>
      <c r="K233" s="181"/>
      <c r="L233" s="181"/>
      <c r="M233" s="181"/>
      <c r="N233" s="182"/>
      <c r="O233" s="182"/>
      <c r="P233" s="182"/>
      <c r="Q233" s="183"/>
      <c r="R233" s="183"/>
      <c r="S233" s="183"/>
      <c r="T233" s="165"/>
      <c r="U233" s="165"/>
      <c r="V233" s="165"/>
      <c r="W233" s="165"/>
      <c r="X233" s="165"/>
      <c r="Y233" s="165"/>
      <c r="Z233" s="165"/>
      <c r="AA233" s="165"/>
      <c r="AB233" s="165"/>
      <c r="AC233" s="165"/>
      <c r="AD233" s="165"/>
      <c r="AE233" s="165"/>
      <c r="AF233" s="165"/>
      <c r="AG233" s="165"/>
      <c r="AH233" s="165"/>
      <c r="AI233" s="165"/>
      <c r="AJ233" s="165"/>
      <c r="AK233" s="165"/>
      <c r="AL233" s="165"/>
      <c r="AM233" s="165"/>
    </row>
    <row r="234" customFormat="false" ht="14.25" hidden="false" customHeight="true" outlineLevel="0" collapsed="false">
      <c r="A234" s="165"/>
      <c r="B234" s="178"/>
      <c r="C234" s="178"/>
      <c r="D234" s="178"/>
      <c r="E234" s="179"/>
      <c r="F234" s="179"/>
      <c r="G234" s="179"/>
      <c r="H234" s="180"/>
      <c r="I234" s="180"/>
      <c r="J234" s="180"/>
      <c r="K234" s="181"/>
      <c r="L234" s="181"/>
      <c r="M234" s="181"/>
      <c r="N234" s="182"/>
      <c r="O234" s="182"/>
      <c r="P234" s="182"/>
      <c r="Q234" s="183"/>
      <c r="R234" s="183"/>
      <c r="S234" s="183"/>
      <c r="T234" s="165"/>
      <c r="U234" s="165"/>
      <c r="V234" s="165"/>
      <c r="W234" s="165"/>
      <c r="X234" s="165"/>
      <c r="Y234" s="165"/>
      <c r="Z234" s="165"/>
      <c r="AA234" s="165"/>
      <c r="AB234" s="165"/>
      <c r="AC234" s="165"/>
      <c r="AD234" s="165"/>
      <c r="AE234" s="165"/>
      <c r="AF234" s="165"/>
      <c r="AG234" s="165"/>
      <c r="AH234" s="165"/>
      <c r="AI234" s="165"/>
      <c r="AJ234" s="165"/>
      <c r="AK234" s="165"/>
      <c r="AL234" s="165"/>
      <c r="AM234" s="165"/>
    </row>
    <row r="235" customFormat="false" ht="14.25" hidden="false" customHeight="true" outlineLevel="0" collapsed="false">
      <c r="A235" s="165"/>
      <c r="B235" s="178"/>
      <c r="C235" s="178"/>
      <c r="D235" s="178"/>
      <c r="E235" s="179"/>
      <c r="F235" s="179"/>
      <c r="G235" s="179"/>
      <c r="H235" s="180"/>
      <c r="I235" s="180"/>
      <c r="J235" s="180"/>
      <c r="K235" s="181"/>
      <c r="L235" s="181"/>
      <c r="M235" s="181"/>
      <c r="N235" s="182"/>
      <c r="O235" s="182"/>
      <c r="P235" s="182"/>
      <c r="Q235" s="183"/>
      <c r="R235" s="183"/>
      <c r="S235" s="183"/>
      <c r="T235" s="165"/>
      <c r="U235" s="165"/>
      <c r="V235" s="165"/>
      <c r="W235" s="165"/>
      <c r="X235" s="165"/>
      <c r="Y235" s="165"/>
      <c r="Z235" s="165"/>
      <c r="AA235" s="165"/>
      <c r="AB235" s="165"/>
      <c r="AC235" s="165"/>
      <c r="AD235" s="165"/>
      <c r="AE235" s="165"/>
      <c r="AF235" s="165"/>
      <c r="AG235" s="165"/>
      <c r="AH235" s="165"/>
      <c r="AI235" s="165"/>
      <c r="AJ235" s="165"/>
      <c r="AK235" s="165"/>
      <c r="AL235" s="165"/>
      <c r="AM235" s="165"/>
    </row>
    <row r="236" customFormat="false" ht="14.25" hidden="false" customHeight="true" outlineLevel="0" collapsed="false">
      <c r="A236" s="165"/>
      <c r="B236" s="178"/>
      <c r="C236" s="178"/>
      <c r="D236" s="178"/>
      <c r="E236" s="179"/>
      <c r="F236" s="179"/>
      <c r="G236" s="179"/>
      <c r="H236" s="180"/>
      <c r="I236" s="180"/>
      <c r="J236" s="180"/>
      <c r="K236" s="181"/>
      <c r="L236" s="181"/>
      <c r="M236" s="181"/>
      <c r="N236" s="182"/>
      <c r="O236" s="182"/>
      <c r="P236" s="182"/>
      <c r="Q236" s="183"/>
      <c r="R236" s="183"/>
      <c r="S236" s="183"/>
      <c r="T236" s="165"/>
      <c r="U236" s="165"/>
      <c r="V236" s="165"/>
      <c r="W236" s="165"/>
      <c r="X236" s="165"/>
      <c r="Y236" s="165"/>
      <c r="Z236" s="165"/>
      <c r="AA236" s="165"/>
      <c r="AB236" s="165"/>
      <c r="AC236" s="165"/>
      <c r="AD236" s="165"/>
      <c r="AE236" s="165"/>
      <c r="AF236" s="165"/>
      <c r="AG236" s="165"/>
      <c r="AH236" s="165"/>
      <c r="AI236" s="165"/>
      <c r="AJ236" s="165"/>
      <c r="AK236" s="165"/>
      <c r="AL236" s="165"/>
      <c r="AM236" s="165"/>
    </row>
    <row r="237" customFormat="false" ht="14.25" hidden="false" customHeight="true" outlineLevel="0" collapsed="false">
      <c r="A237" s="165"/>
      <c r="B237" s="178"/>
      <c r="C237" s="178"/>
      <c r="D237" s="178"/>
      <c r="E237" s="179"/>
      <c r="F237" s="179"/>
      <c r="G237" s="179"/>
      <c r="H237" s="180"/>
      <c r="I237" s="180"/>
      <c r="J237" s="180"/>
      <c r="K237" s="181"/>
      <c r="L237" s="181"/>
      <c r="M237" s="181"/>
      <c r="N237" s="182"/>
      <c r="O237" s="182"/>
      <c r="P237" s="182"/>
      <c r="Q237" s="183"/>
      <c r="R237" s="183"/>
      <c r="S237" s="183"/>
      <c r="T237" s="165"/>
      <c r="U237" s="165"/>
      <c r="V237" s="165"/>
      <c r="W237" s="165"/>
      <c r="X237" s="165"/>
      <c r="Y237" s="165"/>
      <c r="Z237" s="165"/>
      <c r="AA237" s="165"/>
      <c r="AB237" s="165"/>
      <c r="AC237" s="165"/>
      <c r="AD237" s="165"/>
      <c r="AE237" s="165"/>
      <c r="AF237" s="165"/>
      <c r="AG237" s="165"/>
      <c r="AH237" s="165"/>
      <c r="AI237" s="165"/>
      <c r="AJ237" s="165"/>
      <c r="AK237" s="165"/>
      <c r="AL237" s="165"/>
      <c r="AM237" s="165"/>
    </row>
    <row r="238" customFormat="false" ht="14.25" hidden="false" customHeight="true" outlineLevel="0" collapsed="false">
      <c r="A238" s="165"/>
      <c r="B238" s="178"/>
      <c r="C238" s="178"/>
      <c r="D238" s="178"/>
      <c r="E238" s="179"/>
      <c r="F238" s="179"/>
      <c r="G238" s="179"/>
      <c r="H238" s="180"/>
      <c r="I238" s="180"/>
      <c r="J238" s="180"/>
      <c r="K238" s="181"/>
      <c r="L238" s="181"/>
      <c r="M238" s="181"/>
      <c r="N238" s="182"/>
      <c r="O238" s="182"/>
      <c r="P238" s="182"/>
      <c r="Q238" s="183"/>
      <c r="R238" s="183"/>
      <c r="S238" s="183"/>
      <c r="T238" s="165"/>
      <c r="U238" s="165"/>
      <c r="V238" s="165"/>
      <c r="W238" s="165"/>
      <c r="X238" s="165"/>
      <c r="Y238" s="165"/>
      <c r="Z238" s="165"/>
      <c r="AA238" s="165"/>
      <c r="AB238" s="165"/>
      <c r="AC238" s="165"/>
      <c r="AD238" s="165"/>
      <c r="AE238" s="165"/>
      <c r="AF238" s="165"/>
      <c r="AG238" s="165"/>
      <c r="AH238" s="165"/>
      <c r="AI238" s="165"/>
      <c r="AJ238" s="165"/>
      <c r="AK238" s="165"/>
      <c r="AL238" s="165"/>
      <c r="AM238" s="165"/>
    </row>
    <row r="239" customFormat="false" ht="14.25" hidden="false" customHeight="true" outlineLevel="0" collapsed="false">
      <c r="A239" s="165"/>
      <c r="B239" s="178"/>
      <c r="C239" s="178"/>
      <c r="D239" s="178"/>
      <c r="E239" s="179"/>
      <c r="F239" s="179"/>
      <c r="G239" s="179"/>
      <c r="H239" s="180"/>
      <c r="I239" s="180"/>
      <c r="J239" s="180"/>
      <c r="K239" s="181"/>
      <c r="L239" s="181"/>
      <c r="M239" s="181"/>
      <c r="N239" s="182"/>
      <c r="O239" s="182"/>
      <c r="P239" s="182"/>
      <c r="Q239" s="183"/>
      <c r="R239" s="183"/>
      <c r="S239" s="183"/>
      <c r="T239" s="165"/>
      <c r="U239" s="165"/>
      <c r="V239" s="165"/>
      <c r="W239" s="165"/>
      <c r="X239" s="165"/>
      <c r="Y239" s="165"/>
      <c r="Z239" s="165"/>
      <c r="AA239" s="165"/>
      <c r="AB239" s="165"/>
      <c r="AC239" s="165"/>
      <c r="AD239" s="165"/>
      <c r="AE239" s="165"/>
      <c r="AF239" s="165"/>
      <c r="AG239" s="165"/>
      <c r="AH239" s="165"/>
      <c r="AI239" s="165"/>
      <c r="AJ239" s="165"/>
      <c r="AK239" s="165"/>
      <c r="AL239" s="165"/>
      <c r="AM239" s="165"/>
    </row>
    <row r="240" customFormat="false" ht="14.25" hidden="false" customHeight="true" outlineLevel="0" collapsed="false">
      <c r="A240" s="165"/>
      <c r="B240" s="178"/>
      <c r="C240" s="178"/>
      <c r="D240" s="178"/>
      <c r="E240" s="179"/>
      <c r="F240" s="179"/>
      <c r="G240" s="179"/>
      <c r="H240" s="180"/>
      <c r="I240" s="180"/>
      <c r="J240" s="180"/>
      <c r="K240" s="181"/>
      <c r="L240" s="181"/>
      <c r="M240" s="181"/>
      <c r="N240" s="182"/>
      <c r="O240" s="182"/>
      <c r="P240" s="182"/>
      <c r="Q240" s="183"/>
      <c r="R240" s="183"/>
      <c r="S240" s="183"/>
      <c r="T240" s="165"/>
      <c r="U240" s="165"/>
      <c r="V240" s="165"/>
      <c r="W240" s="165"/>
      <c r="X240" s="165"/>
      <c r="Y240" s="165"/>
      <c r="Z240" s="165"/>
      <c r="AA240" s="165"/>
      <c r="AB240" s="165"/>
      <c r="AC240" s="165"/>
      <c r="AD240" s="165"/>
      <c r="AE240" s="165"/>
      <c r="AF240" s="165"/>
      <c r="AG240" s="165"/>
      <c r="AH240" s="165"/>
      <c r="AI240" s="165"/>
      <c r="AJ240" s="165"/>
      <c r="AK240" s="165"/>
      <c r="AL240" s="165"/>
      <c r="AM240" s="165"/>
    </row>
    <row r="241" customFormat="false" ht="14.25" hidden="false" customHeight="true" outlineLevel="0" collapsed="false">
      <c r="A241" s="165"/>
      <c r="B241" s="178"/>
      <c r="C241" s="178"/>
      <c r="D241" s="178"/>
      <c r="E241" s="179"/>
      <c r="F241" s="179"/>
      <c r="G241" s="179"/>
      <c r="H241" s="180"/>
      <c r="I241" s="180"/>
      <c r="J241" s="180"/>
      <c r="K241" s="181"/>
      <c r="L241" s="181"/>
      <c r="M241" s="181"/>
      <c r="N241" s="182"/>
      <c r="O241" s="182"/>
      <c r="P241" s="182"/>
      <c r="Q241" s="183"/>
      <c r="R241" s="183"/>
      <c r="S241" s="183"/>
      <c r="T241" s="165"/>
      <c r="U241" s="165"/>
      <c r="V241" s="165"/>
      <c r="W241" s="165"/>
      <c r="X241" s="165"/>
      <c r="Y241" s="165"/>
      <c r="Z241" s="165"/>
      <c r="AA241" s="165"/>
      <c r="AB241" s="165"/>
      <c r="AC241" s="165"/>
      <c r="AD241" s="165"/>
      <c r="AE241" s="165"/>
      <c r="AF241" s="165"/>
      <c r="AG241" s="165"/>
      <c r="AH241" s="165"/>
      <c r="AI241" s="165"/>
      <c r="AJ241" s="165"/>
      <c r="AK241" s="165"/>
      <c r="AL241" s="165"/>
      <c r="AM241" s="165"/>
    </row>
    <row r="242" customFormat="false" ht="14.25" hidden="false" customHeight="true" outlineLevel="0" collapsed="false">
      <c r="A242" s="165"/>
      <c r="B242" s="178"/>
      <c r="C242" s="178"/>
      <c r="D242" s="178"/>
      <c r="E242" s="179"/>
      <c r="F242" s="179"/>
      <c r="G242" s="179"/>
      <c r="H242" s="180"/>
      <c r="I242" s="180"/>
      <c r="J242" s="180"/>
      <c r="K242" s="181"/>
      <c r="L242" s="181"/>
      <c r="M242" s="181"/>
      <c r="N242" s="182"/>
      <c r="O242" s="182"/>
      <c r="P242" s="182"/>
      <c r="Q242" s="183"/>
      <c r="R242" s="183"/>
      <c r="S242" s="183"/>
      <c r="T242" s="165"/>
      <c r="U242" s="165"/>
      <c r="V242" s="165"/>
      <c r="W242" s="165"/>
      <c r="X242" s="165"/>
      <c r="Y242" s="165"/>
      <c r="Z242" s="165"/>
      <c r="AA242" s="165"/>
      <c r="AB242" s="165"/>
      <c r="AC242" s="165"/>
      <c r="AD242" s="165"/>
      <c r="AE242" s="165"/>
      <c r="AF242" s="165"/>
      <c r="AG242" s="165"/>
      <c r="AH242" s="165"/>
      <c r="AI242" s="165"/>
      <c r="AJ242" s="165"/>
      <c r="AK242" s="165"/>
      <c r="AL242" s="165"/>
      <c r="AM242" s="165"/>
    </row>
    <row r="243" customFormat="false" ht="14.25" hidden="false" customHeight="true" outlineLevel="0" collapsed="false">
      <c r="A243" s="165"/>
      <c r="B243" s="178"/>
      <c r="C243" s="178"/>
      <c r="D243" s="178"/>
      <c r="E243" s="179"/>
      <c r="F243" s="179"/>
      <c r="G243" s="179"/>
      <c r="H243" s="180"/>
      <c r="I243" s="180"/>
      <c r="J243" s="180"/>
      <c r="K243" s="181"/>
      <c r="L243" s="181"/>
      <c r="M243" s="181"/>
      <c r="N243" s="182"/>
      <c r="O243" s="182"/>
      <c r="P243" s="182"/>
      <c r="Q243" s="183"/>
      <c r="R243" s="183"/>
      <c r="S243" s="183"/>
      <c r="T243" s="165"/>
      <c r="U243" s="165"/>
      <c r="V243" s="165"/>
      <c r="W243" s="165"/>
      <c r="X243" s="165"/>
      <c r="Y243" s="165"/>
      <c r="Z243" s="165"/>
      <c r="AA243" s="165"/>
      <c r="AB243" s="165"/>
      <c r="AC243" s="165"/>
      <c r="AD243" s="165"/>
      <c r="AE243" s="165"/>
      <c r="AF243" s="165"/>
      <c r="AG243" s="165"/>
      <c r="AH243" s="165"/>
      <c r="AI243" s="165"/>
      <c r="AJ243" s="165"/>
      <c r="AK243" s="165"/>
      <c r="AL243" s="165"/>
      <c r="AM243" s="165"/>
    </row>
    <row r="244" customFormat="false" ht="14.25" hidden="false" customHeight="true" outlineLevel="0" collapsed="false">
      <c r="A244" s="165"/>
      <c r="B244" s="178"/>
      <c r="C244" s="178"/>
      <c r="D244" s="178"/>
      <c r="E244" s="179"/>
      <c r="F244" s="179"/>
      <c r="G244" s="179"/>
      <c r="H244" s="180"/>
      <c r="I244" s="180"/>
      <c r="J244" s="180"/>
      <c r="K244" s="181"/>
      <c r="L244" s="181"/>
      <c r="M244" s="181"/>
      <c r="N244" s="182"/>
      <c r="O244" s="182"/>
      <c r="P244" s="182"/>
      <c r="Q244" s="183"/>
      <c r="R244" s="183"/>
      <c r="S244" s="183"/>
      <c r="T244" s="165"/>
      <c r="U244" s="165"/>
      <c r="V244" s="165"/>
      <c r="W244" s="165"/>
      <c r="X244" s="165"/>
      <c r="Y244" s="165"/>
      <c r="Z244" s="165"/>
      <c r="AA244" s="165"/>
      <c r="AB244" s="165"/>
      <c r="AC244" s="165"/>
      <c r="AD244" s="165"/>
      <c r="AE244" s="165"/>
      <c r="AF244" s="165"/>
      <c r="AG244" s="165"/>
      <c r="AH244" s="165"/>
      <c r="AI244" s="165"/>
      <c r="AJ244" s="165"/>
      <c r="AK244" s="165"/>
      <c r="AL244" s="165"/>
      <c r="AM244" s="165"/>
    </row>
    <row r="245" customFormat="false" ht="14.25" hidden="false" customHeight="true" outlineLevel="0" collapsed="false">
      <c r="A245" s="165"/>
      <c r="B245" s="178"/>
      <c r="C245" s="178"/>
      <c r="D245" s="178"/>
      <c r="E245" s="179"/>
      <c r="F245" s="179"/>
      <c r="G245" s="179"/>
      <c r="H245" s="180"/>
      <c r="I245" s="180"/>
      <c r="J245" s="180"/>
      <c r="K245" s="181"/>
      <c r="L245" s="181"/>
      <c r="M245" s="181"/>
      <c r="N245" s="182"/>
      <c r="O245" s="182"/>
      <c r="P245" s="182"/>
      <c r="Q245" s="183"/>
      <c r="R245" s="183"/>
      <c r="S245" s="183"/>
      <c r="T245" s="165"/>
      <c r="U245" s="165"/>
      <c r="V245" s="165"/>
      <c r="W245" s="165"/>
      <c r="X245" s="165"/>
      <c r="Y245" s="165"/>
      <c r="Z245" s="165"/>
      <c r="AA245" s="165"/>
      <c r="AB245" s="165"/>
      <c r="AC245" s="165"/>
      <c r="AD245" s="165"/>
      <c r="AE245" s="165"/>
      <c r="AF245" s="165"/>
      <c r="AG245" s="165"/>
      <c r="AH245" s="165"/>
      <c r="AI245" s="165"/>
      <c r="AJ245" s="165"/>
      <c r="AK245" s="165"/>
      <c r="AL245" s="165"/>
      <c r="AM245" s="165"/>
    </row>
    <row r="246" customFormat="false" ht="14.25" hidden="false" customHeight="true" outlineLevel="0" collapsed="false">
      <c r="A246" s="165"/>
      <c r="B246" s="178"/>
      <c r="C246" s="178"/>
      <c r="D246" s="178"/>
      <c r="E246" s="179"/>
      <c r="F246" s="179"/>
      <c r="G246" s="179"/>
      <c r="H246" s="180"/>
      <c r="I246" s="180"/>
      <c r="J246" s="180"/>
      <c r="K246" s="181"/>
      <c r="L246" s="181"/>
      <c r="M246" s="181"/>
      <c r="N246" s="182"/>
      <c r="O246" s="182"/>
      <c r="P246" s="182"/>
      <c r="Q246" s="183"/>
      <c r="R246" s="183"/>
      <c r="S246" s="183"/>
      <c r="T246" s="165"/>
      <c r="U246" s="165"/>
      <c r="V246" s="165"/>
      <c r="W246" s="165"/>
      <c r="X246" s="165"/>
      <c r="Y246" s="165"/>
      <c r="Z246" s="165"/>
      <c r="AA246" s="165"/>
      <c r="AB246" s="165"/>
      <c r="AC246" s="165"/>
      <c r="AD246" s="165"/>
      <c r="AE246" s="165"/>
      <c r="AF246" s="165"/>
      <c r="AG246" s="165"/>
      <c r="AH246" s="165"/>
      <c r="AI246" s="165"/>
      <c r="AJ246" s="165"/>
      <c r="AK246" s="165"/>
      <c r="AL246" s="165"/>
      <c r="AM246" s="165"/>
    </row>
    <row r="247" customFormat="false" ht="14.25" hidden="false" customHeight="true" outlineLevel="0" collapsed="false">
      <c r="A247" s="165"/>
      <c r="B247" s="178"/>
      <c r="C247" s="178"/>
      <c r="D247" s="178"/>
      <c r="E247" s="179"/>
      <c r="F247" s="179"/>
      <c r="G247" s="179"/>
      <c r="H247" s="180"/>
      <c r="I247" s="180"/>
      <c r="J247" s="180"/>
      <c r="K247" s="181"/>
      <c r="L247" s="181"/>
      <c r="M247" s="181"/>
      <c r="N247" s="182"/>
      <c r="O247" s="182"/>
      <c r="P247" s="182"/>
      <c r="Q247" s="183"/>
      <c r="R247" s="183"/>
      <c r="S247" s="183"/>
      <c r="T247" s="165"/>
      <c r="U247" s="165"/>
      <c r="V247" s="165"/>
      <c r="W247" s="165"/>
      <c r="X247" s="165"/>
      <c r="Y247" s="165"/>
      <c r="Z247" s="165"/>
      <c r="AA247" s="165"/>
      <c r="AB247" s="165"/>
      <c r="AC247" s="165"/>
      <c r="AD247" s="165"/>
      <c r="AE247" s="165"/>
      <c r="AF247" s="165"/>
      <c r="AG247" s="165"/>
      <c r="AH247" s="165"/>
      <c r="AI247" s="165"/>
      <c r="AJ247" s="165"/>
      <c r="AK247" s="165"/>
      <c r="AL247" s="165"/>
      <c r="AM247" s="165"/>
    </row>
    <row r="248" customFormat="false" ht="14.25" hidden="false" customHeight="true" outlineLevel="0" collapsed="false">
      <c r="A248" s="165"/>
      <c r="B248" s="178"/>
      <c r="C248" s="178"/>
      <c r="D248" s="178"/>
      <c r="E248" s="179"/>
      <c r="F248" s="179"/>
      <c r="G248" s="179"/>
      <c r="H248" s="180"/>
      <c r="I248" s="180"/>
      <c r="J248" s="180"/>
      <c r="K248" s="181"/>
      <c r="L248" s="181"/>
      <c r="M248" s="181"/>
      <c r="N248" s="182"/>
      <c r="O248" s="182"/>
      <c r="P248" s="182"/>
      <c r="Q248" s="183"/>
      <c r="R248" s="183"/>
      <c r="S248" s="183"/>
      <c r="T248" s="165"/>
      <c r="U248" s="165"/>
      <c r="V248" s="165"/>
      <c r="W248" s="165"/>
      <c r="X248" s="165"/>
      <c r="Y248" s="165"/>
      <c r="Z248" s="165"/>
      <c r="AA248" s="165"/>
      <c r="AB248" s="165"/>
      <c r="AC248" s="165"/>
      <c r="AD248" s="165"/>
      <c r="AE248" s="165"/>
      <c r="AF248" s="165"/>
      <c r="AG248" s="165"/>
      <c r="AH248" s="165"/>
      <c r="AI248" s="165"/>
      <c r="AJ248" s="165"/>
      <c r="AK248" s="165"/>
      <c r="AL248" s="165"/>
      <c r="AM248" s="165"/>
    </row>
    <row r="249" customFormat="false" ht="14.25" hidden="false" customHeight="true" outlineLevel="0" collapsed="false">
      <c r="A249" s="165"/>
      <c r="B249" s="178"/>
      <c r="C249" s="178"/>
      <c r="D249" s="178"/>
      <c r="E249" s="179"/>
      <c r="F249" s="179"/>
      <c r="G249" s="179"/>
      <c r="H249" s="180"/>
      <c r="I249" s="180"/>
      <c r="J249" s="180"/>
      <c r="K249" s="181"/>
      <c r="L249" s="181"/>
      <c r="M249" s="181"/>
      <c r="N249" s="182"/>
      <c r="O249" s="182"/>
      <c r="P249" s="182"/>
      <c r="Q249" s="183"/>
      <c r="R249" s="183"/>
      <c r="S249" s="183"/>
      <c r="T249" s="165"/>
      <c r="U249" s="165"/>
      <c r="V249" s="165"/>
      <c r="W249" s="165"/>
      <c r="X249" s="165"/>
      <c r="Y249" s="165"/>
      <c r="Z249" s="165"/>
      <c r="AA249" s="165"/>
      <c r="AB249" s="165"/>
      <c r="AC249" s="165"/>
      <c r="AD249" s="165"/>
      <c r="AE249" s="165"/>
      <c r="AF249" s="165"/>
      <c r="AG249" s="165"/>
      <c r="AH249" s="165"/>
      <c r="AI249" s="165"/>
      <c r="AJ249" s="165"/>
      <c r="AK249" s="165"/>
      <c r="AL249" s="165"/>
      <c r="AM249" s="165"/>
    </row>
    <row r="250" customFormat="false" ht="14.25" hidden="false" customHeight="true" outlineLevel="0" collapsed="false">
      <c r="A250" s="165"/>
      <c r="B250" s="178"/>
      <c r="C250" s="178"/>
      <c r="D250" s="178"/>
      <c r="E250" s="179"/>
      <c r="F250" s="179"/>
      <c r="G250" s="179"/>
      <c r="H250" s="180"/>
      <c r="I250" s="180"/>
      <c r="J250" s="180"/>
      <c r="K250" s="181"/>
      <c r="L250" s="181"/>
      <c r="M250" s="181"/>
      <c r="N250" s="182"/>
      <c r="O250" s="182"/>
      <c r="P250" s="182"/>
      <c r="Q250" s="183"/>
      <c r="R250" s="183"/>
      <c r="S250" s="183"/>
      <c r="T250" s="165"/>
      <c r="U250" s="165"/>
      <c r="V250" s="165"/>
      <c r="W250" s="165"/>
      <c r="X250" s="165"/>
      <c r="Y250" s="165"/>
      <c r="Z250" s="165"/>
      <c r="AA250" s="165"/>
      <c r="AB250" s="165"/>
      <c r="AC250" s="165"/>
      <c r="AD250" s="165"/>
      <c r="AE250" s="165"/>
      <c r="AF250" s="165"/>
      <c r="AG250" s="165"/>
      <c r="AH250" s="165"/>
      <c r="AI250" s="165"/>
      <c r="AJ250" s="165"/>
      <c r="AK250" s="165"/>
      <c r="AL250" s="165"/>
      <c r="AM250" s="165"/>
    </row>
    <row r="251" customFormat="false" ht="14.25" hidden="false" customHeight="true" outlineLevel="0" collapsed="false">
      <c r="A251" s="165"/>
      <c r="B251" s="178"/>
      <c r="C251" s="178"/>
      <c r="D251" s="178"/>
      <c r="E251" s="179"/>
      <c r="F251" s="179"/>
      <c r="G251" s="179"/>
      <c r="H251" s="180"/>
      <c r="I251" s="180"/>
      <c r="J251" s="180"/>
      <c r="K251" s="181"/>
      <c r="L251" s="181"/>
      <c r="M251" s="181"/>
      <c r="N251" s="182"/>
      <c r="O251" s="182"/>
      <c r="P251" s="182"/>
      <c r="Q251" s="183"/>
      <c r="R251" s="183"/>
      <c r="S251" s="183"/>
      <c r="T251" s="165"/>
      <c r="U251" s="165"/>
      <c r="V251" s="165"/>
      <c r="W251" s="165"/>
      <c r="X251" s="165"/>
      <c r="Y251" s="165"/>
      <c r="Z251" s="165"/>
      <c r="AA251" s="165"/>
      <c r="AB251" s="165"/>
      <c r="AC251" s="165"/>
      <c r="AD251" s="165"/>
      <c r="AE251" s="165"/>
      <c r="AF251" s="165"/>
      <c r="AG251" s="165"/>
      <c r="AH251" s="165"/>
      <c r="AI251" s="165"/>
      <c r="AJ251" s="165"/>
      <c r="AK251" s="165"/>
      <c r="AL251" s="165"/>
      <c r="AM251" s="165"/>
    </row>
    <row r="252" customFormat="false" ht="14.25" hidden="false" customHeight="true" outlineLevel="0" collapsed="false">
      <c r="A252" s="165"/>
      <c r="B252" s="178"/>
      <c r="C252" s="178"/>
      <c r="D252" s="178"/>
      <c r="E252" s="179"/>
      <c r="F252" s="179"/>
      <c r="G252" s="179"/>
      <c r="H252" s="180"/>
      <c r="I252" s="180"/>
      <c r="J252" s="180"/>
      <c r="K252" s="181"/>
      <c r="L252" s="181"/>
      <c r="M252" s="181"/>
      <c r="N252" s="182"/>
      <c r="O252" s="182"/>
      <c r="P252" s="182"/>
      <c r="Q252" s="183"/>
      <c r="R252" s="183"/>
      <c r="S252" s="183"/>
      <c r="T252" s="165"/>
      <c r="U252" s="165"/>
      <c r="V252" s="165"/>
      <c r="W252" s="165"/>
      <c r="X252" s="165"/>
      <c r="Y252" s="165"/>
      <c r="Z252" s="165"/>
      <c r="AA252" s="165"/>
      <c r="AB252" s="165"/>
      <c r="AC252" s="165"/>
      <c r="AD252" s="165"/>
      <c r="AE252" s="165"/>
      <c r="AF252" s="165"/>
      <c r="AG252" s="165"/>
      <c r="AH252" s="165"/>
      <c r="AI252" s="165"/>
      <c r="AJ252" s="165"/>
      <c r="AK252" s="165"/>
      <c r="AL252" s="165"/>
      <c r="AM252" s="165"/>
    </row>
    <row r="253" customFormat="false" ht="14.25" hidden="false" customHeight="true" outlineLevel="0" collapsed="false">
      <c r="A253" s="165"/>
      <c r="B253" s="178"/>
      <c r="C253" s="178"/>
      <c r="D253" s="178"/>
      <c r="E253" s="179"/>
      <c r="F253" s="179"/>
      <c r="G253" s="179"/>
      <c r="H253" s="180"/>
      <c r="I253" s="180"/>
      <c r="J253" s="180"/>
      <c r="K253" s="181"/>
      <c r="L253" s="181"/>
      <c r="M253" s="181"/>
      <c r="N253" s="182"/>
      <c r="O253" s="182"/>
      <c r="P253" s="182"/>
      <c r="Q253" s="183"/>
      <c r="R253" s="183"/>
      <c r="S253" s="183"/>
      <c r="T253" s="165"/>
      <c r="U253" s="165"/>
      <c r="V253" s="165"/>
      <c r="W253" s="165"/>
      <c r="X253" s="165"/>
      <c r="Y253" s="165"/>
      <c r="Z253" s="165"/>
      <c r="AA253" s="165"/>
      <c r="AB253" s="165"/>
      <c r="AC253" s="165"/>
      <c r="AD253" s="165"/>
      <c r="AE253" s="165"/>
      <c r="AF253" s="165"/>
      <c r="AG253" s="165"/>
      <c r="AH253" s="165"/>
      <c r="AI253" s="165"/>
      <c r="AJ253" s="165"/>
      <c r="AK253" s="165"/>
      <c r="AL253" s="165"/>
      <c r="AM253" s="165"/>
    </row>
    <row r="254" customFormat="false" ht="14.25" hidden="false" customHeight="true" outlineLevel="0" collapsed="false">
      <c r="A254" s="165"/>
      <c r="B254" s="178"/>
      <c r="C254" s="178"/>
      <c r="D254" s="178"/>
      <c r="E254" s="179"/>
      <c r="F254" s="179"/>
      <c r="G254" s="179"/>
      <c r="H254" s="180"/>
      <c r="I254" s="180"/>
      <c r="J254" s="180"/>
      <c r="K254" s="181"/>
      <c r="L254" s="181"/>
      <c r="M254" s="181"/>
      <c r="N254" s="182"/>
      <c r="O254" s="182"/>
      <c r="P254" s="182"/>
      <c r="Q254" s="183"/>
      <c r="R254" s="183"/>
      <c r="S254" s="183"/>
      <c r="T254" s="165"/>
      <c r="U254" s="165"/>
      <c r="V254" s="165"/>
      <c r="W254" s="165"/>
      <c r="X254" s="165"/>
      <c r="Y254" s="165"/>
      <c r="Z254" s="165"/>
      <c r="AA254" s="165"/>
      <c r="AB254" s="165"/>
      <c r="AC254" s="165"/>
      <c r="AD254" s="165"/>
      <c r="AE254" s="165"/>
      <c r="AF254" s="165"/>
      <c r="AG254" s="165"/>
      <c r="AH254" s="165"/>
      <c r="AI254" s="165"/>
      <c r="AJ254" s="165"/>
      <c r="AK254" s="165"/>
      <c r="AL254" s="165"/>
      <c r="AM254" s="165"/>
    </row>
    <row r="255" customFormat="false" ht="14.25" hidden="false" customHeight="true" outlineLevel="0" collapsed="false">
      <c r="A255" s="165"/>
      <c r="B255" s="178"/>
      <c r="C255" s="178"/>
      <c r="D255" s="178"/>
      <c r="E255" s="179"/>
      <c r="F255" s="179"/>
      <c r="G255" s="179"/>
      <c r="H255" s="180"/>
      <c r="I255" s="180"/>
      <c r="J255" s="180"/>
      <c r="K255" s="181"/>
      <c r="L255" s="181"/>
      <c r="M255" s="181"/>
      <c r="N255" s="182"/>
      <c r="O255" s="182"/>
      <c r="P255" s="182"/>
      <c r="Q255" s="183"/>
      <c r="R255" s="183"/>
      <c r="S255" s="183"/>
      <c r="T255" s="165"/>
      <c r="U255" s="165"/>
      <c r="V255" s="165"/>
      <c r="W255" s="165"/>
      <c r="X255" s="165"/>
      <c r="Y255" s="165"/>
      <c r="Z255" s="165"/>
      <c r="AA255" s="165"/>
      <c r="AB255" s="165"/>
      <c r="AC255" s="165"/>
      <c r="AD255" s="165"/>
      <c r="AE255" s="165"/>
      <c r="AF255" s="165"/>
      <c r="AG255" s="165"/>
      <c r="AH255" s="165"/>
      <c r="AI255" s="165"/>
      <c r="AJ255" s="165"/>
      <c r="AK255" s="165"/>
      <c r="AL255" s="165"/>
      <c r="AM255" s="165"/>
    </row>
    <row r="256" customFormat="false" ht="14.25" hidden="false" customHeight="true" outlineLevel="0" collapsed="false">
      <c r="A256" s="165"/>
      <c r="B256" s="178"/>
      <c r="C256" s="178"/>
      <c r="D256" s="178"/>
      <c r="E256" s="179"/>
      <c r="F256" s="179"/>
      <c r="G256" s="179"/>
      <c r="H256" s="180"/>
      <c r="I256" s="180"/>
      <c r="J256" s="180"/>
      <c r="K256" s="181"/>
      <c r="L256" s="181"/>
      <c r="M256" s="181"/>
      <c r="N256" s="182"/>
      <c r="O256" s="182"/>
      <c r="P256" s="182"/>
      <c r="Q256" s="183"/>
      <c r="R256" s="183"/>
      <c r="S256" s="183"/>
      <c r="T256" s="165"/>
      <c r="U256" s="165"/>
      <c r="V256" s="165"/>
      <c r="W256" s="165"/>
      <c r="X256" s="165"/>
      <c r="Y256" s="165"/>
      <c r="Z256" s="165"/>
      <c r="AA256" s="165"/>
      <c r="AB256" s="165"/>
      <c r="AC256" s="165"/>
      <c r="AD256" s="165"/>
      <c r="AE256" s="165"/>
      <c r="AF256" s="165"/>
      <c r="AG256" s="165"/>
      <c r="AH256" s="165"/>
      <c r="AI256" s="165"/>
      <c r="AJ256" s="165"/>
      <c r="AK256" s="165"/>
      <c r="AL256" s="165"/>
      <c r="AM256" s="165"/>
    </row>
    <row r="257" customFormat="false" ht="14.25" hidden="false" customHeight="true" outlineLevel="0" collapsed="false">
      <c r="A257" s="165"/>
      <c r="B257" s="178"/>
      <c r="C257" s="178"/>
      <c r="D257" s="178"/>
      <c r="E257" s="179"/>
      <c r="F257" s="179"/>
      <c r="G257" s="179"/>
      <c r="H257" s="180"/>
      <c r="I257" s="180"/>
      <c r="J257" s="180"/>
      <c r="K257" s="181"/>
      <c r="L257" s="181"/>
      <c r="M257" s="181"/>
      <c r="N257" s="182"/>
      <c r="O257" s="182"/>
      <c r="P257" s="182"/>
      <c r="Q257" s="183"/>
      <c r="R257" s="183"/>
      <c r="S257" s="183"/>
      <c r="T257" s="165"/>
      <c r="U257" s="165"/>
      <c r="V257" s="165"/>
      <c r="W257" s="165"/>
      <c r="X257" s="165"/>
      <c r="Y257" s="165"/>
      <c r="Z257" s="165"/>
      <c r="AA257" s="165"/>
      <c r="AB257" s="165"/>
      <c r="AC257" s="165"/>
      <c r="AD257" s="165"/>
      <c r="AE257" s="165"/>
      <c r="AF257" s="165"/>
      <c r="AG257" s="165"/>
      <c r="AH257" s="165"/>
      <c r="AI257" s="165"/>
      <c r="AJ257" s="165"/>
      <c r="AK257" s="165"/>
      <c r="AL257" s="165"/>
      <c r="AM257" s="165"/>
    </row>
    <row r="258" customFormat="false" ht="14.25" hidden="false" customHeight="true" outlineLevel="0" collapsed="false">
      <c r="A258" s="165"/>
      <c r="B258" s="178"/>
      <c r="C258" s="178"/>
      <c r="D258" s="178"/>
      <c r="E258" s="179"/>
      <c r="F258" s="179"/>
      <c r="G258" s="179"/>
      <c r="H258" s="180"/>
      <c r="I258" s="180"/>
      <c r="J258" s="180"/>
      <c r="K258" s="181"/>
      <c r="L258" s="181"/>
      <c r="M258" s="181"/>
      <c r="N258" s="182"/>
      <c r="O258" s="182"/>
      <c r="P258" s="182"/>
      <c r="Q258" s="183"/>
      <c r="R258" s="183"/>
      <c r="S258" s="183"/>
      <c r="T258" s="165"/>
      <c r="U258" s="165"/>
      <c r="V258" s="165"/>
      <c r="W258" s="165"/>
      <c r="X258" s="165"/>
      <c r="Y258" s="165"/>
      <c r="Z258" s="165"/>
      <c r="AA258" s="165"/>
      <c r="AB258" s="165"/>
      <c r="AC258" s="165"/>
      <c r="AD258" s="165"/>
      <c r="AE258" s="165"/>
      <c r="AF258" s="165"/>
      <c r="AG258" s="165"/>
      <c r="AH258" s="165"/>
      <c r="AI258" s="165"/>
      <c r="AJ258" s="165"/>
      <c r="AK258" s="165"/>
      <c r="AL258" s="165"/>
      <c r="AM258" s="165"/>
    </row>
    <row r="259" customFormat="false" ht="14.25" hidden="false" customHeight="true" outlineLevel="0" collapsed="false">
      <c r="A259" s="165"/>
      <c r="B259" s="178"/>
      <c r="C259" s="178"/>
      <c r="D259" s="178"/>
      <c r="E259" s="179"/>
      <c r="F259" s="179"/>
      <c r="G259" s="179"/>
      <c r="H259" s="180"/>
      <c r="I259" s="180"/>
      <c r="J259" s="180"/>
      <c r="K259" s="181"/>
      <c r="L259" s="181"/>
      <c r="M259" s="181"/>
      <c r="N259" s="182"/>
      <c r="O259" s="182"/>
      <c r="P259" s="182"/>
      <c r="Q259" s="183"/>
      <c r="R259" s="183"/>
      <c r="S259" s="183"/>
      <c r="T259" s="165"/>
      <c r="U259" s="165"/>
      <c r="V259" s="165"/>
      <c r="W259" s="165"/>
      <c r="X259" s="165"/>
      <c r="Y259" s="165"/>
      <c r="Z259" s="165"/>
      <c r="AA259" s="165"/>
      <c r="AB259" s="165"/>
      <c r="AC259" s="165"/>
      <c r="AD259" s="165"/>
      <c r="AE259" s="165"/>
      <c r="AF259" s="165"/>
      <c r="AG259" s="165"/>
      <c r="AH259" s="165"/>
      <c r="AI259" s="165"/>
      <c r="AJ259" s="165"/>
      <c r="AK259" s="165"/>
      <c r="AL259" s="165"/>
      <c r="AM259" s="165"/>
    </row>
    <row r="260" customFormat="false" ht="14.25" hidden="false" customHeight="true" outlineLevel="0" collapsed="false">
      <c r="A260" s="165"/>
      <c r="B260" s="178"/>
      <c r="C260" s="178"/>
      <c r="D260" s="178"/>
      <c r="E260" s="179"/>
      <c r="F260" s="179"/>
      <c r="G260" s="179"/>
      <c r="H260" s="180"/>
      <c r="I260" s="180"/>
      <c r="J260" s="180"/>
      <c r="K260" s="181"/>
      <c r="L260" s="181"/>
      <c r="M260" s="181"/>
      <c r="N260" s="182"/>
      <c r="O260" s="182"/>
      <c r="P260" s="182"/>
      <c r="Q260" s="183"/>
      <c r="R260" s="183"/>
      <c r="S260" s="183"/>
      <c r="T260" s="165"/>
      <c r="U260" s="165"/>
      <c r="V260" s="165"/>
      <c r="W260" s="165"/>
      <c r="X260" s="165"/>
      <c r="Y260" s="165"/>
      <c r="Z260" s="165"/>
      <c r="AA260" s="165"/>
      <c r="AB260" s="165"/>
      <c r="AC260" s="165"/>
      <c r="AD260" s="165"/>
      <c r="AE260" s="165"/>
      <c r="AF260" s="165"/>
      <c r="AG260" s="165"/>
      <c r="AH260" s="165"/>
      <c r="AI260" s="165"/>
      <c r="AJ260" s="165"/>
      <c r="AK260" s="165"/>
      <c r="AL260" s="165"/>
      <c r="AM260" s="165"/>
    </row>
    <row r="261" customFormat="false" ht="14.25" hidden="false" customHeight="true" outlineLevel="0" collapsed="false">
      <c r="A261" s="165"/>
      <c r="B261" s="178"/>
      <c r="C261" s="178"/>
      <c r="D261" s="178"/>
      <c r="E261" s="179"/>
      <c r="F261" s="179"/>
      <c r="G261" s="179"/>
      <c r="H261" s="180"/>
      <c r="I261" s="180"/>
      <c r="J261" s="180"/>
      <c r="K261" s="181"/>
      <c r="L261" s="181"/>
      <c r="M261" s="181"/>
      <c r="N261" s="182"/>
      <c r="O261" s="182"/>
      <c r="P261" s="182"/>
      <c r="Q261" s="183"/>
      <c r="R261" s="183"/>
      <c r="S261" s="183"/>
      <c r="T261" s="165"/>
      <c r="U261" s="165"/>
      <c r="V261" s="165"/>
      <c r="W261" s="165"/>
      <c r="X261" s="165"/>
      <c r="Y261" s="165"/>
      <c r="Z261" s="165"/>
      <c r="AA261" s="165"/>
      <c r="AB261" s="165"/>
      <c r="AC261" s="165"/>
      <c r="AD261" s="165"/>
      <c r="AE261" s="165"/>
      <c r="AF261" s="165"/>
      <c r="AG261" s="165"/>
      <c r="AH261" s="165"/>
      <c r="AI261" s="165"/>
      <c r="AJ261" s="165"/>
      <c r="AK261" s="165"/>
      <c r="AL261" s="165"/>
      <c r="AM261" s="165"/>
    </row>
    <row r="262" customFormat="false" ht="14.25" hidden="false" customHeight="true" outlineLevel="0" collapsed="false">
      <c r="A262" s="165"/>
      <c r="B262" s="178"/>
      <c r="C262" s="178"/>
      <c r="D262" s="178"/>
      <c r="E262" s="179"/>
      <c r="F262" s="179"/>
      <c r="G262" s="179"/>
      <c r="H262" s="180"/>
      <c r="I262" s="180"/>
      <c r="J262" s="180"/>
      <c r="K262" s="181"/>
      <c r="L262" s="181"/>
      <c r="M262" s="181"/>
      <c r="N262" s="182"/>
      <c r="O262" s="182"/>
      <c r="P262" s="182"/>
      <c r="Q262" s="183"/>
      <c r="R262" s="183"/>
      <c r="S262" s="183"/>
      <c r="T262" s="165"/>
      <c r="U262" s="165"/>
      <c r="V262" s="165"/>
      <c r="W262" s="165"/>
      <c r="X262" s="165"/>
      <c r="Y262" s="165"/>
      <c r="Z262" s="165"/>
      <c r="AA262" s="165"/>
      <c r="AB262" s="165"/>
      <c r="AC262" s="165"/>
      <c r="AD262" s="165"/>
      <c r="AE262" s="165"/>
      <c r="AF262" s="165"/>
      <c r="AG262" s="165"/>
      <c r="AH262" s="165"/>
      <c r="AI262" s="165"/>
      <c r="AJ262" s="165"/>
      <c r="AK262" s="165"/>
      <c r="AL262" s="165"/>
      <c r="AM262" s="165"/>
    </row>
    <row r="263" customFormat="false" ht="14.25" hidden="false" customHeight="true" outlineLevel="0" collapsed="false">
      <c r="A263" s="165"/>
      <c r="B263" s="178"/>
      <c r="C263" s="178"/>
      <c r="D263" s="178"/>
      <c r="E263" s="179"/>
      <c r="F263" s="179"/>
      <c r="G263" s="179"/>
      <c r="H263" s="180"/>
      <c r="I263" s="180"/>
      <c r="J263" s="180"/>
      <c r="K263" s="181"/>
      <c r="L263" s="181"/>
      <c r="M263" s="181"/>
      <c r="N263" s="182"/>
      <c r="O263" s="182"/>
      <c r="P263" s="182"/>
      <c r="Q263" s="183"/>
      <c r="R263" s="183"/>
      <c r="S263" s="183"/>
      <c r="T263" s="165"/>
      <c r="U263" s="165"/>
      <c r="V263" s="165"/>
      <c r="W263" s="165"/>
      <c r="X263" s="165"/>
      <c r="Y263" s="165"/>
      <c r="Z263" s="165"/>
      <c r="AA263" s="165"/>
      <c r="AB263" s="165"/>
      <c r="AC263" s="165"/>
      <c r="AD263" s="165"/>
      <c r="AE263" s="165"/>
      <c r="AF263" s="165"/>
      <c r="AG263" s="165"/>
      <c r="AH263" s="165"/>
      <c r="AI263" s="165"/>
      <c r="AJ263" s="165"/>
      <c r="AK263" s="165"/>
      <c r="AL263" s="165"/>
      <c r="AM263" s="165"/>
    </row>
    <row r="264" customFormat="false" ht="14.25" hidden="false" customHeight="true" outlineLevel="0" collapsed="false">
      <c r="A264" s="165"/>
      <c r="B264" s="178"/>
      <c r="C264" s="178"/>
      <c r="D264" s="178"/>
      <c r="E264" s="179"/>
      <c r="F264" s="179"/>
      <c r="G264" s="179"/>
      <c r="H264" s="180"/>
      <c r="I264" s="180"/>
      <c r="J264" s="180"/>
      <c r="K264" s="181"/>
      <c r="L264" s="181"/>
      <c r="M264" s="181"/>
      <c r="N264" s="182"/>
      <c r="O264" s="182"/>
      <c r="P264" s="182"/>
      <c r="Q264" s="183"/>
      <c r="R264" s="183"/>
      <c r="S264" s="183"/>
      <c r="T264" s="165"/>
      <c r="U264" s="165"/>
      <c r="V264" s="165"/>
      <c r="W264" s="165"/>
      <c r="X264" s="165"/>
      <c r="Y264" s="165"/>
      <c r="Z264" s="165"/>
      <c r="AA264" s="165"/>
      <c r="AB264" s="165"/>
      <c r="AC264" s="165"/>
      <c r="AD264" s="165"/>
      <c r="AE264" s="165"/>
      <c r="AF264" s="165"/>
      <c r="AG264" s="165"/>
      <c r="AH264" s="165"/>
      <c r="AI264" s="165"/>
      <c r="AJ264" s="165"/>
      <c r="AK264" s="165"/>
      <c r="AL264" s="165"/>
      <c r="AM264" s="165"/>
    </row>
    <row r="265" customFormat="false" ht="14.25" hidden="false" customHeight="true" outlineLevel="0" collapsed="false">
      <c r="A265" s="165"/>
      <c r="B265" s="178"/>
      <c r="C265" s="178"/>
      <c r="D265" s="178"/>
      <c r="E265" s="179"/>
      <c r="F265" s="179"/>
      <c r="G265" s="179"/>
      <c r="H265" s="180"/>
      <c r="I265" s="180"/>
      <c r="J265" s="180"/>
      <c r="K265" s="181"/>
      <c r="L265" s="181"/>
      <c r="M265" s="181"/>
      <c r="N265" s="182"/>
      <c r="O265" s="182"/>
      <c r="P265" s="182"/>
      <c r="Q265" s="183"/>
      <c r="R265" s="183"/>
      <c r="S265" s="183"/>
      <c r="T265" s="165"/>
      <c r="U265" s="165"/>
      <c r="V265" s="165"/>
      <c r="W265" s="165"/>
      <c r="X265" s="165"/>
      <c r="Y265" s="165"/>
      <c r="Z265" s="165"/>
      <c r="AA265" s="165"/>
      <c r="AB265" s="165"/>
      <c r="AC265" s="165"/>
      <c r="AD265" s="165"/>
      <c r="AE265" s="165"/>
      <c r="AF265" s="165"/>
      <c r="AG265" s="165"/>
      <c r="AH265" s="165"/>
      <c r="AI265" s="165"/>
      <c r="AJ265" s="165"/>
      <c r="AK265" s="165"/>
      <c r="AL265" s="165"/>
      <c r="AM265" s="165"/>
    </row>
    <row r="266" customFormat="false" ht="14.25" hidden="false" customHeight="true" outlineLevel="0" collapsed="false">
      <c r="A266" s="165"/>
      <c r="B266" s="178"/>
      <c r="C266" s="178"/>
      <c r="D266" s="178"/>
      <c r="E266" s="179"/>
      <c r="F266" s="179"/>
      <c r="G266" s="179"/>
      <c r="H266" s="180"/>
      <c r="I266" s="180"/>
      <c r="J266" s="180"/>
      <c r="K266" s="181"/>
      <c r="L266" s="181"/>
      <c r="M266" s="181"/>
      <c r="N266" s="182"/>
      <c r="O266" s="182"/>
      <c r="P266" s="182"/>
      <c r="Q266" s="183"/>
      <c r="R266" s="183"/>
      <c r="S266" s="183"/>
      <c r="T266" s="165"/>
      <c r="U266" s="165"/>
      <c r="V266" s="165"/>
      <c r="W266" s="165"/>
      <c r="X266" s="165"/>
      <c r="Y266" s="165"/>
      <c r="Z266" s="165"/>
      <c r="AA266" s="165"/>
      <c r="AB266" s="165"/>
      <c r="AC266" s="165"/>
      <c r="AD266" s="165"/>
      <c r="AE266" s="165"/>
      <c r="AF266" s="165"/>
      <c r="AG266" s="165"/>
      <c r="AH266" s="165"/>
      <c r="AI266" s="165"/>
      <c r="AJ266" s="165"/>
      <c r="AK266" s="165"/>
      <c r="AL266" s="165"/>
      <c r="AM266" s="165"/>
    </row>
    <row r="267" customFormat="false" ht="14.25" hidden="false" customHeight="true" outlineLevel="0" collapsed="false">
      <c r="A267" s="165"/>
      <c r="B267" s="178"/>
      <c r="C267" s="178"/>
      <c r="D267" s="178"/>
      <c r="E267" s="179"/>
      <c r="F267" s="179"/>
      <c r="G267" s="179"/>
      <c r="H267" s="180"/>
      <c r="I267" s="180"/>
      <c r="J267" s="180"/>
      <c r="K267" s="181"/>
      <c r="L267" s="181"/>
      <c r="M267" s="181"/>
      <c r="N267" s="182"/>
      <c r="O267" s="182"/>
      <c r="P267" s="182"/>
      <c r="Q267" s="183"/>
      <c r="R267" s="183"/>
      <c r="S267" s="183"/>
      <c r="T267" s="165"/>
      <c r="U267" s="165"/>
      <c r="V267" s="165"/>
      <c r="W267" s="165"/>
      <c r="X267" s="165"/>
      <c r="Y267" s="165"/>
      <c r="Z267" s="165"/>
      <c r="AA267" s="165"/>
      <c r="AB267" s="165"/>
      <c r="AC267" s="165"/>
      <c r="AD267" s="165"/>
      <c r="AE267" s="165"/>
      <c r="AF267" s="165"/>
      <c r="AG267" s="165"/>
      <c r="AH267" s="165"/>
      <c r="AI267" s="165"/>
      <c r="AJ267" s="165"/>
      <c r="AK267" s="165"/>
      <c r="AL267" s="165"/>
      <c r="AM267" s="165"/>
    </row>
    <row r="268" customFormat="false" ht="14.25" hidden="false" customHeight="true" outlineLevel="0" collapsed="false">
      <c r="A268" s="165"/>
      <c r="B268" s="178"/>
      <c r="C268" s="178"/>
      <c r="D268" s="178"/>
      <c r="E268" s="179"/>
      <c r="F268" s="179"/>
      <c r="G268" s="179"/>
      <c r="H268" s="180"/>
      <c r="I268" s="180"/>
      <c r="J268" s="180"/>
      <c r="K268" s="181"/>
      <c r="L268" s="181"/>
      <c r="M268" s="181"/>
      <c r="N268" s="182"/>
      <c r="O268" s="182"/>
      <c r="P268" s="182"/>
      <c r="Q268" s="183"/>
      <c r="R268" s="183"/>
      <c r="S268" s="183"/>
      <c r="T268" s="165"/>
      <c r="U268" s="165"/>
      <c r="V268" s="165"/>
      <c r="W268" s="165"/>
      <c r="X268" s="165"/>
      <c r="Y268" s="165"/>
      <c r="Z268" s="165"/>
      <c r="AA268" s="165"/>
      <c r="AB268" s="165"/>
      <c r="AC268" s="165"/>
      <c r="AD268" s="165"/>
      <c r="AE268" s="165"/>
      <c r="AF268" s="165"/>
      <c r="AG268" s="165"/>
      <c r="AH268" s="165"/>
      <c r="AI268" s="165"/>
      <c r="AJ268" s="165"/>
      <c r="AK268" s="165"/>
      <c r="AL268" s="165"/>
      <c r="AM268" s="165"/>
    </row>
    <row r="269" customFormat="false" ht="14.25" hidden="false" customHeight="true" outlineLevel="0" collapsed="false">
      <c r="A269" s="165"/>
      <c r="B269" s="178"/>
      <c r="C269" s="178"/>
      <c r="D269" s="178"/>
      <c r="E269" s="179"/>
      <c r="F269" s="179"/>
      <c r="G269" s="179"/>
      <c r="H269" s="180"/>
      <c r="I269" s="180"/>
      <c r="J269" s="180"/>
      <c r="K269" s="181"/>
      <c r="L269" s="181"/>
      <c r="M269" s="181"/>
      <c r="N269" s="182"/>
      <c r="O269" s="182"/>
      <c r="P269" s="182"/>
      <c r="Q269" s="183"/>
      <c r="R269" s="183"/>
      <c r="S269" s="183"/>
      <c r="T269" s="165"/>
      <c r="U269" s="165"/>
      <c r="V269" s="165"/>
      <c r="W269" s="165"/>
      <c r="X269" s="165"/>
      <c r="Y269" s="165"/>
      <c r="Z269" s="165"/>
      <c r="AA269" s="165"/>
      <c r="AB269" s="165"/>
      <c r="AC269" s="165"/>
      <c r="AD269" s="165"/>
      <c r="AE269" s="165"/>
      <c r="AF269" s="165"/>
      <c r="AG269" s="165"/>
      <c r="AH269" s="165"/>
      <c r="AI269" s="165"/>
      <c r="AJ269" s="165"/>
      <c r="AK269" s="165"/>
      <c r="AL269" s="165"/>
      <c r="AM269" s="165"/>
    </row>
    <row r="270" customFormat="false" ht="14.25" hidden="false" customHeight="true" outlineLevel="0" collapsed="false">
      <c r="A270" s="165"/>
      <c r="B270" s="178"/>
      <c r="C270" s="178"/>
      <c r="D270" s="178"/>
      <c r="E270" s="179"/>
      <c r="F270" s="179"/>
      <c r="G270" s="179"/>
      <c r="H270" s="180"/>
      <c r="I270" s="180"/>
      <c r="J270" s="180"/>
      <c r="K270" s="181"/>
      <c r="L270" s="181"/>
      <c r="M270" s="181"/>
      <c r="N270" s="182"/>
      <c r="O270" s="182"/>
      <c r="P270" s="182"/>
      <c r="Q270" s="183"/>
      <c r="R270" s="183"/>
      <c r="S270" s="183"/>
      <c r="T270" s="165"/>
      <c r="U270" s="165"/>
      <c r="V270" s="165"/>
      <c r="W270" s="165"/>
      <c r="X270" s="165"/>
      <c r="Y270" s="165"/>
      <c r="Z270" s="165"/>
      <c r="AA270" s="165"/>
      <c r="AB270" s="165"/>
      <c r="AC270" s="165"/>
      <c r="AD270" s="165"/>
      <c r="AE270" s="165"/>
      <c r="AF270" s="165"/>
      <c r="AG270" s="165"/>
      <c r="AH270" s="165"/>
      <c r="AI270" s="165"/>
      <c r="AJ270" s="165"/>
      <c r="AK270" s="165"/>
      <c r="AL270" s="165"/>
      <c r="AM270" s="165"/>
    </row>
    <row r="271" customFormat="false" ht="14.25" hidden="false" customHeight="true" outlineLevel="0" collapsed="false">
      <c r="A271" s="165"/>
      <c r="B271" s="178"/>
      <c r="C271" s="178"/>
      <c r="D271" s="178"/>
      <c r="E271" s="179"/>
      <c r="F271" s="179"/>
      <c r="G271" s="179"/>
      <c r="H271" s="180"/>
      <c r="I271" s="180"/>
      <c r="J271" s="180"/>
      <c r="K271" s="181"/>
      <c r="L271" s="181"/>
      <c r="M271" s="181"/>
      <c r="N271" s="182"/>
      <c r="O271" s="182"/>
      <c r="P271" s="182"/>
      <c r="Q271" s="183"/>
      <c r="R271" s="183"/>
      <c r="S271" s="183"/>
      <c r="T271" s="165"/>
      <c r="U271" s="165"/>
      <c r="V271" s="165"/>
      <c r="W271" s="165"/>
      <c r="X271" s="165"/>
      <c r="Y271" s="165"/>
      <c r="Z271" s="165"/>
      <c r="AA271" s="165"/>
      <c r="AB271" s="165"/>
      <c r="AC271" s="165"/>
      <c r="AD271" s="165"/>
      <c r="AE271" s="165"/>
      <c r="AF271" s="165"/>
      <c r="AG271" s="165"/>
      <c r="AH271" s="165"/>
      <c r="AI271" s="165"/>
      <c r="AJ271" s="165"/>
      <c r="AK271" s="165"/>
      <c r="AL271" s="165"/>
      <c r="AM271" s="165"/>
    </row>
    <row r="272" customFormat="false" ht="14.25" hidden="false" customHeight="true" outlineLevel="0" collapsed="false">
      <c r="A272" s="165"/>
      <c r="B272" s="178"/>
      <c r="C272" s="178"/>
      <c r="D272" s="178"/>
      <c r="E272" s="179"/>
      <c r="F272" s="179"/>
      <c r="G272" s="179"/>
      <c r="H272" s="180"/>
      <c r="I272" s="180"/>
      <c r="J272" s="180"/>
      <c r="K272" s="181"/>
      <c r="L272" s="181"/>
      <c r="M272" s="181"/>
      <c r="N272" s="182"/>
      <c r="O272" s="182"/>
      <c r="P272" s="182"/>
      <c r="Q272" s="183"/>
      <c r="R272" s="183"/>
      <c r="S272" s="183"/>
      <c r="T272" s="165"/>
      <c r="U272" s="165"/>
      <c r="V272" s="165"/>
      <c r="W272" s="165"/>
      <c r="X272" s="165"/>
      <c r="Y272" s="165"/>
      <c r="Z272" s="165"/>
      <c r="AA272" s="165"/>
      <c r="AB272" s="165"/>
      <c r="AC272" s="165"/>
      <c r="AD272" s="165"/>
      <c r="AE272" s="165"/>
      <c r="AF272" s="165"/>
      <c r="AG272" s="165"/>
      <c r="AH272" s="165"/>
      <c r="AI272" s="165"/>
      <c r="AJ272" s="165"/>
      <c r="AK272" s="165"/>
      <c r="AL272" s="165"/>
      <c r="AM272" s="165"/>
    </row>
    <row r="273" customFormat="false" ht="14.25" hidden="false" customHeight="true" outlineLevel="0" collapsed="false">
      <c r="A273" s="165"/>
      <c r="B273" s="178"/>
      <c r="C273" s="178"/>
      <c r="D273" s="178"/>
      <c r="E273" s="179"/>
      <c r="F273" s="179"/>
      <c r="G273" s="179"/>
      <c r="H273" s="180"/>
      <c r="I273" s="180"/>
      <c r="J273" s="180"/>
      <c r="K273" s="181"/>
      <c r="L273" s="181"/>
      <c r="M273" s="181"/>
      <c r="N273" s="182"/>
      <c r="O273" s="182"/>
      <c r="P273" s="182"/>
      <c r="Q273" s="183"/>
      <c r="R273" s="183"/>
      <c r="S273" s="183"/>
      <c r="T273" s="165"/>
      <c r="U273" s="165"/>
      <c r="V273" s="165"/>
      <c r="W273" s="165"/>
      <c r="X273" s="165"/>
      <c r="Y273" s="165"/>
      <c r="Z273" s="165"/>
      <c r="AA273" s="165"/>
      <c r="AB273" s="165"/>
      <c r="AC273" s="165"/>
      <c r="AD273" s="165"/>
      <c r="AE273" s="165"/>
      <c r="AF273" s="165"/>
      <c r="AG273" s="165"/>
      <c r="AH273" s="165"/>
      <c r="AI273" s="165"/>
      <c r="AJ273" s="165"/>
      <c r="AK273" s="165"/>
      <c r="AL273" s="165"/>
      <c r="AM273" s="165"/>
    </row>
    <row r="274" customFormat="false" ht="14.25" hidden="false" customHeight="true" outlineLevel="0" collapsed="false">
      <c r="A274" s="165"/>
      <c r="B274" s="178"/>
      <c r="C274" s="178"/>
      <c r="D274" s="178"/>
      <c r="E274" s="179"/>
      <c r="F274" s="179"/>
      <c r="G274" s="179"/>
      <c r="H274" s="180"/>
      <c r="I274" s="180"/>
      <c r="J274" s="180"/>
      <c r="K274" s="181"/>
      <c r="L274" s="181"/>
      <c r="M274" s="181"/>
      <c r="N274" s="182"/>
      <c r="O274" s="182"/>
      <c r="P274" s="182"/>
      <c r="Q274" s="183"/>
      <c r="R274" s="183"/>
      <c r="S274" s="183"/>
      <c r="T274" s="165"/>
      <c r="U274" s="165"/>
      <c r="V274" s="165"/>
      <c r="W274" s="165"/>
      <c r="X274" s="165"/>
      <c r="Y274" s="165"/>
      <c r="Z274" s="165"/>
      <c r="AA274" s="165"/>
      <c r="AB274" s="165"/>
      <c r="AC274" s="165"/>
      <c r="AD274" s="165"/>
      <c r="AE274" s="165"/>
      <c r="AF274" s="165"/>
      <c r="AG274" s="165"/>
      <c r="AH274" s="165"/>
      <c r="AI274" s="165"/>
      <c r="AJ274" s="165"/>
      <c r="AK274" s="165"/>
      <c r="AL274" s="165"/>
      <c r="AM274" s="165"/>
    </row>
    <row r="275" customFormat="false" ht="14.25" hidden="false" customHeight="true" outlineLevel="0" collapsed="false">
      <c r="A275" s="165"/>
      <c r="B275" s="178"/>
      <c r="C275" s="178"/>
      <c r="D275" s="178"/>
      <c r="E275" s="179"/>
      <c r="F275" s="179"/>
      <c r="G275" s="179"/>
      <c r="H275" s="180"/>
      <c r="I275" s="180"/>
      <c r="J275" s="180"/>
      <c r="K275" s="181"/>
      <c r="L275" s="181"/>
      <c r="M275" s="181"/>
      <c r="N275" s="182"/>
      <c r="O275" s="182"/>
      <c r="P275" s="182"/>
      <c r="Q275" s="183"/>
      <c r="R275" s="183"/>
      <c r="S275" s="183"/>
      <c r="T275" s="165"/>
      <c r="U275" s="165"/>
      <c r="V275" s="165"/>
      <c r="W275" s="165"/>
      <c r="X275" s="165"/>
      <c r="Y275" s="165"/>
      <c r="Z275" s="165"/>
      <c r="AA275" s="165"/>
      <c r="AB275" s="165"/>
      <c r="AC275" s="165"/>
      <c r="AD275" s="165"/>
      <c r="AE275" s="165"/>
      <c r="AF275" s="165"/>
      <c r="AG275" s="165"/>
      <c r="AH275" s="165"/>
      <c r="AI275" s="165"/>
      <c r="AJ275" s="165"/>
      <c r="AK275" s="165"/>
      <c r="AL275" s="165"/>
      <c r="AM275" s="165"/>
    </row>
    <row r="276" customFormat="false" ht="14.25" hidden="false" customHeight="true" outlineLevel="0" collapsed="false">
      <c r="A276" s="165"/>
      <c r="B276" s="178"/>
      <c r="C276" s="178"/>
      <c r="D276" s="178"/>
      <c r="E276" s="179"/>
      <c r="F276" s="179"/>
      <c r="G276" s="179"/>
      <c r="H276" s="180"/>
      <c r="I276" s="180"/>
      <c r="J276" s="180"/>
      <c r="K276" s="181"/>
      <c r="L276" s="181"/>
      <c r="M276" s="181"/>
      <c r="N276" s="182"/>
      <c r="O276" s="182"/>
      <c r="P276" s="182"/>
      <c r="Q276" s="183"/>
      <c r="R276" s="183"/>
      <c r="S276" s="183"/>
      <c r="T276" s="165"/>
      <c r="U276" s="165"/>
      <c r="V276" s="165"/>
      <c r="W276" s="165"/>
      <c r="X276" s="165"/>
      <c r="Y276" s="165"/>
      <c r="Z276" s="165"/>
      <c r="AA276" s="165"/>
      <c r="AB276" s="165"/>
      <c r="AC276" s="165"/>
      <c r="AD276" s="165"/>
      <c r="AE276" s="165"/>
      <c r="AF276" s="165"/>
      <c r="AG276" s="165"/>
      <c r="AH276" s="165"/>
      <c r="AI276" s="165"/>
      <c r="AJ276" s="165"/>
      <c r="AK276" s="165"/>
      <c r="AL276" s="165"/>
      <c r="AM276" s="165"/>
    </row>
    <row r="277" customFormat="false" ht="14.25" hidden="false" customHeight="true" outlineLevel="0" collapsed="false">
      <c r="A277" s="165"/>
      <c r="B277" s="178"/>
      <c r="C277" s="178"/>
      <c r="D277" s="178"/>
      <c r="E277" s="179"/>
      <c r="F277" s="179"/>
      <c r="G277" s="179"/>
      <c r="H277" s="180"/>
      <c r="I277" s="180"/>
      <c r="J277" s="180"/>
      <c r="K277" s="181"/>
      <c r="L277" s="181"/>
      <c r="M277" s="181"/>
      <c r="N277" s="182"/>
      <c r="O277" s="182"/>
      <c r="P277" s="182"/>
      <c r="Q277" s="183"/>
      <c r="R277" s="183"/>
      <c r="S277" s="183"/>
      <c r="T277" s="165"/>
      <c r="U277" s="165"/>
      <c r="V277" s="165"/>
      <c r="W277" s="165"/>
      <c r="X277" s="165"/>
      <c r="Y277" s="165"/>
      <c r="Z277" s="165"/>
      <c r="AA277" s="165"/>
      <c r="AB277" s="165"/>
      <c r="AC277" s="165"/>
      <c r="AD277" s="165"/>
      <c r="AE277" s="165"/>
      <c r="AF277" s="165"/>
      <c r="AG277" s="165"/>
      <c r="AH277" s="165"/>
      <c r="AI277" s="165"/>
      <c r="AJ277" s="165"/>
      <c r="AK277" s="165"/>
      <c r="AL277" s="165"/>
      <c r="AM277" s="165"/>
    </row>
    <row r="278" customFormat="false" ht="14.25" hidden="false" customHeight="true" outlineLevel="0" collapsed="false">
      <c r="A278" s="165"/>
      <c r="B278" s="178"/>
      <c r="C278" s="178"/>
      <c r="D278" s="178"/>
      <c r="E278" s="179"/>
      <c r="F278" s="179"/>
      <c r="G278" s="179"/>
      <c r="H278" s="180"/>
      <c r="I278" s="180"/>
      <c r="J278" s="180"/>
      <c r="K278" s="181"/>
      <c r="L278" s="181"/>
      <c r="M278" s="181"/>
      <c r="N278" s="182"/>
      <c r="O278" s="182"/>
      <c r="P278" s="182"/>
      <c r="Q278" s="183"/>
      <c r="R278" s="183"/>
      <c r="S278" s="183"/>
      <c r="T278" s="165"/>
      <c r="U278" s="165"/>
      <c r="V278" s="165"/>
      <c r="W278" s="165"/>
      <c r="X278" s="165"/>
      <c r="Y278" s="165"/>
      <c r="Z278" s="165"/>
      <c r="AA278" s="165"/>
      <c r="AB278" s="165"/>
      <c r="AC278" s="165"/>
      <c r="AD278" s="165"/>
      <c r="AE278" s="165"/>
      <c r="AF278" s="165"/>
      <c r="AG278" s="165"/>
      <c r="AH278" s="165"/>
      <c r="AI278" s="165"/>
      <c r="AJ278" s="165"/>
      <c r="AK278" s="165"/>
      <c r="AL278" s="165"/>
      <c r="AM278" s="165"/>
    </row>
    <row r="279" customFormat="false" ht="14.25" hidden="false" customHeight="true" outlineLevel="0" collapsed="false">
      <c r="A279" s="165"/>
      <c r="B279" s="178"/>
      <c r="C279" s="178"/>
      <c r="D279" s="178"/>
      <c r="E279" s="179"/>
      <c r="F279" s="179"/>
      <c r="G279" s="179"/>
      <c r="H279" s="180"/>
      <c r="I279" s="180"/>
      <c r="J279" s="180"/>
      <c r="K279" s="181"/>
      <c r="L279" s="181"/>
      <c r="M279" s="181"/>
      <c r="N279" s="182"/>
      <c r="O279" s="182"/>
      <c r="P279" s="182"/>
      <c r="Q279" s="183"/>
      <c r="R279" s="183"/>
      <c r="S279" s="183"/>
      <c r="T279" s="165"/>
      <c r="U279" s="165"/>
      <c r="V279" s="165"/>
      <c r="W279" s="165"/>
      <c r="X279" s="165"/>
      <c r="Y279" s="165"/>
      <c r="Z279" s="165"/>
      <c r="AA279" s="165"/>
      <c r="AB279" s="165"/>
      <c r="AC279" s="165"/>
      <c r="AD279" s="165"/>
      <c r="AE279" s="165"/>
      <c r="AF279" s="165"/>
      <c r="AG279" s="165"/>
      <c r="AH279" s="165"/>
      <c r="AI279" s="165"/>
      <c r="AJ279" s="165"/>
      <c r="AK279" s="165"/>
      <c r="AL279" s="165"/>
      <c r="AM279" s="165"/>
    </row>
    <row r="280" customFormat="false" ht="14.25" hidden="false" customHeight="true" outlineLevel="0" collapsed="false">
      <c r="A280" s="165"/>
      <c r="B280" s="178"/>
      <c r="C280" s="178"/>
      <c r="D280" s="178"/>
      <c r="E280" s="179"/>
      <c r="F280" s="179"/>
      <c r="G280" s="179"/>
      <c r="H280" s="180"/>
      <c r="I280" s="180"/>
      <c r="J280" s="180"/>
      <c r="K280" s="181"/>
      <c r="L280" s="181"/>
      <c r="M280" s="181"/>
      <c r="N280" s="182"/>
      <c r="O280" s="182"/>
      <c r="P280" s="182"/>
      <c r="Q280" s="183"/>
      <c r="R280" s="183"/>
      <c r="S280" s="183"/>
      <c r="T280" s="165"/>
      <c r="U280" s="165"/>
      <c r="V280" s="165"/>
      <c r="W280" s="165"/>
      <c r="X280" s="165"/>
      <c r="Y280" s="165"/>
      <c r="Z280" s="165"/>
      <c r="AA280" s="165"/>
      <c r="AB280" s="165"/>
      <c r="AC280" s="165"/>
      <c r="AD280" s="165"/>
      <c r="AE280" s="165"/>
      <c r="AF280" s="165"/>
      <c r="AG280" s="165"/>
      <c r="AH280" s="165"/>
      <c r="AI280" s="165"/>
      <c r="AJ280" s="165"/>
      <c r="AK280" s="165"/>
      <c r="AL280" s="165"/>
      <c r="AM280" s="165"/>
    </row>
    <row r="281" customFormat="false" ht="14.25" hidden="false" customHeight="true" outlineLevel="0" collapsed="false">
      <c r="A281" s="165"/>
      <c r="B281" s="178"/>
      <c r="C281" s="178"/>
      <c r="D281" s="178"/>
      <c r="E281" s="179"/>
      <c r="F281" s="179"/>
      <c r="G281" s="179"/>
      <c r="H281" s="180"/>
      <c r="I281" s="180"/>
      <c r="J281" s="180"/>
      <c r="K281" s="181"/>
      <c r="L281" s="181"/>
      <c r="M281" s="181"/>
      <c r="N281" s="182"/>
      <c r="O281" s="182"/>
      <c r="P281" s="182"/>
      <c r="Q281" s="183"/>
      <c r="R281" s="183"/>
      <c r="S281" s="183"/>
      <c r="T281" s="165"/>
      <c r="U281" s="165"/>
      <c r="V281" s="165"/>
      <c r="W281" s="165"/>
      <c r="X281" s="165"/>
      <c r="Y281" s="165"/>
      <c r="Z281" s="165"/>
      <c r="AA281" s="165"/>
      <c r="AB281" s="165"/>
      <c r="AC281" s="165"/>
      <c r="AD281" s="165"/>
      <c r="AE281" s="165"/>
      <c r="AF281" s="165"/>
      <c r="AG281" s="165"/>
      <c r="AH281" s="165"/>
      <c r="AI281" s="165"/>
      <c r="AJ281" s="165"/>
      <c r="AK281" s="165"/>
      <c r="AL281" s="165"/>
      <c r="AM281" s="165"/>
    </row>
    <row r="282" customFormat="false" ht="14.25" hidden="false" customHeight="true" outlineLevel="0" collapsed="false">
      <c r="A282" s="165"/>
      <c r="B282" s="178"/>
      <c r="C282" s="178"/>
      <c r="D282" s="178"/>
      <c r="E282" s="179"/>
      <c r="F282" s="179"/>
      <c r="G282" s="179"/>
      <c r="H282" s="180"/>
      <c r="I282" s="180"/>
      <c r="J282" s="180"/>
      <c r="K282" s="181"/>
      <c r="L282" s="181"/>
      <c r="M282" s="181"/>
      <c r="N282" s="182"/>
      <c r="O282" s="182"/>
      <c r="P282" s="182"/>
      <c r="Q282" s="183"/>
      <c r="R282" s="183"/>
      <c r="S282" s="183"/>
      <c r="T282" s="165"/>
      <c r="U282" s="165"/>
      <c r="V282" s="165"/>
      <c r="W282" s="165"/>
      <c r="X282" s="165"/>
      <c r="Y282" s="165"/>
      <c r="Z282" s="165"/>
      <c r="AA282" s="165"/>
      <c r="AB282" s="165"/>
      <c r="AC282" s="165"/>
      <c r="AD282" s="165"/>
      <c r="AE282" s="165"/>
      <c r="AF282" s="165"/>
      <c r="AG282" s="165"/>
      <c r="AH282" s="165"/>
      <c r="AI282" s="165"/>
      <c r="AJ282" s="165"/>
      <c r="AK282" s="165"/>
      <c r="AL282" s="165"/>
      <c r="AM282" s="165"/>
    </row>
    <row r="283" customFormat="false" ht="14.25" hidden="false" customHeight="true" outlineLevel="0" collapsed="false">
      <c r="A283" s="165"/>
      <c r="B283" s="178"/>
      <c r="C283" s="178"/>
      <c r="D283" s="178"/>
      <c r="E283" s="179"/>
      <c r="F283" s="179"/>
      <c r="G283" s="179"/>
      <c r="H283" s="180"/>
      <c r="I283" s="180"/>
      <c r="J283" s="180"/>
      <c r="K283" s="181"/>
      <c r="L283" s="181"/>
      <c r="M283" s="181"/>
      <c r="N283" s="182"/>
      <c r="O283" s="182"/>
      <c r="P283" s="182"/>
      <c r="Q283" s="183"/>
      <c r="R283" s="183"/>
      <c r="S283" s="183"/>
      <c r="T283" s="165"/>
      <c r="U283" s="165"/>
      <c r="V283" s="165"/>
      <c r="W283" s="165"/>
      <c r="X283" s="165"/>
      <c r="Y283" s="165"/>
      <c r="Z283" s="165"/>
      <c r="AA283" s="165"/>
      <c r="AB283" s="165"/>
      <c r="AC283" s="165"/>
      <c r="AD283" s="165"/>
      <c r="AE283" s="165"/>
      <c r="AF283" s="165"/>
      <c r="AG283" s="165"/>
      <c r="AH283" s="165"/>
      <c r="AI283" s="165"/>
      <c r="AJ283" s="165"/>
      <c r="AK283" s="165"/>
      <c r="AL283" s="165"/>
      <c r="AM283" s="165"/>
    </row>
    <row r="284" customFormat="false" ht="14.25" hidden="false" customHeight="true" outlineLevel="0" collapsed="false">
      <c r="A284" s="165"/>
      <c r="B284" s="178"/>
      <c r="C284" s="178"/>
      <c r="D284" s="178"/>
      <c r="E284" s="179"/>
      <c r="F284" s="179"/>
      <c r="G284" s="179"/>
      <c r="H284" s="180"/>
      <c r="I284" s="180"/>
      <c r="J284" s="180"/>
      <c r="K284" s="181"/>
      <c r="L284" s="181"/>
      <c r="M284" s="181"/>
      <c r="N284" s="182"/>
      <c r="O284" s="182"/>
      <c r="P284" s="182"/>
      <c r="Q284" s="183"/>
      <c r="R284" s="183"/>
      <c r="S284" s="183"/>
      <c r="T284" s="165"/>
      <c r="U284" s="165"/>
      <c r="V284" s="165"/>
      <c r="W284" s="165"/>
      <c r="X284" s="165"/>
      <c r="Y284" s="165"/>
      <c r="Z284" s="165"/>
      <c r="AA284" s="165"/>
      <c r="AB284" s="165"/>
      <c r="AC284" s="165"/>
      <c r="AD284" s="165"/>
      <c r="AE284" s="165"/>
      <c r="AF284" s="165"/>
      <c r="AG284" s="165"/>
      <c r="AH284" s="165"/>
      <c r="AI284" s="165"/>
      <c r="AJ284" s="165"/>
      <c r="AK284" s="165"/>
      <c r="AL284" s="165"/>
      <c r="AM284" s="165"/>
    </row>
    <row r="285" customFormat="false" ht="14.25" hidden="false" customHeight="true" outlineLevel="0" collapsed="false">
      <c r="A285" s="165"/>
      <c r="B285" s="178"/>
      <c r="C285" s="178"/>
      <c r="D285" s="178"/>
      <c r="E285" s="179"/>
      <c r="F285" s="179"/>
      <c r="G285" s="179"/>
      <c r="H285" s="180"/>
      <c r="I285" s="180"/>
      <c r="J285" s="180"/>
      <c r="K285" s="181"/>
      <c r="L285" s="181"/>
      <c r="M285" s="181"/>
      <c r="N285" s="182"/>
      <c r="O285" s="182"/>
      <c r="P285" s="182"/>
      <c r="Q285" s="183"/>
      <c r="R285" s="183"/>
      <c r="S285" s="183"/>
      <c r="T285" s="165"/>
      <c r="U285" s="165"/>
      <c r="V285" s="165"/>
      <c r="W285" s="165"/>
      <c r="X285" s="165"/>
      <c r="Y285" s="165"/>
      <c r="Z285" s="165"/>
      <c r="AA285" s="165"/>
      <c r="AB285" s="165"/>
      <c r="AC285" s="165"/>
      <c r="AD285" s="165"/>
      <c r="AE285" s="165"/>
      <c r="AF285" s="165"/>
      <c r="AG285" s="165"/>
      <c r="AH285" s="165"/>
      <c r="AI285" s="165"/>
      <c r="AJ285" s="165"/>
      <c r="AK285" s="165"/>
      <c r="AL285" s="165"/>
      <c r="AM285" s="165"/>
    </row>
    <row r="286" customFormat="false" ht="14.25" hidden="false" customHeight="true" outlineLevel="0" collapsed="false">
      <c r="A286" s="165"/>
      <c r="B286" s="178"/>
      <c r="C286" s="178"/>
      <c r="D286" s="178"/>
      <c r="E286" s="179"/>
      <c r="F286" s="179"/>
      <c r="G286" s="179"/>
      <c r="H286" s="180"/>
      <c r="I286" s="180"/>
      <c r="J286" s="180"/>
      <c r="K286" s="181"/>
      <c r="L286" s="181"/>
      <c r="M286" s="181"/>
      <c r="N286" s="182"/>
      <c r="O286" s="182"/>
      <c r="P286" s="182"/>
      <c r="Q286" s="183"/>
      <c r="R286" s="183"/>
      <c r="S286" s="183"/>
      <c r="T286" s="165"/>
      <c r="U286" s="165"/>
      <c r="V286" s="165"/>
      <c r="W286" s="165"/>
      <c r="X286" s="165"/>
      <c r="Y286" s="165"/>
      <c r="Z286" s="165"/>
      <c r="AA286" s="165"/>
      <c r="AB286" s="165"/>
      <c r="AC286" s="165"/>
      <c r="AD286" s="165"/>
      <c r="AE286" s="165"/>
      <c r="AF286" s="165"/>
      <c r="AG286" s="165"/>
      <c r="AH286" s="165"/>
      <c r="AI286" s="165"/>
      <c r="AJ286" s="165"/>
      <c r="AK286" s="165"/>
      <c r="AL286" s="165"/>
      <c r="AM286" s="165"/>
    </row>
    <row r="287" customFormat="false" ht="14.25" hidden="false" customHeight="true" outlineLevel="0" collapsed="false">
      <c r="A287" s="165"/>
      <c r="B287" s="178"/>
      <c r="C287" s="178"/>
      <c r="D287" s="178"/>
      <c r="E287" s="179"/>
      <c r="F287" s="179"/>
      <c r="G287" s="179"/>
      <c r="H287" s="180"/>
      <c r="I287" s="180"/>
      <c r="J287" s="180"/>
      <c r="K287" s="181"/>
      <c r="L287" s="181"/>
      <c r="M287" s="181"/>
      <c r="N287" s="182"/>
      <c r="O287" s="182"/>
      <c r="P287" s="182"/>
      <c r="Q287" s="183"/>
      <c r="R287" s="183"/>
      <c r="S287" s="183"/>
      <c r="T287" s="165"/>
      <c r="U287" s="165"/>
      <c r="V287" s="165"/>
      <c r="W287" s="165"/>
      <c r="X287" s="165"/>
      <c r="Y287" s="165"/>
      <c r="Z287" s="165"/>
      <c r="AA287" s="165"/>
      <c r="AB287" s="165"/>
      <c r="AC287" s="165"/>
      <c r="AD287" s="165"/>
      <c r="AE287" s="165"/>
      <c r="AF287" s="165"/>
      <c r="AG287" s="165"/>
      <c r="AH287" s="165"/>
      <c r="AI287" s="165"/>
      <c r="AJ287" s="165"/>
      <c r="AK287" s="165"/>
      <c r="AL287" s="165"/>
      <c r="AM287" s="165"/>
    </row>
    <row r="288" customFormat="false" ht="14.25" hidden="false" customHeight="true" outlineLevel="0" collapsed="false">
      <c r="A288" s="165"/>
      <c r="B288" s="178"/>
      <c r="C288" s="178"/>
      <c r="D288" s="178"/>
      <c r="E288" s="179"/>
      <c r="F288" s="179"/>
      <c r="G288" s="179"/>
      <c r="H288" s="180"/>
      <c r="I288" s="180"/>
      <c r="J288" s="180"/>
      <c r="K288" s="181"/>
      <c r="L288" s="181"/>
      <c r="M288" s="181"/>
      <c r="N288" s="182"/>
      <c r="O288" s="182"/>
      <c r="P288" s="182"/>
      <c r="Q288" s="183"/>
      <c r="R288" s="183"/>
      <c r="S288" s="183"/>
      <c r="T288" s="165"/>
      <c r="U288" s="165"/>
      <c r="V288" s="165"/>
      <c r="W288" s="165"/>
      <c r="X288" s="165"/>
      <c r="Y288" s="165"/>
      <c r="Z288" s="165"/>
      <c r="AA288" s="165"/>
      <c r="AB288" s="165"/>
      <c r="AC288" s="165"/>
      <c r="AD288" s="165"/>
      <c r="AE288" s="165"/>
      <c r="AF288" s="165"/>
      <c r="AG288" s="165"/>
      <c r="AH288" s="165"/>
      <c r="AI288" s="165"/>
      <c r="AJ288" s="165"/>
      <c r="AK288" s="165"/>
      <c r="AL288" s="165"/>
      <c r="AM288" s="165"/>
    </row>
    <row r="289" customFormat="false" ht="14.25" hidden="false" customHeight="true" outlineLevel="0" collapsed="false">
      <c r="A289" s="165"/>
      <c r="B289" s="178"/>
      <c r="C289" s="178"/>
      <c r="D289" s="178"/>
      <c r="E289" s="179"/>
      <c r="F289" s="179"/>
      <c r="G289" s="179"/>
      <c r="H289" s="180"/>
      <c r="I289" s="180"/>
      <c r="J289" s="180"/>
      <c r="K289" s="181"/>
      <c r="L289" s="181"/>
      <c r="M289" s="181"/>
      <c r="N289" s="182"/>
      <c r="O289" s="182"/>
      <c r="P289" s="182"/>
      <c r="Q289" s="183"/>
      <c r="R289" s="183"/>
      <c r="S289" s="183"/>
      <c r="T289" s="165"/>
      <c r="U289" s="165"/>
      <c r="V289" s="165"/>
      <c r="W289" s="165"/>
      <c r="X289" s="165"/>
      <c r="Y289" s="165"/>
      <c r="Z289" s="165"/>
      <c r="AA289" s="165"/>
      <c r="AB289" s="165"/>
      <c r="AC289" s="165"/>
      <c r="AD289" s="165"/>
      <c r="AE289" s="165"/>
      <c r="AF289" s="165"/>
      <c r="AG289" s="165"/>
      <c r="AH289" s="165"/>
      <c r="AI289" s="165"/>
      <c r="AJ289" s="165"/>
      <c r="AK289" s="165"/>
      <c r="AL289" s="165"/>
      <c r="AM289" s="165"/>
    </row>
    <row r="290" customFormat="false" ht="14.25" hidden="false" customHeight="true" outlineLevel="0" collapsed="false">
      <c r="A290" s="165"/>
      <c r="B290" s="178"/>
      <c r="C290" s="178"/>
      <c r="D290" s="178"/>
      <c r="E290" s="179"/>
      <c r="F290" s="179"/>
      <c r="G290" s="179"/>
      <c r="H290" s="180"/>
      <c r="I290" s="180"/>
      <c r="J290" s="180"/>
      <c r="K290" s="181"/>
      <c r="L290" s="181"/>
      <c r="M290" s="181"/>
      <c r="N290" s="182"/>
      <c r="O290" s="182"/>
      <c r="P290" s="182"/>
      <c r="Q290" s="183"/>
      <c r="R290" s="183"/>
      <c r="S290" s="183"/>
      <c r="T290" s="165"/>
      <c r="U290" s="165"/>
      <c r="V290" s="165"/>
      <c r="W290" s="165"/>
      <c r="X290" s="165"/>
      <c r="Y290" s="165"/>
      <c r="Z290" s="165"/>
      <c r="AA290" s="165"/>
      <c r="AB290" s="165"/>
      <c r="AC290" s="165"/>
      <c r="AD290" s="165"/>
      <c r="AE290" s="165"/>
      <c r="AF290" s="165"/>
      <c r="AG290" s="165"/>
      <c r="AH290" s="165"/>
      <c r="AI290" s="165"/>
      <c r="AJ290" s="165"/>
      <c r="AK290" s="165"/>
      <c r="AL290" s="165"/>
      <c r="AM290" s="165"/>
    </row>
    <row r="291" customFormat="false" ht="14.25" hidden="false" customHeight="true" outlineLevel="0" collapsed="false">
      <c r="A291" s="165"/>
      <c r="B291" s="178"/>
      <c r="C291" s="178"/>
      <c r="D291" s="178"/>
      <c r="E291" s="179"/>
      <c r="F291" s="179"/>
      <c r="G291" s="179"/>
      <c r="H291" s="180"/>
      <c r="I291" s="180"/>
      <c r="J291" s="180"/>
      <c r="K291" s="181"/>
      <c r="L291" s="181"/>
      <c r="M291" s="181"/>
      <c r="N291" s="182"/>
      <c r="O291" s="182"/>
      <c r="P291" s="182"/>
      <c r="Q291" s="183"/>
      <c r="R291" s="183"/>
      <c r="S291" s="183"/>
      <c r="T291" s="165"/>
      <c r="U291" s="165"/>
      <c r="V291" s="165"/>
      <c r="W291" s="165"/>
      <c r="X291" s="165"/>
      <c r="Y291" s="165"/>
      <c r="Z291" s="165"/>
      <c r="AA291" s="165"/>
      <c r="AB291" s="165"/>
      <c r="AC291" s="165"/>
      <c r="AD291" s="165"/>
      <c r="AE291" s="165"/>
      <c r="AF291" s="165"/>
      <c r="AG291" s="165"/>
      <c r="AH291" s="165"/>
      <c r="AI291" s="165"/>
      <c r="AJ291" s="165"/>
      <c r="AK291" s="165"/>
      <c r="AL291" s="165"/>
      <c r="AM291" s="165"/>
    </row>
    <row r="292" customFormat="false" ht="14.25" hidden="false" customHeight="true" outlineLevel="0" collapsed="false">
      <c r="A292" s="165"/>
      <c r="B292" s="178"/>
      <c r="C292" s="178"/>
      <c r="D292" s="178"/>
      <c r="E292" s="179"/>
      <c r="F292" s="179"/>
      <c r="G292" s="179"/>
      <c r="H292" s="180"/>
      <c r="I292" s="180"/>
      <c r="J292" s="180"/>
      <c r="K292" s="181"/>
      <c r="L292" s="181"/>
      <c r="M292" s="181"/>
      <c r="N292" s="182"/>
      <c r="O292" s="182"/>
      <c r="P292" s="182"/>
      <c r="Q292" s="183"/>
      <c r="R292" s="183"/>
      <c r="S292" s="183"/>
      <c r="T292" s="165"/>
      <c r="U292" s="165"/>
      <c r="V292" s="165"/>
      <c r="W292" s="165"/>
      <c r="X292" s="165"/>
      <c r="Y292" s="165"/>
      <c r="Z292" s="165"/>
      <c r="AA292" s="165"/>
      <c r="AB292" s="165"/>
      <c r="AC292" s="165"/>
      <c r="AD292" s="165"/>
      <c r="AE292" s="165"/>
      <c r="AF292" s="165"/>
      <c r="AG292" s="165"/>
      <c r="AH292" s="165"/>
      <c r="AI292" s="165"/>
      <c r="AJ292" s="165"/>
      <c r="AK292" s="165"/>
      <c r="AL292" s="165"/>
      <c r="AM292" s="165"/>
    </row>
    <row r="293" customFormat="false" ht="14.25" hidden="false" customHeight="true" outlineLevel="0" collapsed="false">
      <c r="A293" s="165"/>
      <c r="B293" s="178"/>
      <c r="C293" s="178"/>
      <c r="D293" s="178"/>
      <c r="E293" s="179"/>
      <c r="F293" s="179"/>
      <c r="G293" s="179"/>
      <c r="H293" s="180"/>
      <c r="I293" s="180"/>
      <c r="J293" s="180"/>
      <c r="K293" s="181"/>
      <c r="L293" s="181"/>
      <c r="M293" s="181"/>
      <c r="N293" s="182"/>
      <c r="O293" s="182"/>
      <c r="P293" s="182"/>
      <c r="Q293" s="183"/>
      <c r="R293" s="183"/>
      <c r="S293" s="183"/>
      <c r="T293" s="165"/>
      <c r="U293" s="165"/>
      <c r="V293" s="165"/>
      <c r="W293" s="165"/>
      <c r="X293" s="165"/>
      <c r="Y293" s="165"/>
      <c r="Z293" s="165"/>
      <c r="AA293" s="165"/>
      <c r="AB293" s="165"/>
      <c r="AC293" s="165"/>
      <c r="AD293" s="165"/>
      <c r="AE293" s="165"/>
      <c r="AF293" s="165"/>
      <c r="AG293" s="165"/>
      <c r="AH293" s="165"/>
      <c r="AI293" s="165"/>
      <c r="AJ293" s="165"/>
      <c r="AK293" s="165"/>
      <c r="AL293" s="165"/>
      <c r="AM293" s="165"/>
    </row>
    <row r="294" customFormat="false" ht="14.25" hidden="false" customHeight="true" outlineLevel="0" collapsed="false">
      <c r="A294" s="165"/>
      <c r="B294" s="178"/>
      <c r="C294" s="178"/>
      <c r="D294" s="178"/>
      <c r="E294" s="179"/>
      <c r="F294" s="179"/>
      <c r="G294" s="179"/>
      <c r="H294" s="180"/>
      <c r="I294" s="180"/>
      <c r="J294" s="180"/>
      <c r="K294" s="181"/>
      <c r="L294" s="181"/>
      <c r="M294" s="181"/>
      <c r="N294" s="182"/>
      <c r="O294" s="182"/>
      <c r="P294" s="182"/>
      <c r="Q294" s="183"/>
      <c r="R294" s="183"/>
      <c r="S294" s="183"/>
      <c r="T294" s="165"/>
      <c r="U294" s="165"/>
      <c r="V294" s="165"/>
      <c r="W294" s="165"/>
      <c r="X294" s="165"/>
      <c r="Y294" s="165"/>
      <c r="Z294" s="165"/>
      <c r="AA294" s="165"/>
      <c r="AB294" s="165"/>
      <c r="AC294" s="165"/>
      <c r="AD294" s="165"/>
      <c r="AE294" s="165"/>
      <c r="AF294" s="165"/>
      <c r="AG294" s="165"/>
      <c r="AH294" s="165"/>
      <c r="AI294" s="165"/>
      <c r="AJ294" s="165"/>
      <c r="AK294" s="165"/>
      <c r="AL294" s="165"/>
      <c r="AM294" s="165"/>
    </row>
    <row r="295" customFormat="false" ht="14.25" hidden="false" customHeight="true" outlineLevel="0" collapsed="false">
      <c r="A295" s="165"/>
      <c r="B295" s="178"/>
      <c r="C295" s="178"/>
      <c r="D295" s="178"/>
      <c r="E295" s="179"/>
      <c r="F295" s="179"/>
      <c r="G295" s="179"/>
      <c r="H295" s="180"/>
      <c r="I295" s="180"/>
      <c r="J295" s="180"/>
      <c r="K295" s="181"/>
      <c r="L295" s="181"/>
      <c r="M295" s="181"/>
      <c r="N295" s="182"/>
      <c r="O295" s="182"/>
      <c r="P295" s="182"/>
      <c r="Q295" s="183"/>
      <c r="R295" s="183"/>
      <c r="S295" s="183"/>
      <c r="T295" s="165"/>
      <c r="U295" s="165"/>
      <c r="V295" s="165"/>
      <c r="W295" s="165"/>
      <c r="X295" s="165"/>
      <c r="Y295" s="165"/>
      <c r="Z295" s="165"/>
      <c r="AA295" s="165"/>
      <c r="AB295" s="165"/>
      <c r="AC295" s="165"/>
      <c r="AD295" s="165"/>
      <c r="AE295" s="165"/>
      <c r="AF295" s="165"/>
      <c r="AG295" s="165"/>
      <c r="AH295" s="165"/>
      <c r="AI295" s="165"/>
      <c r="AJ295" s="165"/>
      <c r="AK295" s="165"/>
      <c r="AL295" s="165"/>
      <c r="AM295" s="165"/>
    </row>
    <row r="296" customFormat="false" ht="14.25" hidden="false" customHeight="true" outlineLevel="0" collapsed="false">
      <c r="A296" s="165"/>
      <c r="B296" s="178"/>
      <c r="C296" s="178"/>
      <c r="D296" s="178"/>
      <c r="E296" s="179"/>
      <c r="F296" s="179"/>
      <c r="G296" s="179"/>
      <c r="H296" s="180"/>
      <c r="I296" s="180"/>
      <c r="J296" s="180"/>
      <c r="K296" s="181"/>
      <c r="L296" s="181"/>
      <c r="M296" s="181"/>
      <c r="N296" s="182"/>
      <c r="O296" s="182"/>
      <c r="P296" s="182"/>
      <c r="Q296" s="183"/>
      <c r="R296" s="183"/>
      <c r="S296" s="183"/>
      <c r="T296" s="165"/>
      <c r="U296" s="165"/>
      <c r="V296" s="165"/>
      <c r="W296" s="165"/>
      <c r="X296" s="165"/>
      <c r="Y296" s="165"/>
      <c r="Z296" s="165"/>
      <c r="AA296" s="165"/>
      <c r="AB296" s="165"/>
      <c r="AC296" s="165"/>
      <c r="AD296" s="165"/>
      <c r="AE296" s="165"/>
      <c r="AF296" s="165"/>
      <c r="AG296" s="165"/>
      <c r="AH296" s="165"/>
      <c r="AI296" s="165"/>
      <c r="AJ296" s="165"/>
      <c r="AK296" s="165"/>
      <c r="AL296" s="165"/>
      <c r="AM296" s="165"/>
    </row>
    <row r="297" customFormat="false" ht="14.25" hidden="false" customHeight="true" outlineLevel="0" collapsed="false">
      <c r="A297" s="165"/>
      <c r="B297" s="178"/>
      <c r="C297" s="178"/>
      <c r="D297" s="178"/>
      <c r="E297" s="179"/>
      <c r="F297" s="179"/>
      <c r="G297" s="179"/>
      <c r="H297" s="180"/>
      <c r="I297" s="180"/>
      <c r="J297" s="180"/>
      <c r="K297" s="181"/>
      <c r="L297" s="181"/>
      <c r="M297" s="181"/>
      <c r="N297" s="182"/>
      <c r="O297" s="182"/>
      <c r="P297" s="182"/>
      <c r="Q297" s="183"/>
      <c r="R297" s="183"/>
      <c r="S297" s="183"/>
      <c r="T297" s="165"/>
      <c r="U297" s="165"/>
      <c r="V297" s="165"/>
      <c r="W297" s="165"/>
      <c r="X297" s="165"/>
      <c r="Y297" s="165"/>
      <c r="Z297" s="165"/>
      <c r="AA297" s="165"/>
      <c r="AB297" s="165"/>
      <c r="AC297" s="165"/>
      <c r="AD297" s="165"/>
      <c r="AE297" s="165"/>
      <c r="AF297" s="165"/>
      <c r="AG297" s="165"/>
      <c r="AH297" s="165"/>
      <c r="AI297" s="165"/>
      <c r="AJ297" s="165"/>
      <c r="AK297" s="165"/>
      <c r="AL297" s="165"/>
      <c r="AM297" s="165"/>
    </row>
    <row r="298" customFormat="false" ht="14.25" hidden="false" customHeight="true" outlineLevel="0" collapsed="false">
      <c r="A298" s="165"/>
      <c r="B298" s="178"/>
      <c r="C298" s="178"/>
      <c r="D298" s="178"/>
      <c r="E298" s="179"/>
      <c r="F298" s="179"/>
      <c r="G298" s="179"/>
      <c r="H298" s="180"/>
      <c r="I298" s="180"/>
      <c r="J298" s="180"/>
      <c r="K298" s="181"/>
      <c r="L298" s="181"/>
      <c r="M298" s="181"/>
      <c r="N298" s="182"/>
      <c r="O298" s="182"/>
      <c r="P298" s="182"/>
      <c r="Q298" s="183"/>
      <c r="R298" s="183"/>
      <c r="S298" s="183"/>
      <c r="T298" s="165"/>
      <c r="U298" s="165"/>
      <c r="V298" s="165"/>
      <c r="W298" s="165"/>
      <c r="X298" s="165"/>
      <c r="Y298" s="165"/>
      <c r="Z298" s="165"/>
      <c r="AA298" s="165"/>
      <c r="AB298" s="165"/>
      <c r="AC298" s="165"/>
      <c r="AD298" s="165"/>
      <c r="AE298" s="165"/>
      <c r="AF298" s="165"/>
      <c r="AG298" s="165"/>
      <c r="AH298" s="165"/>
      <c r="AI298" s="165"/>
      <c r="AJ298" s="165"/>
      <c r="AK298" s="165"/>
      <c r="AL298" s="165"/>
      <c r="AM298" s="165"/>
    </row>
    <row r="299" customFormat="false" ht="14.25" hidden="false" customHeight="true" outlineLevel="0" collapsed="false">
      <c r="A299" s="165"/>
      <c r="B299" s="178"/>
      <c r="C299" s="178"/>
      <c r="D299" s="178"/>
      <c r="E299" s="179"/>
      <c r="F299" s="179"/>
      <c r="G299" s="179"/>
      <c r="H299" s="180"/>
      <c r="I299" s="180"/>
      <c r="J299" s="180"/>
      <c r="K299" s="181"/>
      <c r="L299" s="181"/>
      <c r="M299" s="181"/>
      <c r="N299" s="182"/>
      <c r="O299" s="182"/>
      <c r="P299" s="182"/>
      <c r="Q299" s="183"/>
      <c r="R299" s="183"/>
      <c r="S299" s="183"/>
      <c r="T299" s="165"/>
      <c r="U299" s="165"/>
      <c r="V299" s="165"/>
      <c r="W299" s="165"/>
      <c r="X299" s="165"/>
      <c r="Y299" s="165"/>
      <c r="Z299" s="165"/>
      <c r="AA299" s="165"/>
      <c r="AB299" s="165"/>
      <c r="AC299" s="165"/>
      <c r="AD299" s="165"/>
      <c r="AE299" s="165"/>
      <c r="AF299" s="165"/>
      <c r="AG299" s="165"/>
      <c r="AH299" s="165"/>
      <c r="AI299" s="165"/>
      <c r="AJ299" s="165"/>
      <c r="AK299" s="165"/>
      <c r="AL299" s="165"/>
      <c r="AM299" s="165"/>
    </row>
    <row r="300" customFormat="false" ht="14.25" hidden="false" customHeight="true" outlineLevel="0" collapsed="false">
      <c r="A300" s="165"/>
      <c r="B300" s="178"/>
      <c r="C300" s="178"/>
      <c r="D300" s="178"/>
      <c r="E300" s="179"/>
      <c r="F300" s="179"/>
      <c r="G300" s="179"/>
      <c r="H300" s="180"/>
      <c r="I300" s="180"/>
      <c r="J300" s="180"/>
      <c r="K300" s="181"/>
      <c r="L300" s="181"/>
      <c r="M300" s="181"/>
      <c r="N300" s="182"/>
      <c r="O300" s="182"/>
      <c r="P300" s="182"/>
      <c r="Q300" s="183"/>
      <c r="R300" s="183"/>
      <c r="S300" s="183"/>
      <c r="T300" s="165"/>
      <c r="U300" s="165"/>
      <c r="V300" s="165"/>
      <c r="W300" s="165"/>
      <c r="X300" s="165"/>
      <c r="Y300" s="165"/>
      <c r="Z300" s="165"/>
      <c r="AA300" s="165"/>
      <c r="AB300" s="165"/>
      <c r="AC300" s="165"/>
      <c r="AD300" s="165"/>
      <c r="AE300" s="165"/>
      <c r="AF300" s="165"/>
      <c r="AG300" s="165"/>
      <c r="AH300" s="165"/>
      <c r="AI300" s="165"/>
      <c r="AJ300" s="165"/>
      <c r="AK300" s="165"/>
      <c r="AL300" s="165"/>
      <c r="AM300" s="165"/>
    </row>
    <row r="301" customFormat="false" ht="14.25" hidden="false" customHeight="true" outlineLevel="0" collapsed="false">
      <c r="A301" s="165"/>
      <c r="B301" s="178"/>
      <c r="C301" s="178"/>
      <c r="D301" s="178"/>
      <c r="E301" s="179"/>
      <c r="F301" s="179"/>
      <c r="G301" s="179"/>
      <c r="H301" s="180"/>
      <c r="I301" s="180"/>
      <c r="J301" s="180"/>
      <c r="K301" s="181"/>
      <c r="L301" s="181"/>
      <c r="M301" s="181"/>
      <c r="N301" s="182"/>
      <c r="O301" s="182"/>
      <c r="P301" s="182"/>
      <c r="Q301" s="183"/>
      <c r="R301" s="183"/>
      <c r="S301" s="183"/>
      <c r="T301" s="165"/>
      <c r="U301" s="165"/>
      <c r="V301" s="165"/>
      <c r="W301" s="165"/>
      <c r="X301" s="165"/>
      <c r="Y301" s="165"/>
      <c r="Z301" s="165"/>
      <c r="AA301" s="165"/>
      <c r="AB301" s="165"/>
      <c r="AC301" s="165"/>
      <c r="AD301" s="165"/>
      <c r="AE301" s="165"/>
      <c r="AF301" s="165"/>
      <c r="AG301" s="165"/>
      <c r="AH301" s="165"/>
      <c r="AI301" s="165"/>
      <c r="AJ301" s="165"/>
      <c r="AK301" s="165"/>
      <c r="AL301" s="165"/>
      <c r="AM301" s="165"/>
    </row>
    <row r="302" customFormat="false" ht="14.25" hidden="false" customHeight="true" outlineLevel="0" collapsed="false">
      <c r="A302" s="165"/>
      <c r="B302" s="178"/>
      <c r="C302" s="178"/>
      <c r="D302" s="178"/>
      <c r="E302" s="179"/>
      <c r="F302" s="179"/>
      <c r="G302" s="179"/>
      <c r="H302" s="180"/>
      <c r="I302" s="180"/>
      <c r="J302" s="180"/>
      <c r="K302" s="181"/>
      <c r="L302" s="181"/>
      <c r="M302" s="181"/>
      <c r="N302" s="182"/>
      <c r="O302" s="182"/>
      <c r="P302" s="182"/>
      <c r="Q302" s="183"/>
      <c r="R302" s="183"/>
      <c r="S302" s="183"/>
      <c r="T302" s="165"/>
      <c r="U302" s="165"/>
      <c r="V302" s="165"/>
      <c r="W302" s="165"/>
      <c r="X302" s="165"/>
      <c r="Y302" s="165"/>
      <c r="Z302" s="165"/>
      <c r="AA302" s="165"/>
      <c r="AB302" s="165"/>
      <c r="AC302" s="165"/>
      <c r="AD302" s="165"/>
      <c r="AE302" s="165"/>
      <c r="AF302" s="165"/>
      <c r="AG302" s="165"/>
      <c r="AH302" s="165"/>
      <c r="AI302" s="165"/>
      <c r="AJ302" s="165"/>
      <c r="AK302" s="165"/>
      <c r="AL302" s="165"/>
      <c r="AM302" s="165"/>
    </row>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10">
    <mergeCell ref="B1:D1"/>
    <mergeCell ref="E1:G1"/>
    <mergeCell ref="H1:J1"/>
    <mergeCell ref="K1:M1"/>
    <mergeCell ref="N1:P1"/>
    <mergeCell ref="Q1:S1"/>
    <mergeCell ref="AG2:AM2"/>
    <mergeCell ref="V3:AM3"/>
    <mergeCell ref="AC4:AM4"/>
    <mergeCell ref="AJ5:AM5"/>
  </mergeCells>
  <printOptions headings="false" gridLines="false" gridLinesSet="true" horizontalCentered="false" verticalCentered="false"/>
  <pageMargins left="0.7" right="0.7" top="0" bottom="0"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O1800"/>
  <sheetViews>
    <sheetView showFormulas="false" showGridLines="true" showRowColHeaders="true" showZeros="true" rightToLeft="false" tabSelected="false" showOutlineSymbols="true" defaultGridColor="true" view="normal" topLeftCell="AA1" colorId="64" zoomScale="100" zoomScaleNormal="100" zoomScalePageLayoutView="100" workbookViewId="0">
      <selection pane="topLeft" activeCell="AE1" activeCellId="0" sqref="AE1"/>
    </sheetView>
  </sheetViews>
  <sheetFormatPr defaultColWidth="12.7421875" defaultRowHeight="12.75" customHeight="true" zeroHeight="false" outlineLevelRow="0" outlineLevelCol="0"/>
  <cols>
    <col collapsed="false" customWidth="true" hidden="false" outlineLevel="0" max="30" min="1" style="1" width="11.57"/>
    <col collapsed="false" customWidth="true" hidden="false" outlineLevel="0" max="31" min="31" style="1" width="15"/>
    <col collapsed="false" customWidth="true" hidden="false" outlineLevel="0" max="38" min="32" style="1" width="11.57"/>
    <col collapsed="false" customWidth="true" hidden="false" outlineLevel="0" max="39" min="39" style="184" width="11.57"/>
    <col collapsed="false" customWidth="true" hidden="false" outlineLevel="0" max="40" min="40" style="1" width="11.57"/>
    <col collapsed="false" customWidth="true" hidden="false" outlineLevel="0" max="41" min="41" style="184" width="11.57"/>
  </cols>
  <sheetData>
    <row r="1" customFormat="false" ht="14.25" hidden="false" customHeight="true" outlineLevel="0" collapsed="false">
      <c r="A1" s="1" t="s">
        <v>271</v>
      </c>
      <c r="B1" s="1" t="s">
        <v>272</v>
      </c>
      <c r="C1" s="1" t="s">
        <v>273</v>
      </c>
      <c r="D1" s="1" t="s">
        <v>274</v>
      </c>
      <c r="E1" s="1" t="s">
        <v>275</v>
      </c>
      <c r="F1" s="1" t="s">
        <v>276</v>
      </c>
      <c r="G1" s="184" t="s">
        <v>277</v>
      </c>
      <c r="H1" s="184" t="s">
        <v>278</v>
      </c>
      <c r="I1" s="184" t="s">
        <v>279</v>
      </c>
      <c r="J1" s="184" t="s">
        <v>280</v>
      </c>
      <c r="K1" s="184" t="s">
        <v>281</v>
      </c>
      <c r="L1" s="184" t="s">
        <v>282</v>
      </c>
      <c r="M1" s="185" t="s">
        <v>283</v>
      </c>
      <c r="N1" s="1" t="s">
        <v>284</v>
      </c>
      <c r="O1" s="1" t="s">
        <v>285</v>
      </c>
      <c r="P1" s="1" t="s">
        <v>286</v>
      </c>
      <c r="Q1" s="1" t="s">
        <v>287</v>
      </c>
      <c r="R1" s="1" t="s">
        <v>288</v>
      </c>
      <c r="S1" s="1" t="s">
        <v>289</v>
      </c>
      <c r="T1" s="1" t="s">
        <v>290</v>
      </c>
      <c r="U1" s="1" t="s">
        <v>291</v>
      </c>
      <c r="V1" s="1" t="s">
        <v>292</v>
      </c>
      <c r="W1" s="1" t="s">
        <v>293</v>
      </c>
      <c r="X1" s="1" t="s">
        <v>294</v>
      </c>
      <c r="Y1" s="1" t="s">
        <v>295</v>
      </c>
      <c r="Z1" s="1" t="s">
        <v>296</v>
      </c>
      <c r="AD1" s="1" t="s">
        <v>155</v>
      </c>
      <c r="AE1" s="1" t="s">
        <v>297</v>
      </c>
      <c r="AF1" s="1" t="s">
        <v>298</v>
      </c>
      <c r="AG1" s="1" t="s">
        <v>299</v>
      </c>
      <c r="AH1" s="1" t="s">
        <v>300</v>
      </c>
      <c r="AI1" s="1" t="s">
        <v>279</v>
      </c>
      <c r="AJ1" s="1" t="s">
        <v>280</v>
      </c>
      <c r="AK1" s="1" t="s">
        <v>301</v>
      </c>
      <c r="AL1" s="1" t="s">
        <v>302</v>
      </c>
      <c r="AM1" s="184" t="s">
        <v>303</v>
      </c>
      <c r="AO1" s="184" t="s">
        <v>143</v>
      </c>
    </row>
    <row r="2" customFormat="false" ht="14.25" hidden="false" customHeight="true" outlineLevel="0" collapsed="false">
      <c r="A2" s="1" t="s">
        <v>304</v>
      </c>
      <c r="B2" s="1" t="s">
        <v>305</v>
      </c>
      <c r="C2" s="1" t="n">
        <v>0</v>
      </c>
      <c r="D2" s="1" t="n">
        <v>200</v>
      </c>
      <c r="E2" s="1" t="n">
        <v>976</v>
      </c>
      <c r="F2" s="1" t="s">
        <v>306</v>
      </c>
      <c r="G2" s="184" t="n">
        <v>0.001661</v>
      </c>
      <c r="H2" s="184" t="n">
        <v>4.85E-005</v>
      </c>
      <c r="I2" s="184" t="n">
        <v>-8.4035E-006</v>
      </c>
      <c r="J2" s="184" t="n">
        <v>-3.195E-007</v>
      </c>
      <c r="K2" s="184" t="n">
        <v>0.0016694</v>
      </c>
      <c r="L2" s="184" t="n">
        <v>4.88E-005</v>
      </c>
      <c r="M2" s="185" t="n">
        <v>1.68</v>
      </c>
      <c r="N2" s="1" t="n">
        <v>0</v>
      </c>
      <c r="O2" s="184" t="n">
        <v>0</v>
      </c>
      <c r="P2" s="184" t="n">
        <v>0</v>
      </c>
      <c r="Q2" s="1" t="n">
        <v>1</v>
      </c>
      <c r="R2" s="184" t="n">
        <v>1.6694E-005</v>
      </c>
      <c r="S2" s="184" t="n">
        <v>4.884E-007</v>
      </c>
      <c r="T2" s="1" t="n">
        <v>3</v>
      </c>
      <c r="U2" s="1" t="n">
        <v>0</v>
      </c>
      <c r="V2" s="1" t="n">
        <v>0</v>
      </c>
      <c r="W2" s="186" t="s">
        <v>307</v>
      </c>
      <c r="X2" s="1" t="s">
        <v>308</v>
      </c>
      <c r="Y2" s="1" t="s">
        <v>309</v>
      </c>
      <c r="AD2" s="1" t="n">
        <v>2</v>
      </c>
      <c r="AE2" s="1" t="n">
        <v>1</v>
      </c>
      <c r="AF2" s="1" t="str">
        <f aca="true">INDIRECT("A"&amp;AD2)</f>
        <v>1-ALL</v>
      </c>
      <c r="AG2" s="1" t="n">
        <f aca="true">INDIRECT("D"&amp;AD2)</f>
        <v>200</v>
      </c>
      <c r="AH2" s="1" t="n">
        <f aca="true">INDIRECT("E"&amp;AD2)</f>
        <v>976</v>
      </c>
      <c r="AI2" s="184" t="n">
        <f aca="true">INDIRECT("I"&amp;AD2)</f>
        <v>-8.4035E-006</v>
      </c>
      <c r="AJ2" s="184" t="n">
        <f aca="true">INDIRECT("J"&amp;AD2)</f>
        <v>-3.195E-007</v>
      </c>
      <c r="AK2" s="184" t="n">
        <f aca="true">AVERAGE(INDIRECT("K"&amp;AD2):INDIRECT("K"&amp;AD3-1))</f>
        <v>0.0016692</v>
      </c>
      <c r="AL2" s="184" t="n">
        <f aca="true">AVERAGE(INDIRECT("L"&amp;AD2):INDIRECT("L"&amp;AD3-1))</f>
        <v>4.84E-005</v>
      </c>
      <c r="AM2" s="184" t="n">
        <f aca="false">(ABS(AK2)/AK2*SQRT((AK2)^2+(AL2)^2))</f>
        <v>0.00166990155398455</v>
      </c>
      <c r="AO2" s="184" t="n">
        <f aca="true">STDEV(INDIRECT("K"&amp;AD2):INDIRECT("K"&amp;AD3-1))</f>
        <v>1.73205080756861E-007</v>
      </c>
    </row>
    <row r="3" customFormat="false" ht="14.25" hidden="false" customHeight="true" outlineLevel="0" collapsed="false">
      <c r="A3" s="1" t="s">
        <v>304</v>
      </c>
      <c r="B3" s="1" t="s">
        <v>305</v>
      </c>
      <c r="C3" s="1" t="n">
        <v>0</v>
      </c>
      <c r="D3" s="1" t="n">
        <v>200</v>
      </c>
      <c r="E3" s="1" t="n">
        <v>976</v>
      </c>
      <c r="F3" s="1" t="s">
        <v>306</v>
      </c>
      <c r="G3" s="184" t="n">
        <v>0.0016607</v>
      </c>
      <c r="H3" s="184" t="n">
        <v>4.79E-005</v>
      </c>
      <c r="I3" s="184" t="n">
        <v>-8.4035E-006</v>
      </c>
      <c r="J3" s="184" t="n">
        <v>-3.195E-007</v>
      </c>
      <c r="K3" s="184" t="n">
        <v>0.0016691</v>
      </c>
      <c r="L3" s="184" t="n">
        <v>4.82E-005</v>
      </c>
      <c r="M3" s="187" t="n">
        <v>1.65</v>
      </c>
      <c r="N3" s="1" t="n">
        <v>0</v>
      </c>
      <c r="O3" s="184" t="n">
        <v>0</v>
      </c>
      <c r="P3" s="184" t="n">
        <v>0</v>
      </c>
      <c r="Q3" s="1" t="n">
        <v>1</v>
      </c>
      <c r="R3" s="184" t="n">
        <v>1.6691E-005</v>
      </c>
      <c r="S3" s="184" t="n">
        <v>4.819E-007</v>
      </c>
      <c r="T3" s="1" t="n">
        <v>3</v>
      </c>
      <c r="U3" s="1" t="n">
        <v>0</v>
      </c>
      <c r="V3" s="1" t="n">
        <v>0</v>
      </c>
      <c r="W3" s="186" t="s">
        <v>310</v>
      </c>
      <c r="X3" s="1" t="s">
        <v>308</v>
      </c>
      <c r="Y3" s="1" t="s">
        <v>309</v>
      </c>
      <c r="AD3" s="1" t="n">
        <f aca="false">AD2+3</f>
        <v>5</v>
      </c>
      <c r="AE3" s="1" t="n">
        <v>2</v>
      </c>
      <c r="AF3" s="1" t="str">
        <f aca="true">INDIRECT("A"&amp;AD3)</f>
        <v>1-0.8</v>
      </c>
      <c r="AG3" s="1" t="n">
        <f aca="true">INDIRECT("D"&amp;AD3)</f>
        <v>200</v>
      </c>
      <c r="AH3" s="1" t="n">
        <f aca="true">INDIRECT("E"&amp;AD3)</f>
        <v>976</v>
      </c>
      <c r="AI3" s="184" t="n">
        <f aca="true">INDIRECT("I"&amp;AD3)</f>
        <v>-8.4035E-006</v>
      </c>
      <c r="AJ3" s="184" t="n">
        <f aca="true">INDIRECT("J"&amp;AD3)</f>
        <v>-3.195E-007</v>
      </c>
      <c r="AK3" s="184" t="n">
        <f aca="true">AVERAGE(INDIRECT("K"&amp;AD3):INDIRECT("K"&amp;AD4-1))</f>
        <v>0.00204846666666667</v>
      </c>
      <c r="AL3" s="184" t="n">
        <f aca="true">AVERAGE(INDIRECT("L"&amp;AD3):INDIRECT("L"&amp;AD4-1))</f>
        <v>6.39666666666667E-005</v>
      </c>
      <c r="AM3" s="184" t="n">
        <f aca="false">(ABS(AK3)/AK3*SQRT((AK3)^2+(AL3)^2))</f>
        <v>0.00204946515434854</v>
      </c>
      <c r="AO3" s="184" t="n">
        <f aca="true">STDEV(INDIRECT("K"&amp;AD3):INDIRECT("K"&amp;AD4-1))</f>
        <v>6.50640709864818E-007</v>
      </c>
    </row>
    <row r="4" customFormat="false" ht="14.25" hidden="false" customHeight="true" outlineLevel="0" collapsed="false">
      <c r="A4" s="1" t="s">
        <v>304</v>
      </c>
      <c r="B4" s="1" t="s">
        <v>305</v>
      </c>
      <c r="C4" s="1" t="n">
        <v>0</v>
      </c>
      <c r="D4" s="1" t="n">
        <v>200</v>
      </c>
      <c r="E4" s="1" t="n">
        <v>976</v>
      </c>
      <c r="F4" s="1" t="s">
        <v>306</v>
      </c>
      <c r="G4" s="184" t="n">
        <v>0.0016607</v>
      </c>
      <c r="H4" s="184" t="n">
        <v>4.79E-005</v>
      </c>
      <c r="I4" s="184" t="n">
        <v>-8.4035E-006</v>
      </c>
      <c r="J4" s="184" t="n">
        <v>-3.195E-007</v>
      </c>
      <c r="K4" s="184" t="n">
        <v>0.0016691</v>
      </c>
      <c r="L4" s="184" t="n">
        <v>4.82E-005</v>
      </c>
      <c r="M4" s="185" t="n">
        <v>1.65</v>
      </c>
      <c r="N4" s="1" t="n">
        <v>0</v>
      </c>
      <c r="O4" s="184" t="n">
        <v>0</v>
      </c>
      <c r="P4" s="184" t="n">
        <v>0</v>
      </c>
      <c r="Q4" s="1" t="n">
        <v>1</v>
      </c>
      <c r="R4" s="184" t="n">
        <v>1.6691E-005</v>
      </c>
      <c r="S4" s="184" t="n">
        <v>4.818E-007</v>
      </c>
      <c r="T4" s="1" t="n">
        <v>3</v>
      </c>
      <c r="U4" s="1" t="n">
        <v>0</v>
      </c>
      <c r="V4" s="1" t="n">
        <v>0</v>
      </c>
      <c r="W4" s="186" t="s">
        <v>311</v>
      </c>
      <c r="X4" s="1" t="s">
        <v>308</v>
      </c>
      <c r="Y4" s="1" t="s">
        <v>309</v>
      </c>
      <c r="AD4" s="1" t="n">
        <f aca="false">AD3+3</f>
        <v>8</v>
      </c>
      <c r="AE4" s="1" t="n">
        <v>3</v>
      </c>
      <c r="AF4" s="1" t="str">
        <f aca="true">INDIRECT("A"&amp;AD4)</f>
        <v>1-0.6</v>
      </c>
      <c r="AG4" s="1" t="n">
        <f aca="true">INDIRECT("D"&amp;AD4)</f>
        <v>200</v>
      </c>
      <c r="AH4" s="1" t="n">
        <f aca="true">INDIRECT("E"&amp;AD4)</f>
        <v>976</v>
      </c>
      <c r="AI4" s="184" t="n">
        <f aca="true">INDIRECT("I"&amp;AD4)</f>
        <v>-8.4035E-006</v>
      </c>
      <c r="AJ4" s="184" t="n">
        <f aca="true">INDIRECT("J"&amp;AD4)</f>
        <v>-3.195E-007</v>
      </c>
      <c r="AK4" s="184" t="n">
        <f aca="true">AVERAGE(INDIRECT("K"&amp;AD4):INDIRECT("K"&amp;AD5-1))</f>
        <v>0.00116406666666667</v>
      </c>
      <c r="AL4" s="184" t="n">
        <f aca="true">AVERAGE(INDIRECT("L"&amp;AD4):INDIRECT("L"&amp;AD5-1))</f>
        <v>3.68666666666667E-005</v>
      </c>
      <c r="AM4" s="184" t="n">
        <f aca="false">(ABS(AK4)/AK4*SQRT((AK4)^2+(AL4)^2))</f>
        <v>0.00116465031471062</v>
      </c>
      <c r="AO4" s="184" t="n">
        <f aca="true">STDEV(INDIRECT("K"&amp;AD4):INDIRECT("K"&amp;AD5-1))</f>
        <v>3.05505046330326E-007</v>
      </c>
    </row>
    <row r="5" customFormat="false" ht="14.25" hidden="false" customHeight="true" outlineLevel="0" collapsed="false">
      <c r="A5" s="1" t="s">
        <v>312</v>
      </c>
      <c r="B5" s="1" t="s">
        <v>305</v>
      </c>
      <c r="C5" s="1" t="n">
        <v>0</v>
      </c>
      <c r="D5" s="1" t="n">
        <v>200</v>
      </c>
      <c r="E5" s="1" t="n">
        <v>976</v>
      </c>
      <c r="F5" s="1" t="s">
        <v>306</v>
      </c>
      <c r="G5" s="184" t="n">
        <v>0.0020401</v>
      </c>
      <c r="H5" s="184" t="n">
        <v>6.37E-005</v>
      </c>
      <c r="I5" s="184" t="n">
        <v>-8.4035E-006</v>
      </c>
      <c r="J5" s="184" t="n">
        <v>-3.195E-007</v>
      </c>
      <c r="K5" s="184" t="n">
        <v>0.0020485</v>
      </c>
      <c r="L5" s="184" t="n">
        <v>6.4E-005</v>
      </c>
      <c r="M5" s="187" t="n">
        <v>1.79</v>
      </c>
      <c r="N5" s="1" t="n">
        <v>0</v>
      </c>
      <c r="O5" s="184" t="n">
        <v>0</v>
      </c>
      <c r="P5" s="184" t="n">
        <v>0</v>
      </c>
      <c r="Q5" s="1" t="n">
        <v>1</v>
      </c>
      <c r="R5" s="184" t="n">
        <v>2.0485E-005</v>
      </c>
      <c r="S5" s="184" t="n">
        <v>6.4E-007</v>
      </c>
      <c r="T5" s="1" t="n">
        <v>3</v>
      </c>
      <c r="U5" s="1" t="n">
        <v>0</v>
      </c>
      <c r="V5" s="1" t="n">
        <v>0</v>
      </c>
      <c r="W5" s="186" t="s">
        <v>313</v>
      </c>
      <c r="X5" s="1" t="s">
        <v>308</v>
      </c>
      <c r="Y5" s="1" t="s">
        <v>309</v>
      </c>
      <c r="AD5" s="1" t="n">
        <f aca="false">AD4+3</f>
        <v>11</v>
      </c>
      <c r="AE5" s="1" t="n">
        <v>4</v>
      </c>
      <c r="AF5" s="1" t="str">
        <f aca="true">INDIRECT("A"&amp;AD5)</f>
        <v>1-0.4</v>
      </c>
      <c r="AG5" s="1" t="n">
        <f aca="true">INDIRECT("D"&amp;AD5)</f>
        <v>200</v>
      </c>
      <c r="AH5" s="1" t="n">
        <f aca="true">INDIRECT("E"&amp;AD5)</f>
        <v>976</v>
      </c>
      <c r="AI5" s="184" t="n">
        <f aca="true">INDIRECT("I"&amp;AD5)</f>
        <v>-8.4035E-006</v>
      </c>
      <c r="AJ5" s="184" t="n">
        <f aca="true">INDIRECT("J"&amp;AD5)</f>
        <v>-3.195E-007</v>
      </c>
      <c r="AK5" s="184" t="n">
        <f aca="true">AVERAGE(INDIRECT("K"&amp;AD5):INDIRECT("K"&amp;AD6-1))</f>
        <v>0.00109073333333333</v>
      </c>
      <c r="AL5" s="184" t="n">
        <f aca="true">AVERAGE(INDIRECT("L"&amp;AD5):INDIRECT("L"&amp;AD6-1))</f>
        <v>3.4E-005</v>
      </c>
      <c r="AM5" s="184" t="n">
        <f aca="false">(ABS(AK5)/AK5*SQRT((AK5)^2+(AL5)^2))</f>
        <v>0.00109126312337788</v>
      </c>
      <c r="AO5" s="184" t="n">
        <f aca="true">STDEV(INDIRECT("K"&amp;AD5):INDIRECT("K"&amp;AD6-1))</f>
        <v>1.52752523165163E-007</v>
      </c>
    </row>
    <row r="6" customFormat="false" ht="14.25" hidden="false" customHeight="true" outlineLevel="0" collapsed="false">
      <c r="A6" s="1" t="s">
        <v>312</v>
      </c>
      <c r="B6" s="1" t="s">
        <v>305</v>
      </c>
      <c r="C6" s="1" t="n">
        <v>0</v>
      </c>
      <c r="D6" s="1" t="n">
        <v>200</v>
      </c>
      <c r="E6" s="1" t="n">
        <v>976</v>
      </c>
      <c r="F6" s="1" t="s">
        <v>306</v>
      </c>
      <c r="G6" s="184" t="n">
        <v>0.0020394</v>
      </c>
      <c r="H6" s="184" t="n">
        <v>6.37E-005</v>
      </c>
      <c r="I6" s="184" t="n">
        <v>-8.4035E-006</v>
      </c>
      <c r="J6" s="184" t="n">
        <v>-3.195E-007</v>
      </c>
      <c r="K6" s="184" t="n">
        <v>0.0020478</v>
      </c>
      <c r="L6" s="184" t="n">
        <v>6.4E-005</v>
      </c>
      <c r="M6" s="185" t="n">
        <v>1.79</v>
      </c>
      <c r="N6" s="1" t="n">
        <v>0</v>
      </c>
      <c r="O6" s="184" t="n">
        <v>0</v>
      </c>
      <c r="P6" s="184" t="n">
        <v>0</v>
      </c>
      <c r="Q6" s="1" t="n">
        <v>1</v>
      </c>
      <c r="R6" s="184" t="n">
        <v>2.0478E-005</v>
      </c>
      <c r="S6" s="184" t="n">
        <v>6.402E-007</v>
      </c>
      <c r="T6" s="1" t="n">
        <v>3</v>
      </c>
      <c r="U6" s="1" t="n">
        <v>0</v>
      </c>
      <c r="V6" s="1" t="n">
        <v>0</v>
      </c>
      <c r="W6" s="186" t="s">
        <v>314</v>
      </c>
      <c r="X6" s="1" t="s">
        <v>308</v>
      </c>
      <c r="Y6" s="1" t="s">
        <v>309</v>
      </c>
      <c r="AD6" s="1" t="n">
        <f aca="false">AD5+3</f>
        <v>14</v>
      </c>
      <c r="AE6" s="1" t="n">
        <v>5</v>
      </c>
      <c r="AF6" s="1" t="str">
        <f aca="true">INDIRECT("A"&amp;AD6)</f>
        <v>1-0.2</v>
      </c>
      <c r="AG6" s="1" t="n">
        <f aca="true">INDIRECT("D"&amp;AD6)</f>
        <v>200</v>
      </c>
      <c r="AH6" s="1" t="n">
        <f aca="true">INDIRECT("E"&amp;AD6)</f>
        <v>976</v>
      </c>
      <c r="AI6" s="184" t="n">
        <f aca="true">INDIRECT("I"&amp;AD6)</f>
        <v>-8.4035E-006</v>
      </c>
      <c r="AJ6" s="184" t="n">
        <f aca="true">INDIRECT("J"&amp;AD6)</f>
        <v>-3.195E-007</v>
      </c>
      <c r="AK6" s="184" t="n">
        <f aca="true">AVERAGE(INDIRECT("K"&amp;AD6):INDIRECT("K"&amp;AD7-1))</f>
        <v>0.0014</v>
      </c>
      <c r="AL6" s="184" t="n">
        <f aca="true">AVERAGE(INDIRECT("L"&amp;AD6):INDIRECT("L"&amp;AD7-1))</f>
        <v>4.05666666666667E-005</v>
      </c>
      <c r="AM6" s="184" t="n">
        <f aca="false">(ABS(AK6)/AK6*SQRT((AK6)^2+(AL6)^2))</f>
        <v>0.00140058761041373</v>
      </c>
      <c r="AO6" s="184" t="n">
        <f aca="true">STDEV(INDIRECT("K"&amp;AD6):INDIRECT("K"&amp;AD7-1))</f>
        <v>2.00000000000005E-007</v>
      </c>
    </row>
    <row r="7" customFormat="false" ht="14.25" hidden="false" customHeight="true" outlineLevel="0" collapsed="false">
      <c r="A7" s="1" t="s">
        <v>312</v>
      </c>
      <c r="B7" s="1" t="s">
        <v>305</v>
      </c>
      <c r="C7" s="1" t="n">
        <v>0</v>
      </c>
      <c r="D7" s="1" t="n">
        <v>200</v>
      </c>
      <c r="E7" s="1" t="n">
        <v>976</v>
      </c>
      <c r="F7" s="1" t="s">
        <v>306</v>
      </c>
      <c r="G7" s="184" t="n">
        <v>0.0020407</v>
      </c>
      <c r="H7" s="184" t="n">
        <v>6.36E-005</v>
      </c>
      <c r="I7" s="184" t="n">
        <v>-8.4035E-006</v>
      </c>
      <c r="J7" s="184" t="n">
        <v>-3.195E-007</v>
      </c>
      <c r="K7" s="184" t="n">
        <v>0.0020491</v>
      </c>
      <c r="L7" s="184" t="n">
        <v>6.39E-005</v>
      </c>
      <c r="M7" s="185" t="n">
        <v>1.79</v>
      </c>
      <c r="N7" s="1" t="n">
        <v>0</v>
      </c>
      <c r="O7" s="184" t="n">
        <v>0</v>
      </c>
      <c r="P7" s="184" t="n">
        <v>0</v>
      </c>
      <c r="Q7" s="1" t="n">
        <v>1</v>
      </c>
      <c r="R7" s="184" t="n">
        <v>2.0491E-005</v>
      </c>
      <c r="S7" s="184" t="n">
        <v>6.392E-007</v>
      </c>
      <c r="T7" s="1" t="n">
        <v>3</v>
      </c>
      <c r="U7" s="1" t="n">
        <v>0</v>
      </c>
      <c r="V7" s="1" t="n">
        <v>0</v>
      </c>
      <c r="W7" s="186" t="s">
        <v>315</v>
      </c>
      <c r="X7" s="1" t="s">
        <v>308</v>
      </c>
      <c r="Y7" s="1" t="s">
        <v>309</v>
      </c>
      <c r="AD7" s="1" t="n">
        <f aca="false">AD6+3</f>
        <v>17</v>
      </c>
      <c r="AE7" s="1" t="n">
        <v>6</v>
      </c>
      <c r="AF7" s="1" t="str">
        <f aca="true">INDIRECT("A"&amp;AD7)</f>
        <v>1-&lt;0.2</v>
      </c>
      <c r="AG7" s="1" t="n">
        <f aca="true">INDIRECT("D"&amp;AD7)</f>
        <v>200</v>
      </c>
      <c r="AH7" s="1" t="n">
        <f aca="true">INDIRECT("E"&amp;AD7)</f>
        <v>976</v>
      </c>
      <c r="AI7" s="184" t="n">
        <f aca="true">INDIRECT("I"&amp;AD7)</f>
        <v>-8.4035E-006</v>
      </c>
      <c r="AJ7" s="184" t="n">
        <f aca="true">INDIRECT("J"&amp;AD7)</f>
        <v>-3.195E-007</v>
      </c>
      <c r="AK7" s="184" t="n">
        <f aca="true">AVERAGE(INDIRECT("K"&amp;AD7):INDIRECT("K"&amp;AD8-1))</f>
        <v>0.00244046666666667</v>
      </c>
      <c r="AL7" s="184" t="n">
        <f aca="true">AVERAGE(INDIRECT("L"&amp;AD7):INDIRECT("L"&amp;AD8-1))</f>
        <v>6.67333333333333E-005</v>
      </c>
      <c r="AM7" s="184" t="n">
        <f aca="false">(ABS(AK7)/AK7*SQRT((AK7)^2+(AL7)^2))</f>
        <v>0.00244137889089115</v>
      </c>
      <c r="AO7" s="184" t="n">
        <f aca="true">STDEV(INDIRECT("K"&amp;AD7):INDIRECT("K"&amp;AD8-1))</f>
        <v>5.77350269188701E-008</v>
      </c>
    </row>
    <row r="8" customFormat="false" ht="14.25" hidden="false" customHeight="true" outlineLevel="0" collapsed="false">
      <c r="A8" s="1" t="s">
        <v>316</v>
      </c>
      <c r="B8" s="1" t="s">
        <v>305</v>
      </c>
      <c r="C8" s="1" t="n">
        <v>0</v>
      </c>
      <c r="D8" s="1" t="n">
        <v>200</v>
      </c>
      <c r="E8" s="1" t="n">
        <v>976</v>
      </c>
      <c r="F8" s="1" t="s">
        <v>306</v>
      </c>
      <c r="G8" s="184" t="n">
        <v>0.0011555</v>
      </c>
      <c r="H8" s="184" t="n">
        <v>3.66E-005</v>
      </c>
      <c r="I8" s="184" t="n">
        <v>-8.4035E-006</v>
      </c>
      <c r="J8" s="184" t="n">
        <v>-3.195E-007</v>
      </c>
      <c r="K8" s="184" t="n">
        <v>0.001164</v>
      </c>
      <c r="L8" s="184" t="n">
        <v>3.7E-005</v>
      </c>
      <c r="M8" s="185" t="n">
        <v>1.82</v>
      </c>
      <c r="N8" s="1" t="n">
        <v>0</v>
      </c>
      <c r="O8" s="184" t="n">
        <v>0</v>
      </c>
      <c r="P8" s="184" t="n">
        <v>0</v>
      </c>
      <c r="Q8" s="1" t="n">
        <v>1</v>
      </c>
      <c r="R8" s="184" t="n">
        <v>1.164E-005</v>
      </c>
      <c r="S8" s="184" t="n">
        <v>3.696E-007</v>
      </c>
      <c r="T8" s="1" t="n">
        <v>3</v>
      </c>
      <c r="U8" s="1" t="n">
        <v>0</v>
      </c>
      <c r="V8" s="1" t="n">
        <v>0</v>
      </c>
      <c r="W8" s="186" t="s">
        <v>317</v>
      </c>
      <c r="X8" s="1" t="s">
        <v>308</v>
      </c>
      <c r="Y8" s="1" t="s">
        <v>309</v>
      </c>
      <c r="AD8" s="1" t="n">
        <f aca="false">AD7+3</f>
        <v>20</v>
      </c>
      <c r="AE8" s="1" t="n">
        <v>7</v>
      </c>
      <c r="AF8" s="1" t="str">
        <f aca="true">INDIRECT("A"&amp;AD8)</f>
        <v>2-ALL</v>
      </c>
      <c r="AG8" s="1" t="n">
        <f aca="true">INDIRECT("D"&amp;AD8)</f>
        <v>200</v>
      </c>
      <c r="AH8" s="1" t="n">
        <f aca="true">INDIRECT("E"&amp;AD8)</f>
        <v>976</v>
      </c>
      <c r="AI8" s="184" t="n">
        <f aca="true">INDIRECT("I"&amp;AD8)</f>
        <v>-8.4035E-006</v>
      </c>
      <c r="AJ8" s="184" t="n">
        <f aca="true">INDIRECT("J"&amp;AD8)</f>
        <v>-3.195E-007</v>
      </c>
      <c r="AK8" s="184" t="n">
        <f aca="true">AVERAGE(INDIRECT("K"&amp;AD8):INDIRECT("K"&amp;AD9-1))</f>
        <v>0.00120843333333333</v>
      </c>
      <c r="AL8" s="184" t="n">
        <f aca="true">AVERAGE(INDIRECT("L"&amp;AD8):INDIRECT("L"&amp;AD9-1))</f>
        <v>3.38333333333333E-005</v>
      </c>
      <c r="AM8" s="184" t="n">
        <f aca="false">(ABS(AK8)/AK8*SQRT((AK8)^2+(AL8)^2))</f>
        <v>0.00120890686802398</v>
      </c>
      <c r="AO8" s="184" t="n">
        <f aca="true">STDEV(INDIRECT("K"&amp;AD8):INDIRECT("K"&amp;AD9-1))</f>
        <v>1.15470053837865E-007</v>
      </c>
    </row>
    <row r="9" customFormat="false" ht="14.25" hidden="false" customHeight="true" outlineLevel="0" collapsed="false">
      <c r="A9" s="1" t="s">
        <v>316</v>
      </c>
      <c r="B9" s="1" t="s">
        <v>305</v>
      </c>
      <c r="C9" s="1" t="n">
        <v>0</v>
      </c>
      <c r="D9" s="1" t="n">
        <v>200</v>
      </c>
      <c r="E9" s="1" t="n">
        <v>976</v>
      </c>
      <c r="F9" s="1" t="s">
        <v>306</v>
      </c>
      <c r="G9" s="184" t="n">
        <v>0.0011554</v>
      </c>
      <c r="H9" s="184" t="n">
        <v>3.64E-005</v>
      </c>
      <c r="I9" s="184" t="n">
        <v>-8.4035E-006</v>
      </c>
      <c r="J9" s="184" t="n">
        <v>-3.195E-007</v>
      </c>
      <c r="K9" s="184" t="n">
        <v>0.0011638</v>
      </c>
      <c r="L9" s="184" t="n">
        <v>3.67E-005</v>
      </c>
      <c r="M9" s="185" t="n">
        <v>1.81</v>
      </c>
      <c r="N9" s="1" t="n">
        <v>0</v>
      </c>
      <c r="O9" s="184" t="n">
        <v>0</v>
      </c>
      <c r="P9" s="184" t="n">
        <v>0</v>
      </c>
      <c r="Q9" s="1" t="n">
        <v>1</v>
      </c>
      <c r="R9" s="184" t="n">
        <v>1.1638E-005</v>
      </c>
      <c r="S9" s="184" t="n">
        <v>3.673E-007</v>
      </c>
      <c r="T9" s="1" t="n">
        <v>3</v>
      </c>
      <c r="U9" s="1" t="n">
        <v>0</v>
      </c>
      <c r="V9" s="1" t="n">
        <v>0</v>
      </c>
      <c r="W9" s="186" t="s">
        <v>318</v>
      </c>
      <c r="X9" s="1" t="s">
        <v>308</v>
      </c>
      <c r="Y9" s="1" t="s">
        <v>309</v>
      </c>
      <c r="AD9" s="1" t="n">
        <f aca="false">AD8+3</f>
        <v>23</v>
      </c>
      <c r="AE9" s="1" t="n">
        <v>8</v>
      </c>
      <c r="AF9" s="1" t="str">
        <f aca="true">INDIRECT("A"&amp;AD9)</f>
        <v>2-0.8</v>
      </c>
      <c r="AG9" s="1" t="n">
        <f aca="true">INDIRECT("D"&amp;AD9)</f>
        <v>200</v>
      </c>
      <c r="AH9" s="1" t="n">
        <f aca="true">INDIRECT("E"&amp;AD9)</f>
        <v>976</v>
      </c>
      <c r="AI9" s="184" t="n">
        <f aca="true">INDIRECT("I"&amp;AD9)</f>
        <v>-8.4035E-006</v>
      </c>
      <c r="AJ9" s="184" t="n">
        <f aca="true">INDIRECT("J"&amp;AD9)</f>
        <v>-3.195E-007</v>
      </c>
      <c r="AK9" s="184" t="n">
        <f aca="true">AVERAGE(INDIRECT("K"&amp;AD9):INDIRECT("K"&amp;AD10-1))</f>
        <v>0.00194116666666667</v>
      </c>
      <c r="AL9" s="184" t="n">
        <f aca="true">AVERAGE(INDIRECT("L"&amp;AD9):INDIRECT("L"&amp;AD10-1))</f>
        <v>5.31333333333333E-005</v>
      </c>
      <c r="AM9" s="184" t="n">
        <f aca="false">(ABS(AK9)/AK9*SQRT((AK9)^2+(AL9)^2))</f>
        <v>0.00194189370947251</v>
      </c>
      <c r="AO9" s="184" t="n">
        <f aca="true">STDEV(INDIRECT("K"&amp;AD9):INDIRECT("K"&amp;AD10-1))</f>
        <v>1.32035348802255E-006</v>
      </c>
    </row>
    <row r="10" customFormat="false" ht="14.25" hidden="false" customHeight="true" outlineLevel="0" collapsed="false">
      <c r="A10" s="1" t="s">
        <v>316</v>
      </c>
      <c r="B10" s="1" t="s">
        <v>305</v>
      </c>
      <c r="C10" s="1" t="n">
        <v>0</v>
      </c>
      <c r="D10" s="1" t="n">
        <v>200</v>
      </c>
      <c r="E10" s="1" t="n">
        <v>976</v>
      </c>
      <c r="F10" s="1" t="s">
        <v>306</v>
      </c>
      <c r="G10" s="184" t="n">
        <v>0.001156</v>
      </c>
      <c r="H10" s="184" t="n">
        <v>3.65E-005</v>
      </c>
      <c r="I10" s="184" t="n">
        <v>-8.4035E-006</v>
      </c>
      <c r="J10" s="184" t="n">
        <v>-3.195E-007</v>
      </c>
      <c r="K10" s="184" t="n">
        <v>0.0011644</v>
      </c>
      <c r="L10" s="184" t="n">
        <v>3.69E-005</v>
      </c>
      <c r="M10" s="185" t="n">
        <v>1.81</v>
      </c>
      <c r="N10" s="1" t="n">
        <v>0</v>
      </c>
      <c r="O10" s="184" t="n">
        <v>0</v>
      </c>
      <c r="P10" s="184" t="n">
        <v>0</v>
      </c>
      <c r="Q10" s="1" t="n">
        <v>1</v>
      </c>
      <c r="R10" s="184" t="n">
        <v>1.1644E-005</v>
      </c>
      <c r="S10" s="184" t="n">
        <v>3.685E-007</v>
      </c>
      <c r="T10" s="1" t="n">
        <v>3</v>
      </c>
      <c r="U10" s="1" t="n">
        <v>0</v>
      </c>
      <c r="V10" s="1" t="n">
        <v>0</v>
      </c>
      <c r="W10" s="186" t="s">
        <v>319</v>
      </c>
      <c r="X10" s="1" t="s">
        <v>308</v>
      </c>
      <c r="Y10" s="1" t="s">
        <v>309</v>
      </c>
      <c r="AD10" s="1" t="n">
        <f aca="false">AD9+3</f>
        <v>26</v>
      </c>
      <c r="AE10" s="1" t="n">
        <v>9</v>
      </c>
      <c r="AF10" s="1" t="str">
        <f aca="true">INDIRECT("A"&amp;AD10)</f>
        <v>2-0.6</v>
      </c>
      <c r="AG10" s="1" t="n">
        <f aca="true">INDIRECT("D"&amp;AD10)</f>
        <v>200</v>
      </c>
      <c r="AH10" s="1" t="n">
        <f aca="true">INDIRECT("E"&amp;AD10)</f>
        <v>976</v>
      </c>
      <c r="AI10" s="184" t="n">
        <f aca="true">INDIRECT("I"&amp;AD10)</f>
        <v>-8.4035E-006</v>
      </c>
      <c r="AJ10" s="184" t="n">
        <f aca="true">INDIRECT("J"&amp;AD10)</f>
        <v>-3.195E-007</v>
      </c>
      <c r="AK10" s="184" t="n">
        <f aca="true">AVERAGE(INDIRECT("K"&amp;AD10):INDIRECT("K"&amp;AD11-1))</f>
        <v>0.00150956666666667</v>
      </c>
      <c r="AL10" s="184" t="n">
        <f aca="true">AVERAGE(INDIRECT("L"&amp;AD10):INDIRECT("L"&amp;AD11-1))</f>
        <v>4.11333333333333E-005</v>
      </c>
      <c r="AM10" s="184" t="n">
        <f aca="false">(ABS(AK10)/AK10*SQRT((AK10)^2+(AL10)^2))</f>
        <v>0.00151012697221864</v>
      </c>
      <c r="AO10" s="184" t="n">
        <f aca="true">STDEV(INDIRECT("K"&amp;AD10):INDIRECT("K"&amp;AD11-1))</f>
        <v>5.77350269189953E-008</v>
      </c>
    </row>
    <row r="11" customFormat="false" ht="14.25" hidden="false" customHeight="true" outlineLevel="0" collapsed="false">
      <c r="A11" s="1" t="s">
        <v>320</v>
      </c>
      <c r="B11" s="1" t="s">
        <v>305</v>
      </c>
      <c r="C11" s="1" t="n">
        <v>0</v>
      </c>
      <c r="D11" s="1" t="n">
        <v>200</v>
      </c>
      <c r="E11" s="1" t="n">
        <v>976</v>
      </c>
      <c r="F11" s="1" t="s">
        <v>306</v>
      </c>
      <c r="G11" s="184" t="n">
        <v>0.0010825</v>
      </c>
      <c r="H11" s="184" t="n">
        <v>3.38E-005</v>
      </c>
      <c r="I11" s="184" t="n">
        <v>-8.4035E-006</v>
      </c>
      <c r="J11" s="184" t="n">
        <v>-3.195E-007</v>
      </c>
      <c r="K11" s="184" t="n">
        <v>0.0010909</v>
      </c>
      <c r="L11" s="184" t="n">
        <v>3.42E-005</v>
      </c>
      <c r="M11" s="185" t="n">
        <v>1.79</v>
      </c>
      <c r="N11" s="1" t="n">
        <v>0</v>
      </c>
      <c r="O11" s="184" t="n">
        <v>0</v>
      </c>
      <c r="P11" s="184" t="n">
        <v>0</v>
      </c>
      <c r="Q11" s="1" t="n">
        <v>1</v>
      </c>
      <c r="R11" s="184" t="n">
        <v>1.0909E-005</v>
      </c>
      <c r="S11" s="184" t="n">
        <v>3.417E-007</v>
      </c>
      <c r="T11" s="1" t="n">
        <v>3</v>
      </c>
      <c r="U11" s="1" t="n">
        <v>0</v>
      </c>
      <c r="V11" s="1" t="n">
        <v>0</v>
      </c>
      <c r="W11" s="186" t="s">
        <v>321</v>
      </c>
      <c r="X11" s="1" t="s">
        <v>308</v>
      </c>
      <c r="Y11" s="1" t="s">
        <v>309</v>
      </c>
      <c r="AD11" s="1" t="n">
        <f aca="false">AD10+3</f>
        <v>29</v>
      </c>
      <c r="AE11" s="1" t="n">
        <v>10</v>
      </c>
      <c r="AF11" s="1" t="str">
        <f aca="true">INDIRECT("A"&amp;AD11)</f>
        <v>2-0.4</v>
      </c>
      <c r="AG11" s="1" t="n">
        <f aca="true">INDIRECT("D"&amp;AD11)</f>
        <v>200</v>
      </c>
      <c r="AH11" s="1" t="n">
        <f aca="true">INDIRECT("E"&amp;AD11)</f>
        <v>976</v>
      </c>
      <c r="AI11" s="184" t="n">
        <f aca="true">INDIRECT("I"&amp;AD11)</f>
        <v>-8.4035E-006</v>
      </c>
      <c r="AJ11" s="184" t="n">
        <f aca="true">INDIRECT("J"&amp;AD11)</f>
        <v>-3.195E-007</v>
      </c>
      <c r="AK11" s="184" t="n">
        <f aca="true">AVERAGE(INDIRECT("K"&amp;AD11):INDIRECT("K"&amp;AD12-1))</f>
        <v>0.000968933333333333</v>
      </c>
      <c r="AL11" s="184" t="n">
        <f aca="true">AVERAGE(INDIRECT("L"&amp;AD11):INDIRECT("L"&amp;AD12-1))</f>
        <v>2.74396666666667E-005</v>
      </c>
      <c r="AM11" s="184" t="n">
        <f aca="false">(ABS(AK11)/AK11*SQRT((AK11)^2+(AL11)^2))</f>
        <v>0.000969321793704868</v>
      </c>
      <c r="AO11" s="184" t="n">
        <f aca="true">STDEV(INDIRECT("K"&amp;AD11):INDIRECT("K"&amp;AD12-1))</f>
        <v>1.20968315410847E-007</v>
      </c>
    </row>
    <row r="12" customFormat="false" ht="14.25" hidden="false" customHeight="true" outlineLevel="0" collapsed="false">
      <c r="A12" s="1" t="s">
        <v>320</v>
      </c>
      <c r="B12" s="1" t="s">
        <v>305</v>
      </c>
      <c r="C12" s="1" t="n">
        <v>0</v>
      </c>
      <c r="D12" s="1" t="n">
        <v>200</v>
      </c>
      <c r="E12" s="1" t="n">
        <v>976</v>
      </c>
      <c r="F12" s="1" t="s">
        <v>306</v>
      </c>
      <c r="G12" s="184" t="n">
        <v>0.0010822</v>
      </c>
      <c r="H12" s="184" t="n">
        <v>3.36E-005</v>
      </c>
      <c r="I12" s="184" t="n">
        <v>-8.4035E-006</v>
      </c>
      <c r="J12" s="184" t="n">
        <v>-3.195E-007</v>
      </c>
      <c r="K12" s="184" t="n">
        <v>0.0010906</v>
      </c>
      <c r="L12" s="184" t="n">
        <v>3.39E-005</v>
      </c>
      <c r="M12" s="185" t="n">
        <v>1.78</v>
      </c>
      <c r="N12" s="1" t="n">
        <v>0</v>
      </c>
      <c r="O12" s="184" t="n">
        <v>0</v>
      </c>
      <c r="P12" s="184" t="n">
        <v>0</v>
      </c>
      <c r="Q12" s="1" t="n">
        <v>1</v>
      </c>
      <c r="R12" s="184" t="n">
        <v>1.0906E-005</v>
      </c>
      <c r="S12" s="184" t="n">
        <v>3.394E-007</v>
      </c>
      <c r="T12" s="1" t="n">
        <v>3</v>
      </c>
      <c r="U12" s="1" t="n">
        <v>0</v>
      </c>
      <c r="V12" s="1" t="n">
        <v>0</v>
      </c>
      <c r="W12" s="186" t="s">
        <v>322</v>
      </c>
      <c r="X12" s="1" t="s">
        <v>308</v>
      </c>
      <c r="Y12" s="1" t="s">
        <v>309</v>
      </c>
      <c r="AD12" s="1" t="n">
        <f aca="false">AD11+3</f>
        <v>32</v>
      </c>
      <c r="AE12" s="1" t="n">
        <v>11</v>
      </c>
      <c r="AF12" s="1" t="str">
        <f aca="true">INDIRECT("A"&amp;AD12)</f>
        <v>2-0.2</v>
      </c>
      <c r="AG12" s="1" t="n">
        <f aca="true">INDIRECT("D"&amp;AD12)</f>
        <v>200</v>
      </c>
      <c r="AH12" s="1" t="n">
        <f aca="true">INDIRECT("E"&amp;AD12)</f>
        <v>976</v>
      </c>
      <c r="AI12" s="184" t="n">
        <f aca="true">INDIRECT("I"&amp;AD12)</f>
        <v>-8.4035E-006</v>
      </c>
      <c r="AJ12" s="184" t="n">
        <f aca="true">INDIRECT("J"&amp;AD12)</f>
        <v>-3.195E-007</v>
      </c>
      <c r="AK12" s="184" t="n">
        <f aca="true">AVERAGE(INDIRECT("K"&amp;AD12):INDIRECT("K"&amp;AD13-1))</f>
        <v>0.00115376666666667</v>
      </c>
      <c r="AL12" s="184" t="n">
        <f aca="true">AVERAGE(INDIRECT("L"&amp;AD12):INDIRECT("L"&amp;AD13-1))</f>
        <v>3.15666666666667E-005</v>
      </c>
      <c r="AM12" s="184" t="n">
        <f aca="false">(ABS(AK12)/AK12*SQRT((AK12)^2+(AL12)^2))</f>
        <v>0.0011541984125598</v>
      </c>
      <c r="AO12" s="184" t="n">
        <f aca="true">STDEV(INDIRECT("K"&amp;AD12):INDIRECT("K"&amp;AD13-1))</f>
        <v>5.77350269189953E-008</v>
      </c>
    </row>
    <row r="13" customFormat="false" ht="14.25" hidden="false" customHeight="true" outlineLevel="0" collapsed="false">
      <c r="A13" s="1" t="s">
        <v>320</v>
      </c>
      <c r="B13" s="1" t="s">
        <v>305</v>
      </c>
      <c r="C13" s="1" t="n">
        <v>0</v>
      </c>
      <c r="D13" s="1" t="n">
        <v>200</v>
      </c>
      <c r="E13" s="1" t="n">
        <v>976</v>
      </c>
      <c r="F13" s="1" t="s">
        <v>306</v>
      </c>
      <c r="G13" s="184" t="n">
        <v>0.0010823</v>
      </c>
      <c r="H13" s="184" t="n">
        <v>3.36E-005</v>
      </c>
      <c r="I13" s="184" t="n">
        <v>-8.4035E-006</v>
      </c>
      <c r="J13" s="184" t="n">
        <v>-3.195E-007</v>
      </c>
      <c r="K13" s="184" t="n">
        <v>0.0010907</v>
      </c>
      <c r="L13" s="184" t="n">
        <v>3.39E-005</v>
      </c>
      <c r="M13" s="185" t="n">
        <v>1.78</v>
      </c>
      <c r="N13" s="1" t="n">
        <v>0</v>
      </c>
      <c r="O13" s="184" t="n">
        <v>0</v>
      </c>
      <c r="P13" s="184" t="n">
        <v>0</v>
      </c>
      <c r="Q13" s="1" t="n">
        <v>1</v>
      </c>
      <c r="R13" s="184" t="n">
        <v>1.0907E-005</v>
      </c>
      <c r="S13" s="184" t="n">
        <v>3.394E-007</v>
      </c>
      <c r="T13" s="1" t="n">
        <v>3</v>
      </c>
      <c r="U13" s="1" t="n">
        <v>0</v>
      </c>
      <c r="V13" s="1" t="n">
        <v>0</v>
      </c>
      <c r="W13" s="186" t="s">
        <v>323</v>
      </c>
      <c r="X13" s="1" t="s">
        <v>308</v>
      </c>
      <c r="Y13" s="1" t="s">
        <v>309</v>
      </c>
      <c r="AD13" s="1" t="n">
        <f aca="false">AD12+3</f>
        <v>35</v>
      </c>
      <c r="AE13" s="1" t="n">
        <v>12</v>
      </c>
      <c r="AF13" s="1" t="str">
        <f aca="true">INDIRECT("A"&amp;AD13)</f>
        <v>2-&lt;0.2</v>
      </c>
      <c r="AG13" s="1" t="n">
        <f aca="true">INDIRECT("D"&amp;AD13)</f>
        <v>200</v>
      </c>
      <c r="AH13" s="1" t="n">
        <f aca="true">INDIRECT("E"&amp;AD13)</f>
        <v>976</v>
      </c>
      <c r="AI13" s="184" t="n">
        <f aca="true">INDIRECT("I"&amp;AD13)</f>
        <v>-8.4035E-006</v>
      </c>
      <c r="AJ13" s="184" t="n">
        <f aca="true">INDIRECT("J"&amp;AD13)</f>
        <v>-3.195E-007</v>
      </c>
      <c r="AK13" s="184" t="n">
        <f aca="true">AVERAGE(INDIRECT("K"&amp;AD13):INDIRECT("K"&amp;AD14-1))</f>
        <v>0.00271383333333333</v>
      </c>
      <c r="AL13" s="184" t="n">
        <f aca="true">AVERAGE(INDIRECT("L"&amp;AD13):INDIRECT("L"&amp;AD14-1))</f>
        <v>7.03333333333333E-005</v>
      </c>
      <c r="AM13" s="184" t="n">
        <f aca="false">(ABS(AK13)/AK13*SQRT((AK13)^2+(AL13)^2))</f>
        <v>0.00271474458078267</v>
      </c>
      <c r="AO13" s="184" t="n">
        <f aca="true">STDEV(INDIRECT("K"&amp;AD13):INDIRECT("K"&amp;AD14-1))</f>
        <v>1.52752523165139E-007</v>
      </c>
    </row>
    <row r="14" customFormat="false" ht="14.25" hidden="false" customHeight="true" outlineLevel="0" collapsed="false">
      <c r="A14" s="1" t="s">
        <v>324</v>
      </c>
      <c r="B14" s="1" t="s">
        <v>305</v>
      </c>
      <c r="C14" s="1" t="n">
        <v>0</v>
      </c>
      <c r="D14" s="1" t="n">
        <v>200</v>
      </c>
      <c r="E14" s="1" t="n">
        <v>976</v>
      </c>
      <c r="F14" s="1" t="s">
        <v>306</v>
      </c>
      <c r="G14" s="184" t="n">
        <v>0.0013918</v>
      </c>
      <c r="H14" s="184" t="n">
        <v>4.04E-005</v>
      </c>
      <c r="I14" s="184" t="n">
        <v>-8.4035E-006</v>
      </c>
      <c r="J14" s="184" t="n">
        <v>-3.195E-007</v>
      </c>
      <c r="K14" s="184" t="n">
        <v>0.0014002</v>
      </c>
      <c r="L14" s="184" t="n">
        <v>4.07E-005</v>
      </c>
      <c r="M14" s="187" t="n">
        <v>1.67</v>
      </c>
      <c r="N14" s="1" t="n">
        <v>0</v>
      </c>
      <c r="O14" s="184" t="n">
        <v>0</v>
      </c>
      <c r="P14" s="184" t="n">
        <v>0</v>
      </c>
      <c r="Q14" s="1" t="n">
        <v>1</v>
      </c>
      <c r="R14" s="184" t="n">
        <v>1.4002E-005</v>
      </c>
      <c r="S14" s="184" t="n">
        <v>4.071E-007</v>
      </c>
      <c r="T14" s="1" t="n">
        <v>3</v>
      </c>
      <c r="U14" s="1" t="n">
        <v>0</v>
      </c>
      <c r="V14" s="1" t="n">
        <v>0</v>
      </c>
      <c r="W14" s="186" t="s">
        <v>325</v>
      </c>
      <c r="X14" s="1" t="s">
        <v>308</v>
      </c>
      <c r="Y14" s="1" t="s">
        <v>309</v>
      </c>
      <c r="AD14" s="1" t="n">
        <f aca="false">AD13+3</f>
        <v>38</v>
      </c>
      <c r="AE14" s="1" t="n">
        <v>13</v>
      </c>
      <c r="AF14" s="1" t="str">
        <f aca="true">INDIRECT("A"&amp;AD14)</f>
        <v>3-ALL</v>
      </c>
      <c r="AG14" s="1" t="n">
        <f aca="true">INDIRECT("D"&amp;AD14)</f>
        <v>200</v>
      </c>
      <c r="AH14" s="1" t="n">
        <f aca="true">INDIRECT("E"&amp;AD14)</f>
        <v>976</v>
      </c>
      <c r="AI14" s="184" t="n">
        <f aca="true">INDIRECT("I"&amp;AD14)</f>
        <v>-8.4035E-006</v>
      </c>
      <c r="AJ14" s="184" t="n">
        <f aca="true">INDIRECT("J"&amp;AD14)</f>
        <v>-3.195E-007</v>
      </c>
      <c r="AK14" s="184" t="n">
        <f aca="true">AVERAGE(INDIRECT("K"&amp;AD14):INDIRECT("K"&amp;AD15-1))</f>
        <v>0.00129516666666667</v>
      </c>
      <c r="AL14" s="184" t="n">
        <f aca="true">AVERAGE(INDIRECT("L"&amp;AD14):INDIRECT("L"&amp;AD15-1))</f>
        <v>3.51333333333333E-005</v>
      </c>
      <c r="AM14" s="184" t="n">
        <f aca="false">(ABS(AK14)/AK14*SQRT((AK14)^2+(AL14)^2))</f>
        <v>0.00129564310114922</v>
      </c>
      <c r="AO14" s="184" t="n">
        <f aca="true">STDEV(INDIRECT("K"&amp;AD14):INDIRECT("K"&amp;AD15-1))</f>
        <v>1.52752523165281E-007</v>
      </c>
    </row>
    <row r="15" customFormat="false" ht="14.25" hidden="false" customHeight="true" outlineLevel="0" collapsed="false">
      <c r="A15" s="1" t="s">
        <v>324</v>
      </c>
      <c r="B15" s="1" t="s">
        <v>305</v>
      </c>
      <c r="C15" s="1" t="n">
        <v>0</v>
      </c>
      <c r="D15" s="1" t="n">
        <v>200</v>
      </c>
      <c r="E15" s="1" t="n">
        <v>976</v>
      </c>
      <c r="F15" s="1" t="s">
        <v>306</v>
      </c>
      <c r="G15" s="184" t="n">
        <v>0.0013916</v>
      </c>
      <c r="H15" s="184" t="n">
        <v>4.02E-005</v>
      </c>
      <c r="I15" s="184" t="n">
        <v>-8.4035E-006</v>
      </c>
      <c r="J15" s="184" t="n">
        <v>-3.195E-007</v>
      </c>
      <c r="K15" s="184" t="n">
        <v>0.0014</v>
      </c>
      <c r="L15" s="184" t="n">
        <v>4.05E-005</v>
      </c>
      <c r="M15" s="187" t="n">
        <v>1.66</v>
      </c>
      <c r="N15" s="1" t="n">
        <v>0</v>
      </c>
      <c r="O15" s="184" t="n">
        <v>0</v>
      </c>
      <c r="P15" s="184" t="n">
        <v>0</v>
      </c>
      <c r="Q15" s="1" t="n">
        <v>1</v>
      </c>
      <c r="R15" s="184" t="n">
        <v>1.4E-005</v>
      </c>
      <c r="S15" s="184" t="n">
        <v>4.053E-007</v>
      </c>
      <c r="T15" s="1" t="n">
        <v>3</v>
      </c>
      <c r="U15" s="1" t="n">
        <v>0</v>
      </c>
      <c r="V15" s="1" t="n">
        <v>0</v>
      </c>
      <c r="W15" s="186" t="s">
        <v>326</v>
      </c>
      <c r="X15" s="1" t="s">
        <v>308</v>
      </c>
      <c r="Y15" s="1" t="s">
        <v>309</v>
      </c>
      <c r="AD15" s="1" t="n">
        <f aca="false">AD14+3</f>
        <v>41</v>
      </c>
      <c r="AE15" s="1" t="n">
        <v>14</v>
      </c>
      <c r="AF15" s="1" t="str">
        <f aca="true">INDIRECT("A"&amp;AD15)</f>
        <v>3-0.8</v>
      </c>
      <c r="AG15" s="1" t="n">
        <f aca="true">INDIRECT("D"&amp;AD15)</f>
        <v>200</v>
      </c>
      <c r="AH15" s="1" t="n">
        <f aca="true">INDIRECT("E"&amp;AD15)</f>
        <v>976</v>
      </c>
      <c r="AI15" s="184" t="n">
        <f aca="true">INDIRECT("I"&amp;AD15)</f>
        <v>-8.4035E-006</v>
      </c>
      <c r="AJ15" s="184" t="n">
        <f aca="true">INDIRECT("J"&amp;AD15)</f>
        <v>-3.195E-007</v>
      </c>
      <c r="AK15" s="184" t="n">
        <f aca="true">AVERAGE(INDIRECT("K"&amp;AD15):INDIRECT("K"&amp;AD16-1))</f>
        <v>0.00180523333333333</v>
      </c>
      <c r="AL15" s="184" t="n">
        <f aca="true">AVERAGE(INDIRECT("L"&amp;AD15):INDIRECT("L"&amp;AD16-1))</f>
        <v>5.09333333333333E-005</v>
      </c>
      <c r="AM15" s="184" t="n">
        <f aca="false">(ABS(AK15)/AK15*SQRT((AK15)^2+(AL15)^2))</f>
        <v>0.00180595171370173</v>
      </c>
      <c r="AO15" s="184" t="n">
        <f aca="true">STDEV(INDIRECT("K"&amp;AD15):INDIRECT("K"&amp;AD16-1))</f>
        <v>5.77350269188701E-008</v>
      </c>
    </row>
    <row r="16" customFormat="false" ht="14.25" hidden="false" customHeight="true" outlineLevel="0" collapsed="false">
      <c r="A16" s="1" t="s">
        <v>324</v>
      </c>
      <c r="B16" s="1" t="s">
        <v>305</v>
      </c>
      <c r="C16" s="1" t="n">
        <v>0</v>
      </c>
      <c r="D16" s="1" t="n">
        <v>200</v>
      </c>
      <c r="E16" s="1" t="n">
        <v>976</v>
      </c>
      <c r="F16" s="1" t="s">
        <v>306</v>
      </c>
      <c r="G16" s="184" t="n">
        <v>0.0013914</v>
      </c>
      <c r="H16" s="184" t="n">
        <v>4.02E-005</v>
      </c>
      <c r="I16" s="184" t="n">
        <v>-8.4035E-006</v>
      </c>
      <c r="J16" s="184" t="n">
        <v>-3.195E-007</v>
      </c>
      <c r="K16" s="184" t="n">
        <v>0.0013998</v>
      </c>
      <c r="L16" s="184" t="n">
        <v>4.05E-005</v>
      </c>
      <c r="M16" s="187" t="n">
        <v>1.66</v>
      </c>
      <c r="N16" s="1" t="n">
        <v>0</v>
      </c>
      <c r="O16" s="184" t="n">
        <v>0</v>
      </c>
      <c r="P16" s="184" t="n">
        <v>0</v>
      </c>
      <c r="Q16" s="1" t="n">
        <v>1</v>
      </c>
      <c r="R16" s="184" t="n">
        <v>1.3998E-005</v>
      </c>
      <c r="S16" s="184" t="n">
        <v>4.053E-007</v>
      </c>
      <c r="T16" s="1" t="n">
        <v>3</v>
      </c>
      <c r="U16" s="1" t="n">
        <v>0</v>
      </c>
      <c r="V16" s="1" t="n">
        <v>0</v>
      </c>
      <c r="W16" s="186" t="s">
        <v>327</v>
      </c>
      <c r="X16" s="1" t="s">
        <v>308</v>
      </c>
      <c r="Y16" s="1" t="s">
        <v>309</v>
      </c>
      <c r="AD16" s="1" t="n">
        <f aca="false">AD15+3</f>
        <v>44</v>
      </c>
      <c r="AE16" s="1" t="n">
        <v>15</v>
      </c>
      <c r="AF16" s="1" t="str">
        <f aca="true">INDIRECT("A"&amp;AD16)</f>
        <v>3-0.6</v>
      </c>
      <c r="AG16" s="1" t="n">
        <f aca="true">INDIRECT("D"&amp;AD16)</f>
        <v>200</v>
      </c>
      <c r="AH16" s="1" t="n">
        <f aca="true">INDIRECT("E"&amp;AD16)</f>
        <v>976</v>
      </c>
      <c r="AI16" s="184" t="n">
        <f aca="true">INDIRECT("I"&amp;AD16)</f>
        <v>-8.4035E-006</v>
      </c>
      <c r="AJ16" s="184" t="n">
        <f aca="true">INDIRECT("J"&amp;AD16)</f>
        <v>-3.195E-007</v>
      </c>
      <c r="AK16" s="184" t="n">
        <f aca="true">AVERAGE(INDIRECT("K"&amp;AD16):INDIRECT("K"&amp;AD17-1))</f>
        <v>0.0012006</v>
      </c>
      <c r="AL16" s="184" t="n">
        <f aca="true">AVERAGE(INDIRECT("L"&amp;AD16):INDIRECT("L"&amp;AD17-1))</f>
        <v>3.33666666666667E-005</v>
      </c>
      <c r="AM16" s="184" t="n">
        <f aca="false">(ABS(AK16)/AK16*SQRT((AK16)^2+(AL16)^2))</f>
        <v>0.00120106356802812</v>
      </c>
      <c r="AO16" s="184" t="n">
        <f aca="true">STDEV(INDIRECT("K"&amp;AD16):INDIRECT("K"&amp;AD17-1))</f>
        <v>1.73205080756986E-007</v>
      </c>
    </row>
    <row r="17" customFormat="false" ht="14.25" hidden="false" customHeight="true" outlineLevel="0" collapsed="false">
      <c r="A17" s="1" t="s">
        <v>328</v>
      </c>
      <c r="B17" s="1" t="s">
        <v>305</v>
      </c>
      <c r="C17" s="1" t="n">
        <v>0</v>
      </c>
      <c r="D17" s="1" t="n">
        <v>200</v>
      </c>
      <c r="E17" s="1" t="n">
        <v>976</v>
      </c>
      <c r="F17" s="1" t="s">
        <v>306</v>
      </c>
      <c r="G17" s="184" t="n">
        <v>0.0024321</v>
      </c>
      <c r="H17" s="184" t="n">
        <v>6.65E-005</v>
      </c>
      <c r="I17" s="184" t="n">
        <v>-8.4035E-006</v>
      </c>
      <c r="J17" s="184" t="n">
        <v>-3.195E-007</v>
      </c>
      <c r="K17" s="184" t="n">
        <v>0.0024405</v>
      </c>
      <c r="L17" s="184" t="n">
        <v>6.68E-005</v>
      </c>
      <c r="M17" s="185" t="n">
        <v>1.57</v>
      </c>
      <c r="N17" s="1" t="n">
        <v>0</v>
      </c>
      <c r="O17" s="184" t="n">
        <v>0</v>
      </c>
      <c r="P17" s="184" t="n">
        <v>0</v>
      </c>
      <c r="Q17" s="1" t="n">
        <v>1</v>
      </c>
      <c r="R17" s="184" t="n">
        <v>2.4405E-005</v>
      </c>
      <c r="S17" s="184" t="n">
        <v>6.68E-007</v>
      </c>
      <c r="T17" s="1" t="n">
        <v>3</v>
      </c>
      <c r="U17" s="1" t="n">
        <v>0</v>
      </c>
      <c r="V17" s="1" t="n">
        <v>0</v>
      </c>
      <c r="W17" s="186" t="s">
        <v>329</v>
      </c>
      <c r="X17" s="1" t="s">
        <v>308</v>
      </c>
      <c r="Y17" s="1" t="s">
        <v>309</v>
      </c>
      <c r="AD17" s="1" t="n">
        <f aca="false">AD16+3</f>
        <v>47</v>
      </c>
      <c r="AE17" s="1" t="n">
        <v>16</v>
      </c>
      <c r="AF17" s="1" t="str">
        <f aca="true">INDIRECT("A"&amp;AD17)</f>
        <v>3-0.4</v>
      </c>
      <c r="AG17" s="1" t="n">
        <f aca="true">INDIRECT("D"&amp;AD17)</f>
        <v>200</v>
      </c>
      <c r="AH17" s="1" t="n">
        <f aca="true">INDIRECT("E"&amp;AD17)</f>
        <v>976</v>
      </c>
      <c r="AI17" s="184" t="n">
        <f aca="true">INDIRECT("I"&amp;AD17)</f>
        <v>-8.4035E-006</v>
      </c>
      <c r="AJ17" s="184" t="n">
        <f aca="true">INDIRECT("J"&amp;AD17)</f>
        <v>-3.195E-007</v>
      </c>
      <c r="AK17" s="184" t="n">
        <f aca="true">AVERAGE(INDIRECT("K"&amp;AD17):INDIRECT("K"&amp;AD18-1))</f>
        <v>0.000957203333333333</v>
      </c>
      <c r="AL17" s="184" t="n">
        <f aca="true">AVERAGE(INDIRECT("L"&amp;AD17):INDIRECT("L"&amp;AD18-1))</f>
        <v>2.78593333333333E-005</v>
      </c>
      <c r="AM17" s="184" t="n">
        <f aca="false">(ABS(AK17)/AK17*SQRT((AK17)^2+(AL17)^2))</f>
        <v>0.000957608669446044</v>
      </c>
      <c r="AO17" s="184" t="n">
        <f aca="true">STDEV(INDIRECT("K"&amp;AD17):INDIRECT("K"&amp;AD18-1))</f>
        <v>3.05505046330231E-008</v>
      </c>
    </row>
    <row r="18" customFormat="false" ht="14.25" hidden="false" customHeight="true" outlineLevel="0" collapsed="false">
      <c r="A18" s="1" t="s">
        <v>328</v>
      </c>
      <c r="B18" s="1" t="s">
        <v>305</v>
      </c>
      <c r="C18" s="1" t="n">
        <v>0</v>
      </c>
      <c r="D18" s="1" t="n">
        <v>200</v>
      </c>
      <c r="E18" s="1" t="n">
        <v>976</v>
      </c>
      <c r="F18" s="1" t="s">
        <v>306</v>
      </c>
      <c r="G18" s="184" t="n">
        <v>0.0024321</v>
      </c>
      <c r="H18" s="184" t="n">
        <v>6.64E-005</v>
      </c>
      <c r="I18" s="184" t="n">
        <v>-8.4035E-006</v>
      </c>
      <c r="J18" s="184" t="n">
        <v>-3.195E-007</v>
      </c>
      <c r="K18" s="184" t="n">
        <v>0.0024405</v>
      </c>
      <c r="L18" s="184" t="n">
        <v>6.67E-005</v>
      </c>
      <c r="M18" s="185" t="n">
        <v>1.57</v>
      </c>
      <c r="N18" s="1" t="n">
        <v>0</v>
      </c>
      <c r="O18" s="184" t="n">
        <v>0</v>
      </c>
      <c r="P18" s="184" t="n">
        <v>0</v>
      </c>
      <c r="Q18" s="1" t="n">
        <v>1</v>
      </c>
      <c r="R18" s="184" t="n">
        <v>2.4405E-005</v>
      </c>
      <c r="S18" s="184" t="n">
        <v>6.672E-007</v>
      </c>
      <c r="T18" s="1" t="n">
        <v>3</v>
      </c>
      <c r="U18" s="1" t="n">
        <v>0</v>
      </c>
      <c r="V18" s="1" t="n">
        <v>0</v>
      </c>
      <c r="W18" s="186" t="s">
        <v>330</v>
      </c>
      <c r="X18" s="1" t="s">
        <v>308</v>
      </c>
      <c r="Y18" s="1" t="s">
        <v>309</v>
      </c>
      <c r="AD18" s="1" t="n">
        <f aca="false">AD17+3</f>
        <v>50</v>
      </c>
      <c r="AE18" s="1" t="n">
        <v>17</v>
      </c>
      <c r="AF18" s="1" t="str">
        <f aca="true">INDIRECT("A"&amp;AD18)</f>
        <v>3-0.2</v>
      </c>
      <c r="AG18" s="1" t="n">
        <f aca="true">INDIRECT("D"&amp;AD18)</f>
        <v>200</v>
      </c>
      <c r="AH18" s="1" t="n">
        <f aca="true">INDIRECT("E"&amp;AD18)</f>
        <v>976</v>
      </c>
      <c r="AI18" s="184" t="n">
        <f aca="true">INDIRECT("I"&amp;AD18)</f>
        <v>-8.4035E-006</v>
      </c>
      <c r="AJ18" s="184" t="n">
        <f aca="true">INDIRECT("J"&amp;AD18)</f>
        <v>-3.195E-007</v>
      </c>
      <c r="AK18" s="184" t="n">
        <f aca="true">AVERAGE(INDIRECT("K"&amp;AD18):INDIRECT("K"&amp;AD19-1))</f>
        <v>0.00131433333333333</v>
      </c>
      <c r="AL18" s="184" t="n">
        <f aca="true">AVERAGE(INDIRECT("L"&amp;AD18):INDIRECT("L"&amp;AD19-1))</f>
        <v>3.72666666666667E-005</v>
      </c>
      <c r="AM18" s="184" t="n">
        <f aca="false">(ABS(AK18)/AK18*SQRT((AK18)^2+(AL18)^2))</f>
        <v>0.00131486155756245</v>
      </c>
      <c r="AO18" s="184" t="n">
        <f aca="true">STDEV(INDIRECT("K"&amp;AD18):INDIRECT("K"&amp;AD19-1))</f>
        <v>5.77350269189953E-008</v>
      </c>
    </row>
    <row r="19" customFormat="false" ht="14.25" hidden="false" customHeight="true" outlineLevel="0" collapsed="false">
      <c r="A19" s="1" t="s">
        <v>328</v>
      </c>
      <c r="B19" s="1" t="s">
        <v>305</v>
      </c>
      <c r="C19" s="1" t="n">
        <v>0</v>
      </c>
      <c r="D19" s="1" t="n">
        <v>200</v>
      </c>
      <c r="E19" s="1" t="n">
        <v>976</v>
      </c>
      <c r="F19" s="1" t="s">
        <v>306</v>
      </c>
      <c r="G19" s="184" t="n">
        <v>0.002432</v>
      </c>
      <c r="H19" s="184" t="n">
        <v>6.64E-005</v>
      </c>
      <c r="I19" s="184" t="n">
        <v>-8.4035E-006</v>
      </c>
      <c r="J19" s="184" t="n">
        <v>-3.195E-007</v>
      </c>
      <c r="K19" s="184" t="n">
        <v>0.0024404</v>
      </c>
      <c r="L19" s="184" t="n">
        <v>6.67E-005</v>
      </c>
      <c r="M19" s="187" t="n">
        <v>1.57</v>
      </c>
      <c r="N19" s="1" t="n">
        <v>0</v>
      </c>
      <c r="O19" s="184" t="n">
        <v>0</v>
      </c>
      <c r="P19" s="184" t="n">
        <v>0</v>
      </c>
      <c r="Q19" s="1" t="n">
        <v>1</v>
      </c>
      <c r="R19" s="184" t="n">
        <v>2.4404E-005</v>
      </c>
      <c r="S19" s="184" t="n">
        <v>6.674E-007</v>
      </c>
      <c r="T19" s="1" t="n">
        <v>3</v>
      </c>
      <c r="U19" s="1" t="n">
        <v>0</v>
      </c>
      <c r="V19" s="1" t="n">
        <v>0</v>
      </c>
      <c r="W19" s="186" t="s">
        <v>331</v>
      </c>
      <c r="X19" s="1" t="s">
        <v>308</v>
      </c>
      <c r="Y19" s="1" t="s">
        <v>309</v>
      </c>
      <c r="AD19" s="1" t="n">
        <f aca="false">AD18+3</f>
        <v>53</v>
      </c>
      <c r="AE19" s="1" t="n">
        <v>18</v>
      </c>
      <c r="AF19" s="1" t="str">
        <f aca="true">INDIRECT("A"&amp;AD19)</f>
        <v>3-&lt;0.2</v>
      </c>
      <c r="AG19" s="1" t="n">
        <f aca="true">INDIRECT("D"&amp;AD19)</f>
        <v>200</v>
      </c>
      <c r="AH19" s="1" t="n">
        <f aca="true">INDIRECT("E"&amp;AD19)</f>
        <v>976</v>
      </c>
      <c r="AI19" s="184" t="n">
        <f aca="true">INDIRECT("I"&amp;AD19)</f>
        <v>-8.4035E-006</v>
      </c>
      <c r="AJ19" s="184" t="n">
        <f aca="true">INDIRECT("J"&amp;AD19)</f>
        <v>-3.195E-007</v>
      </c>
      <c r="AK19" s="184" t="n">
        <f aca="true">AVERAGE(INDIRECT("K"&amp;AD19):INDIRECT("K"&amp;AD20-1))</f>
        <v>0.00189396666666667</v>
      </c>
      <c r="AL19" s="184" t="n">
        <f aca="true">AVERAGE(INDIRECT("L"&amp;AD19):INDIRECT("L"&amp;AD20-1))</f>
        <v>5.16E-005</v>
      </c>
      <c r="AM19" s="184" t="n">
        <f aca="false">(ABS(AK19)/AK19*SQRT((AK19)^2+(AL19)^2))</f>
        <v>0.00189466944199891</v>
      </c>
      <c r="AO19" s="184" t="n">
        <f aca="true">STDEV(INDIRECT("K"&amp;AD19):INDIRECT("K"&amp;AD20-1))</f>
        <v>1.52752523165187E-007</v>
      </c>
    </row>
    <row r="20" customFormat="false" ht="14.25" hidden="false" customHeight="true" outlineLevel="0" collapsed="false">
      <c r="A20" s="1" t="s">
        <v>332</v>
      </c>
      <c r="B20" s="1" t="s">
        <v>305</v>
      </c>
      <c r="C20" s="1" t="n">
        <v>0</v>
      </c>
      <c r="D20" s="1" t="n">
        <v>200</v>
      </c>
      <c r="E20" s="1" t="n">
        <v>976</v>
      </c>
      <c r="F20" s="1" t="s">
        <v>306</v>
      </c>
      <c r="G20" s="184" t="n">
        <v>0.0012001</v>
      </c>
      <c r="H20" s="184" t="n">
        <v>3.36E-005</v>
      </c>
      <c r="I20" s="184" t="n">
        <v>-8.4035E-006</v>
      </c>
      <c r="J20" s="184" t="n">
        <v>-3.195E-007</v>
      </c>
      <c r="K20" s="184" t="n">
        <v>0.0012085</v>
      </c>
      <c r="L20" s="184" t="n">
        <v>3.39E-005</v>
      </c>
      <c r="M20" s="185" t="n">
        <v>1.61</v>
      </c>
      <c r="N20" s="1" t="n">
        <v>0</v>
      </c>
      <c r="O20" s="184" t="n">
        <v>0</v>
      </c>
      <c r="P20" s="184" t="n">
        <v>0</v>
      </c>
      <c r="Q20" s="1" t="n">
        <v>1</v>
      </c>
      <c r="R20" s="184" t="n">
        <v>1.2085E-005</v>
      </c>
      <c r="S20" s="184" t="n">
        <v>3.394E-007</v>
      </c>
      <c r="T20" s="1" t="n">
        <v>3</v>
      </c>
      <c r="U20" s="1" t="n">
        <v>0</v>
      </c>
      <c r="V20" s="1" t="n">
        <v>0</v>
      </c>
      <c r="W20" s="186" t="s">
        <v>333</v>
      </c>
      <c r="X20" s="1" t="s">
        <v>308</v>
      </c>
      <c r="Y20" s="1" t="s">
        <v>309</v>
      </c>
      <c r="AD20" s="1" t="n">
        <f aca="false">AD19+3</f>
        <v>56</v>
      </c>
      <c r="AE20" s="1" t="n">
        <v>19</v>
      </c>
      <c r="AF20" s="1" t="str">
        <f aca="true">INDIRECT("A"&amp;AD20)</f>
        <v>4-ALL</v>
      </c>
      <c r="AG20" s="1" t="n">
        <f aca="true">INDIRECT("D"&amp;AD20)</f>
        <v>200</v>
      </c>
      <c r="AH20" s="1" t="n">
        <f aca="true">INDIRECT("E"&amp;AD20)</f>
        <v>976</v>
      </c>
      <c r="AI20" s="184" t="n">
        <f aca="true">INDIRECT("I"&amp;AD20)</f>
        <v>-8.4035E-006</v>
      </c>
      <c r="AJ20" s="184" t="n">
        <f aca="true">INDIRECT("J"&amp;AD20)</f>
        <v>-3.195E-007</v>
      </c>
      <c r="AK20" s="184" t="n">
        <f aca="true">AVERAGE(INDIRECT("K"&amp;AD20):INDIRECT("K"&amp;AD21-1))</f>
        <v>0.000522193333333333</v>
      </c>
      <c r="AL20" s="184" t="n">
        <f aca="true">AVERAGE(INDIRECT("L"&amp;AD20):INDIRECT("L"&amp;AD21-1))</f>
        <v>1.47113333333333E-005</v>
      </c>
      <c r="AM20" s="184" t="n">
        <f aca="false">(ABS(AK20)/AK20*SQRT((AK20)^2+(AL20)^2))</f>
        <v>0.000522400517521013</v>
      </c>
      <c r="AO20" s="184" t="n">
        <f aca="true">STDEV(INDIRECT("K"&amp;AD20):INDIRECT("K"&amp;AD21-1))</f>
        <v>1.43643076176069E-007</v>
      </c>
    </row>
    <row r="21" customFormat="false" ht="14.25" hidden="false" customHeight="true" outlineLevel="0" collapsed="false">
      <c r="A21" s="1" t="s">
        <v>332</v>
      </c>
      <c r="B21" s="1" t="s">
        <v>305</v>
      </c>
      <c r="C21" s="1" t="n">
        <v>0</v>
      </c>
      <c r="D21" s="1" t="n">
        <v>200</v>
      </c>
      <c r="E21" s="1" t="n">
        <v>976</v>
      </c>
      <c r="F21" s="1" t="s">
        <v>306</v>
      </c>
      <c r="G21" s="184" t="n">
        <v>0.0011999</v>
      </c>
      <c r="H21" s="184" t="n">
        <v>3.33E-005</v>
      </c>
      <c r="I21" s="184" t="n">
        <v>-8.4035E-006</v>
      </c>
      <c r="J21" s="184" t="n">
        <v>-3.195E-007</v>
      </c>
      <c r="K21" s="184" t="n">
        <v>0.0012083</v>
      </c>
      <c r="L21" s="184" t="n">
        <v>3.36E-005</v>
      </c>
      <c r="M21" s="185" t="n">
        <v>1.59</v>
      </c>
      <c r="N21" s="1" t="n">
        <v>0</v>
      </c>
      <c r="O21" s="1" t="n">
        <v>0</v>
      </c>
      <c r="P21" s="1" t="n">
        <v>0</v>
      </c>
      <c r="Q21" s="1" t="n">
        <v>1</v>
      </c>
      <c r="R21" s="1" t="n">
        <v>1.2083E-005</v>
      </c>
      <c r="S21" s="1" t="n">
        <v>3.36E-007</v>
      </c>
      <c r="T21" s="1" t="n">
        <v>3</v>
      </c>
      <c r="U21" s="1" t="n">
        <v>0</v>
      </c>
      <c r="V21" s="1" t="n">
        <v>0</v>
      </c>
      <c r="W21" s="186" t="s">
        <v>334</v>
      </c>
      <c r="X21" s="1" t="s">
        <v>308</v>
      </c>
      <c r="Y21" s="1" t="s">
        <v>309</v>
      </c>
      <c r="AD21" s="1" t="n">
        <f aca="false">AD20+3</f>
        <v>59</v>
      </c>
      <c r="AE21" s="1" t="n">
        <v>20</v>
      </c>
      <c r="AF21" s="1" t="str">
        <f aca="true">INDIRECT("A"&amp;AD21)</f>
        <v>4-0.8</v>
      </c>
      <c r="AG21" s="1" t="n">
        <f aca="true">INDIRECT("D"&amp;AD21)</f>
        <v>200</v>
      </c>
      <c r="AH21" s="1" t="n">
        <f aca="true">INDIRECT("E"&amp;AD21)</f>
        <v>976</v>
      </c>
      <c r="AI21" s="184" t="n">
        <f aca="true">INDIRECT("I"&amp;AD21)</f>
        <v>-8.4035E-006</v>
      </c>
      <c r="AJ21" s="184" t="n">
        <f aca="true">INDIRECT("J"&amp;AD21)</f>
        <v>-3.195E-007</v>
      </c>
      <c r="AK21" s="184" t="n">
        <f aca="true">AVERAGE(INDIRECT("K"&amp;AD21):INDIRECT("K"&amp;AD22-1))</f>
        <v>0.0012453</v>
      </c>
      <c r="AL21" s="184" t="n">
        <f aca="true">AVERAGE(INDIRECT("L"&amp;AD21):INDIRECT("L"&amp;AD22-1))</f>
        <v>2.86333333333333E-005</v>
      </c>
      <c r="AM21" s="184" t="n">
        <f aca="false">(ABS(AK21)/AK21*SQRT((AK21)^2+(AL21)^2))</f>
        <v>0.00124562914134897</v>
      </c>
      <c r="AO21" s="184" t="n">
        <f aca="true">STDEV(INDIRECT("K"&amp;AD21):INDIRECT("K"&amp;AD22-1))</f>
        <v>7.54983443527072E-007</v>
      </c>
    </row>
    <row r="22" customFormat="false" ht="14.25" hidden="false" customHeight="true" outlineLevel="0" collapsed="false">
      <c r="A22" s="1" t="s">
        <v>332</v>
      </c>
      <c r="B22" s="1" t="s">
        <v>305</v>
      </c>
      <c r="C22" s="1" t="n">
        <v>0</v>
      </c>
      <c r="D22" s="1" t="n">
        <v>200</v>
      </c>
      <c r="E22" s="1" t="n">
        <v>976</v>
      </c>
      <c r="F22" s="1" t="s">
        <v>306</v>
      </c>
      <c r="G22" s="184" t="n">
        <v>0.0012001</v>
      </c>
      <c r="H22" s="184" t="n">
        <v>3.37E-005</v>
      </c>
      <c r="I22" s="184" t="n">
        <v>-8.4035E-006</v>
      </c>
      <c r="J22" s="184" t="n">
        <v>-3.195E-007</v>
      </c>
      <c r="K22" s="184" t="n">
        <v>0.0012085</v>
      </c>
      <c r="L22" s="184" t="n">
        <v>3.4E-005</v>
      </c>
      <c r="M22" s="185" t="n">
        <v>1.61</v>
      </c>
      <c r="N22" s="1" t="n">
        <v>0</v>
      </c>
      <c r="O22" s="1" t="n">
        <v>0</v>
      </c>
      <c r="P22" s="1" t="n">
        <v>0</v>
      </c>
      <c r="Q22" s="1" t="n">
        <v>1</v>
      </c>
      <c r="R22" s="1" t="n">
        <v>1.2085E-005</v>
      </c>
      <c r="S22" s="1" t="n">
        <v>3.405E-007</v>
      </c>
      <c r="T22" s="1" t="n">
        <v>3</v>
      </c>
      <c r="U22" s="1" t="n">
        <v>0</v>
      </c>
      <c r="V22" s="1" t="n">
        <v>0</v>
      </c>
      <c r="W22" s="186" t="s">
        <v>335</v>
      </c>
      <c r="X22" s="1" t="s">
        <v>308</v>
      </c>
      <c r="Y22" s="1" t="s">
        <v>309</v>
      </c>
      <c r="AD22" s="1" t="n">
        <f aca="false">AD21+3</f>
        <v>62</v>
      </c>
      <c r="AE22" s="1" t="n">
        <v>21</v>
      </c>
      <c r="AF22" s="1" t="str">
        <f aca="true">INDIRECT("A"&amp;AD22)</f>
        <v>4-0.6</v>
      </c>
      <c r="AG22" s="1" t="n">
        <f aca="true">INDIRECT("D"&amp;AD22)</f>
        <v>200</v>
      </c>
      <c r="AH22" s="1" t="n">
        <f aca="true">INDIRECT("E"&amp;AD22)</f>
        <v>976</v>
      </c>
      <c r="AI22" s="184" t="n">
        <f aca="true">INDIRECT("I"&amp;AD22)</f>
        <v>-8.4035E-006</v>
      </c>
      <c r="AJ22" s="184" t="n">
        <f aca="true">INDIRECT("J"&amp;AD22)</f>
        <v>-3.195E-007</v>
      </c>
      <c r="AK22" s="184" t="n">
        <f aca="true">AVERAGE(INDIRECT("K"&amp;AD22):INDIRECT("K"&amp;AD23-1))</f>
        <v>0.000694916666666667</v>
      </c>
      <c r="AL22" s="184" t="n">
        <f aca="true">AVERAGE(INDIRECT("L"&amp;AD22):INDIRECT("L"&amp;AD23-1))</f>
        <v>1.749E-005</v>
      </c>
      <c r="AM22" s="184" t="n">
        <f aca="false">(ABS(AK22)/AK22*SQRT((AK22)^2+(AL22)^2))</f>
        <v>0.000695136730227306</v>
      </c>
      <c r="AO22" s="184" t="n">
        <f aca="true">STDEV(INDIRECT("K"&amp;AD22):INDIRECT("K"&amp;AD23-1))</f>
        <v>1.78978583448774E-007</v>
      </c>
    </row>
    <row r="23" customFormat="false" ht="14.25" hidden="false" customHeight="true" outlineLevel="0" collapsed="false">
      <c r="A23" s="1" t="s">
        <v>336</v>
      </c>
      <c r="B23" s="1" t="s">
        <v>305</v>
      </c>
      <c r="C23" s="1" t="n">
        <v>0</v>
      </c>
      <c r="D23" s="1" t="n">
        <v>200</v>
      </c>
      <c r="E23" s="1" t="n">
        <v>976</v>
      </c>
      <c r="F23" s="1" t="s">
        <v>306</v>
      </c>
      <c r="G23" s="184" t="n">
        <v>0.0019316</v>
      </c>
      <c r="H23" s="184" t="n">
        <v>5.29E-005</v>
      </c>
      <c r="I23" s="184" t="n">
        <v>-8.4035E-006</v>
      </c>
      <c r="J23" s="184" t="n">
        <v>-3.195E-007</v>
      </c>
      <c r="K23" s="184" t="n">
        <v>0.00194</v>
      </c>
      <c r="L23" s="184" t="n">
        <v>5.32E-005</v>
      </c>
      <c r="M23" s="185" t="n">
        <v>1.57</v>
      </c>
      <c r="N23" s="1" t="n">
        <v>0</v>
      </c>
      <c r="O23" s="1" t="n">
        <v>0</v>
      </c>
      <c r="P23" s="1" t="n">
        <v>0</v>
      </c>
      <c r="Q23" s="1" t="n">
        <v>1</v>
      </c>
      <c r="R23" s="1" t="n">
        <v>1.94E-005</v>
      </c>
      <c r="S23" s="1" t="n">
        <v>5.318E-007</v>
      </c>
      <c r="T23" s="1" t="n">
        <v>3</v>
      </c>
      <c r="U23" s="1" t="n">
        <v>0</v>
      </c>
      <c r="V23" s="1" t="n">
        <v>0</v>
      </c>
      <c r="W23" s="186" t="s">
        <v>337</v>
      </c>
      <c r="X23" s="1" t="s">
        <v>308</v>
      </c>
      <c r="Y23" s="1" t="s">
        <v>309</v>
      </c>
      <c r="AD23" s="1" t="n">
        <f aca="false">AD22+3</f>
        <v>65</v>
      </c>
      <c r="AE23" s="1" t="n">
        <v>22</v>
      </c>
      <c r="AF23" s="1" t="str">
        <f aca="true">INDIRECT("A"&amp;AD23)</f>
        <v>4-0.4</v>
      </c>
      <c r="AG23" s="1" t="n">
        <f aca="true">INDIRECT("D"&amp;AD23)</f>
        <v>200</v>
      </c>
      <c r="AH23" s="1" t="n">
        <f aca="true">INDIRECT("E"&amp;AD23)</f>
        <v>976</v>
      </c>
      <c r="AI23" s="184" t="n">
        <f aca="true">INDIRECT("I"&amp;AD23)</f>
        <v>-8.4035E-006</v>
      </c>
      <c r="AJ23" s="184" t="n">
        <f aca="true">INDIRECT("J"&amp;AD23)</f>
        <v>-3.195E-007</v>
      </c>
      <c r="AK23" s="184" t="n">
        <f aca="true">AVERAGE(INDIRECT("K"&amp;AD23):INDIRECT("K"&amp;AD24-1))</f>
        <v>0.00047583</v>
      </c>
      <c r="AL23" s="184" t="n">
        <f aca="true">AVERAGE(INDIRECT("L"&amp;AD23):INDIRECT("L"&amp;AD24-1))</f>
        <v>1.3197E-005</v>
      </c>
      <c r="AM23" s="184" t="n">
        <f aca="false">(ABS(AK23)/AK23*SQRT((AK23)^2+(AL23)^2))</f>
        <v>0.000476012972206641</v>
      </c>
      <c r="AO23" s="184" t="n">
        <f aca="true">STDEV(INDIRECT("K"&amp;AD23):INDIRECT("K"&amp;AD24-1))</f>
        <v>9.53939201416935E-008</v>
      </c>
    </row>
    <row r="24" customFormat="false" ht="14.25" hidden="false" customHeight="true" outlineLevel="0" collapsed="false">
      <c r="A24" s="1" t="s">
        <v>336</v>
      </c>
      <c r="B24" s="1" t="s">
        <v>305</v>
      </c>
      <c r="C24" s="1" t="n">
        <v>0</v>
      </c>
      <c r="D24" s="1" t="n">
        <v>200</v>
      </c>
      <c r="E24" s="1" t="n">
        <v>976</v>
      </c>
      <c r="F24" s="1" t="s">
        <v>306</v>
      </c>
      <c r="G24" s="184" t="n">
        <v>0.0019325</v>
      </c>
      <c r="H24" s="184" t="n">
        <v>5.28E-005</v>
      </c>
      <c r="I24" s="184" t="n">
        <v>-8.4035E-006</v>
      </c>
      <c r="J24" s="184" t="n">
        <v>-3.195E-007</v>
      </c>
      <c r="K24" s="184" t="n">
        <v>0.0019409</v>
      </c>
      <c r="L24" s="184" t="n">
        <v>5.32E-005</v>
      </c>
      <c r="M24" s="185" t="n">
        <v>1.57</v>
      </c>
      <c r="N24" s="1" t="n">
        <v>0</v>
      </c>
      <c r="O24" s="1" t="n">
        <v>0</v>
      </c>
      <c r="P24" s="1" t="n">
        <v>0</v>
      </c>
      <c r="Q24" s="1" t="n">
        <v>1</v>
      </c>
      <c r="R24" s="1" t="n">
        <v>1.9409E-005</v>
      </c>
      <c r="S24" s="1" t="n">
        <v>5.317E-007</v>
      </c>
      <c r="T24" s="1" t="n">
        <v>3</v>
      </c>
      <c r="U24" s="1" t="n">
        <v>0</v>
      </c>
      <c r="V24" s="1" t="n">
        <v>0</v>
      </c>
      <c r="W24" s="186" t="s">
        <v>338</v>
      </c>
      <c r="X24" s="1" t="s">
        <v>308</v>
      </c>
      <c r="Y24" s="1" t="s">
        <v>309</v>
      </c>
      <c r="AD24" s="1" t="n">
        <f aca="false">AD23+3</f>
        <v>68</v>
      </c>
      <c r="AE24" s="1" t="n">
        <v>23</v>
      </c>
      <c r="AF24" s="1" t="str">
        <f aca="true">INDIRECT("A"&amp;AD24)</f>
        <v>4-0.2</v>
      </c>
      <c r="AG24" s="1" t="n">
        <f aca="true">INDIRECT("D"&amp;AD24)</f>
        <v>200</v>
      </c>
      <c r="AH24" s="1" t="n">
        <f aca="true">INDIRECT("E"&amp;AD24)</f>
        <v>976</v>
      </c>
      <c r="AI24" s="184" t="n">
        <f aca="true">INDIRECT("I"&amp;AD24)</f>
        <v>-8.4035E-006</v>
      </c>
      <c r="AJ24" s="184" t="n">
        <f aca="true">INDIRECT("J"&amp;AD24)</f>
        <v>-3.195E-007</v>
      </c>
      <c r="AK24" s="184" t="n">
        <f aca="true">AVERAGE(INDIRECT("K"&amp;AD24):INDIRECT("K"&amp;AD25-1))</f>
        <v>0.000496753333333333</v>
      </c>
      <c r="AL24" s="184" t="n">
        <f aca="true">AVERAGE(INDIRECT("L"&amp;AD24):INDIRECT("L"&amp;AD25-1))</f>
        <v>1.3589E-005</v>
      </c>
      <c r="AM24" s="184" t="n">
        <f aca="false">(ABS(AK24)/AK24*SQRT((AK24)^2+(AL24)^2))</f>
        <v>0.000496939166396429</v>
      </c>
      <c r="AO24" s="184" t="n">
        <f aca="true">STDEV(INDIRECT("K"&amp;AD24):INDIRECT("K"&amp;AD25-1))</f>
        <v>4.04145188432842E-008</v>
      </c>
    </row>
    <row r="25" customFormat="false" ht="14.25" hidden="false" customHeight="true" outlineLevel="0" collapsed="false">
      <c r="A25" s="1" t="s">
        <v>336</v>
      </c>
      <c r="B25" s="1" t="s">
        <v>305</v>
      </c>
      <c r="C25" s="1" t="n">
        <v>0</v>
      </c>
      <c r="D25" s="1" t="n">
        <v>200</v>
      </c>
      <c r="E25" s="1" t="n">
        <v>976</v>
      </c>
      <c r="F25" s="1" t="s">
        <v>306</v>
      </c>
      <c r="G25" s="184" t="n">
        <v>0.0019342</v>
      </c>
      <c r="H25" s="184" t="n">
        <v>5.27E-005</v>
      </c>
      <c r="I25" s="184" t="n">
        <v>-8.4035E-006</v>
      </c>
      <c r="J25" s="184" t="n">
        <v>-3.195E-007</v>
      </c>
      <c r="K25" s="184" t="n">
        <v>0.0019426</v>
      </c>
      <c r="L25" s="184" t="n">
        <v>5.3E-005</v>
      </c>
      <c r="M25" s="185" t="n">
        <v>1.56</v>
      </c>
      <c r="N25" s="1" t="n">
        <v>0</v>
      </c>
      <c r="O25" s="1" t="n">
        <v>0</v>
      </c>
      <c r="P25" s="1" t="n">
        <v>0</v>
      </c>
      <c r="Q25" s="1" t="n">
        <v>1</v>
      </c>
      <c r="R25" s="1" t="n">
        <v>1.9426E-005</v>
      </c>
      <c r="S25" s="1" t="n">
        <v>5.302E-007</v>
      </c>
      <c r="T25" s="1" t="n">
        <v>3</v>
      </c>
      <c r="U25" s="1" t="n">
        <v>0</v>
      </c>
      <c r="V25" s="1" t="n">
        <v>0</v>
      </c>
      <c r="W25" s="186" t="s">
        <v>339</v>
      </c>
      <c r="X25" s="1" t="s">
        <v>308</v>
      </c>
      <c r="Y25" s="1" t="s">
        <v>309</v>
      </c>
      <c r="AD25" s="1" t="n">
        <f aca="false">AD24+3</f>
        <v>71</v>
      </c>
      <c r="AE25" s="1" t="n">
        <v>24</v>
      </c>
      <c r="AF25" s="1" t="str">
        <f aca="true">INDIRECT("A"&amp;AD25)</f>
        <v>4-&lt;0.2</v>
      </c>
      <c r="AG25" s="1" t="n">
        <f aca="true">INDIRECT("D"&amp;AD25)</f>
        <v>200</v>
      </c>
      <c r="AH25" s="1" t="n">
        <f aca="true">INDIRECT("E"&amp;AD25)</f>
        <v>976</v>
      </c>
      <c r="AI25" s="184" t="n">
        <f aca="true">INDIRECT("I"&amp;AD25)</f>
        <v>-8.4035E-006</v>
      </c>
      <c r="AJ25" s="184" t="n">
        <f aca="true">INDIRECT("J"&amp;AD25)</f>
        <v>-3.195E-007</v>
      </c>
      <c r="AK25" s="184" t="n">
        <f aca="true">AVERAGE(INDIRECT("K"&amp;AD25):INDIRECT("K"&amp;AD26-1))</f>
        <v>0.00128006666666667</v>
      </c>
      <c r="AL25" s="184" t="n">
        <f aca="true">AVERAGE(INDIRECT("L"&amp;AD25):INDIRECT("L"&amp;AD26-1))</f>
        <v>3.10333333333333E-005</v>
      </c>
      <c r="AM25" s="184" t="n">
        <f aca="false">(ABS(AK25)/AK25*SQRT((AK25)^2+(AL25)^2))</f>
        <v>0.00128044279016631</v>
      </c>
      <c r="AO25" s="184" t="n">
        <f aca="true">STDEV(INDIRECT("K"&amp;AD25):INDIRECT("K"&amp;AD26-1))</f>
        <v>2.0816659994661E-007</v>
      </c>
    </row>
    <row r="26" customFormat="false" ht="14.25" hidden="false" customHeight="true" outlineLevel="0" collapsed="false">
      <c r="A26" s="1" t="s">
        <v>340</v>
      </c>
      <c r="B26" s="1" t="s">
        <v>305</v>
      </c>
      <c r="C26" s="1" t="n">
        <v>0</v>
      </c>
      <c r="D26" s="1" t="n">
        <v>200</v>
      </c>
      <c r="E26" s="1" t="n">
        <v>976</v>
      </c>
      <c r="F26" s="1" t="s">
        <v>306</v>
      </c>
      <c r="G26" s="184" t="n">
        <v>0.0015012</v>
      </c>
      <c r="H26" s="184" t="n">
        <v>4.11E-005</v>
      </c>
      <c r="I26" s="184" t="n">
        <v>-8.4035E-006</v>
      </c>
      <c r="J26" s="184" t="n">
        <v>-3.195E-007</v>
      </c>
      <c r="K26" s="184" t="n">
        <v>0.0015096</v>
      </c>
      <c r="L26" s="184" t="n">
        <v>4.14E-005</v>
      </c>
      <c r="M26" s="185" t="n">
        <v>1.57</v>
      </c>
      <c r="N26" s="1" t="n">
        <v>0</v>
      </c>
      <c r="O26" s="1" t="n">
        <v>0</v>
      </c>
      <c r="P26" s="1" t="n">
        <v>0</v>
      </c>
      <c r="Q26" s="1" t="n">
        <v>1</v>
      </c>
      <c r="R26" s="1" t="n">
        <v>1.5096E-005</v>
      </c>
      <c r="S26" s="1" t="n">
        <v>4.137E-007</v>
      </c>
      <c r="T26" s="1" t="n">
        <v>3</v>
      </c>
      <c r="U26" s="1" t="n">
        <v>0</v>
      </c>
      <c r="V26" s="1" t="n">
        <v>0</v>
      </c>
      <c r="W26" s="186" t="s">
        <v>341</v>
      </c>
      <c r="X26" s="1" t="s">
        <v>308</v>
      </c>
      <c r="Y26" s="1" t="s">
        <v>309</v>
      </c>
      <c r="AD26" s="1" t="n">
        <f aca="false">AD25+3</f>
        <v>74</v>
      </c>
      <c r="AE26" s="1" t="n">
        <v>25</v>
      </c>
      <c r="AF26" s="1" t="str">
        <f aca="true">INDIRECT("A"&amp;AD26)</f>
        <v>5-ALL</v>
      </c>
      <c r="AG26" s="1" t="n">
        <f aca="true">INDIRECT("D"&amp;AD26)</f>
        <v>200</v>
      </c>
      <c r="AH26" s="1" t="n">
        <f aca="true">INDIRECT("E"&amp;AD26)</f>
        <v>976</v>
      </c>
      <c r="AI26" s="184" t="n">
        <f aca="true">INDIRECT("I"&amp;AD26)</f>
        <v>-8.4035E-006</v>
      </c>
      <c r="AJ26" s="184" t="n">
        <f aca="true">INDIRECT("J"&amp;AD26)</f>
        <v>-3.195E-007</v>
      </c>
      <c r="AK26" s="184" t="n">
        <f aca="true">AVERAGE(INDIRECT("K"&amp;AD26):INDIRECT("K"&amp;AD27-1))</f>
        <v>0.00186283333333333</v>
      </c>
      <c r="AL26" s="184" t="n">
        <f aca="true">AVERAGE(INDIRECT("L"&amp;AD26):INDIRECT("L"&amp;AD27-1))</f>
        <v>5.20666666666667E-005</v>
      </c>
      <c r="AM26" s="184" t="n">
        <f aca="false">(ABS(AK26)/AK26*SQRT((AK26)^2+(AL26)^2))</f>
        <v>0.00186356082958286</v>
      </c>
      <c r="AO26" s="184" t="n">
        <f aca="true">STDEV(INDIRECT("K"&amp;AD26):INDIRECT("K"&amp;AD27-1))</f>
        <v>2.88675134594851E-007</v>
      </c>
    </row>
    <row r="27" customFormat="false" ht="14.25" hidden="false" customHeight="true" outlineLevel="0" collapsed="false">
      <c r="A27" s="1" t="s">
        <v>340</v>
      </c>
      <c r="B27" s="1" t="s">
        <v>305</v>
      </c>
      <c r="C27" s="1" t="n">
        <v>0</v>
      </c>
      <c r="D27" s="1" t="n">
        <v>200</v>
      </c>
      <c r="E27" s="1" t="n">
        <v>976</v>
      </c>
      <c r="F27" s="1" t="s">
        <v>306</v>
      </c>
      <c r="G27" s="184" t="n">
        <v>0.0015011</v>
      </c>
      <c r="H27" s="184" t="n">
        <v>4.07E-005</v>
      </c>
      <c r="I27" s="184" t="n">
        <v>-8.4035E-006</v>
      </c>
      <c r="J27" s="184" t="n">
        <v>-3.195E-007</v>
      </c>
      <c r="K27" s="184" t="n">
        <v>0.0015095</v>
      </c>
      <c r="L27" s="184" t="n">
        <v>4.11E-005</v>
      </c>
      <c r="M27" s="185" t="n">
        <v>1.56</v>
      </c>
      <c r="N27" s="1" t="n">
        <v>0</v>
      </c>
      <c r="O27" s="1" t="n">
        <v>0</v>
      </c>
      <c r="P27" s="1" t="n">
        <v>0</v>
      </c>
      <c r="Q27" s="1" t="n">
        <v>1</v>
      </c>
      <c r="R27" s="1" t="n">
        <v>1.5095E-005</v>
      </c>
      <c r="S27" s="1" t="n">
        <v>4.106E-007</v>
      </c>
      <c r="T27" s="1" t="n">
        <v>3</v>
      </c>
      <c r="U27" s="1" t="n">
        <v>0</v>
      </c>
      <c r="V27" s="1" t="n">
        <v>0</v>
      </c>
      <c r="W27" s="186" t="s">
        <v>342</v>
      </c>
      <c r="X27" s="1" t="s">
        <v>308</v>
      </c>
      <c r="Y27" s="1" t="s">
        <v>309</v>
      </c>
      <c r="AD27" s="1" t="n">
        <f aca="false">AD26+3</f>
        <v>77</v>
      </c>
      <c r="AE27" s="1" t="n">
        <v>26</v>
      </c>
      <c r="AF27" s="1" t="str">
        <f aca="true">INDIRECT("A"&amp;AD27)</f>
        <v>5-0.8</v>
      </c>
      <c r="AG27" s="1" t="n">
        <f aca="true">INDIRECT("D"&amp;AD27)</f>
        <v>200</v>
      </c>
      <c r="AH27" s="1" t="n">
        <f aca="true">INDIRECT("E"&amp;AD27)</f>
        <v>976</v>
      </c>
      <c r="AI27" s="184" t="n">
        <f aca="true">INDIRECT("I"&amp;AD27)</f>
        <v>-8.4035E-006</v>
      </c>
      <c r="AJ27" s="184" t="n">
        <f aca="true">INDIRECT("J"&amp;AD27)</f>
        <v>-3.195E-007</v>
      </c>
      <c r="AK27" s="184" t="n">
        <f aca="true">AVERAGE(INDIRECT("K"&amp;AD27):INDIRECT("K"&amp;AD28-1))</f>
        <v>0.00325366666666667</v>
      </c>
      <c r="AL27" s="184" t="n">
        <f aca="true">AVERAGE(INDIRECT("L"&amp;AD27):INDIRECT("L"&amp;AD28-1))</f>
        <v>8.19333333333333E-005</v>
      </c>
      <c r="AM27" s="184" t="n">
        <f aca="false">(ABS(AK27)/AK27*SQRT((AK27)^2+(AL27)^2))</f>
        <v>0.00325469811947113</v>
      </c>
      <c r="AO27" s="184" t="n">
        <f aca="true">STDEV(INDIRECT("K"&amp;AD27):INDIRECT("K"&amp;AD28-1))</f>
        <v>3.21455025366322E-007</v>
      </c>
    </row>
    <row r="28" customFormat="false" ht="14.25" hidden="false" customHeight="true" outlineLevel="0" collapsed="false">
      <c r="A28" s="1" t="s">
        <v>340</v>
      </c>
      <c r="B28" s="1" t="s">
        <v>305</v>
      </c>
      <c r="C28" s="1" t="n">
        <v>0</v>
      </c>
      <c r="D28" s="1" t="n">
        <v>200</v>
      </c>
      <c r="E28" s="1" t="n">
        <v>976</v>
      </c>
      <c r="F28" s="1" t="s">
        <v>306</v>
      </c>
      <c r="G28" s="184" t="n">
        <v>0.0015012</v>
      </c>
      <c r="H28" s="184" t="n">
        <v>4.06E-005</v>
      </c>
      <c r="I28" s="184" t="n">
        <v>-8.4035E-006</v>
      </c>
      <c r="J28" s="184" t="n">
        <v>-3.195E-007</v>
      </c>
      <c r="K28" s="184" t="n">
        <v>0.0015096</v>
      </c>
      <c r="L28" s="184" t="n">
        <v>4.09E-005</v>
      </c>
      <c r="M28" s="185" t="n">
        <v>1.55</v>
      </c>
      <c r="N28" s="1" t="n">
        <v>0</v>
      </c>
      <c r="O28" s="1" t="n">
        <v>0</v>
      </c>
      <c r="P28" s="1" t="n">
        <v>0</v>
      </c>
      <c r="Q28" s="1" t="n">
        <v>1</v>
      </c>
      <c r="R28" s="1" t="n">
        <v>1.5096E-005</v>
      </c>
      <c r="S28" s="1" t="n">
        <v>4.091E-007</v>
      </c>
      <c r="T28" s="1" t="n">
        <v>3</v>
      </c>
      <c r="U28" s="1" t="n">
        <v>0</v>
      </c>
      <c r="V28" s="1" t="n">
        <v>0</v>
      </c>
      <c r="W28" s="186" t="s">
        <v>343</v>
      </c>
      <c r="X28" s="1" t="s">
        <v>308</v>
      </c>
      <c r="Y28" s="1" t="s">
        <v>309</v>
      </c>
      <c r="AD28" s="1" t="n">
        <f aca="false">AD27+3</f>
        <v>80</v>
      </c>
      <c r="AE28" s="1" t="n">
        <v>27</v>
      </c>
      <c r="AF28" s="1" t="str">
        <f aca="true">INDIRECT("A"&amp;AD28)</f>
        <v>5-0.6</v>
      </c>
      <c r="AG28" s="1" t="n">
        <f aca="true">INDIRECT("D"&amp;AD28)</f>
        <v>200</v>
      </c>
      <c r="AH28" s="1" t="n">
        <f aca="true">INDIRECT("E"&amp;AD28)</f>
        <v>976</v>
      </c>
      <c r="AI28" s="184" t="n">
        <f aca="true">INDIRECT("I"&amp;AD28)</f>
        <v>-8.4035E-006</v>
      </c>
      <c r="AJ28" s="184" t="n">
        <f aca="true">INDIRECT("J"&amp;AD28)</f>
        <v>-3.195E-007</v>
      </c>
      <c r="AK28" s="184" t="n">
        <f aca="true">AVERAGE(INDIRECT("K"&amp;AD28):INDIRECT("K"&amp;AD29-1))</f>
        <v>0.00262836666666667</v>
      </c>
      <c r="AL28" s="184" t="n">
        <f aca="true">AVERAGE(INDIRECT("L"&amp;AD28):INDIRECT("L"&amp;AD29-1))</f>
        <v>6.87333333333333E-005</v>
      </c>
      <c r="AM28" s="184" t="n">
        <f aca="false">(ABS(AK28)/AK28*SQRT((AK28)^2+(AL28)^2))</f>
        <v>0.00262926522160766</v>
      </c>
      <c r="AO28" s="184" t="n">
        <f aca="true">STDEV(INDIRECT("K"&amp;AD28):INDIRECT("K"&amp;AD29-1))</f>
        <v>5.50757054728476E-007</v>
      </c>
    </row>
    <row r="29" customFormat="false" ht="14.25" hidden="false" customHeight="true" outlineLevel="0" collapsed="false">
      <c r="A29" s="1" t="s">
        <v>344</v>
      </c>
      <c r="B29" s="1" t="s">
        <v>305</v>
      </c>
      <c r="C29" s="1" t="n">
        <v>0</v>
      </c>
      <c r="D29" s="1" t="n">
        <v>200</v>
      </c>
      <c r="E29" s="1" t="n">
        <v>976</v>
      </c>
      <c r="F29" s="1" t="s">
        <v>306</v>
      </c>
      <c r="G29" s="184" t="n">
        <v>0.00096049</v>
      </c>
      <c r="H29" s="184" t="n">
        <v>2.7187E-005</v>
      </c>
      <c r="I29" s="184" t="n">
        <v>-8.4035E-006</v>
      </c>
      <c r="J29" s="184" t="n">
        <v>-3.195E-007</v>
      </c>
      <c r="K29" s="184" t="n">
        <v>0.00096889</v>
      </c>
      <c r="L29" s="184" t="n">
        <v>2.7507E-005</v>
      </c>
      <c r="M29" s="185" t="n">
        <v>1.63</v>
      </c>
      <c r="N29" s="1" t="n">
        <v>0</v>
      </c>
      <c r="O29" s="1" t="n">
        <v>0</v>
      </c>
      <c r="P29" s="1" t="n">
        <v>0</v>
      </c>
      <c r="Q29" s="1" t="n">
        <v>1</v>
      </c>
      <c r="R29" s="1" t="n">
        <v>9.6889E-006</v>
      </c>
      <c r="S29" s="1" t="n">
        <v>2.751E-007</v>
      </c>
      <c r="T29" s="1" t="n">
        <v>3</v>
      </c>
      <c r="U29" s="1" t="n">
        <v>0</v>
      </c>
      <c r="V29" s="1" t="n">
        <v>0</v>
      </c>
      <c r="W29" s="186" t="s">
        <v>345</v>
      </c>
      <c r="X29" s="1" t="s">
        <v>308</v>
      </c>
      <c r="Y29" s="1" t="s">
        <v>309</v>
      </c>
      <c r="AD29" s="1" t="n">
        <f aca="false">AD28+3</f>
        <v>83</v>
      </c>
      <c r="AE29" s="1" t="n">
        <v>28</v>
      </c>
      <c r="AF29" s="1" t="str">
        <f aca="true">INDIRECT("A"&amp;AD29)</f>
        <v>5-0.4</v>
      </c>
      <c r="AG29" s="1" t="n">
        <f aca="true">INDIRECT("D"&amp;AD29)</f>
        <v>200</v>
      </c>
      <c r="AH29" s="1" t="n">
        <f aca="true">INDIRECT("E"&amp;AD29)</f>
        <v>976</v>
      </c>
      <c r="AI29" s="184" t="n">
        <f aca="true">INDIRECT("I"&amp;AD29)</f>
        <v>-8.4035E-006</v>
      </c>
      <c r="AJ29" s="184" t="n">
        <f aca="true">INDIRECT("J"&amp;AD29)</f>
        <v>-3.195E-007</v>
      </c>
      <c r="AK29" s="184" t="n">
        <f aca="true">AVERAGE(INDIRECT("K"&amp;AD29):INDIRECT("K"&amp;AD30-1))</f>
        <v>0.00187953333333333</v>
      </c>
      <c r="AL29" s="184" t="n">
        <f aca="true">AVERAGE(INDIRECT("L"&amp;AD29):INDIRECT("L"&amp;AD30-1))</f>
        <v>5.30333333333333E-005</v>
      </c>
      <c r="AM29" s="184" t="n">
        <f aca="false">(ABS(AK29)/AK29*SQRT((AK29)^2+(AL29)^2))</f>
        <v>0.00188028138467506</v>
      </c>
      <c r="AO29" s="184" t="n">
        <f aca="true">STDEV(INDIRECT("K"&amp;AD29):INDIRECT("K"&amp;AD30-1))</f>
        <v>1.15470053837865E-007</v>
      </c>
    </row>
    <row r="30" customFormat="false" ht="14.25" hidden="false" customHeight="true" outlineLevel="0" collapsed="false">
      <c r="A30" s="1" t="s">
        <v>344</v>
      </c>
      <c r="B30" s="1" t="s">
        <v>305</v>
      </c>
      <c r="C30" s="1" t="n">
        <v>0</v>
      </c>
      <c r="D30" s="1" t="n">
        <v>200</v>
      </c>
      <c r="E30" s="1" t="n">
        <v>976</v>
      </c>
      <c r="F30" s="1" t="s">
        <v>306</v>
      </c>
      <c r="G30" s="184" t="n">
        <v>0.00096043</v>
      </c>
      <c r="H30" s="184" t="n">
        <v>2.6886E-005</v>
      </c>
      <c r="I30" s="184" t="n">
        <v>-8.4035E-006</v>
      </c>
      <c r="J30" s="184" t="n">
        <v>-3.195E-007</v>
      </c>
      <c r="K30" s="184" t="n">
        <v>0.00096884</v>
      </c>
      <c r="L30" s="184" t="n">
        <v>2.7205E-005</v>
      </c>
      <c r="M30" s="185" t="n">
        <v>1.61</v>
      </c>
      <c r="N30" s="1" t="n">
        <v>0</v>
      </c>
      <c r="O30" s="1" t="n">
        <v>0</v>
      </c>
      <c r="P30" s="1" t="n">
        <v>0</v>
      </c>
      <c r="Q30" s="1" t="n">
        <v>1</v>
      </c>
      <c r="R30" s="1" t="n">
        <v>9.6884E-006</v>
      </c>
      <c r="S30" s="1" t="n">
        <v>2.721E-007</v>
      </c>
      <c r="T30" s="1" t="n">
        <v>3</v>
      </c>
      <c r="U30" s="1" t="n">
        <v>0</v>
      </c>
      <c r="V30" s="1" t="n">
        <v>0</v>
      </c>
      <c r="W30" s="186" t="s">
        <v>346</v>
      </c>
      <c r="X30" s="1" t="s">
        <v>308</v>
      </c>
      <c r="Y30" s="1" t="s">
        <v>309</v>
      </c>
      <c r="AD30" s="1" t="n">
        <f aca="false">AD29+3</f>
        <v>86</v>
      </c>
      <c r="AE30" s="1" t="n">
        <v>29</v>
      </c>
      <c r="AF30" s="1" t="str">
        <f aca="true">INDIRECT("A"&amp;AD30)</f>
        <v>5-0.2</v>
      </c>
      <c r="AG30" s="1" t="n">
        <f aca="true">INDIRECT("D"&amp;AD30)</f>
        <v>200</v>
      </c>
      <c r="AH30" s="1" t="n">
        <f aca="true">INDIRECT("E"&amp;AD30)</f>
        <v>976</v>
      </c>
      <c r="AI30" s="184" t="n">
        <f aca="true">INDIRECT("I"&amp;AD30)</f>
        <v>-8.4035E-006</v>
      </c>
      <c r="AJ30" s="184" t="n">
        <f aca="true">INDIRECT("J"&amp;AD30)</f>
        <v>-3.195E-007</v>
      </c>
      <c r="AK30" s="184" t="n">
        <f aca="true">AVERAGE(INDIRECT("K"&amp;AD30):INDIRECT("K"&amp;AD31-1))</f>
        <v>0.0024259</v>
      </c>
      <c r="AL30" s="184" t="n">
        <f aca="true">AVERAGE(INDIRECT("L"&amp;AD30):INDIRECT("L"&amp;AD31-1))</f>
        <v>6.57E-005</v>
      </c>
      <c r="AM30" s="184" t="n">
        <f aca="false">(ABS(AK30)/AK30*SQRT((AK30)^2+(AL30)^2))</f>
        <v>0.00242678950467485</v>
      </c>
      <c r="AO30" s="184" t="n">
        <f aca="true">STDEV(INDIRECT("K"&amp;AD30):INDIRECT("K"&amp;AD31-1))</f>
        <v>4.58257569495749E-007</v>
      </c>
    </row>
    <row r="31" customFormat="false" ht="14.25" hidden="false" customHeight="true" outlineLevel="0" collapsed="false">
      <c r="A31" s="1" t="s">
        <v>344</v>
      </c>
      <c r="B31" s="1" t="s">
        <v>305</v>
      </c>
      <c r="C31" s="1" t="n">
        <v>0</v>
      </c>
      <c r="D31" s="1" t="n">
        <v>200</v>
      </c>
      <c r="E31" s="1" t="n">
        <v>976</v>
      </c>
      <c r="F31" s="1" t="s">
        <v>306</v>
      </c>
      <c r="G31" s="184" t="n">
        <v>0.00096067</v>
      </c>
      <c r="H31" s="184" t="n">
        <v>2.7287E-005</v>
      </c>
      <c r="I31" s="184" t="n">
        <v>-8.4035E-006</v>
      </c>
      <c r="J31" s="184" t="n">
        <v>-3.195E-007</v>
      </c>
      <c r="K31" s="184" t="n">
        <v>0.00096907</v>
      </c>
      <c r="L31" s="184" t="n">
        <v>2.7607E-005</v>
      </c>
      <c r="M31" s="185" t="n">
        <v>1.63</v>
      </c>
      <c r="N31" s="1" t="n">
        <v>0</v>
      </c>
      <c r="O31" s="1" t="n">
        <v>0</v>
      </c>
      <c r="P31" s="1" t="n">
        <v>0</v>
      </c>
      <c r="Q31" s="1" t="n">
        <v>1</v>
      </c>
      <c r="R31" s="1" t="n">
        <v>9.6907E-006</v>
      </c>
      <c r="S31" s="1" t="n">
        <v>2.761E-007</v>
      </c>
      <c r="T31" s="1" t="n">
        <v>3</v>
      </c>
      <c r="U31" s="1" t="n">
        <v>0</v>
      </c>
      <c r="V31" s="1" t="n">
        <v>0</v>
      </c>
      <c r="W31" s="186" t="s">
        <v>347</v>
      </c>
      <c r="X31" s="1" t="s">
        <v>308</v>
      </c>
      <c r="Y31" s="1" t="s">
        <v>309</v>
      </c>
      <c r="AD31" s="1" t="n">
        <f aca="false">AD30+3</f>
        <v>89</v>
      </c>
      <c r="AE31" s="1" t="n">
        <v>30</v>
      </c>
      <c r="AF31" s="1" t="str">
        <f aca="true">INDIRECT("A"&amp;AD31)</f>
        <v>5-&lt;0.2</v>
      </c>
      <c r="AG31" s="1" t="n">
        <f aca="true">INDIRECT("D"&amp;AD31)</f>
        <v>200</v>
      </c>
      <c r="AH31" s="1" t="n">
        <f aca="true">INDIRECT("E"&amp;AD31)</f>
        <v>976</v>
      </c>
      <c r="AI31" s="184" t="n">
        <f aca="true">INDIRECT("I"&amp;AD31)</f>
        <v>-8.4035E-006</v>
      </c>
      <c r="AJ31" s="184" t="n">
        <f aca="true">INDIRECT("J"&amp;AD31)</f>
        <v>-3.195E-007</v>
      </c>
      <c r="AK31" s="184" t="n">
        <f aca="true">AVERAGE(INDIRECT("K"&amp;AD31):INDIRECT("K"&amp;AD32-1))</f>
        <v>0.002775</v>
      </c>
      <c r="AL31" s="184" t="n">
        <f aca="true">AVERAGE(INDIRECT("L"&amp;AD31):INDIRECT("L"&amp;AD32-1))</f>
        <v>7.41E-005</v>
      </c>
      <c r="AM31" s="184" t="n">
        <f aca="false">(ABS(AK31)/AK31*SQRT((AK31)^2+(AL31)^2))</f>
        <v>0.0027759891588405</v>
      </c>
      <c r="AO31" s="184" t="n">
        <f aca="true">STDEV(INDIRECT("K"&amp;AD31):INDIRECT("K"&amp;AD32-1))</f>
        <v>1.73205080756861E-007</v>
      </c>
    </row>
    <row r="32" customFormat="false" ht="14.25" hidden="false" customHeight="true" outlineLevel="0" collapsed="false">
      <c r="A32" s="1" t="s">
        <v>348</v>
      </c>
      <c r="B32" s="1" t="s">
        <v>305</v>
      </c>
      <c r="C32" s="1" t="n">
        <v>0</v>
      </c>
      <c r="D32" s="1" t="n">
        <v>200</v>
      </c>
      <c r="E32" s="1" t="n">
        <v>976</v>
      </c>
      <c r="F32" s="1" t="s">
        <v>306</v>
      </c>
      <c r="G32" s="184" t="n">
        <v>0.0011454</v>
      </c>
      <c r="H32" s="184" t="n">
        <v>3.1E-005</v>
      </c>
      <c r="I32" s="184" t="n">
        <v>-8.4035E-006</v>
      </c>
      <c r="J32" s="184" t="n">
        <v>-3.195E-007</v>
      </c>
      <c r="K32" s="184" t="n">
        <v>0.0011538</v>
      </c>
      <c r="L32" s="184" t="n">
        <v>3.14E-005</v>
      </c>
      <c r="M32" s="185" t="n">
        <v>1.56</v>
      </c>
      <c r="N32" s="1" t="n">
        <v>0</v>
      </c>
      <c r="O32" s="1" t="n">
        <v>0</v>
      </c>
      <c r="P32" s="1" t="n">
        <v>0</v>
      </c>
      <c r="Q32" s="1" t="n">
        <v>1</v>
      </c>
      <c r="R32" s="1" t="n">
        <v>1.1538E-005</v>
      </c>
      <c r="S32" s="1" t="n">
        <v>3.135E-007</v>
      </c>
      <c r="T32" s="1" t="n">
        <v>3</v>
      </c>
      <c r="U32" s="1" t="n">
        <v>0</v>
      </c>
      <c r="V32" s="1" t="n">
        <v>0</v>
      </c>
      <c r="W32" s="186" t="s">
        <v>349</v>
      </c>
      <c r="X32" s="1" t="s">
        <v>308</v>
      </c>
      <c r="Y32" s="1" t="s">
        <v>309</v>
      </c>
      <c r="AD32" s="1" t="n">
        <f aca="false">AD31+3</f>
        <v>92</v>
      </c>
      <c r="AE32" s="1" t="n">
        <v>31</v>
      </c>
      <c r="AF32" s="1" t="str">
        <f aca="true">INDIRECT("A"&amp;AD32)</f>
        <v>6-ALL</v>
      </c>
      <c r="AG32" s="1" t="n">
        <f aca="true">INDIRECT("D"&amp;AD32)</f>
        <v>200</v>
      </c>
      <c r="AH32" s="1" t="n">
        <f aca="true">INDIRECT("E"&amp;AD32)</f>
        <v>976</v>
      </c>
      <c r="AI32" s="184" t="n">
        <f aca="true">INDIRECT("I"&amp;AD32)</f>
        <v>-8.4035E-006</v>
      </c>
      <c r="AJ32" s="184" t="n">
        <f aca="true">INDIRECT("J"&amp;AD32)</f>
        <v>-3.195E-007</v>
      </c>
      <c r="AK32" s="184" t="n">
        <f aca="true">AVERAGE(INDIRECT("K"&amp;AD32):INDIRECT("K"&amp;AD33-1))</f>
        <v>0.0011247</v>
      </c>
      <c r="AL32" s="184" t="n">
        <f aca="true">AVERAGE(INDIRECT("L"&amp;AD32):INDIRECT("L"&amp;AD33-1))</f>
        <v>3.34333333333333E-005</v>
      </c>
      <c r="AM32" s="184" t="n">
        <f aca="false">(ABS(AK32)/AK32*SQRT((AK32)^2+(AL32)^2))</f>
        <v>0.00112519681735143</v>
      </c>
      <c r="AO32" s="184" t="n">
        <f aca="true">STDEV(INDIRECT("K"&amp;AD32):INDIRECT("K"&amp;AD33-1))</f>
        <v>1.00000000000057E-007</v>
      </c>
    </row>
    <row r="33" customFormat="false" ht="14.25" hidden="false" customHeight="true" outlineLevel="0" collapsed="false">
      <c r="A33" s="1" t="s">
        <v>348</v>
      </c>
      <c r="B33" s="1" t="s">
        <v>305</v>
      </c>
      <c r="C33" s="1" t="n">
        <v>0</v>
      </c>
      <c r="D33" s="1" t="n">
        <v>200</v>
      </c>
      <c r="E33" s="1" t="n">
        <v>976</v>
      </c>
      <c r="F33" s="1" t="s">
        <v>306</v>
      </c>
      <c r="G33" s="184" t="n">
        <v>0.0011454</v>
      </c>
      <c r="H33" s="184" t="n">
        <v>3.14E-005</v>
      </c>
      <c r="I33" s="184" t="n">
        <v>-8.4035E-006</v>
      </c>
      <c r="J33" s="184" t="n">
        <v>-3.195E-007</v>
      </c>
      <c r="K33" s="184" t="n">
        <v>0.0011538</v>
      </c>
      <c r="L33" s="184" t="n">
        <v>3.17E-005</v>
      </c>
      <c r="M33" s="185" t="n">
        <v>1.57</v>
      </c>
      <c r="N33" s="1" t="n">
        <v>0</v>
      </c>
      <c r="O33" s="1" t="n">
        <v>0</v>
      </c>
      <c r="P33" s="1" t="n">
        <v>0</v>
      </c>
      <c r="Q33" s="1" t="n">
        <v>1</v>
      </c>
      <c r="R33" s="1" t="n">
        <v>1.1538E-005</v>
      </c>
      <c r="S33" s="1" t="n">
        <v>3.17E-007</v>
      </c>
      <c r="T33" s="1" t="n">
        <v>3</v>
      </c>
      <c r="U33" s="1" t="n">
        <v>0</v>
      </c>
      <c r="V33" s="1" t="n">
        <v>0</v>
      </c>
      <c r="W33" s="186" t="s">
        <v>350</v>
      </c>
      <c r="X33" s="1" t="s">
        <v>308</v>
      </c>
      <c r="Y33" s="1" t="s">
        <v>309</v>
      </c>
      <c r="AD33" s="1" t="n">
        <f aca="false">AD32+3</f>
        <v>95</v>
      </c>
      <c r="AE33" s="1" t="n">
        <v>32</v>
      </c>
      <c r="AF33" s="1" t="str">
        <f aca="true">INDIRECT("A"&amp;AD33)</f>
        <v>6-0.8</v>
      </c>
      <c r="AG33" s="1" t="n">
        <f aca="true">INDIRECT("D"&amp;AD33)</f>
        <v>200</v>
      </c>
      <c r="AH33" s="1" t="n">
        <f aca="true">INDIRECT("E"&amp;AD33)</f>
        <v>976</v>
      </c>
      <c r="AI33" s="184" t="n">
        <f aca="true">INDIRECT("I"&amp;AD33)</f>
        <v>-8.4035E-006</v>
      </c>
      <c r="AJ33" s="184" t="n">
        <f aca="true">INDIRECT("J"&amp;AD33)</f>
        <v>-3.195E-007</v>
      </c>
      <c r="AK33" s="184" t="n">
        <f aca="true">AVERAGE(INDIRECT("K"&amp;AD33):INDIRECT("K"&amp;AD34-1))</f>
        <v>0.00302553333333333</v>
      </c>
      <c r="AL33" s="184" t="n">
        <f aca="true">AVERAGE(INDIRECT("L"&amp;AD33):INDIRECT("L"&amp;AD34-1))</f>
        <v>9.37E-005</v>
      </c>
      <c r="AM33" s="184" t="n">
        <f aca="false">(ABS(AK33)/AK33*SQRT((AK33)^2+(AL33)^2))</f>
        <v>0.00302698391821151</v>
      </c>
      <c r="AO33" s="184" t="n">
        <f aca="true">STDEV(INDIRECT("K"&amp;AD33):INDIRECT("K"&amp;AD34-1))</f>
        <v>1.4011899704655E-006</v>
      </c>
    </row>
    <row r="34" customFormat="false" ht="14.25" hidden="false" customHeight="true" outlineLevel="0" collapsed="false">
      <c r="A34" s="1" t="s">
        <v>348</v>
      </c>
      <c r="B34" s="1" t="s">
        <v>305</v>
      </c>
      <c r="C34" s="1" t="n">
        <v>0</v>
      </c>
      <c r="D34" s="1" t="n">
        <v>200</v>
      </c>
      <c r="E34" s="1" t="n">
        <v>976</v>
      </c>
      <c r="F34" s="1" t="s">
        <v>306</v>
      </c>
      <c r="G34" s="184" t="n">
        <v>0.0011453</v>
      </c>
      <c r="H34" s="184" t="n">
        <v>3.13E-005</v>
      </c>
      <c r="I34" s="184" t="n">
        <v>-8.4035E-006</v>
      </c>
      <c r="J34" s="184" t="n">
        <v>-3.195E-007</v>
      </c>
      <c r="K34" s="184" t="n">
        <v>0.0011537</v>
      </c>
      <c r="L34" s="184" t="n">
        <v>3.16E-005</v>
      </c>
      <c r="M34" s="185" t="n">
        <v>1.57</v>
      </c>
      <c r="N34" s="1" t="n">
        <v>0</v>
      </c>
      <c r="O34" s="1" t="n">
        <v>0</v>
      </c>
      <c r="P34" s="1" t="n">
        <v>0</v>
      </c>
      <c r="Q34" s="1" t="n">
        <v>1</v>
      </c>
      <c r="R34" s="1" t="n">
        <v>1.1537E-005</v>
      </c>
      <c r="S34" s="1" t="n">
        <v>3.162E-007</v>
      </c>
      <c r="T34" s="1" t="n">
        <v>3</v>
      </c>
      <c r="U34" s="1" t="n">
        <v>0</v>
      </c>
      <c r="V34" s="1" t="n">
        <v>0</v>
      </c>
      <c r="W34" s="186" t="s">
        <v>351</v>
      </c>
      <c r="X34" s="1" t="s">
        <v>308</v>
      </c>
      <c r="Y34" s="1" t="s">
        <v>309</v>
      </c>
      <c r="AD34" s="1" t="n">
        <f aca="false">AD33+3</f>
        <v>98</v>
      </c>
      <c r="AE34" s="1" t="n">
        <v>33</v>
      </c>
      <c r="AF34" s="1" t="str">
        <f aca="true">INDIRECT("A"&amp;AD34)</f>
        <v>6-0.6</v>
      </c>
      <c r="AG34" s="1" t="n">
        <f aca="true">INDIRECT("D"&amp;AD34)</f>
        <v>200</v>
      </c>
      <c r="AH34" s="1" t="n">
        <f aca="true">INDIRECT("E"&amp;AD34)</f>
        <v>976</v>
      </c>
      <c r="AI34" s="184" t="n">
        <f aca="true">INDIRECT("I"&amp;AD34)</f>
        <v>-8.4035E-006</v>
      </c>
      <c r="AJ34" s="184" t="n">
        <f aca="true">INDIRECT("J"&amp;AD34)</f>
        <v>-3.195E-007</v>
      </c>
      <c r="AK34" s="184" t="n">
        <f aca="true">AVERAGE(INDIRECT("K"&amp;AD34):INDIRECT("K"&amp;AD35-1))</f>
        <v>0.0017292</v>
      </c>
      <c r="AL34" s="184" t="n">
        <f aca="true">AVERAGE(INDIRECT("L"&amp;AD34):INDIRECT("L"&amp;AD35-1))</f>
        <v>5.25333333333333E-005</v>
      </c>
      <c r="AM34" s="184" t="n">
        <f aca="false">(ABS(AK34)/AK34*SQRT((AK34)^2+(AL34)^2))</f>
        <v>0.00172999780089777</v>
      </c>
      <c r="AO34" s="184" t="n">
        <f aca="true">STDEV(INDIRECT("K"&amp;AD34):INDIRECT("K"&amp;AD35-1))</f>
        <v>1.73205080756986E-007</v>
      </c>
    </row>
    <row r="35" customFormat="false" ht="14.25" hidden="false" customHeight="true" outlineLevel="0" collapsed="false">
      <c r="A35" s="1" t="s">
        <v>352</v>
      </c>
      <c r="B35" s="1" t="s">
        <v>305</v>
      </c>
      <c r="C35" s="1" t="n">
        <v>0</v>
      </c>
      <c r="D35" s="1" t="n">
        <v>200</v>
      </c>
      <c r="E35" s="1" t="n">
        <v>976</v>
      </c>
      <c r="F35" s="1" t="s">
        <v>306</v>
      </c>
      <c r="G35" s="184" t="n">
        <v>0.0027054</v>
      </c>
      <c r="H35" s="184" t="n">
        <v>7.02E-005</v>
      </c>
      <c r="I35" s="184" t="n">
        <v>-8.4035E-006</v>
      </c>
      <c r="J35" s="184" t="n">
        <v>-3.195E-007</v>
      </c>
      <c r="K35" s="184" t="n">
        <v>0.0027138</v>
      </c>
      <c r="L35" s="184" t="n">
        <v>7.05E-005</v>
      </c>
      <c r="M35" s="185" t="n">
        <v>1.49</v>
      </c>
      <c r="N35" s="1" t="n">
        <v>0</v>
      </c>
      <c r="O35" s="1" t="n">
        <v>0</v>
      </c>
      <c r="P35" s="1" t="n">
        <v>0</v>
      </c>
      <c r="Q35" s="1" t="n">
        <v>1</v>
      </c>
      <c r="R35" s="1" t="n">
        <v>2.7138E-005</v>
      </c>
      <c r="S35" s="1" t="n">
        <v>7.052E-007</v>
      </c>
      <c r="T35" s="1" t="n">
        <v>3</v>
      </c>
      <c r="U35" s="1" t="n">
        <v>0</v>
      </c>
      <c r="V35" s="1" t="n">
        <v>0</v>
      </c>
      <c r="W35" s="186" t="s">
        <v>353</v>
      </c>
      <c r="X35" s="1" t="s">
        <v>308</v>
      </c>
      <c r="Y35" s="1" t="s">
        <v>309</v>
      </c>
      <c r="AD35" s="1" t="n">
        <f aca="false">AD34+3</f>
        <v>101</v>
      </c>
      <c r="AE35" s="1" t="n">
        <v>34</v>
      </c>
      <c r="AF35" s="1" t="str">
        <f aca="true">INDIRECT("A"&amp;AD35)</f>
        <v>6-0.4</v>
      </c>
      <c r="AG35" s="1" t="n">
        <f aca="true">INDIRECT("D"&amp;AD35)</f>
        <v>200</v>
      </c>
      <c r="AH35" s="1" t="n">
        <f aca="true">INDIRECT("E"&amp;AD35)</f>
        <v>976</v>
      </c>
      <c r="AI35" s="184" t="n">
        <f aca="true">INDIRECT("I"&amp;AD35)</f>
        <v>-8.4035E-006</v>
      </c>
      <c r="AJ35" s="184" t="n">
        <f aca="true">INDIRECT("J"&amp;AD35)</f>
        <v>-3.195E-007</v>
      </c>
      <c r="AK35" s="184" t="n">
        <f aca="true">AVERAGE(INDIRECT("K"&amp;AD35):INDIRECT("K"&amp;AD36-1))</f>
        <v>0.000992183333333333</v>
      </c>
      <c r="AL35" s="184" t="n">
        <f aca="true">AVERAGE(INDIRECT("L"&amp;AD35):INDIRECT("L"&amp;AD36-1))</f>
        <v>2.875E-005</v>
      </c>
      <c r="AM35" s="184" t="n">
        <f aca="false">(ABS(AK35)/AK35*SQRT((AK35)^2+(AL35)^2))</f>
        <v>0.000992599783117266</v>
      </c>
      <c r="AO35" s="184" t="n">
        <f aca="true">STDEV(INDIRECT("K"&amp;AD35):INDIRECT("K"&amp;AD36-1))</f>
        <v>1.11504857891096E-007</v>
      </c>
    </row>
    <row r="36" customFormat="false" ht="14.25" hidden="false" customHeight="true" outlineLevel="0" collapsed="false">
      <c r="A36" s="1" t="s">
        <v>352</v>
      </c>
      <c r="B36" s="1" t="s">
        <v>305</v>
      </c>
      <c r="C36" s="1" t="n">
        <v>0</v>
      </c>
      <c r="D36" s="1" t="n">
        <v>200</v>
      </c>
      <c r="E36" s="1" t="n">
        <v>976</v>
      </c>
      <c r="F36" s="1" t="s">
        <v>306</v>
      </c>
      <c r="G36" s="184" t="n">
        <v>0.0027056</v>
      </c>
      <c r="H36" s="184" t="n">
        <v>7E-005</v>
      </c>
      <c r="I36" s="184" t="n">
        <v>-8.4035E-006</v>
      </c>
      <c r="J36" s="184" t="n">
        <v>-3.195E-007</v>
      </c>
      <c r="K36" s="184" t="n">
        <v>0.002714</v>
      </c>
      <c r="L36" s="184" t="n">
        <v>7.03E-005</v>
      </c>
      <c r="M36" s="185" t="n">
        <v>1.48</v>
      </c>
      <c r="N36" s="1" t="n">
        <v>0</v>
      </c>
      <c r="O36" s="1" t="n">
        <v>0</v>
      </c>
      <c r="P36" s="1" t="n">
        <v>0</v>
      </c>
      <c r="Q36" s="1" t="n">
        <v>1</v>
      </c>
      <c r="R36" s="1" t="n">
        <v>2.714E-005</v>
      </c>
      <c r="S36" s="1" t="n">
        <v>7.029E-007</v>
      </c>
      <c r="T36" s="1" t="n">
        <v>3</v>
      </c>
      <c r="U36" s="1" t="n">
        <v>0</v>
      </c>
      <c r="V36" s="1" t="n">
        <v>0</v>
      </c>
      <c r="W36" s="186" t="s">
        <v>354</v>
      </c>
      <c r="X36" s="1" t="s">
        <v>308</v>
      </c>
      <c r="Y36" s="1" t="s">
        <v>309</v>
      </c>
      <c r="AD36" s="1" t="n">
        <f aca="false">AD35+3</f>
        <v>104</v>
      </c>
      <c r="AE36" s="1" t="n">
        <v>35</v>
      </c>
      <c r="AF36" s="1" t="str">
        <f aca="true">INDIRECT("A"&amp;AD36)</f>
        <v>6-0.2</v>
      </c>
      <c r="AG36" s="1" t="n">
        <f aca="true">INDIRECT("D"&amp;AD36)</f>
        <v>200</v>
      </c>
      <c r="AH36" s="1" t="n">
        <f aca="true">INDIRECT("E"&amp;AD36)</f>
        <v>976</v>
      </c>
      <c r="AI36" s="184" t="n">
        <f aca="true">INDIRECT("I"&amp;AD36)</f>
        <v>-8.4035E-006</v>
      </c>
      <c r="AJ36" s="184" t="n">
        <f aca="true">INDIRECT("J"&amp;AD36)</f>
        <v>-3.195E-007</v>
      </c>
      <c r="AK36" s="184" t="n">
        <f aca="true">AVERAGE(INDIRECT("K"&amp;AD36):INDIRECT("K"&amp;AD37-1))</f>
        <v>0.000825666666666667</v>
      </c>
      <c r="AL36" s="184" t="n">
        <f aca="true">AVERAGE(INDIRECT("L"&amp;AD36):INDIRECT("L"&amp;AD37-1))</f>
        <v>2.33053333333333E-005</v>
      </c>
      <c r="AM36" s="184" t="n">
        <f aca="false">(ABS(AK36)/AK36*SQRT((AK36)^2+(AL36)^2))</f>
        <v>0.000825995510282122</v>
      </c>
      <c r="AO36" s="184" t="n">
        <f aca="true">STDEV(INDIRECT("K"&amp;AD36):INDIRECT("K"&amp;AD37-1))</f>
        <v>7.50555349946438E-008</v>
      </c>
    </row>
    <row r="37" customFormat="false" ht="14.25" hidden="false" customHeight="true" outlineLevel="0" collapsed="false">
      <c r="A37" s="1" t="s">
        <v>352</v>
      </c>
      <c r="B37" s="1" t="s">
        <v>305</v>
      </c>
      <c r="C37" s="1" t="n">
        <v>0</v>
      </c>
      <c r="D37" s="1" t="n">
        <v>200</v>
      </c>
      <c r="E37" s="1" t="n">
        <v>976</v>
      </c>
      <c r="F37" s="1" t="s">
        <v>306</v>
      </c>
      <c r="G37" s="184" t="n">
        <v>0.0027052</v>
      </c>
      <c r="H37" s="184" t="n">
        <v>6.99E-005</v>
      </c>
      <c r="I37" s="184" t="n">
        <v>-8.4035E-006</v>
      </c>
      <c r="J37" s="184" t="n">
        <v>-3.195E-007</v>
      </c>
      <c r="K37" s="184" t="n">
        <v>0.0027137</v>
      </c>
      <c r="L37" s="184" t="n">
        <v>7.02E-005</v>
      </c>
      <c r="M37" s="185" t="n">
        <v>1.48</v>
      </c>
      <c r="N37" s="1" t="n">
        <v>0</v>
      </c>
      <c r="O37" s="1" t="n">
        <v>0</v>
      </c>
      <c r="P37" s="1" t="n">
        <v>0</v>
      </c>
      <c r="Q37" s="1" t="n">
        <v>1</v>
      </c>
      <c r="R37" s="1" t="n">
        <v>2.7137E-005</v>
      </c>
      <c r="S37" s="1" t="n">
        <v>7.023E-007</v>
      </c>
      <c r="T37" s="1" t="n">
        <v>3</v>
      </c>
      <c r="U37" s="1" t="n">
        <v>0</v>
      </c>
      <c r="V37" s="1" t="n">
        <v>0</v>
      </c>
      <c r="W37" s="186" t="s">
        <v>355</v>
      </c>
      <c r="X37" s="1" t="s">
        <v>308</v>
      </c>
      <c r="Y37" s="1" t="s">
        <v>309</v>
      </c>
      <c r="AD37" s="1" t="n">
        <f aca="false">AD36+3</f>
        <v>107</v>
      </c>
      <c r="AE37" s="1" t="n">
        <v>36</v>
      </c>
      <c r="AF37" s="1" t="str">
        <f aca="true">INDIRECT("A"&amp;AD37)</f>
        <v>6-&lt;0.2</v>
      </c>
      <c r="AG37" s="1" t="n">
        <f aca="true">INDIRECT("D"&amp;AD37)</f>
        <v>200</v>
      </c>
      <c r="AH37" s="1" t="n">
        <f aca="true">INDIRECT("E"&amp;AD37)</f>
        <v>976</v>
      </c>
      <c r="AI37" s="184" t="n">
        <f aca="true">INDIRECT("I"&amp;AD37)</f>
        <v>-8.4035E-006</v>
      </c>
      <c r="AJ37" s="184" t="n">
        <f aca="true">INDIRECT("J"&amp;AD37)</f>
        <v>-3.195E-007</v>
      </c>
      <c r="AK37" s="184" t="n">
        <f aca="true">AVERAGE(INDIRECT("K"&amp;AD37):INDIRECT("K"&amp;AD38-1))</f>
        <v>0.0011949</v>
      </c>
      <c r="AL37" s="184" t="n">
        <f aca="true">AVERAGE(INDIRECT("L"&amp;AD37):INDIRECT("L"&amp;AD38-1))</f>
        <v>3.37666666666667E-005</v>
      </c>
      <c r="AM37" s="184" t="n">
        <f aca="false">(ABS(AK37)/AK37*SQRT((AK37)^2+(AL37)^2))</f>
        <v>0.00119537701072832</v>
      </c>
      <c r="AO37" s="184" t="n">
        <f aca="true">STDEV(INDIRECT("K"&amp;AD37):INDIRECT("K"&amp;AD38-1))</f>
        <v>1.00000000000057E-007</v>
      </c>
    </row>
    <row r="38" customFormat="false" ht="14.25" hidden="false" customHeight="true" outlineLevel="0" collapsed="false">
      <c r="A38" s="1" t="s">
        <v>356</v>
      </c>
      <c r="B38" s="1" t="s">
        <v>305</v>
      </c>
      <c r="C38" s="1" t="n">
        <v>0</v>
      </c>
      <c r="D38" s="1" t="n">
        <v>200</v>
      </c>
      <c r="E38" s="1" t="n">
        <v>976</v>
      </c>
      <c r="F38" s="1" t="s">
        <v>306</v>
      </c>
      <c r="G38" s="184" t="n">
        <v>0.0012868</v>
      </c>
      <c r="H38" s="184" t="n">
        <v>3.47E-005</v>
      </c>
      <c r="I38" s="184" t="n">
        <v>-8.4035E-006</v>
      </c>
      <c r="J38" s="184" t="n">
        <v>-3.195E-007</v>
      </c>
      <c r="K38" s="184" t="n">
        <v>0.0012952</v>
      </c>
      <c r="L38" s="184" t="n">
        <v>3.51E-005</v>
      </c>
      <c r="M38" s="185" t="n">
        <v>1.55</v>
      </c>
      <c r="N38" s="1" t="n">
        <v>0</v>
      </c>
      <c r="O38" s="1" t="n">
        <v>0</v>
      </c>
      <c r="P38" s="1" t="n">
        <v>0</v>
      </c>
      <c r="Q38" s="1" t="n">
        <v>1</v>
      </c>
      <c r="R38" s="1" t="n">
        <v>1.2952E-005</v>
      </c>
      <c r="S38" s="1" t="n">
        <v>3.506E-007</v>
      </c>
      <c r="T38" s="1" t="n">
        <v>3</v>
      </c>
      <c r="U38" s="1" t="n">
        <v>0</v>
      </c>
      <c r="V38" s="1" t="n">
        <v>0</v>
      </c>
      <c r="W38" s="186" t="s">
        <v>357</v>
      </c>
      <c r="X38" s="1" t="s">
        <v>308</v>
      </c>
      <c r="Y38" s="1" t="s">
        <v>309</v>
      </c>
      <c r="AD38" s="1" t="n">
        <f aca="false">AD37+3</f>
        <v>110</v>
      </c>
      <c r="AE38" s="1" t="n">
        <v>37</v>
      </c>
      <c r="AF38" s="1" t="str">
        <f aca="true">INDIRECT("A"&amp;AD38)</f>
        <v>7-ALL</v>
      </c>
      <c r="AG38" s="1" t="n">
        <f aca="true">INDIRECT("D"&amp;AD38)</f>
        <v>200</v>
      </c>
      <c r="AH38" s="1" t="n">
        <f aca="true">INDIRECT("E"&amp;AD38)</f>
        <v>976</v>
      </c>
      <c r="AI38" s="184" t="n">
        <f aca="true">INDIRECT("I"&amp;AD38)</f>
        <v>-8.4035E-006</v>
      </c>
      <c r="AJ38" s="184" t="n">
        <f aca="true">INDIRECT("J"&amp;AD38)</f>
        <v>-3.195E-007</v>
      </c>
      <c r="AK38" s="184" t="n">
        <f aca="true">AVERAGE(INDIRECT("K"&amp;AD38):INDIRECT("K"&amp;AD39-1))</f>
        <v>0.00069693</v>
      </c>
      <c r="AL38" s="184" t="n">
        <f aca="true">AVERAGE(INDIRECT("L"&amp;AD38):INDIRECT("L"&amp;AD39-1))</f>
        <v>1.78163333333333E-005</v>
      </c>
      <c r="AM38" s="184" t="n">
        <f aca="false">(ABS(AK38)/AK38*SQRT((AK38)^2+(AL38)^2))</f>
        <v>0.000697157691367918</v>
      </c>
      <c r="AO38" s="184" t="n">
        <f aca="true">STDEV(INDIRECT("K"&amp;AD38):INDIRECT("K"&amp;AD39-1))</f>
        <v>9.84885780179486E-008</v>
      </c>
    </row>
    <row r="39" customFormat="false" ht="14.25" hidden="false" customHeight="true" outlineLevel="0" collapsed="false">
      <c r="A39" s="1" t="s">
        <v>356</v>
      </c>
      <c r="B39" s="1" t="s">
        <v>305</v>
      </c>
      <c r="C39" s="1" t="n">
        <v>0</v>
      </c>
      <c r="D39" s="1" t="n">
        <v>200</v>
      </c>
      <c r="E39" s="1" t="n">
        <v>976</v>
      </c>
      <c r="F39" s="1" t="s">
        <v>306</v>
      </c>
      <c r="G39" s="184" t="n">
        <v>0.0012866</v>
      </c>
      <c r="H39" s="184" t="n">
        <v>3.48E-005</v>
      </c>
      <c r="I39" s="184" t="n">
        <v>-8.4035E-006</v>
      </c>
      <c r="J39" s="184" t="n">
        <v>-3.195E-007</v>
      </c>
      <c r="K39" s="184" t="n">
        <v>0.001295</v>
      </c>
      <c r="L39" s="184" t="n">
        <v>3.51E-005</v>
      </c>
      <c r="M39" s="185" t="n">
        <v>1.55</v>
      </c>
      <c r="N39" s="1" t="n">
        <v>0</v>
      </c>
      <c r="O39" s="1" t="n">
        <v>0</v>
      </c>
      <c r="P39" s="1" t="n">
        <v>0</v>
      </c>
      <c r="Q39" s="1" t="n">
        <v>1</v>
      </c>
      <c r="R39" s="1" t="n">
        <v>1.295E-005</v>
      </c>
      <c r="S39" s="1" t="n">
        <v>3.512E-007</v>
      </c>
      <c r="T39" s="1" t="n">
        <v>3</v>
      </c>
      <c r="U39" s="1" t="n">
        <v>0</v>
      </c>
      <c r="V39" s="1" t="n">
        <v>0</v>
      </c>
      <c r="W39" s="186" t="s">
        <v>358</v>
      </c>
      <c r="X39" s="1" t="s">
        <v>308</v>
      </c>
      <c r="Y39" s="1" t="s">
        <v>309</v>
      </c>
      <c r="AD39" s="1" t="n">
        <f aca="false">AD38+3</f>
        <v>113</v>
      </c>
      <c r="AE39" s="1" t="n">
        <v>38</v>
      </c>
      <c r="AF39" s="1" t="str">
        <f aca="true">INDIRECT("A"&amp;AD39)</f>
        <v>7-0.8</v>
      </c>
      <c r="AG39" s="1" t="n">
        <f aca="true">INDIRECT("D"&amp;AD39)</f>
        <v>200</v>
      </c>
      <c r="AH39" s="1" t="n">
        <f aca="true">INDIRECT("E"&amp;AD39)</f>
        <v>976</v>
      </c>
      <c r="AI39" s="184" t="n">
        <f aca="true">INDIRECT("I"&amp;AD39)</f>
        <v>-8.4035E-006</v>
      </c>
      <c r="AJ39" s="184" t="n">
        <f aca="true">INDIRECT("J"&amp;AD39)</f>
        <v>-3.195E-007</v>
      </c>
      <c r="AK39" s="184" t="n">
        <f aca="true">AVERAGE(INDIRECT("K"&amp;AD39):INDIRECT("K"&amp;AD40-1))</f>
        <v>0.0011258</v>
      </c>
      <c r="AL39" s="184" t="n">
        <f aca="true">AVERAGE(INDIRECT("L"&amp;AD39):INDIRECT("L"&amp;AD40-1))</f>
        <v>3.53333333333333E-005</v>
      </c>
      <c r="AM39" s="184" t="n">
        <f aca="false">(ABS(AK39)/AK39*SQRT((AK39)^2+(AL39)^2))</f>
        <v>0.00112635433343351</v>
      </c>
      <c r="AO39" s="184" t="n">
        <f aca="true">STDEV(INDIRECT("K"&amp;AD39):INDIRECT("K"&amp;AD40-1))</f>
        <v>4.35889894354066E-007</v>
      </c>
    </row>
    <row r="40" customFormat="false" ht="14.25" hidden="false" customHeight="true" outlineLevel="0" collapsed="false">
      <c r="A40" s="1" t="s">
        <v>356</v>
      </c>
      <c r="B40" s="1" t="s">
        <v>305</v>
      </c>
      <c r="C40" s="1" t="n">
        <v>0</v>
      </c>
      <c r="D40" s="1" t="n">
        <v>200</v>
      </c>
      <c r="E40" s="1" t="n">
        <v>976</v>
      </c>
      <c r="F40" s="1" t="s">
        <v>306</v>
      </c>
      <c r="G40" s="184" t="n">
        <v>0.0012869</v>
      </c>
      <c r="H40" s="184" t="n">
        <v>3.49E-005</v>
      </c>
      <c r="I40" s="184" t="n">
        <v>-8.4035E-006</v>
      </c>
      <c r="J40" s="184" t="n">
        <v>-3.195E-007</v>
      </c>
      <c r="K40" s="184" t="n">
        <v>0.0012953</v>
      </c>
      <c r="L40" s="184" t="n">
        <v>3.52E-005</v>
      </c>
      <c r="M40" s="185" t="n">
        <v>1.56</v>
      </c>
      <c r="N40" s="1" t="n">
        <v>0</v>
      </c>
      <c r="O40" s="1" t="n">
        <v>0</v>
      </c>
      <c r="P40" s="1" t="n">
        <v>0</v>
      </c>
      <c r="Q40" s="1" t="n">
        <v>1</v>
      </c>
      <c r="R40" s="1" t="n">
        <v>1.2953E-005</v>
      </c>
      <c r="S40" s="1" t="n">
        <v>3.52E-007</v>
      </c>
      <c r="T40" s="1" t="n">
        <v>3</v>
      </c>
      <c r="U40" s="1" t="n">
        <v>0</v>
      </c>
      <c r="V40" s="1" t="n">
        <v>0</v>
      </c>
      <c r="W40" s="186" t="s">
        <v>359</v>
      </c>
      <c r="X40" s="1" t="s">
        <v>308</v>
      </c>
      <c r="Y40" s="1" t="s">
        <v>309</v>
      </c>
      <c r="AD40" s="1" t="n">
        <f aca="false">AD39+3</f>
        <v>116</v>
      </c>
      <c r="AE40" s="1" t="n">
        <v>39</v>
      </c>
      <c r="AF40" s="1" t="str">
        <f aca="true">INDIRECT("A"&amp;AD40)</f>
        <v>7-0.6</v>
      </c>
      <c r="AG40" s="1" t="n">
        <f aca="true">INDIRECT("D"&amp;AD40)</f>
        <v>200</v>
      </c>
      <c r="AH40" s="1" t="n">
        <f aca="true">INDIRECT("E"&amp;AD40)</f>
        <v>976</v>
      </c>
      <c r="AI40" s="184" t="n">
        <f aca="true">INDIRECT("I"&amp;AD40)</f>
        <v>-8.4035E-006</v>
      </c>
      <c r="AJ40" s="184" t="n">
        <f aca="true">INDIRECT("J"&amp;AD40)</f>
        <v>-3.195E-007</v>
      </c>
      <c r="AK40" s="184" t="n">
        <f aca="true">AVERAGE(INDIRECT("K"&amp;AD40):INDIRECT("K"&amp;AD41-1))</f>
        <v>0.0010197</v>
      </c>
      <c r="AL40" s="184" t="n">
        <f aca="true">AVERAGE(INDIRECT("L"&amp;AD40):INDIRECT("L"&amp;AD41-1))</f>
        <v>2.83E-005</v>
      </c>
      <c r="AM40" s="184" t="n">
        <f aca="false">(ABS(AK40)/AK40*SQRT((AK40)^2+(AL40)^2))</f>
        <v>0.00102009263304859</v>
      </c>
      <c r="AO40" s="184" t="n">
        <f aca="true">STDEV(INDIRECT("K"&amp;AD40):INDIRECT("K"&amp;AD41-1))</f>
        <v>1.73205080756861E-007</v>
      </c>
    </row>
    <row r="41" customFormat="false" ht="14.25" hidden="false" customHeight="true" outlineLevel="0" collapsed="false">
      <c r="A41" s="1" t="s">
        <v>360</v>
      </c>
      <c r="B41" s="1" t="s">
        <v>305</v>
      </c>
      <c r="C41" s="1" t="n">
        <v>0</v>
      </c>
      <c r="D41" s="1" t="n">
        <v>200</v>
      </c>
      <c r="E41" s="1" t="n">
        <v>976</v>
      </c>
      <c r="F41" s="1" t="s">
        <v>306</v>
      </c>
      <c r="G41" s="184" t="n">
        <v>0.0017969</v>
      </c>
      <c r="H41" s="184" t="n">
        <v>5.08E-005</v>
      </c>
      <c r="I41" s="184" t="n">
        <v>-8.4035E-006</v>
      </c>
      <c r="J41" s="184" t="n">
        <v>-3.195E-007</v>
      </c>
      <c r="K41" s="184" t="n">
        <v>0.0018053</v>
      </c>
      <c r="L41" s="184" t="n">
        <v>5.11E-005</v>
      </c>
      <c r="M41" s="185" t="n">
        <v>1.62</v>
      </c>
      <c r="N41" s="1" t="n">
        <v>0</v>
      </c>
      <c r="O41" s="1" t="n">
        <v>0</v>
      </c>
      <c r="P41" s="1" t="n">
        <v>0</v>
      </c>
      <c r="Q41" s="1" t="n">
        <v>1</v>
      </c>
      <c r="R41" s="1" t="n">
        <v>1.8053E-005</v>
      </c>
      <c r="S41" s="1" t="n">
        <v>5.11E-007</v>
      </c>
      <c r="T41" s="1" t="n">
        <v>3</v>
      </c>
      <c r="U41" s="1" t="n">
        <v>0</v>
      </c>
      <c r="V41" s="1" t="n">
        <v>0</v>
      </c>
      <c r="W41" s="186" t="s">
        <v>361</v>
      </c>
      <c r="X41" s="1" t="s">
        <v>308</v>
      </c>
      <c r="Y41" s="1" t="s">
        <v>309</v>
      </c>
      <c r="AD41" s="1" t="n">
        <f aca="false">AD40+3</f>
        <v>119</v>
      </c>
      <c r="AE41" s="1" t="n">
        <v>40</v>
      </c>
      <c r="AF41" s="1" t="str">
        <f aca="true">INDIRECT("A"&amp;AD41)</f>
        <v>7-0.4</v>
      </c>
      <c r="AG41" s="1" t="n">
        <f aca="true">INDIRECT("D"&amp;AD41)</f>
        <v>200</v>
      </c>
      <c r="AH41" s="1" t="n">
        <f aca="true">INDIRECT("E"&amp;AD41)</f>
        <v>976</v>
      </c>
      <c r="AI41" s="184" t="n">
        <f aca="true">INDIRECT("I"&amp;AD41)</f>
        <v>-8.4035E-006</v>
      </c>
      <c r="AJ41" s="184" t="n">
        <f aca="true">INDIRECT("J"&amp;AD41)</f>
        <v>-3.195E-007</v>
      </c>
      <c r="AK41" s="184" t="n">
        <f aca="true">AVERAGE(INDIRECT("K"&amp;AD41):INDIRECT("K"&amp;AD42-1))</f>
        <v>0.000692993333333333</v>
      </c>
      <c r="AL41" s="184" t="n">
        <f aca="true">AVERAGE(INDIRECT("L"&amp;AD41):INDIRECT("L"&amp;AD42-1))</f>
        <v>1.75123333333333E-005</v>
      </c>
      <c r="AM41" s="184" t="n">
        <f aca="false">(ABS(AK41)/AK41*SQRT((AK41)^2+(AL41)^2))</f>
        <v>0.000693214571300418</v>
      </c>
      <c r="AO41" s="184" t="n">
        <f aca="true">STDEV(INDIRECT("K"&amp;AD41):INDIRECT("K"&amp;AD42-1))</f>
        <v>1.05457732449226E-006</v>
      </c>
    </row>
    <row r="42" customFormat="false" ht="14.25" hidden="false" customHeight="true" outlineLevel="0" collapsed="false">
      <c r="A42" s="1" t="s">
        <v>360</v>
      </c>
      <c r="B42" s="1" t="s">
        <v>305</v>
      </c>
      <c r="C42" s="1" t="n">
        <v>0</v>
      </c>
      <c r="D42" s="1" t="n">
        <v>200</v>
      </c>
      <c r="E42" s="1" t="n">
        <v>976</v>
      </c>
      <c r="F42" s="1" t="s">
        <v>306</v>
      </c>
      <c r="G42" s="184" t="n">
        <v>0.0017968</v>
      </c>
      <c r="H42" s="184" t="n">
        <v>5.04E-005</v>
      </c>
      <c r="I42" s="184" t="n">
        <v>-8.4035E-006</v>
      </c>
      <c r="J42" s="184" t="n">
        <v>-3.195E-007</v>
      </c>
      <c r="K42" s="184" t="n">
        <v>0.0018052</v>
      </c>
      <c r="L42" s="184" t="n">
        <v>5.07E-005</v>
      </c>
      <c r="M42" s="185" t="n">
        <v>1.61</v>
      </c>
      <c r="N42" s="1" t="n">
        <v>0</v>
      </c>
      <c r="O42" s="1" t="n">
        <v>0</v>
      </c>
      <c r="P42" s="1" t="n">
        <v>0</v>
      </c>
      <c r="Q42" s="1" t="n">
        <v>1</v>
      </c>
      <c r="R42" s="1" t="n">
        <v>1.8052E-005</v>
      </c>
      <c r="S42" s="1" t="n">
        <v>5.07E-007</v>
      </c>
      <c r="T42" s="1" t="n">
        <v>3</v>
      </c>
      <c r="U42" s="1" t="n">
        <v>0</v>
      </c>
      <c r="V42" s="1" t="n">
        <v>0</v>
      </c>
      <c r="W42" s="186" t="s">
        <v>362</v>
      </c>
      <c r="X42" s="1" t="s">
        <v>308</v>
      </c>
      <c r="Y42" s="1" t="s">
        <v>309</v>
      </c>
      <c r="AD42" s="1" t="n">
        <f aca="false">AD41+3</f>
        <v>122</v>
      </c>
      <c r="AE42" s="1" t="n">
        <v>41</v>
      </c>
      <c r="AF42" s="1" t="str">
        <f aca="true">INDIRECT("A"&amp;AD42)</f>
        <v>7-0.2</v>
      </c>
      <c r="AG42" s="1" t="n">
        <f aca="true">INDIRECT("D"&amp;AD42)</f>
        <v>200</v>
      </c>
      <c r="AH42" s="1" t="n">
        <f aca="true">INDIRECT("E"&amp;AD42)</f>
        <v>976</v>
      </c>
      <c r="AI42" s="184" t="n">
        <f aca="true">INDIRECT("I"&amp;AD42)</f>
        <v>-8.4035E-006</v>
      </c>
      <c r="AJ42" s="184" t="n">
        <f aca="true">INDIRECT("J"&amp;AD42)</f>
        <v>-3.195E-007</v>
      </c>
      <c r="AK42" s="184" t="n">
        <f aca="true">AVERAGE(INDIRECT("K"&amp;AD42):INDIRECT("K"&amp;AD43-1))</f>
        <v>0.00078971</v>
      </c>
      <c r="AL42" s="184" t="n">
        <f aca="true">AVERAGE(INDIRECT("L"&amp;AD42):INDIRECT("L"&amp;AD43-1))</f>
        <v>1.9273E-005</v>
      </c>
      <c r="AM42" s="184" t="n">
        <f aca="false">(ABS(AK42)/AK42*SQRT((AK42)^2+(AL42)^2))</f>
        <v>0.000789945145329092</v>
      </c>
      <c r="AO42" s="184" t="n">
        <f aca="true">STDEV(INDIRECT("K"&amp;AD42):INDIRECT("K"&amp;AD43-1))</f>
        <v>9.00000000000076E-008</v>
      </c>
    </row>
    <row r="43" customFormat="false" ht="14.25" hidden="false" customHeight="true" outlineLevel="0" collapsed="false">
      <c r="A43" s="1" t="s">
        <v>360</v>
      </c>
      <c r="B43" s="1" t="s">
        <v>305</v>
      </c>
      <c r="C43" s="1" t="n">
        <v>0</v>
      </c>
      <c r="D43" s="1" t="n">
        <v>200</v>
      </c>
      <c r="E43" s="1" t="n">
        <v>976</v>
      </c>
      <c r="F43" s="1" t="s">
        <v>306</v>
      </c>
      <c r="G43" s="184" t="n">
        <v>0.0017967</v>
      </c>
      <c r="H43" s="184" t="n">
        <v>5.06E-005</v>
      </c>
      <c r="I43" s="184" t="n">
        <v>-8.4035E-006</v>
      </c>
      <c r="J43" s="184" t="n">
        <v>-3.195E-007</v>
      </c>
      <c r="K43" s="184" t="n">
        <v>0.0018052</v>
      </c>
      <c r="L43" s="184" t="n">
        <v>5.1E-005</v>
      </c>
      <c r="M43" s="185" t="n">
        <v>1.62</v>
      </c>
      <c r="N43" s="1" t="n">
        <v>0</v>
      </c>
      <c r="O43" s="1" t="n">
        <v>0</v>
      </c>
      <c r="P43" s="1" t="n">
        <v>0</v>
      </c>
      <c r="Q43" s="1" t="n">
        <v>1</v>
      </c>
      <c r="R43" s="1" t="n">
        <v>1.8052E-005</v>
      </c>
      <c r="S43" s="1" t="n">
        <v>5.096E-007</v>
      </c>
      <c r="T43" s="1" t="n">
        <v>3</v>
      </c>
      <c r="U43" s="1" t="n">
        <v>0</v>
      </c>
      <c r="V43" s="1" t="n">
        <v>0</v>
      </c>
      <c r="W43" s="186" t="s">
        <v>363</v>
      </c>
      <c r="X43" s="1" t="s">
        <v>308</v>
      </c>
      <c r="Y43" s="1" t="s">
        <v>309</v>
      </c>
      <c r="AD43" s="1" t="n">
        <f aca="false">AD42+3</f>
        <v>125</v>
      </c>
      <c r="AE43" s="1" t="n">
        <v>42</v>
      </c>
      <c r="AF43" s="1" t="str">
        <f aca="true">INDIRECT("A"&amp;AD43)</f>
        <v>7-&lt;0.2</v>
      </c>
      <c r="AG43" s="1" t="n">
        <f aca="true">INDIRECT("D"&amp;AD43)</f>
        <v>200</v>
      </c>
      <c r="AH43" s="1" t="n">
        <f aca="true">INDIRECT("E"&amp;AD43)</f>
        <v>976</v>
      </c>
      <c r="AI43" s="184" t="n">
        <f aca="true">INDIRECT("I"&amp;AD43)</f>
        <v>-8.4035E-006</v>
      </c>
      <c r="AJ43" s="184" t="n">
        <f aca="true">INDIRECT("J"&amp;AD43)</f>
        <v>-3.195E-007</v>
      </c>
      <c r="AK43" s="184" t="n">
        <f aca="true">AVERAGE(INDIRECT("K"&amp;AD43):INDIRECT("K"&amp;AD44-1))</f>
        <v>0.00129403333333333</v>
      </c>
      <c r="AL43" s="184" t="n">
        <f aca="true">AVERAGE(INDIRECT("L"&amp;AD43):INDIRECT("L"&amp;AD44-1))</f>
        <v>2.88E-005</v>
      </c>
      <c r="AM43" s="184" t="n">
        <f aca="false">(ABS(AK43)/AK43*SQRT((AK43)^2+(AL43)^2))</f>
        <v>0.0012943537799913</v>
      </c>
      <c r="AO43" s="184" t="n">
        <f aca="true">STDEV(INDIRECT("K"&amp;AD43):INDIRECT("K"&amp;AD44-1))</f>
        <v>5.77350269189953E-008</v>
      </c>
    </row>
    <row r="44" customFormat="false" ht="14.25" hidden="false" customHeight="true" outlineLevel="0" collapsed="false">
      <c r="A44" s="1" t="s">
        <v>364</v>
      </c>
      <c r="B44" s="1" t="s">
        <v>305</v>
      </c>
      <c r="C44" s="1" t="n">
        <v>0</v>
      </c>
      <c r="D44" s="1" t="n">
        <v>200</v>
      </c>
      <c r="E44" s="1" t="n">
        <v>976</v>
      </c>
      <c r="F44" s="1" t="s">
        <v>306</v>
      </c>
      <c r="G44" s="184" t="n">
        <v>0.0011923</v>
      </c>
      <c r="H44" s="184" t="n">
        <v>3.31E-005</v>
      </c>
      <c r="I44" s="184" t="n">
        <v>-8.4035E-006</v>
      </c>
      <c r="J44" s="184" t="n">
        <v>-3.195E-007</v>
      </c>
      <c r="K44" s="184" t="n">
        <v>0.0012007</v>
      </c>
      <c r="L44" s="184" t="n">
        <v>3.34E-005</v>
      </c>
      <c r="M44" s="185" t="n">
        <v>1.59</v>
      </c>
      <c r="N44" s="1" t="n">
        <v>0</v>
      </c>
      <c r="O44" s="1" t="n">
        <v>0</v>
      </c>
      <c r="P44" s="1" t="n">
        <v>0</v>
      </c>
      <c r="Q44" s="1" t="n">
        <v>1</v>
      </c>
      <c r="R44" s="1" t="n">
        <v>1.2007E-005</v>
      </c>
      <c r="S44" s="1" t="n">
        <v>3.341E-007</v>
      </c>
      <c r="T44" s="1" t="n">
        <v>3</v>
      </c>
      <c r="U44" s="1" t="n">
        <v>0</v>
      </c>
      <c r="V44" s="1" t="n">
        <v>0</v>
      </c>
      <c r="W44" s="186" t="s">
        <v>365</v>
      </c>
      <c r="X44" s="1" t="s">
        <v>308</v>
      </c>
      <c r="Y44" s="1" t="s">
        <v>309</v>
      </c>
      <c r="AD44" s="1" t="n">
        <f aca="false">AD43+3</f>
        <v>128</v>
      </c>
      <c r="AE44" s="1" t="n">
        <v>43</v>
      </c>
      <c r="AF44" s="1" t="str">
        <f aca="true">INDIRECT("A"&amp;AD44)</f>
        <v>8-ALL</v>
      </c>
      <c r="AG44" s="1" t="n">
        <f aca="true">INDIRECT("D"&amp;AD44)</f>
        <v>200</v>
      </c>
      <c r="AH44" s="1" t="n">
        <f aca="true">INDIRECT("E"&amp;AD44)</f>
        <v>976</v>
      </c>
      <c r="AI44" s="184" t="n">
        <f aca="true">INDIRECT("I"&amp;AD44)</f>
        <v>-8.4035E-006</v>
      </c>
      <c r="AJ44" s="184" t="n">
        <f aca="true">INDIRECT("J"&amp;AD44)</f>
        <v>-3.195E-007</v>
      </c>
      <c r="AK44" s="184" t="n">
        <f aca="true">AVERAGE(INDIRECT("K"&amp;AD44):INDIRECT("K"&amp;AD45-1))</f>
        <v>0.00129166666666667</v>
      </c>
      <c r="AL44" s="184" t="n">
        <f aca="true">AVERAGE(INDIRECT("L"&amp;AD44):INDIRECT("L"&amp;AD45-1))</f>
        <v>3.55333333333333E-005</v>
      </c>
      <c r="AM44" s="184" t="n">
        <f aca="false">(ABS(AK44)/AK44*SQRT((AK44)^2+(AL44)^2))</f>
        <v>0.00129215532950012</v>
      </c>
      <c r="AO44" s="184" t="n">
        <f aca="true">STDEV(INDIRECT("K"&amp;AD44):INDIRECT("K"&amp;AD45-1))</f>
        <v>5.77350269189953E-008</v>
      </c>
    </row>
    <row r="45" customFormat="false" ht="14.25" hidden="false" customHeight="true" outlineLevel="0" collapsed="false">
      <c r="A45" s="1" t="s">
        <v>364</v>
      </c>
      <c r="B45" s="1" t="s">
        <v>305</v>
      </c>
      <c r="C45" s="1" t="n">
        <v>0</v>
      </c>
      <c r="D45" s="1" t="n">
        <v>200</v>
      </c>
      <c r="E45" s="1" t="n">
        <v>976</v>
      </c>
      <c r="F45" s="1" t="s">
        <v>306</v>
      </c>
      <c r="G45" s="184" t="n">
        <v>0.0011923</v>
      </c>
      <c r="H45" s="184" t="n">
        <v>3.31E-005</v>
      </c>
      <c r="I45" s="184" t="n">
        <v>-8.4035E-006</v>
      </c>
      <c r="J45" s="184" t="n">
        <v>-3.195E-007</v>
      </c>
      <c r="K45" s="184" t="n">
        <v>0.0012007</v>
      </c>
      <c r="L45" s="184" t="n">
        <v>3.34E-005</v>
      </c>
      <c r="M45" s="185" t="n">
        <v>1.59</v>
      </c>
      <c r="N45" s="1" t="n">
        <v>0</v>
      </c>
      <c r="O45" s="1" t="n">
        <v>0</v>
      </c>
      <c r="P45" s="1" t="n">
        <v>0</v>
      </c>
      <c r="Q45" s="1" t="n">
        <v>1</v>
      </c>
      <c r="R45" s="1" t="n">
        <v>1.2007E-005</v>
      </c>
      <c r="S45" s="1" t="n">
        <v>3.337E-007</v>
      </c>
      <c r="T45" s="1" t="n">
        <v>3</v>
      </c>
      <c r="U45" s="1" t="n">
        <v>0</v>
      </c>
      <c r="V45" s="1" t="n">
        <v>0</v>
      </c>
      <c r="W45" s="186" t="s">
        <v>366</v>
      </c>
      <c r="X45" s="1" t="s">
        <v>308</v>
      </c>
      <c r="Y45" s="1" t="s">
        <v>309</v>
      </c>
      <c r="AD45" s="1" t="n">
        <f aca="false">AD44+3</f>
        <v>131</v>
      </c>
      <c r="AE45" s="1" t="n">
        <v>44</v>
      </c>
      <c r="AF45" s="1" t="str">
        <f aca="true">INDIRECT("A"&amp;AD45)</f>
        <v>8-0.8</v>
      </c>
      <c r="AG45" s="1" t="n">
        <f aca="true">INDIRECT("D"&amp;AD45)</f>
        <v>200</v>
      </c>
      <c r="AH45" s="1" t="n">
        <f aca="true">INDIRECT("E"&amp;AD45)</f>
        <v>976</v>
      </c>
      <c r="AI45" s="184" t="n">
        <f aca="true">INDIRECT("I"&amp;AD45)</f>
        <v>-8.4035E-006</v>
      </c>
      <c r="AJ45" s="184" t="n">
        <f aca="true">INDIRECT("J"&amp;AD45)</f>
        <v>-3.195E-007</v>
      </c>
      <c r="AK45" s="184" t="n">
        <f aca="true">AVERAGE(INDIRECT("K"&amp;AD45):INDIRECT("K"&amp;AD46-1))</f>
        <v>0.00239046666666667</v>
      </c>
      <c r="AL45" s="184" t="n">
        <f aca="true">AVERAGE(INDIRECT("L"&amp;AD45):INDIRECT("L"&amp;AD46-1))</f>
        <v>8.23E-005</v>
      </c>
      <c r="AM45" s="184" t="n">
        <f aca="false">(ABS(AK45)/AK45*SQRT((AK45)^2+(AL45)^2))</f>
        <v>0.0023918829767454</v>
      </c>
      <c r="AO45" s="184" t="n">
        <f aca="true">STDEV(INDIRECT("K"&amp;AD45):INDIRECT("K"&amp;AD46-1))</f>
        <v>3.78593889720061E-007</v>
      </c>
    </row>
    <row r="46" customFormat="false" ht="14.25" hidden="false" customHeight="true" outlineLevel="0" collapsed="false">
      <c r="A46" s="1" t="s">
        <v>364</v>
      </c>
      <c r="B46" s="1" t="s">
        <v>305</v>
      </c>
      <c r="C46" s="1" t="n">
        <v>0</v>
      </c>
      <c r="D46" s="1" t="n">
        <v>200</v>
      </c>
      <c r="E46" s="1" t="n">
        <v>976</v>
      </c>
      <c r="F46" s="1" t="s">
        <v>306</v>
      </c>
      <c r="G46" s="184" t="n">
        <v>0.001192</v>
      </c>
      <c r="H46" s="184" t="n">
        <v>3.3E-005</v>
      </c>
      <c r="I46" s="184" t="n">
        <v>-8.4035E-006</v>
      </c>
      <c r="J46" s="184" t="n">
        <v>-3.195E-007</v>
      </c>
      <c r="K46" s="184" t="n">
        <v>0.0012004</v>
      </c>
      <c r="L46" s="184" t="n">
        <v>3.33E-005</v>
      </c>
      <c r="M46" s="185" t="n">
        <v>1.59</v>
      </c>
      <c r="N46" s="1" t="n">
        <v>0</v>
      </c>
      <c r="O46" s="1" t="n">
        <v>0</v>
      </c>
      <c r="P46" s="1" t="n">
        <v>0</v>
      </c>
      <c r="Q46" s="1" t="n">
        <v>1</v>
      </c>
      <c r="R46" s="1" t="n">
        <v>1.2004E-005</v>
      </c>
      <c r="S46" s="1" t="n">
        <v>3.329E-007</v>
      </c>
      <c r="T46" s="1" t="n">
        <v>3</v>
      </c>
      <c r="U46" s="1" t="n">
        <v>0</v>
      </c>
      <c r="V46" s="1" t="n">
        <v>0</v>
      </c>
      <c r="W46" s="186" t="s">
        <v>367</v>
      </c>
      <c r="X46" s="1" t="s">
        <v>308</v>
      </c>
      <c r="Y46" s="1" t="s">
        <v>309</v>
      </c>
      <c r="AD46" s="1" t="n">
        <f aca="false">AD45+3</f>
        <v>134</v>
      </c>
      <c r="AE46" s="1" t="n">
        <v>45</v>
      </c>
      <c r="AF46" s="1" t="str">
        <f aca="true">INDIRECT("A"&amp;AD46)</f>
        <v>8-0.6</v>
      </c>
      <c r="AG46" s="1" t="n">
        <f aca="true">INDIRECT("D"&amp;AD46)</f>
        <v>200</v>
      </c>
      <c r="AH46" s="1" t="n">
        <f aca="true">INDIRECT("E"&amp;AD46)</f>
        <v>976</v>
      </c>
      <c r="AI46" s="184" t="n">
        <f aca="true">INDIRECT("I"&amp;AD46)</f>
        <v>-8.4035E-006</v>
      </c>
      <c r="AJ46" s="184" t="n">
        <f aca="true">INDIRECT("J"&amp;AD46)</f>
        <v>-3.195E-007</v>
      </c>
      <c r="AK46" s="184" t="n">
        <f aca="true">AVERAGE(INDIRECT("K"&amp;AD46):INDIRECT("K"&amp;AD47-1))</f>
        <v>0.00146926666666667</v>
      </c>
      <c r="AL46" s="184" t="n">
        <f aca="true">AVERAGE(INDIRECT("L"&amp;AD46):INDIRECT("L"&amp;AD47-1))</f>
        <v>4.72333333333333E-005</v>
      </c>
      <c r="AM46" s="184" t="n">
        <f aca="false">(ABS(AK46)/AK46*SQRT((AK46)^2+(AL46)^2))</f>
        <v>0.00147002568874002</v>
      </c>
      <c r="AO46" s="184" t="n">
        <f aca="true">STDEV(INDIRECT("K"&amp;AD46):INDIRECT("K"&amp;AD47-1))</f>
        <v>3.78593889719985E-007</v>
      </c>
    </row>
    <row r="47" customFormat="false" ht="14.25" hidden="false" customHeight="true" outlineLevel="0" collapsed="false">
      <c r="A47" s="1" t="s">
        <v>368</v>
      </c>
      <c r="B47" s="1" t="s">
        <v>305</v>
      </c>
      <c r="C47" s="1" t="n">
        <v>0</v>
      </c>
      <c r="D47" s="1" t="n">
        <v>200</v>
      </c>
      <c r="E47" s="1" t="n">
        <v>976</v>
      </c>
      <c r="F47" s="1" t="s">
        <v>306</v>
      </c>
      <c r="G47" s="184" t="n">
        <v>0.0009488</v>
      </c>
      <c r="H47" s="184" t="n">
        <v>2.7563E-005</v>
      </c>
      <c r="I47" s="184" t="n">
        <v>-8.4035E-006</v>
      </c>
      <c r="J47" s="184" t="n">
        <v>-3.195E-007</v>
      </c>
      <c r="K47" s="184" t="n">
        <v>0.00095721</v>
      </c>
      <c r="L47" s="184" t="n">
        <v>2.7882E-005</v>
      </c>
      <c r="M47" s="185" t="n">
        <v>1.67</v>
      </c>
      <c r="N47" s="1" t="n">
        <v>0</v>
      </c>
      <c r="O47" s="1" t="n">
        <v>0</v>
      </c>
      <c r="P47" s="1" t="n">
        <v>0</v>
      </c>
      <c r="Q47" s="1" t="n">
        <v>1</v>
      </c>
      <c r="R47" s="1" t="n">
        <v>9.5721E-006</v>
      </c>
      <c r="S47" s="1" t="n">
        <v>2.788E-007</v>
      </c>
      <c r="T47" s="1" t="n">
        <v>3</v>
      </c>
      <c r="U47" s="1" t="n">
        <v>0</v>
      </c>
      <c r="V47" s="1" t="n">
        <v>0</v>
      </c>
      <c r="W47" s="186" t="s">
        <v>369</v>
      </c>
      <c r="X47" s="1" t="s">
        <v>308</v>
      </c>
      <c r="Y47" s="1" t="s">
        <v>309</v>
      </c>
      <c r="AD47" s="1" t="n">
        <f aca="false">AD46+3</f>
        <v>137</v>
      </c>
      <c r="AE47" s="1" t="n">
        <v>46</v>
      </c>
      <c r="AF47" s="1" t="str">
        <f aca="true">INDIRECT("A"&amp;AD47)</f>
        <v>8-0.4</v>
      </c>
      <c r="AG47" s="1" t="n">
        <f aca="true">INDIRECT("D"&amp;AD47)</f>
        <v>200</v>
      </c>
      <c r="AH47" s="1" t="n">
        <f aca="true">INDIRECT("E"&amp;AD47)</f>
        <v>976</v>
      </c>
      <c r="AI47" s="184" t="n">
        <f aca="true">INDIRECT("I"&amp;AD47)</f>
        <v>-8.4035E-006</v>
      </c>
      <c r="AJ47" s="184" t="n">
        <f aca="true">INDIRECT("J"&amp;AD47)</f>
        <v>-3.195E-007</v>
      </c>
      <c r="AK47" s="184" t="n">
        <f aca="true">AVERAGE(INDIRECT("K"&amp;AD47):INDIRECT("K"&amp;AD48-1))</f>
        <v>0.00100276666666667</v>
      </c>
      <c r="AL47" s="184" t="n">
        <f aca="true">AVERAGE(INDIRECT("L"&amp;AD47):INDIRECT("L"&amp;AD48-1))</f>
        <v>2.98333333333333E-005</v>
      </c>
      <c r="AM47" s="184" t="n">
        <f aca="false">(ABS(AK47)/AK47*SQRT((AK47)^2+(AL47)^2))</f>
        <v>0.00100321035458948</v>
      </c>
      <c r="AO47" s="184" t="n">
        <f aca="true">STDEV(INDIRECT("K"&amp;AD47):INDIRECT("K"&amp;AD48-1))</f>
        <v>3.78593889720109E-007</v>
      </c>
    </row>
    <row r="48" customFormat="false" ht="14.25" hidden="false" customHeight="true" outlineLevel="0" collapsed="false">
      <c r="A48" s="1" t="s">
        <v>368</v>
      </c>
      <c r="B48" s="1" t="s">
        <v>305</v>
      </c>
      <c r="C48" s="1" t="n">
        <v>0</v>
      </c>
      <c r="D48" s="1" t="n">
        <v>200</v>
      </c>
      <c r="E48" s="1" t="n">
        <v>976</v>
      </c>
      <c r="F48" s="1" t="s">
        <v>306</v>
      </c>
      <c r="G48" s="184" t="n">
        <v>0.00094877</v>
      </c>
      <c r="H48" s="184" t="n">
        <v>2.7501E-005</v>
      </c>
      <c r="I48" s="184" t="n">
        <v>-8.4035E-006</v>
      </c>
      <c r="J48" s="184" t="n">
        <v>-3.195E-007</v>
      </c>
      <c r="K48" s="184" t="n">
        <v>0.00095717</v>
      </c>
      <c r="L48" s="184" t="n">
        <v>2.782E-005</v>
      </c>
      <c r="M48" s="185" t="n">
        <v>1.66</v>
      </c>
      <c r="N48" s="1" t="n">
        <v>0</v>
      </c>
      <c r="O48" s="1" t="n">
        <v>0</v>
      </c>
      <c r="P48" s="1" t="n">
        <v>0</v>
      </c>
      <c r="Q48" s="1" t="n">
        <v>1</v>
      </c>
      <c r="R48" s="1" t="n">
        <v>9.5717E-006</v>
      </c>
      <c r="S48" s="1" t="n">
        <v>2.782E-007</v>
      </c>
      <c r="T48" s="1" t="n">
        <v>3</v>
      </c>
      <c r="U48" s="1" t="n">
        <v>0</v>
      </c>
      <c r="V48" s="1" t="n">
        <v>0</v>
      </c>
      <c r="W48" s="186" t="s">
        <v>370</v>
      </c>
      <c r="X48" s="1" t="s">
        <v>308</v>
      </c>
      <c r="Y48" s="1" t="s">
        <v>309</v>
      </c>
      <c r="AD48" s="1" t="n">
        <f aca="false">AD47+3</f>
        <v>140</v>
      </c>
      <c r="AE48" s="1" t="n">
        <v>47</v>
      </c>
      <c r="AF48" s="1" t="str">
        <f aca="true">INDIRECT("A"&amp;AD48)</f>
        <v>8-0.2</v>
      </c>
      <c r="AG48" s="1" t="n">
        <f aca="true">INDIRECT("D"&amp;AD48)</f>
        <v>200</v>
      </c>
      <c r="AH48" s="1" t="n">
        <f aca="true">INDIRECT("E"&amp;AD48)</f>
        <v>976</v>
      </c>
      <c r="AI48" s="184" t="n">
        <f aca="true">INDIRECT("I"&amp;AD48)</f>
        <v>-8.4035E-006</v>
      </c>
      <c r="AJ48" s="184" t="n">
        <f aca="true">INDIRECT("J"&amp;AD48)</f>
        <v>-3.195E-007</v>
      </c>
      <c r="AK48" s="184" t="n">
        <f aca="true">AVERAGE(INDIRECT("K"&amp;AD48):INDIRECT("K"&amp;AD49-1))</f>
        <v>0.00111153333333333</v>
      </c>
      <c r="AL48" s="184" t="n">
        <f aca="true">AVERAGE(INDIRECT("L"&amp;AD48):INDIRECT("L"&amp;AD49-1))</f>
        <v>3.00333333333333E-005</v>
      </c>
      <c r="AM48" s="184" t="n">
        <f aca="false">(ABS(AK48)/AK48*SQRT((AK48)^2+(AL48)^2))</f>
        <v>0.00111193900562136</v>
      </c>
      <c r="AO48" s="184" t="n">
        <f aca="true">STDEV(INDIRECT("K"&amp;AD48):INDIRECT("K"&amp;AD49-1))</f>
        <v>9.07377172587811E-007</v>
      </c>
    </row>
    <row r="49" customFormat="false" ht="14.25" hidden="false" customHeight="true" outlineLevel="0" collapsed="false">
      <c r="A49" s="1" t="s">
        <v>368</v>
      </c>
      <c r="B49" s="1" t="s">
        <v>305</v>
      </c>
      <c r="C49" s="1" t="n">
        <v>0</v>
      </c>
      <c r="D49" s="1" t="n">
        <v>200</v>
      </c>
      <c r="E49" s="1" t="n">
        <v>976</v>
      </c>
      <c r="F49" s="1" t="s">
        <v>306</v>
      </c>
      <c r="G49" s="184" t="n">
        <v>0.00094883</v>
      </c>
      <c r="H49" s="184" t="n">
        <v>2.7557E-005</v>
      </c>
      <c r="I49" s="184" t="n">
        <v>-8.4035E-006</v>
      </c>
      <c r="J49" s="184" t="n">
        <v>-3.195E-007</v>
      </c>
      <c r="K49" s="184" t="n">
        <v>0.00095723</v>
      </c>
      <c r="L49" s="184" t="n">
        <v>2.7876E-005</v>
      </c>
      <c r="M49" s="185" t="n">
        <v>1.67</v>
      </c>
      <c r="N49" s="1" t="n">
        <v>0</v>
      </c>
      <c r="O49" s="1" t="n">
        <v>0</v>
      </c>
      <c r="P49" s="1" t="n">
        <v>0</v>
      </c>
      <c r="Q49" s="1" t="n">
        <v>1</v>
      </c>
      <c r="R49" s="1" t="n">
        <v>9.5723E-006</v>
      </c>
      <c r="S49" s="1" t="n">
        <v>2.788E-007</v>
      </c>
      <c r="T49" s="1" t="n">
        <v>3</v>
      </c>
      <c r="U49" s="1" t="n">
        <v>0</v>
      </c>
      <c r="V49" s="1" t="n">
        <v>0</v>
      </c>
      <c r="W49" s="186" t="s">
        <v>371</v>
      </c>
      <c r="X49" s="1" t="s">
        <v>308</v>
      </c>
      <c r="Y49" s="1" t="s">
        <v>309</v>
      </c>
      <c r="AD49" s="1" t="n">
        <f aca="false">AD48+3</f>
        <v>143</v>
      </c>
      <c r="AE49" s="1" t="n">
        <v>48</v>
      </c>
      <c r="AF49" s="1" t="str">
        <f aca="true">INDIRECT("A"&amp;AD49)</f>
        <v>8-&lt;0.2</v>
      </c>
      <c r="AG49" s="1" t="n">
        <f aca="true">INDIRECT("D"&amp;AD49)</f>
        <v>200</v>
      </c>
      <c r="AH49" s="1" t="n">
        <f aca="true">INDIRECT("E"&amp;AD49)</f>
        <v>976</v>
      </c>
      <c r="AI49" s="184" t="n">
        <f aca="true">INDIRECT("I"&amp;AD49)</f>
        <v>-8.4035E-006</v>
      </c>
      <c r="AJ49" s="184" t="n">
        <f aca="true">INDIRECT("J"&amp;AD49)</f>
        <v>-3.195E-007</v>
      </c>
      <c r="AK49" s="184" t="n">
        <f aca="true">AVERAGE(INDIRECT("K"&amp;AD49):INDIRECT("K"&amp;AD50-1))</f>
        <v>0.00280293333333333</v>
      </c>
      <c r="AL49" s="184" t="n">
        <f aca="true">AVERAGE(INDIRECT("L"&amp;AD49):INDIRECT("L"&amp;AD50-1))</f>
        <v>6.57E-005</v>
      </c>
      <c r="AM49" s="184" t="n">
        <f aca="false">(ABS(AK49)/AK49*SQRT((AK49)^2+(AL49)^2))</f>
        <v>0.00280370322272367</v>
      </c>
      <c r="AO49" s="184" t="n">
        <f aca="true">STDEV(INDIRECT("K"&amp;AD49):INDIRECT("K"&amp;AD50-1))</f>
        <v>4.50924975282433E-007</v>
      </c>
    </row>
    <row r="50" customFormat="false" ht="14.25" hidden="false" customHeight="true" outlineLevel="0" collapsed="false">
      <c r="A50" s="1" t="s">
        <v>372</v>
      </c>
      <c r="B50" s="1" t="s">
        <v>305</v>
      </c>
      <c r="C50" s="1" t="n">
        <v>0</v>
      </c>
      <c r="D50" s="1" t="n">
        <v>200</v>
      </c>
      <c r="E50" s="1" t="n">
        <v>976</v>
      </c>
      <c r="F50" s="1" t="s">
        <v>306</v>
      </c>
      <c r="G50" s="184" t="n">
        <v>0.0013059</v>
      </c>
      <c r="H50" s="184" t="n">
        <v>3.7E-005</v>
      </c>
      <c r="I50" s="184" t="n">
        <v>-8.4035E-006</v>
      </c>
      <c r="J50" s="184" t="n">
        <v>-3.195E-007</v>
      </c>
      <c r="K50" s="184" t="n">
        <v>0.0013143</v>
      </c>
      <c r="L50" s="184" t="n">
        <v>3.73E-005</v>
      </c>
      <c r="M50" s="185" t="n">
        <v>1.62</v>
      </c>
      <c r="N50" s="1" t="n">
        <v>0</v>
      </c>
      <c r="O50" s="1" t="n">
        <v>0</v>
      </c>
      <c r="P50" s="1" t="n">
        <v>0</v>
      </c>
      <c r="Q50" s="1" t="n">
        <v>1</v>
      </c>
      <c r="R50" s="1" t="n">
        <v>1.3143E-005</v>
      </c>
      <c r="S50" s="1" t="n">
        <v>3.728E-007</v>
      </c>
      <c r="T50" s="1" t="n">
        <v>3</v>
      </c>
      <c r="U50" s="1" t="n">
        <v>0</v>
      </c>
      <c r="V50" s="1" t="n">
        <v>0</v>
      </c>
      <c r="W50" s="186" t="s">
        <v>373</v>
      </c>
      <c r="X50" s="1" t="s">
        <v>308</v>
      </c>
      <c r="Y50" s="1" t="s">
        <v>309</v>
      </c>
      <c r="AD50" s="1" t="n">
        <f aca="false">AD49+3</f>
        <v>146</v>
      </c>
      <c r="AE50" s="1" t="n">
        <v>49</v>
      </c>
      <c r="AF50" s="1" t="str">
        <f aca="true">INDIRECT("A"&amp;AD50)</f>
        <v>9-ALL</v>
      </c>
      <c r="AG50" s="1" t="n">
        <f aca="true">INDIRECT("D"&amp;AD50)</f>
        <v>200</v>
      </c>
      <c r="AH50" s="1" t="n">
        <f aca="true">INDIRECT("E"&amp;AD50)</f>
        <v>976</v>
      </c>
      <c r="AI50" s="184" t="n">
        <f aca="true">INDIRECT("I"&amp;AD50)</f>
        <v>-8.4035E-006</v>
      </c>
      <c r="AJ50" s="184" t="n">
        <f aca="true">INDIRECT("J"&amp;AD50)</f>
        <v>-3.195E-007</v>
      </c>
      <c r="AK50" s="184" t="n">
        <f aca="true">AVERAGE(INDIRECT("K"&amp;AD50):INDIRECT("K"&amp;AD51-1))</f>
        <v>0.00150983333333333</v>
      </c>
      <c r="AL50" s="184" t="n">
        <f aca="true">AVERAGE(INDIRECT("L"&amp;AD50):INDIRECT("L"&amp;AD51-1))</f>
        <v>4.18E-005</v>
      </c>
      <c r="AM50" s="184" t="n">
        <f aca="false">(ABS(AK50)/AK50*SQRT((AK50)^2+(AL50)^2))</f>
        <v>0.00151041184265896</v>
      </c>
      <c r="AO50" s="184" t="n">
        <f aca="true">STDEV(INDIRECT("K"&amp;AD50):INDIRECT("K"&amp;AD51-1))</f>
        <v>7.23417813807059E-007</v>
      </c>
    </row>
    <row r="51" customFormat="false" ht="14.25" hidden="false" customHeight="true" outlineLevel="0" collapsed="false">
      <c r="A51" s="1" t="s">
        <v>372</v>
      </c>
      <c r="B51" s="1" t="s">
        <v>305</v>
      </c>
      <c r="C51" s="1" t="n">
        <v>0</v>
      </c>
      <c r="D51" s="1" t="n">
        <v>200</v>
      </c>
      <c r="E51" s="1" t="n">
        <v>976</v>
      </c>
      <c r="F51" s="1" t="s">
        <v>306</v>
      </c>
      <c r="G51" s="184" t="n">
        <v>0.0013059</v>
      </c>
      <c r="H51" s="184" t="n">
        <v>3.69E-005</v>
      </c>
      <c r="I51" s="184" t="n">
        <v>-8.4035E-006</v>
      </c>
      <c r="J51" s="184" t="n">
        <v>-3.195E-007</v>
      </c>
      <c r="K51" s="184" t="n">
        <v>0.0013143</v>
      </c>
      <c r="L51" s="184" t="n">
        <v>3.72E-005</v>
      </c>
      <c r="M51" s="185" t="n">
        <v>1.62</v>
      </c>
      <c r="N51" s="1" t="n">
        <v>0</v>
      </c>
      <c r="O51" s="1" t="n">
        <v>0</v>
      </c>
      <c r="P51" s="1" t="n">
        <v>0</v>
      </c>
      <c r="Q51" s="1" t="n">
        <v>1</v>
      </c>
      <c r="R51" s="1" t="n">
        <v>1.3143E-005</v>
      </c>
      <c r="S51" s="1" t="n">
        <v>3.719E-007</v>
      </c>
      <c r="T51" s="1" t="n">
        <v>3</v>
      </c>
      <c r="U51" s="1" t="n">
        <v>0</v>
      </c>
      <c r="V51" s="1" t="n">
        <v>0</v>
      </c>
      <c r="W51" s="186" t="s">
        <v>374</v>
      </c>
      <c r="X51" s="1" t="s">
        <v>308</v>
      </c>
      <c r="Y51" s="1" t="s">
        <v>309</v>
      </c>
      <c r="AD51" s="1" t="n">
        <f aca="false">AD50+3</f>
        <v>149</v>
      </c>
      <c r="AE51" s="1" t="n">
        <v>50</v>
      </c>
      <c r="AF51" s="1" t="str">
        <f aca="true">INDIRECT("A"&amp;AD51)</f>
        <v>9-0.8</v>
      </c>
      <c r="AG51" s="1" t="n">
        <f aca="true">INDIRECT("D"&amp;AD51)</f>
        <v>200</v>
      </c>
      <c r="AH51" s="1" t="n">
        <f aca="true">INDIRECT("E"&amp;AD51)</f>
        <v>976</v>
      </c>
      <c r="AI51" s="184" t="n">
        <f aca="true">INDIRECT("I"&amp;AD51)</f>
        <v>-8.4035E-006</v>
      </c>
      <c r="AJ51" s="184" t="n">
        <f aca="true">INDIRECT("J"&amp;AD51)</f>
        <v>-3.195E-007</v>
      </c>
      <c r="AK51" s="184" t="n">
        <f aca="true">AVERAGE(INDIRECT("K"&amp;AD51):INDIRECT("K"&amp;AD52-1))</f>
        <v>0.001273</v>
      </c>
      <c r="AL51" s="184" t="n">
        <f aca="true">AVERAGE(INDIRECT("L"&amp;AD51):INDIRECT("L"&amp;AD52-1))</f>
        <v>3.44333333333333E-005</v>
      </c>
      <c r="AM51" s="184" t="n">
        <f aca="false">(ABS(AK51)/AK51*SQRT((AK51)^2+(AL51)^2))</f>
        <v>0.00127346560787657</v>
      </c>
      <c r="AO51" s="184" t="n">
        <f aca="true">STDEV(INDIRECT("K"&amp;AD51):INDIRECT("K"&amp;AD52-1))</f>
        <v>9.16515138991143E-007</v>
      </c>
    </row>
    <row r="52" customFormat="false" ht="14.25" hidden="false" customHeight="true" outlineLevel="0" collapsed="false">
      <c r="A52" s="1" t="s">
        <v>372</v>
      </c>
      <c r="B52" s="1" t="s">
        <v>305</v>
      </c>
      <c r="C52" s="1" t="n">
        <v>0</v>
      </c>
      <c r="D52" s="1" t="n">
        <v>200</v>
      </c>
      <c r="E52" s="1" t="n">
        <v>976</v>
      </c>
      <c r="F52" s="1" t="s">
        <v>306</v>
      </c>
      <c r="G52" s="184" t="n">
        <v>0.001306</v>
      </c>
      <c r="H52" s="184" t="n">
        <v>3.69E-005</v>
      </c>
      <c r="I52" s="184" t="n">
        <v>-8.4035E-006</v>
      </c>
      <c r="J52" s="184" t="n">
        <v>-3.195E-007</v>
      </c>
      <c r="K52" s="184" t="n">
        <v>0.0013144</v>
      </c>
      <c r="L52" s="184" t="n">
        <v>3.73E-005</v>
      </c>
      <c r="M52" s="185" t="n">
        <v>1.62</v>
      </c>
      <c r="N52" s="1" t="n">
        <v>0</v>
      </c>
      <c r="O52" s="1" t="n">
        <v>0</v>
      </c>
      <c r="P52" s="1" t="n">
        <v>0</v>
      </c>
      <c r="Q52" s="1" t="n">
        <v>1</v>
      </c>
      <c r="R52" s="1" t="n">
        <v>1.3144E-005</v>
      </c>
      <c r="S52" s="1" t="n">
        <v>3.725E-007</v>
      </c>
      <c r="T52" s="1" t="n">
        <v>3</v>
      </c>
      <c r="U52" s="1" t="n">
        <v>0</v>
      </c>
      <c r="V52" s="1" t="n">
        <v>0</v>
      </c>
      <c r="W52" s="186" t="s">
        <v>375</v>
      </c>
      <c r="X52" s="1" t="s">
        <v>308</v>
      </c>
      <c r="Y52" s="1" t="s">
        <v>309</v>
      </c>
      <c r="AD52" s="1" t="n">
        <f aca="false">AD51+3</f>
        <v>152</v>
      </c>
      <c r="AE52" s="1" t="n">
        <v>51</v>
      </c>
      <c r="AF52" s="1" t="str">
        <f aca="true">INDIRECT("A"&amp;AD52)</f>
        <v>9-0.6</v>
      </c>
      <c r="AG52" s="1" t="n">
        <f aca="true">INDIRECT("D"&amp;AD52)</f>
        <v>200</v>
      </c>
      <c r="AH52" s="1" t="n">
        <f aca="true">INDIRECT("E"&amp;AD52)</f>
        <v>976</v>
      </c>
      <c r="AI52" s="184" t="n">
        <f aca="true">INDIRECT("I"&amp;AD52)</f>
        <v>-8.4035E-006</v>
      </c>
      <c r="AJ52" s="184" t="n">
        <f aca="true">INDIRECT("J"&amp;AD52)</f>
        <v>-3.195E-007</v>
      </c>
      <c r="AK52" s="184" t="n">
        <f aca="true">AVERAGE(INDIRECT("K"&amp;AD52):INDIRECT("K"&amp;AD53-1))</f>
        <v>0.00081607</v>
      </c>
      <c r="AL52" s="184" t="n">
        <f aca="true">AVERAGE(INDIRECT("L"&amp;AD52):INDIRECT("L"&amp;AD53-1))</f>
        <v>2.3195E-005</v>
      </c>
      <c r="AM52" s="184" t="n">
        <f aca="false">(ABS(AK52)/AK52*SQRT((AK52)^2+(AL52)^2))</f>
        <v>0.000816399566955422</v>
      </c>
      <c r="AO52" s="184" t="n">
        <f aca="true">STDEV(INDIRECT("K"&amp;AD52):INDIRECT("K"&amp;AD53-1))</f>
        <v>2.426932219902E-007</v>
      </c>
    </row>
    <row r="53" customFormat="false" ht="14.25" hidden="false" customHeight="true" outlineLevel="0" collapsed="false">
      <c r="A53" s="1" t="s">
        <v>376</v>
      </c>
      <c r="B53" s="1" t="s">
        <v>305</v>
      </c>
      <c r="C53" s="1" t="n">
        <v>0</v>
      </c>
      <c r="D53" s="1" t="n">
        <v>200</v>
      </c>
      <c r="E53" s="1" t="n">
        <v>976</v>
      </c>
      <c r="F53" s="1" t="s">
        <v>306</v>
      </c>
      <c r="G53" s="184" t="n">
        <v>0.0018856</v>
      </c>
      <c r="H53" s="184" t="n">
        <v>5.13E-005</v>
      </c>
      <c r="I53" s="184" t="n">
        <v>-8.4035E-006</v>
      </c>
      <c r="J53" s="184" t="n">
        <v>-3.195E-007</v>
      </c>
      <c r="K53" s="184" t="n">
        <v>0.001894</v>
      </c>
      <c r="L53" s="184" t="n">
        <v>5.16E-005</v>
      </c>
      <c r="M53" s="185" t="n">
        <v>1.56</v>
      </c>
      <c r="N53" s="1" t="n">
        <v>0</v>
      </c>
      <c r="O53" s="1" t="n">
        <v>0</v>
      </c>
      <c r="P53" s="1" t="n">
        <v>0</v>
      </c>
      <c r="Q53" s="1" t="n">
        <v>1</v>
      </c>
      <c r="R53" s="1" t="n">
        <v>1.894E-005</v>
      </c>
      <c r="S53" s="1" t="n">
        <v>5.158E-007</v>
      </c>
      <c r="T53" s="1" t="n">
        <v>3</v>
      </c>
      <c r="U53" s="1" t="n">
        <v>0</v>
      </c>
      <c r="V53" s="1" t="n">
        <v>0</v>
      </c>
      <c r="W53" s="186" t="s">
        <v>377</v>
      </c>
      <c r="X53" s="1" t="s">
        <v>308</v>
      </c>
      <c r="Y53" s="1" t="s">
        <v>309</v>
      </c>
      <c r="AD53" s="1" t="n">
        <f aca="false">AD52+3</f>
        <v>155</v>
      </c>
      <c r="AE53" s="1" t="n">
        <v>52</v>
      </c>
      <c r="AF53" s="1" t="str">
        <f aca="true">INDIRECT("A"&amp;AD53)</f>
        <v>9-0.4</v>
      </c>
      <c r="AG53" s="1" t="n">
        <f aca="true">INDIRECT("D"&amp;AD53)</f>
        <v>200</v>
      </c>
      <c r="AH53" s="1" t="n">
        <f aca="true">INDIRECT("E"&amp;AD53)</f>
        <v>976</v>
      </c>
      <c r="AI53" s="184" t="n">
        <f aca="true">INDIRECT("I"&amp;AD53)</f>
        <v>-8.4035E-006</v>
      </c>
      <c r="AJ53" s="184" t="n">
        <f aca="true">INDIRECT("J"&amp;AD53)</f>
        <v>-3.195E-007</v>
      </c>
      <c r="AK53" s="184" t="n">
        <f aca="true">AVERAGE(INDIRECT("K"&amp;AD53):INDIRECT("K"&amp;AD54-1))</f>
        <v>0.00101226666666667</v>
      </c>
      <c r="AL53" s="184" t="n">
        <f aca="true">AVERAGE(INDIRECT("L"&amp;AD53):INDIRECT("L"&amp;AD54-1))</f>
        <v>2.91E-005</v>
      </c>
      <c r="AM53" s="184" t="n">
        <f aca="false">(ABS(AK53)/AK53*SQRT((AK53)^2+(AL53)^2))</f>
        <v>0.00101268485445594</v>
      </c>
      <c r="AO53" s="184" t="n">
        <f aca="true">STDEV(INDIRECT("K"&amp;AD53):INDIRECT("K"&amp;AD54-1))</f>
        <v>1.52752523165281E-007</v>
      </c>
    </row>
    <row r="54" customFormat="false" ht="14.25" hidden="false" customHeight="true" outlineLevel="0" collapsed="false">
      <c r="A54" s="1" t="s">
        <v>376</v>
      </c>
      <c r="B54" s="1" t="s">
        <v>305</v>
      </c>
      <c r="C54" s="1" t="n">
        <v>0</v>
      </c>
      <c r="D54" s="1" t="n">
        <v>200</v>
      </c>
      <c r="E54" s="1" t="n">
        <v>976</v>
      </c>
      <c r="F54" s="1" t="s">
        <v>306</v>
      </c>
      <c r="G54" s="184" t="n">
        <v>0.0018857</v>
      </c>
      <c r="H54" s="184" t="n">
        <v>5.13E-005</v>
      </c>
      <c r="I54" s="184" t="n">
        <v>-8.4035E-006</v>
      </c>
      <c r="J54" s="184" t="n">
        <v>-3.195E-007</v>
      </c>
      <c r="K54" s="184" t="n">
        <v>0.0018941</v>
      </c>
      <c r="L54" s="184" t="n">
        <v>5.17E-005</v>
      </c>
      <c r="M54" s="185" t="n">
        <v>1.56</v>
      </c>
      <c r="N54" s="1" t="n">
        <v>0</v>
      </c>
      <c r="O54" s="1" t="n">
        <v>0</v>
      </c>
      <c r="P54" s="1" t="n">
        <v>0</v>
      </c>
      <c r="Q54" s="1" t="n">
        <v>1</v>
      </c>
      <c r="R54" s="1" t="n">
        <v>1.8941E-005</v>
      </c>
      <c r="S54" s="1" t="n">
        <v>5.165E-007</v>
      </c>
      <c r="T54" s="1" t="n">
        <v>3</v>
      </c>
      <c r="U54" s="1" t="n">
        <v>0</v>
      </c>
      <c r="V54" s="1" t="n">
        <v>0</v>
      </c>
      <c r="W54" s="186" t="s">
        <v>378</v>
      </c>
      <c r="X54" s="1" t="s">
        <v>308</v>
      </c>
      <c r="Y54" s="1" t="s">
        <v>309</v>
      </c>
      <c r="AD54" s="1" t="n">
        <f aca="false">AD53+3</f>
        <v>158</v>
      </c>
      <c r="AE54" s="1" t="n">
        <v>53</v>
      </c>
      <c r="AF54" s="1" t="str">
        <f aca="true">INDIRECT("A"&amp;AD54)</f>
        <v>9-0.2</v>
      </c>
      <c r="AG54" s="1" t="n">
        <f aca="true">INDIRECT("D"&amp;AD54)</f>
        <v>200</v>
      </c>
      <c r="AH54" s="1" t="n">
        <f aca="true">INDIRECT("E"&amp;AD54)</f>
        <v>976</v>
      </c>
      <c r="AI54" s="184" t="n">
        <f aca="true">INDIRECT("I"&amp;AD54)</f>
        <v>-8.4035E-006</v>
      </c>
      <c r="AJ54" s="184" t="n">
        <f aca="true">INDIRECT("J"&amp;AD54)</f>
        <v>-3.195E-007</v>
      </c>
      <c r="AK54" s="184" t="n">
        <f aca="true">AVERAGE(INDIRECT("K"&amp;AD54):INDIRECT("K"&amp;AD55-1))</f>
        <v>0.00121363333333333</v>
      </c>
      <c r="AL54" s="184" t="n">
        <f aca="true">AVERAGE(INDIRECT("L"&amp;AD54):INDIRECT("L"&amp;AD55-1))</f>
        <v>3.25333333333333E-005</v>
      </c>
      <c r="AM54" s="184" t="n">
        <f aca="false">(ABS(AK54)/AK54*SQRT((AK54)^2+(AL54)^2))</f>
        <v>0.00121406930838217</v>
      </c>
      <c r="AO54" s="184" t="n">
        <f aca="true">STDEV(INDIRECT("K"&amp;AD54):INDIRECT("K"&amp;AD55-1))</f>
        <v>5.77350269189953E-008</v>
      </c>
    </row>
    <row r="55" customFormat="false" ht="14.25" hidden="false" customHeight="true" outlineLevel="0" collapsed="false">
      <c r="A55" s="1" t="s">
        <v>376</v>
      </c>
      <c r="B55" s="1" t="s">
        <v>305</v>
      </c>
      <c r="C55" s="1" t="n">
        <v>0</v>
      </c>
      <c r="D55" s="1" t="n">
        <v>200</v>
      </c>
      <c r="E55" s="1" t="n">
        <v>976</v>
      </c>
      <c r="F55" s="1" t="s">
        <v>306</v>
      </c>
      <c r="G55" s="184" t="n">
        <v>0.0018854</v>
      </c>
      <c r="H55" s="184" t="n">
        <v>5.11E-005</v>
      </c>
      <c r="I55" s="184" t="n">
        <v>-8.4035E-006</v>
      </c>
      <c r="J55" s="184" t="n">
        <v>-3.195E-007</v>
      </c>
      <c r="K55" s="184" t="n">
        <v>0.0018938</v>
      </c>
      <c r="L55" s="184" t="n">
        <v>5.15E-005</v>
      </c>
      <c r="M55" s="185" t="n">
        <v>1.56</v>
      </c>
      <c r="N55" s="1" t="n">
        <v>0</v>
      </c>
      <c r="O55" s="1" t="n">
        <v>0</v>
      </c>
      <c r="P55" s="1" t="n">
        <v>0</v>
      </c>
      <c r="Q55" s="1" t="n">
        <v>1</v>
      </c>
      <c r="R55" s="1" t="n">
        <v>1.8938E-005</v>
      </c>
      <c r="S55" s="1" t="n">
        <v>5.146E-007</v>
      </c>
      <c r="T55" s="1" t="n">
        <v>3</v>
      </c>
      <c r="U55" s="1" t="n">
        <v>0</v>
      </c>
      <c r="V55" s="1" t="n">
        <v>0</v>
      </c>
      <c r="W55" s="186" t="s">
        <v>379</v>
      </c>
      <c r="X55" s="1" t="s">
        <v>308</v>
      </c>
      <c r="Y55" s="1" t="s">
        <v>309</v>
      </c>
      <c r="AD55" s="1" t="n">
        <f aca="false">AD54+3</f>
        <v>161</v>
      </c>
      <c r="AE55" s="1" t="n">
        <v>54</v>
      </c>
      <c r="AF55" s="1" t="str">
        <f aca="true">INDIRECT("A"&amp;AD55)</f>
        <v>9-&lt;0.2</v>
      </c>
      <c r="AG55" s="1" t="n">
        <f aca="true">INDIRECT("D"&amp;AD55)</f>
        <v>200</v>
      </c>
      <c r="AH55" s="1" t="n">
        <f aca="true">INDIRECT("E"&amp;AD55)</f>
        <v>976</v>
      </c>
      <c r="AI55" s="184" t="n">
        <f aca="true">INDIRECT("I"&amp;AD55)</f>
        <v>-8.4035E-006</v>
      </c>
      <c r="AJ55" s="184" t="n">
        <f aca="true">INDIRECT("J"&amp;AD55)</f>
        <v>-3.195E-007</v>
      </c>
      <c r="AK55" s="184" t="n">
        <f aca="true">AVERAGE(INDIRECT("K"&amp;AD55):INDIRECT("K"&amp;AD56-1))</f>
        <v>0.00274336666666667</v>
      </c>
      <c r="AL55" s="184" t="n">
        <f aca="true">AVERAGE(INDIRECT("L"&amp;AD55):INDIRECT("L"&amp;AD56-1))</f>
        <v>7.05E-005</v>
      </c>
      <c r="AM55" s="184" t="n">
        <f aca="false">(ABS(AK55)/AK55*SQRT((AK55)^2+(AL55)^2))</f>
        <v>0.00274427238403512</v>
      </c>
      <c r="AO55" s="184" t="n">
        <f aca="true">STDEV(INDIRECT("K"&amp;AD55):INDIRECT("K"&amp;AD56-1))</f>
        <v>1.1547005383774E-007</v>
      </c>
    </row>
    <row r="56" customFormat="false" ht="14.25" hidden="false" customHeight="true" outlineLevel="0" collapsed="false">
      <c r="A56" s="1" t="s">
        <v>380</v>
      </c>
      <c r="B56" s="1" t="s">
        <v>305</v>
      </c>
      <c r="C56" s="1" t="n">
        <v>0</v>
      </c>
      <c r="D56" s="1" t="n">
        <v>200</v>
      </c>
      <c r="E56" s="1" t="n">
        <v>976</v>
      </c>
      <c r="F56" s="1" t="s">
        <v>306</v>
      </c>
      <c r="G56" s="184" t="n">
        <v>0.00051362</v>
      </c>
      <c r="H56" s="184" t="n">
        <v>1.4404E-005</v>
      </c>
      <c r="I56" s="184" t="n">
        <v>-8.4035E-006</v>
      </c>
      <c r="J56" s="184" t="n">
        <v>-3.195E-007</v>
      </c>
      <c r="K56" s="184" t="n">
        <v>0.00052203</v>
      </c>
      <c r="L56" s="184" t="n">
        <v>1.4723E-005</v>
      </c>
      <c r="M56" s="185" t="n">
        <v>1.62</v>
      </c>
      <c r="N56" s="1" t="n">
        <v>0</v>
      </c>
      <c r="O56" s="1" t="n">
        <v>0</v>
      </c>
      <c r="P56" s="1" t="n">
        <v>0</v>
      </c>
      <c r="Q56" s="1" t="n">
        <v>1</v>
      </c>
      <c r="R56" s="1" t="n">
        <v>5.2203E-006</v>
      </c>
      <c r="S56" s="1" t="n">
        <v>1.472E-007</v>
      </c>
      <c r="T56" s="1" t="n">
        <v>3</v>
      </c>
      <c r="U56" s="1" t="n">
        <v>0</v>
      </c>
      <c r="V56" s="1" t="n">
        <v>0</v>
      </c>
      <c r="W56" s="186" t="s">
        <v>381</v>
      </c>
      <c r="X56" s="1" t="s">
        <v>308</v>
      </c>
      <c r="Y56" s="1" t="s">
        <v>309</v>
      </c>
      <c r="AD56" s="1" t="n">
        <f aca="false">AD55+3</f>
        <v>164</v>
      </c>
      <c r="AE56" s="1" t="n">
        <v>55</v>
      </c>
      <c r="AF56" s="1" t="str">
        <f aca="true">INDIRECT("A"&amp;AD56)</f>
        <v>10-ALL</v>
      </c>
      <c r="AG56" s="1" t="n">
        <f aca="true">INDIRECT("D"&amp;AD56)</f>
        <v>200</v>
      </c>
      <c r="AH56" s="1" t="n">
        <f aca="true">INDIRECT("E"&amp;AD56)</f>
        <v>976</v>
      </c>
      <c r="AI56" s="184" t="n">
        <f aca="true">INDIRECT("I"&amp;AD56)</f>
        <v>-8.4035E-006</v>
      </c>
      <c r="AJ56" s="184" t="n">
        <f aca="true">INDIRECT("J"&amp;AD56)</f>
        <v>-3.195E-007</v>
      </c>
      <c r="AK56" s="184" t="n">
        <f aca="true">AVERAGE(INDIRECT("K"&amp;AD56):INDIRECT("K"&amp;AD57-1))</f>
        <v>0.000695443333333333</v>
      </c>
      <c r="AL56" s="184" t="n">
        <f aca="true">AVERAGE(INDIRECT("L"&amp;AD56):INDIRECT("L"&amp;AD57-1))</f>
        <v>1.9109E-005</v>
      </c>
      <c r="AM56" s="184" t="n">
        <f aca="false">(ABS(AK56)/AK56*SQRT((AK56)^2+(AL56)^2))</f>
        <v>0.000695705816964885</v>
      </c>
      <c r="AO56" s="184" t="n">
        <f aca="true">STDEV(INDIRECT("K"&amp;AD56):INDIRECT("K"&amp;AD57-1))</f>
        <v>7.02376916857052E-008</v>
      </c>
    </row>
    <row r="57" customFormat="false" ht="14.25" hidden="false" customHeight="true" outlineLevel="0" collapsed="false">
      <c r="A57" s="1" t="s">
        <v>380</v>
      </c>
      <c r="B57" s="1" t="s">
        <v>305</v>
      </c>
      <c r="C57" s="1" t="n">
        <v>0</v>
      </c>
      <c r="D57" s="1" t="n">
        <v>200</v>
      </c>
      <c r="E57" s="1" t="n">
        <v>976</v>
      </c>
      <c r="F57" s="1" t="s">
        <v>306</v>
      </c>
      <c r="G57" s="184" t="n">
        <v>0.0005139</v>
      </c>
      <c r="H57" s="184" t="n">
        <v>1.4275E-005</v>
      </c>
      <c r="I57" s="184" t="n">
        <v>-8.4035E-006</v>
      </c>
      <c r="J57" s="184" t="n">
        <v>-3.195E-007</v>
      </c>
      <c r="K57" s="184" t="n">
        <v>0.0005223</v>
      </c>
      <c r="L57" s="184" t="n">
        <v>1.4594E-005</v>
      </c>
      <c r="M57" s="185" t="n">
        <v>1.6</v>
      </c>
      <c r="N57" s="1" t="n">
        <v>0</v>
      </c>
      <c r="O57" s="1" t="n">
        <v>0</v>
      </c>
      <c r="P57" s="1" t="n">
        <v>0</v>
      </c>
      <c r="Q57" s="1" t="n">
        <v>1</v>
      </c>
      <c r="R57" s="1" t="n">
        <v>5.223E-006</v>
      </c>
      <c r="S57" s="1" t="n">
        <v>1.459E-007</v>
      </c>
      <c r="T57" s="1" t="n">
        <v>3</v>
      </c>
      <c r="U57" s="1" t="n">
        <v>0</v>
      </c>
      <c r="V57" s="1" t="n">
        <v>0</v>
      </c>
      <c r="W57" s="186" t="s">
        <v>382</v>
      </c>
      <c r="X57" s="1" t="s">
        <v>308</v>
      </c>
      <c r="Y57" s="1" t="s">
        <v>309</v>
      </c>
      <c r="AD57" s="1" t="n">
        <f aca="false">AD56+3</f>
        <v>167</v>
      </c>
      <c r="AE57" s="1" t="n">
        <v>56</v>
      </c>
      <c r="AF57" s="1" t="str">
        <f aca="true">INDIRECT("A"&amp;AD57)</f>
        <v>10-0.8</v>
      </c>
      <c r="AG57" s="1" t="n">
        <f aca="true">INDIRECT("D"&amp;AD57)</f>
        <v>200</v>
      </c>
      <c r="AH57" s="1" t="n">
        <f aca="true">INDIRECT("E"&amp;AD57)</f>
        <v>976</v>
      </c>
      <c r="AI57" s="184" t="n">
        <f aca="true">INDIRECT("I"&amp;AD57)</f>
        <v>-8.4035E-006</v>
      </c>
      <c r="AJ57" s="184" t="n">
        <f aca="true">INDIRECT("J"&amp;AD57)</f>
        <v>-3.195E-007</v>
      </c>
      <c r="AK57" s="184" t="n">
        <f aca="true">AVERAGE(INDIRECT("K"&amp;AD57):INDIRECT("K"&amp;AD58-1))</f>
        <v>0.000841643333333333</v>
      </c>
      <c r="AL57" s="184" t="n">
        <f aca="true">AVERAGE(INDIRECT("L"&amp;AD57):INDIRECT("L"&amp;AD58-1))</f>
        <v>2.47823333333333E-005</v>
      </c>
      <c r="AM57" s="184" t="n">
        <f aca="false">(ABS(AK57)/AK57*SQRT((AK57)^2+(AL57)^2))</f>
        <v>0.000842008114325443</v>
      </c>
      <c r="AO57" s="184" t="n">
        <f aca="true">STDEV(INDIRECT("K"&amp;AD57):INDIRECT("K"&amp;AD58-1))</f>
        <v>1.62583311976732E-007</v>
      </c>
    </row>
    <row r="58" customFormat="false" ht="14.25" hidden="false" customHeight="true" outlineLevel="0" collapsed="false">
      <c r="A58" s="1" t="s">
        <v>380</v>
      </c>
      <c r="B58" s="1" t="s">
        <v>305</v>
      </c>
      <c r="C58" s="1" t="n">
        <v>0</v>
      </c>
      <c r="D58" s="1" t="n">
        <v>200</v>
      </c>
      <c r="E58" s="1" t="n">
        <v>976</v>
      </c>
      <c r="F58" s="1" t="s">
        <v>306</v>
      </c>
      <c r="G58" s="184" t="n">
        <v>0.00051384</v>
      </c>
      <c r="H58" s="184" t="n">
        <v>1.4498E-005</v>
      </c>
      <c r="I58" s="184" t="n">
        <v>-8.4035E-006</v>
      </c>
      <c r="J58" s="184" t="n">
        <v>-3.195E-007</v>
      </c>
      <c r="K58" s="184" t="n">
        <v>0.00052225</v>
      </c>
      <c r="L58" s="184" t="n">
        <v>1.4817E-005</v>
      </c>
      <c r="M58" s="185" t="n">
        <v>1.63</v>
      </c>
      <c r="N58" s="1" t="n">
        <v>0</v>
      </c>
      <c r="O58" s="1" t="n">
        <v>0</v>
      </c>
      <c r="P58" s="1" t="n">
        <v>0</v>
      </c>
      <c r="Q58" s="1" t="n">
        <v>1</v>
      </c>
      <c r="R58" s="1" t="n">
        <v>5.2225E-006</v>
      </c>
      <c r="S58" s="1" t="n">
        <v>1.482E-007</v>
      </c>
      <c r="T58" s="1" t="n">
        <v>3</v>
      </c>
      <c r="U58" s="1" t="n">
        <v>0</v>
      </c>
      <c r="V58" s="1" t="n">
        <v>0</v>
      </c>
      <c r="W58" s="186" t="s">
        <v>383</v>
      </c>
      <c r="X58" s="1" t="s">
        <v>308</v>
      </c>
      <c r="Y58" s="1" t="s">
        <v>309</v>
      </c>
      <c r="AD58" s="1" t="n">
        <f aca="false">AD57+3</f>
        <v>170</v>
      </c>
      <c r="AE58" s="1" t="n">
        <v>57</v>
      </c>
      <c r="AF58" s="1" t="str">
        <f aca="true">INDIRECT("A"&amp;AD58)</f>
        <v>10-0.6</v>
      </c>
      <c r="AG58" s="1" t="n">
        <f aca="true">INDIRECT("D"&amp;AD58)</f>
        <v>200</v>
      </c>
      <c r="AH58" s="1" t="n">
        <f aca="true">INDIRECT("E"&amp;AD58)</f>
        <v>976</v>
      </c>
      <c r="AI58" s="184" t="n">
        <f aca="true">INDIRECT("I"&amp;AD58)</f>
        <v>-8.4035E-006</v>
      </c>
      <c r="AJ58" s="184" t="n">
        <f aca="true">INDIRECT("J"&amp;AD58)</f>
        <v>-3.195E-007</v>
      </c>
      <c r="AK58" s="184" t="n">
        <f aca="true">AVERAGE(INDIRECT("K"&amp;AD58):INDIRECT("K"&amp;AD59-1))</f>
        <v>0.000669576666666667</v>
      </c>
      <c r="AL58" s="184" t="n">
        <f aca="true">AVERAGE(INDIRECT("L"&amp;AD58):INDIRECT("L"&amp;AD59-1))</f>
        <v>2.01783333333333E-005</v>
      </c>
      <c r="AM58" s="184" t="n">
        <f aca="false">(ABS(AK58)/AK58*SQRT((AK58)^2+(AL58)^2))</f>
        <v>0.000669880644354318</v>
      </c>
      <c r="AO58" s="184" t="n">
        <f aca="true">STDEV(INDIRECT("K"&amp;AD58):INDIRECT("K"&amp;AD59-1))</f>
        <v>1.55349069303061E-007</v>
      </c>
    </row>
    <row r="59" customFormat="false" ht="14.25" hidden="false" customHeight="true" outlineLevel="0" collapsed="false">
      <c r="A59" s="1" t="s">
        <v>384</v>
      </c>
      <c r="B59" s="1" t="s">
        <v>305</v>
      </c>
      <c r="C59" s="1" t="n">
        <v>0</v>
      </c>
      <c r="D59" s="1" t="n">
        <v>200</v>
      </c>
      <c r="E59" s="1" t="n">
        <v>976</v>
      </c>
      <c r="F59" s="1" t="s">
        <v>306</v>
      </c>
      <c r="G59" s="184" t="n">
        <v>0.0012361</v>
      </c>
      <c r="H59" s="184" t="n">
        <v>2.79E-005</v>
      </c>
      <c r="I59" s="184" t="n">
        <v>-8.4035E-006</v>
      </c>
      <c r="J59" s="184" t="n">
        <v>-3.195E-007</v>
      </c>
      <c r="K59" s="184" t="n">
        <v>0.0012445</v>
      </c>
      <c r="L59" s="184" t="n">
        <v>2.83E-005</v>
      </c>
      <c r="M59" s="185" t="n">
        <v>1.3</v>
      </c>
      <c r="N59" s="1" t="n">
        <v>0</v>
      </c>
      <c r="O59" s="1" t="n">
        <v>0</v>
      </c>
      <c r="P59" s="1" t="n">
        <v>0</v>
      </c>
      <c r="Q59" s="1" t="n">
        <v>1</v>
      </c>
      <c r="R59" s="1" t="n">
        <v>1.2445E-005</v>
      </c>
      <c r="S59" s="1" t="n">
        <v>2.825E-007</v>
      </c>
      <c r="T59" s="1" t="n">
        <v>3</v>
      </c>
      <c r="U59" s="1" t="n">
        <v>0</v>
      </c>
      <c r="V59" s="1" t="n">
        <v>0</v>
      </c>
      <c r="W59" s="186" t="s">
        <v>385</v>
      </c>
      <c r="X59" s="1" t="s">
        <v>308</v>
      </c>
      <c r="Y59" s="1" t="s">
        <v>309</v>
      </c>
      <c r="AD59" s="1" t="n">
        <f aca="false">AD58+3</f>
        <v>173</v>
      </c>
      <c r="AE59" s="1" t="n">
        <v>58</v>
      </c>
      <c r="AF59" s="1" t="str">
        <f aca="true">INDIRECT("A"&amp;AD59)</f>
        <v>10-0.4</v>
      </c>
      <c r="AG59" s="1" t="n">
        <f aca="true">INDIRECT("D"&amp;AD59)</f>
        <v>200</v>
      </c>
      <c r="AH59" s="1" t="n">
        <f aca="true">INDIRECT("E"&amp;AD59)</f>
        <v>976</v>
      </c>
      <c r="AI59" s="184" t="n">
        <f aca="true">INDIRECT("I"&amp;AD59)</f>
        <v>-8.4035E-006</v>
      </c>
      <c r="AJ59" s="184" t="n">
        <f aca="true">INDIRECT("J"&amp;AD59)</f>
        <v>-3.195E-007</v>
      </c>
      <c r="AK59" s="184" t="n">
        <f aca="true">AVERAGE(INDIRECT("K"&amp;AD59):INDIRECT("K"&amp;AD60-1))</f>
        <v>0.00061559</v>
      </c>
      <c r="AL59" s="184" t="n">
        <f aca="true">AVERAGE(INDIRECT("L"&amp;AD59):INDIRECT("L"&amp;AD60-1))</f>
        <v>1.7451E-005</v>
      </c>
      <c r="AM59" s="184" t="n">
        <f aca="false">(ABS(AK59)/AK59*SQRT((AK59)^2+(AL59)^2))</f>
        <v>0.000615837304408397</v>
      </c>
      <c r="AO59" s="184" t="n">
        <f aca="true">STDEV(INDIRECT("K"&amp;AD59):INDIRECT("K"&amp;AD60-1))</f>
        <v>3.60555127546513E-008</v>
      </c>
    </row>
    <row r="60" customFormat="false" ht="14.25" hidden="false" customHeight="true" outlineLevel="0" collapsed="false">
      <c r="A60" s="1" t="s">
        <v>384</v>
      </c>
      <c r="B60" s="1" t="s">
        <v>305</v>
      </c>
      <c r="C60" s="1" t="n">
        <v>0</v>
      </c>
      <c r="D60" s="1" t="n">
        <v>200</v>
      </c>
      <c r="E60" s="1" t="n">
        <v>976</v>
      </c>
      <c r="F60" s="1" t="s">
        <v>306</v>
      </c>
      <c r="G60" s="184" t="n">
        <v>0.001237</v>
      </c>
      <c r="H60" s="184" t="n">
        <v>2.85E-005</v>
      </c>
      <c r="I60" s="184" t="n">
        <v>-8.4035E-006</v>
      </c>
      <c r="J60" s="184" t="n">
        <v>-3.195E-007</v>
      </c>
      <c r="K60" s="184" t="n">
        <v>0.0012454</v>
      </c>
      <c r="L60" s="184" t="n">
        <v>2.89E-005</v>
      </c>
      <c r="M60" s="185" t="n">
        <v>1.33</v>
      </c>
      <c r="N60" s="1" t="n">
        <v>0</v>
      </c>
      <c r="O60" s="1" t="n">
        <v>0</v>
      </c>
      <c r="P60" s="1" t="n">
        <v>0</v>
      </c>
      <c r="Q60" s="1" t="n">
        <v>1</v>
      </c>
      <c r="R60" s="1" t="n">
        <v>1.2454E-005</v>
      </c>
      <c r="S60" s="1" t="n">
        <v>2.886E-007</v>
      </c>
      <c r="T60" s="1" t="n">
        <v>3</v>
      </c>
      <c r="U60" s="1" t="n">
        <v>0</v>
      </c>
      <c r="V60" s="1" t="n">
        <v>0</v>
      </c>
      <c r="W60" s="186" t="s">
        <v>386</v>
      </c>
      <c r="X60" s="1" t="s">
        <v>308</v>
      </c>
      <c r="Y60" s="1" t="s">
        <v>309</v>
      </c>
      <c r="AD60" s="1" t="n">
        <f aca="false">AD59+3</f>
        <v>176</v>
      </c>
      <c r="AE60" s="1" t="n">
        <v>59</v>
      </c>
      <c r="AF60" s="1" t="str">
        <f aca="true">INDIRECT("A"&amp;AD60)</f>
        <v>10-0.2</v>
      </c>
      <c r="AG60" s="1" t="n">
        <f aca="true">INDIRECT("D"&amp;AD60)</f>
        <v>200</v>
      </c>
      <c r="AH60" s="1" t="n">
        <f aca="true">INDIRECT("E"&amp;AD60)</f>
        <v>976</v>
      </c>
      <c r="AI60" s="184" t="n">
        <f aca="true">INDIRECT("I"&amp;AD60)</f>
        <v>-8.4035E-006</v>
      </c>
      <c r="AJ60" s="184" t="n">
        <f aca="true">INDIRECT("J"&amp;AD60)</f>
        <v>-3.195E-007</v>
      </c>
      <c r="AK60" s="184" t="n">
        <f aca="true">AVERAGE(INDIRECT("K"&amp;AD60):INDIRECT("K"&amp;AD61-1))</f>
        <v>0.00075183</v>
      </c>
      <c r="AL60" s="184" t="n">
        <f aca="true">AVERAGE(INDIRECT("L"&amp;AD60):INDIRECT("L"&amp;AD61-1))</f>
        <v>1.96753333333333E-005</v>
      </c>
      <c r="AM60" s="184" t="n">
        <f aca="false">(ABS(AK60)/AK60*SQRT((AK60)^2+(AL60)^2))</f>
        <v>0.000752087406916096</v>
      </c>
      <c r="AO60" s="184" t="n">
        <f aca="true">STDEV(INDIRECT("K"&amp;AD60):INDIRECT("K"&amp;AD61-1))</f>
        <v>1.90787840283415E-007</v>
      </c>
    </row>
    <row r="61" customFormat="false" ht="14.25" hidden="false" customHeight="true" outlineLevel="0" collapsed="false">
      <c r="A61" s="1" t="s">
        <v>384</v>
      </c>
      <c r="B61" s="1" t="s">
        <v>305</v>
      </c>
      <c r="C61" s="1" t="n">
        <v>0</v>
      </c>
      <c r="D61" s="1" t="n">
        <v>200</v>
      </c>
      <c r="E61" s="1" t="n">
        <v>976</v>
      </c>
      <c r="F61" s="1" t="s">
        <v>306</v>
      </c>
      <c r="G61" s="184" t="n">
        <v>0.0012376</v>
      </c>
      <c r="H61" s="184" t="n">
        <v>2.84E-005</v>
      </c>
      <c r="I61" s="184" t="n">
        <v>-8.4035E-006</v>
      </c>
      <c r="J61" s="184" t="n">
        <v>-3.195E-007</v>
      </c>
      <c r="K61" s="184" t="n">
        <v>0.001246</v>
      </c>
      <c r="L61" s="184" t="n">
        <v>2.87E-005</v>
      </c>
      <c r="M61" s="185" t="n">
        <v>1.32</v>
      </c>
      <c r="N61" s="1" t="n">
        <v>0</v>
      </c>
      <c r="O61" s="1" t="n">
        <v>0</v>
      </c>
      <c r="P61" s="1" t="n">
        <v>0</v>
      </c>
      <c r="Q61" s="1" t="n">
        <v>1</v>
      </c>
      <c r="R61" s="1" t="n">
        <v>1.246E-005</v>
      </c>
      <c r="S61" s="1" t="n">
        <v>2.874E-007</v>
      </c>
      <c r="T61" s="1" t="n">
        <v>3</v>
      </c>
      <c r="U61" s="1" t="n">
        <v>0</v>
      </c>
      <c r="V61" s="1" t="n">
        <v>0</v>
      </c>
      <c r="W61" s="186" t="s">
        <v>387</v>
      </c>
      <c r="X61" s="1" t="s">
        <v>308</v>
      </c>
      <c r="Y61" s="1" t="s">
        <v>309</v>
      </c>
      <c r="AD61" s="1" t="n">
        <f aca="false">AD60+3</f>
        <v>179</v>
      </c>
      <c r="AE61" s="1" t="n">
        <v>60</v>
      </c>
      <c r="AF61" s="1" t="str">
        <f aca="true">INDIRECT("A"&amp;AD61)</f>
        <v>10-&lt;0.2</v>
      </c>
      <c r="AG61" s="1" t="n">
        <f aca="true">INDIRECT("D"&amp;AD61)</f>
        <v>200</v>
      </c>
      <c r="AH61" s="1" t="n">
        <f aca="true">INDIRECT("E"&amp;AD61)</f>
        <v>976</v>
      </c>
      <c r="AI61" s="184" t="n">
        <f aca="true">INDIRECT("I"&amp;AD61)</f>
        <v>-8.4035E-006</v>
      </c>
      <c r="AJ61" s="184" t="n">
        <f aca="true">INDIRECT("J"&amp;AD61)</f>
        <v>-3.195E-007</v>
      </c>
      <c r="AK61" s="184" t="n">
        <f aca="true">AVERAGE(INDIRECT("K"&amp;AD61):INDIRECT("K"&amp;AD62-1))</f>
        <v>0.00118816666666667</v>
      </c>
      <c r="AL61" s="184" t="n">
        <f aca="true">AVERAGE(INDIRECT("L"&amp;AD61):INDIRECT("L"&amp;AD62-1))</f>
        <v>3.04666666666667E-005</v>
      </c>
      <c r="AM61" s="184" t="n">
        <f aca="false">(ABS(AK61)/AK61*SQRT((AK61)^2+(AL61)^2))</f>
        <v>0.00118855721173007</v>
      </c>
      <c r="AO61" s="184" t="n">
        <f aca="true">STDEV(INDIRECT("K"&amp;AD61):INDIRECT("K"&amp;AD62-1))</f>
        <v>1.15470053837865E-007</v>
      </c>
    </row>
    <row r="62" customFormat="false" ht="14.25" hidden="false" customHeight="true" outlineLevel="0" collapsed="false">
      <c r="A62" s="1" t="s">
        <v>388</v>
      </c>
      <c r="B62" s="1" t="s">
        <v>305</v>
      </c>
      <c r="C62" s="1" t="n">
        <v>0</v>
      </c>
      <c r="D62" s="1" t="n">
        <v>200</v>
      </c>
      <c r="E62" s="1" t="n">
        <v>976</v>
      </c>
      <c r="F62" s="1" t="s">
        <v>306</v>
      </c>
      <c r="G62" s="184" t="n">
        <v>0.00068655</v>
      </c>
      <c r="H62" s="184" t="n">
        <v>1.6976E-005</v>
      </c>
      <c r="I62" s="184" t="n">
        <v>-8.4035E-006</v>
      </c>
      <c r="J62" s="184" t="n">
        <v>-3.195E-007</v>
      </c>
      <c r="K62" s="184" t="n">
        <v>0.00069496</v>
      </c>
      <c r="L62" s="184" t="n">
        <v>1.7296E-005</v>
      </c>
      <c r="M62" s="185" t="n">
        <v>1.43</v>
      </c>
      <c r="N62" s="1" t="n">
        <v>0</v>
      </c>
      <c r="O62" s="1" t="n">
        <v>0</v>
      </c>
      <c r="P62" s="1" t="n">
        <v>0</v>
      </c>
      <c r="Q62" s="1" t="n">
        <v>1</v>
      </c>
      <c r="R62" s="1" t="n">
        <v>6.9496E-006</v>
      </c>
      <c r="S62" s="1" t="n">
        <v>1.73E-007</v>
      </c>
      <c r="T62" s="1" t="n">
        <v>3</v>
      </c>
      <c r="U62" s="1" t="n">
        <v>0</v>
      </c>
      <c r="V62" s="1" t="n">
        <v>0</v>
      </c>
      <c r="W62" s="186" t="s">
        <v>389</v>
      </c>
      <c r="X62" s="1" t="s">
        <v>308</v>
      </c>
      <c r="Y62" s="1" t="s">
        <v>309</v>
      </c>
      <c r="AD62" s="1" t="n">
        <f aca="false">AD61+3</f>
        <v>182</v>
      </c>
      <c r="AE62" s="1" t="n">
        <v>61</v>
      </c>
      <c r="AF62" s="1" t="str">
        <f aca="true">INDIRECT("A"&amp;AD62)</f>
        <v>11-ALL</v>
      </c>
      <c r="AG62" s="1" t="n">
        <f aca="true">INDIRECT("D"&amp;AD62)</f>
        <v>200</v>
      </c>
      <c r="AH62" s="1" t="n">
        <f aca="true">INDIRECT("E"&amp;AD62)</f>
        <v>976</v>
      </c>
      <c r="AI62" s="184" t="n">
        <f aca="true">INDIRECT("I"&amp;AD62)</f>
        <v>-8.4035E-006</v>
      </c>
      <c r="AJ62" s="184" t="n">
        <f aca="true">INDIRECT("J"&amp;AD62)</f>
        <v>-3.195E-007</v>
      </c>
      <c r="AK62" s="184" t="n">
        <f aca="true">AVERAGE(INDIRECT("K"&amp;AD62):INDIRECT("K"&amp;AD63-1))</f>
        <v>0.00059365</v>
      </c>
      <c r="AL62" s="184" t="n">
        <f aca="true">AVERAGE(INDIRECT("L"&amp;AD62):INDIRECT("L"&amp;AD63-1))</f>
        <v>1.3772E-005</v>
      </c>
      <c r="AM62" s="184" t="n">
        <f aca="false">(ABS(AK62)/AK62*SQRT((AK62)^2+(AL62)^2))</f>
        <v>0.000593809725824695</v>
      </c>
      <c r="AO62" s="184" t="n">
        <f aca="true">STDEV(INDIRECT("K"&amp;AD62):INDIRECT("K"&amp;AD63-1))</f>
        <v>1.37981882868726E-006</v>
      </c>
    </row>
    <row r="63" customFormat="false" ht="14.25" hidden="false" customHeight="true" outlineLevel="0" collapsed="false">
      <c r="A63" s="1" t="s">
        <v>388</v>
      </c>
      <c r="B63" s="1" t="s">
        <v>305</v>
      </c>
      <c r="C63" s="1" t="n">
        <v>0</v>
      </c>
      <c r="D63" s="1" t="n">
        <v>200</v>
      </c>
      <c r="E63" s="1" t="n">
        <v>976</v>
      </c>
      <c r="F63" s="1" t="s">
        <v>306</v>
      </c>
      <c r="G63" s="184" t="n">
        <v>0.00068632</v>
      </c>
      <c r="H63" s="184" t="n">
        <v>1.7015E-005</v>
      </c>
      <c r="I63" s="184" t="n">
        <v>-8.4035E-006</v>
      </c>
      <c r="J63" s="184" t="n">
        <v>-3.195E-007</v>
      </c>
      <c r="K63" s="184" t="n">
        <v>0.00069472</v>
      </c>
      <c r="L63" s="184" t="n">
        <v>1.7334E-005</v>
      </c>
      <c r="M63" s="185" t="n">
        <v>1.43</v>
      </c>
      <c r="N63" s="1" t="n">
        <v>0</v>
      </c>
      <c r="O63" s="1" t="n">
        <v>0</v>
      </c>
      <c r="P63" s="1" t="n">
        <v>0</v>
      </c>
      <c r="Q63" s="1" t="n">
        <v>1</v>
      </c>
      <c r="R63" s="1" t="n">
        <v>6.9472E-006</v>
      </c>
      <c r="S63" s="1" t="n">
        <v>1.733E-007</v>
      </c>
      <c r="T63" s="1" t="n">
        <v>3</v>
      </c>
      <c r="U63" s="1" t="n">
        <v>0</v>
      </c>
      <c r="V63" s="1" t="n">
        <v>0</v>
      </c>
      <c r="W63" s="186" t="s">
        <v>390</v>
      </c>
      <c r="X63" s="1" t="s">
        <v>308</v>
      </c>
      <c r="Y63" s="1" t="s">
        <v>309</v>
      </c>
      <c r="AD63" s="1" t="n">
        <f aca="false">AD62+3</f>
        <v>185</v>
      </c>
      <c r="AE63" s="1" t="n">
        <v>62</v>
      </c>
      <c r="AF63" s="1" t="str">
        <f aca="true">INDIRECT("A"&amp;AD63)</f>
        <v>11-0.8</v>
      </c>
      <c r="AG63" s="1" t="n">
        <f aca="true">INDIRECT("D"&amp;AD63)</f>
        <v>200</v>
      </c>
      <c r="AH63" s="1" t="n">
        <f aca="true">INDIRECT("E"&amp;AD63)</f>
        <v>976</v>
      </c>
      <c r="AI63" s="184" t="n">
        <f aca="true">INDIRECT("I"&amp;AD63)</f>
        <v>-8.4035E-006</v>
      </c>
      <c r="AJ63" s="184" t="n">
        <f aca="true">INDIRECT("J"&amp;AD63)</f>
        <v>-3.195E-007</v>
      </c>
      <c r="AK63" s="184" t="n">
        <f aca="true">AVERAGE(INDIRECT("K"&amp;AD63):INDIRECT("K"&amp;AD64-1))</f>
        <v>0.00090233</v>
      </c>
      <c r="AL63" s="184" t="n">
        <f aca="true">AVERAGE(INDIRECT("L"&amp;AD63):INDIRECT("L"&amp;AD64-1))</f>
        <v>1.9757E-005</v>
      </c>
      <c r="AM63" s="184" t="n">
        <f aca="false">(ABS(AK63)/AK63*SQRT((AK63)^2+(AL63)^2))</f>
        <v>0.000902546269145798</v>
      </c>
      <c r="AO63" s="184" t="n">
        <f aca="true">STDEV(INDIRECT("K"&amp;AD63):INDIRECT("K"&amp;AD64-1))</f>
        <v>9.84885780179926E-008</v>
      </c>
    </row>
    <row r="64" customFormat="false" ht="14.25" hidden="false" customHeight="true" outlineLevel="0" collapsed="false">
      <c r="A64" s="1" t="s">
        <v>388</v>
      </c>
      <c r="B64" s="1" t="s">
        <v>305</v>
      </c>
      <c r="C64" s="1" t="n">
        <v>0</v>
      </c>
      <c r="D64" s="1" t="n">
        <v>200</v>
      </c>
      <c r="E64" s="1" t="n">
        <v>976</v>
      </c>
      <c r="F64" s="1" t="s">
        <v>306</v>
      </c>
      <c r="G64" s="184" t="n">
        <v>0.00068667</v>
      </c>
      <c r="H64" s="184" t="n">
        <v>1.752E-005</v>
      </c>
      <c r="I64" s="184" t="n">
        <v>-8.4035E-006</v>
      </c>
      <c r="J64" s="184" t="n">
        <v>-3.195E-007</v>
      </c>
      <c r="K64" s="184" t="n">
        <v>0.00069507</v>
      </c>
      <c r="L64" s="184" t="n">
        <v>1.784E-005</v>
      </c>
      <c r="M64" s="185" t="n">
        <v>1.47</v>
      </c>
      <c r="N64" s="1" t="n">
        <v>0</v>
      </c>
      <c r="O64" s="1" t="n">
        <v>0</v>
      </c>
      <c r="P64" s="1" t="n">
        <v>0</v>
      </c>
      <c r="Q64" s="1" t="n">
        <v>1</v>
      </c>
      <c r="R64" s="1" t="n">
        <v>6.9507E-006</v>
      </c>
      <c r="S64" s="1" t="n">
        <v>1.784E-007</v>
      </c>
      <c r="T64" s="1" t="n">
        <v>3</v>
      </c>
      <c r="U64" s="1" t="n">
        <v>0</v>
      </c>
      <c r="V64" s="1" t="n">
        <v>0</v>
      </c>
      <c r="W64" s="186" t="s">
        <v>391</v>
      </c>
      <c r="X64" s="1" t="s">
        <v>308</v>
      </c>
      <c r="Y64" s="1" t="s">
        <v>309</v>
      </c>
      <c r="AD64" s="1" t="n">
        <f aca="false">AD63+3</f>
        <v>188</v>
      </c>
      <c r="AE64" s="1" t="n">
        <v>63</v>
      </c>
      <c r="AF64" s="1" t="str">
        <f aca="true">INDIRECT("A"&amp;AD64)</f>
        <v>11-0.6</v>
      </c>
      <c r="AG64" s="1" t="n">
        <f aca="true">INDIRECT("D"&amp;AD64)</f>
        <v>200</v>
      </c>
      <c r="AH64" s="1" t="n">
        <f aca="true">INDIRECT("E"&amp;AD64)</f>
        <v>976</v>
      </c>
      <c r="AI64" s="184" t="n">
        <f aca="true">INDIRECT("I"&amp;AD64)</f>
        <v>-8.4035E-006</v>
      </c>
      <c r="AJ64" s="184" t="n">
        <f aca="true">INDIRECT("J"&amp;AD64)</f>
        <v>-3.195E-007</v>
      </c>
      <c r="AK64" s="184" t="n">
        <f aca="true">AVERAGE(INDIRECT("K"&amp;AD64):INDIRECT("K"&amp;AD65-1))</f>
        <v>0.000541846666666667</v>
      </c>
      <c r="AL64" s="184" t="n">
        <f aca="true">AVERAGE(INDIRECT("L"&amp;AD64):INDIRECT("L"&amp;AD65-1))</f>
        <v>1.27183333333333E-005</v>
      </c>
      <c r="AM64" s="184" t="n">
        <f aca="false">(ABS(AK64)/AK64*SQRT((AK64)^2+(AL64)^2))</f>
        <v>0.000541995909745226</v>
      </c>
      <c r="AO64" s="184" t="n">
        <f aca="true">STDEV(INDIRECT("K"&amp;AD64):INDIRECT("K"&amp;AD65-1))</f>
        <v>2.14553800556704E-007</v>
      </c>
    </row>
    <row r="65" customFormat="false" ht="14.25" hidden="false" customHeight="true" outlineLevel="0" collapsed="false">
      <c r="A65" s="1" t="s">
        <v>392</v>
      </c>
      <c r="B65" s="1" t="s">
        <v>305</v>
      </c>
      <c r="C65" s="1" t="n">
        <v>0</v>
      </c>
      <c r="D65" s="1" t="n">
        <v>200</v>
      </c>
      <c r="E65" s="1" t="n">
        <v>976</v>
      </c>
      <c r="F65" s="1" t="s">
        <v>306</v>
      </c>
      <c r="G65" s="184" t="n">
        <v>0.00046732</v>
      </c>
      <c r="H65" s="184" t="n">
        <v>1.289E-005</v>
      </c>
      <c r="I65" s="184" t="n">
        <v>-8.4035E-006</v>
      </c>
      <c r="J65" s="184" t="n">
        <v>-3.195E-007</v>
      </c>
      <c r="K65" s="184" t="n">
        <v>0.00047572</v>
      </c>
      <c r="L65" s="184" t="n">
        <v>1.321E-005</v>
      </c>
      <c r="M65" s="185" t="n">
        <v>1.59</v>
      </c>
      <c r="N65" s="1" t="n">
        <v>0</v>
      </c>
      <c r="O65" s="1" t="n">
        <v>0</v>
      </c>
      <c r="P65" s="1" t="n">
        <v>0</v>
      </c>
      <c r="Q65" s="1" t="n">
        <v>1</v>
      </c>
      <c r="R65" s="1" t="n">
        <v>4.7572E-006</v>
      </c>
      <c r="S65" s="1" t="n">
        <v>1.321E-007</v>
      </c>
      <c r="T65" s="1" t="n">
        <v>3</v>
      </c>
      <c r="U65" s="1" t="n">
        <v>0</v>
      </c>
      <c r="V65" s="1" t="n">
        <v>0</v>
      </c>
      <c r="W65" s="186" t="s">
        <v>393</v>
      </c>
      <c r="X65" s="1" t="s">
        <v>308</v>
      </c>
      <c r="Y65" s="1" t="s">
        <v>309</v>
      </c>
      <c r="AD65" s="1" t="n">
        <f aca="false">AD64+3</f>
        <v>191</v>
      </c>
      <c r="AE65" s="1" t="n">
        <v>64</v>
      </c>
      <c r="AF65" s="1" t="str">
        <f aca="true">INDIRECT("A"&amp;AD65)</f>
        <v>11-0.4</v>
      </c>
      <c r="AG65" s="1" t="n">
        <f aca="true">INDIRECT("D"&amp;AD65)</f>
        <v>200</v>
      </c>
      <c r="AH65" s="1" t="n">
        <f aca="true">INDIRECT("E"&amp;AD65)</f>
        <v>976</v>
      </c>
      <c r="AI65" s="184" t="n">
        <f aca="true">INDIRECT("I"&amp;AD65)</f>
        <v>-8.4035E-006</v>
      </c>
      <c r="AJ65" s="184" t="n">
        <f aca="true">INDIRECT("J"&amp;AD65)</f>
        <v>-3.195E-007</v>
      </c>
      <c r="AK65" s="184" t="n">
        <f aca="true">AVERAGE(INDIRECT("K"&amp;AD65):INDIRECT("K"&amp;AD66-1))</f>
        <v>0.0002596</v>
      </c>
      <c r="AL65" s="184" t="n">
        <f aca="true">AVERAGE(INDIRECT("L"&amp;AD65):INDIRECT("L"&amp;AD66-1))</f>
        <v>7.2669E-006</v>
      </c>
      <c r="AM65" s="184" t="n">
        <f aca="false">(ABS(AK65)/AK65*SQRT((AK65)^2+(AL65)^2))</f>
        <v>0.000259701690090015</v>
      </c>
      <c r="AO65" s="184" t="n">
        <f aca="true">STDEV(INDIRECT("K"&amp;AD65):INDIRECT("K"&amp;AD66-1))</f>
        <v>1.45258390463346E-007</v>
      </c>
    </row>
    <row r="66" customFormat="false" ht="14.25" hidden="false" customHeight="true" outlineLevel="0" collapsed="false">
      <c r="A66" s="1" t="s">
        <v>392</v>
      </c>
      <c r="B66" s="1" t="s">
        <v>305</v>
      </c>
      <c r="C66" s="1" t="n">
        <v>0</v>
      </c>
      <c r="D66" s="1" t="n">
        <v>200</v>
      </c>
      <c r="E66" s="1" t="n">
        <v>976</v>
      </c>
      <c r="F66" s="1" t="s">
        <v>306</v>
      </c>
      <c r="G66" s="184" t="n">
        <v>0.00046749</v>
      </c>
      <c r="H66" s="184" t="n">
        <v>1.2802E-005</v>
      </c>
      <c r="I66" s="184" t="n">
        <v>-8.4035E-006</v>
      </c>
      <c r="J66" s="184" t="n">
        <v>-3.195E-007</v>
      </c>
      <c r="K66" s="184" t="n">
        <v>0.00047589</v>
      </c>
      <c r="L66" s="184" t="n">
        <v>1.3121E-005</v>
      </c>
      <c r="M66" s="185" t="n">
        <v>1.58</v>
      </c>
      <c r="N66" s="1" t="n">
        <v>0</v>
      </c>
      <c r="O66" s="1" t="n">
        <v>0</v>
      </c>
      <c r="P66" s="1" t="n">
        <v>0</v>
      </c>
      <c r="Q66" s="1" t="n">
        <v>1</v>
      </c>
      <c r="R66" s="1" t="n">
        <v>4.7589E-006</v>
      </c>
      <c r="S66" s="1" t="n">
        <v>1.312E-007</v>
      </c>
      <c r="T66" s="1" t="n">
        <v>3</v>
      </c>
      <c r="U66" s="1" t="n">
        <v>0</v>
      </c>
      <c r="V66" s="1" t="n">
        <v>0</v>
      </c>
      <c r="W66" s="186" t="s">
        <v>394</v>
      </c>
      <c r="X66" s="1" t="s">
        <v>308</v>
      </c>
      <c r="Y66" s="1" t="s">
        <v>309</v>
      </c>
      <c r="AD66" s="1" t="n">
        <f aca="false">AD65+3</f>
        <v>194</v>
      </c>
      <c r="AE66" s="1" t="n">
        <v>65</v>
      </c>
      <c r="AF66" s="1" t="str">
        <f aca="true">INDIRECT("A"&amp;AD66)</f>
        <v>11-0.2</v>
      </c>
      <c r="AG66" s="1" t="n">
        <f aca="true">INDIRECT("D"&amp;AD66)</f>
        <v>200</v>
      </c>
      <c r="AH66" s="1" t="n">
        <f aca="true">INDIRECT("E"&amp;AD66)</f>
        <v>976</v>
      </c>
      <c r="AI66" s="184" t="n">
        <f aca="true">INDIRECT("I"&amp;AD66)</f>
        <v>-8.4035E-006</v>
      </c>
      <c r="AJ66" s="184" t="n">
        <f aca="true">INDIRECT("J"&amp;AD66)</f>
        <v>-3.195E-007</v>
      </c>
      <c r="AK66" s="184" t="n">
        <f aca="true">AVERAGE(INDIRECT("K"&amp;AD66):INDIRECT("K"&amp;AD67-1))</f>
        <v>0.00041417</v>
      </c>
      <c r="AL66" s="184" t="n">
        <f aca="true">AVERAGE(INDIRECT("L"&amp;AD66):INDIRECT("L"&amp;AD67-1))</f>
        <v>1.00956E-005</v>
      </c>
      <c r="AM66" s="184" t="n">
        <f aca="false">(ABS(AK66)/AK66*SQRT((AK66)^2+(AL66)^2))</f>
        <v>0.000414293024367247</v>
      </c>
      <c r="AO66" s="184" t="n">
        <f aca="true">STDEV(INDIRECT("K"&amp;AD66):INDIRECT("K"&amp;AD67-1))</f>
        <v>4.35889894353842E-008</v>
      </c>
    </row>
    <row r="67" customFormat="false" ht="14.25" hidden="false" customHeight="true" outlineLevel="0" collapsed="false">
      <c r="A67" s="1" t="s">
        <v>392</v>
      </c>
      <c r="B67" s="1" t="s">
        <v>305</v>
      </c>
      <c r="C67" s="1" t="n">
        <v>0</v>
      </c>
      <c r="D67" s="1" t="n">
        <v>200</v>
      </c>
      <c r="E67" s="1" t="n">
        <v>976</v>
      </c>
      <c r="F67" s="1" t="s">
        <v>306</v>
      </c>
      <c r="G67" s="184" t="n">
        <v>0.00046748</v>
      </c>
      <c r="H67" s="184" t="n">
        <v>1.2941E-005</v>
      </c>
      <c r="I67" s="184" t="n">
        <v>-8.4035E-006</v>
      </c>
      <c r="J67" s="184" t="n">
        <v>-3.195E-007</v>
      </c>
      <c r="K67" s="184" t="n">
        <v>0.00047588</v>
      </c>
      <c r="L67" s="184" t="n">
        <v>1.326E-005</v>
      </c>
      <c r="M67" s="185" t="n">
        <v>1.6</v>
      </c>
      <c r="N67" s="1" t="n">
        <v>0</v>
      </c>
      <c r="O67" s="1" t="n">
        <v>0</v>
      </c>
      <c r="P67" s="1" t="n">
        <v>0</v>
      </c>
      <c r="Q67" s="1" t="n">
        <v>1</v>
      </c>
      <c r="R67" s="1" t="n">
        <v>4.7588E-006</v>
      </c>
      <c r="S67" s="1" t="n">
        <v>1.326E-007</v>
      </c>
      <c r="T67" s="1" t="n">
        <v>3</v>
      </c>
      <c r="U67" s="1" t="n">
        <v>0</v>
      </c>
      <c r="V67" s="1" t="n">
        <v>0</v>
      </c>
      <c r="W67" s="186" t="s">
        <v>395</v>
      </c>
      <c r="X67" s="1" t="s">
        <v>308</v>
      </c>
      <c r="Y67" s="1" t="s">
        <v>309</v>
      </c>
      <c r="AD67" s="1" t="n">
        <f aca="false">AD66+3</f>
        <v>197</v>
      </c>
      <c r="AE67" s="1" t="n">
        <v>66</v>
      </c>
      <c r="AF67" s="1" t="str">
        <f aca="true">INDIRECT("A"&amp;AD67)</f>
        <v>11-&lt;0.2</v>
      </c>
      <c r="AG67" s="1" t="n">
        <f aca="true">INDIRECT("D"&amp;AD67)</f>
        <v>200</v>
      </c>
      <c r="AH67" s="1" t="n">
        <f aca="true">INDIRECT("E"&amp;AD67)</f>
        <v>976</v>
      </c>
      <c r="AI67" s="184" t="n">
        <f aca="true">INDIRECT("I"&amp;AD67)</f>
        <v>-8.4035E-006</v>
      </c>
      <c r="AJ67" s="184" t="n">
        <f aca="true">INDIRECT("J"&amp;AD67)</f>
        <v>-3.195E-007</v>
      </c>
      <c r="AK67" s="184" t="n">
        <f aca="true">AVERAGE(INDIRECT("K"&amp;AD67):INDIRECT("K"&amp;AD68-1))</f>
        <v>0.0011289</v>
      </c>
      <c r="AL67" s="184" t="n">
        <f aca="true">AVERAGE(INDIRECT("L"&amp;AD67):INDIRECT("L"&amp;AD68-1))</f>
        <v>2.46666666666667E-005</v>
      </c>
      <c r="AM67" s="184" t="n">
        <f aca="false">(ABS(AK67)/AK67*SQRT((AK67)^2+(AL67)^2))</f>
        <v>0.0011291694533791</v>
      </c>
      <c r="AO67" s="184" t="n">
        <f aca="true">STDEV(INDIRECT("K"&amp;AD67):INDIRECT("K"&amp;AD68-1))</f>
        <v>3.60555127546393E-007</v>
      </c>
    </row>
    <row r="68" customFormat="false" ht="14.25" hidden="false" customHeight="true" outlineLevel="0" collapsed="false">
      <c r="A68" s="1" t="s">
        <v>396</v>
      </c>
      <c r="B68" s="1" t="s">
        <v>305</v>
      </c>
      <c r="C68" s="1" t="n">
        <v>0</v>
      </c>
      <c r="D68" s="1" t="n">
        <v>200</v>
      </c>
      <c r="E68" s="1" t="n">
        <v>976</v>
      </c>
      <c r="F68" s="1" t="s">
        <v>306</v>
      </c>
      <c r="G68" s="184" t="n">
        <v>0.0004884</v>
      </c>
      <c r="H68" s="184" t="n">
        <v>1.3412E-005</v>
      </c>
      <c r="I68" s="184" t="n">
        <v>-8.4035E-006</v>
      </c>
      <c r="J68" s="184" t="n">
        <v>-3.195E-007</v>
      </c>
      <c r="K68" s="184" t="n">
        <v>0.0004968</v>
      </c>
      <c r="L68" s="184" t="n">
        <v>1.3732E-005</v>
      </c>
      <c r="M68" s="185" t="n">
        <v>1.58</v>
      </c>
      <c r="N68" s="1" t="n">
        <v>0</v>
      </c>
      <c r="O68" s="1" t="n">
        <v>0</v>
      </c>
      <c r="P68" s="1" t="n">
        <v>0</v>
      </c>
      <c r="Q68" s="1" t="n">
        <v>1</v>
      </c>
      <c r="R68" s="1" t="n">
        <v>4.968E-006</v>
      </c>
      <c r="S68" s="1" t="n">
        <v>1.373E-007</v>
      </c>
      <c r="T68" s="1" t="n">
        <v>3</v>
      </c>
      <c r="U68" s="1" t="n">
        <v>0</v>
      </c>
      <c r="V68" s="1" t="n">
        <v>0</v>
      </c>
      <c r="W68" s="186" t="s">
        <v>397</v>
      </c>
      <c r="X68" s="1" t="s">
        <v>308</v>
      </c>
      <c r="Y68" s="1" t="s">
        <v>309</v>
      </c>
      <c r="AD68" s="1" t="n">
        <f aca="false">AD67+3</f>
        <v>200</v>
      </c>
      <c r="AE68" s="1" t="n">
        <v>67</v>
      </c>
      <c r="AF68" s="1" t="str">
        <f aca="true">INDIRECT("A"&amp;AD68)</f>
        <v>12-ALL</v>
      </c>
      <c r="AG68" s="1" t="n">
        <f aca="true">INDIRECT("D"&amp;AD68)</f>
        <v>200</v>
      </c>
      <c r="AH68" s="1" t="n">
        <f aca="true">INDIRECT("E"&amp;AD68)</f>
        <v>976</v>
      </c>
      <c r="AI68" s="184" t="n">
        <f aca="true">INDIRECT("I"&amp;AD68)</f>
        <v>-8.4035E-006</v>
      </c>
      <c r="AJ68" s="184" t="n">
        <f aca="true">INDIRECT("J"&amp;AD68)</f>
        <v>-3.195E-007</v>
      </c>
      <c r="AK68" s="184" t="n">
        <f aca="true">AVERAGE(INDIRECT("K"&amp;AD68):INDIRECT("K"&amp;AD69-1))</f>
        <v>0.00118046666666667</v>
      </c>
      <c r="AL68" s="184" t="n">
        <f aca="true">AVERAGE(INDIRECT("L"&amp;AD68):INDIRECT("L"&amp;AD69-1))</f>
        <v>2.88333333333333E-005</v>
      </c>
      <c r="AM68" s="184" t="n">
        <f aca="false">(ABS(AK68)/AK68*SQRT((AK68)^2+(AL68)^2))</f>
        <v>0.00118081874655775</v>
      </c>
      <c r="AO68" s="184" t="n">
        <f aca="true">STDEV(INDIRECT("K"&amp;AD68):INDIRECT("K"&amp;AD69-1))</f>
        <v>4.04145188432734E-007</v>
      </c>
    </row>
    <row r="69" customFormat="false" ht="14.25" hidden="false" customHeight="true" outlineLevel="0" collapsed="false">
      <c r="A69" s="1" t="s">
        <v>396</v>
      </c>
      <c r="B69" s="1" t="s">
        <v>305</v>
      </c>
      <c r="C69" s="1" t="n">
        <v>0</v>
      </c>
      <c r="D69" s="1" t="n">
        <v>200</v>
      </c>
      <c r="E69" s="1" t="n">
        <v>976</v>
      </c>
      <c r="F69" s="1" t="s">
        <v>306</v>
      </c>
      <c r="G69" s="184" t="n">
        <v>0.00048833</v>
      </c>
      <c r="H69" s="184" t="n">
        <v>1.3136E-005</v>
      </c>
      <c r="I69" s="184" t="n">
        <v>-8.4035E-006</v>
      </c>
      <c r="J69" s="184" t="n">
        <v>-3.195E-007</v>
      </c>
      <c r="K69" s="184" t="n">
        <v>0.00049673</v>
      </c>
      <c r="L69" s="184" t="n">
        <v>1.3455E-005</v>
      </c>
      <c r="M69" s="185" t="n">
        <v>1.55</v>
      </c>
      <c r="N69" s="1" t="n">
        <v>0</v>
      </c>
      <c r="O69" s="1" t="n">
        <v>0</v>
      </c>
      <c r="P69" s="1" t="n">
        <v>0</v>
      </c>
      <c r="Q69" s="1" t="n">
        <v>1</v>
      </c>
      <c r="R69" s="1" t="n">
        <v>4.9673E-006</v>
      </c>
      <c r="S69" s="1" t="n">
        <v>1.346E-007</v>
      </c>
      <c r="T69" s="1" t="n">
        <v>3</v>
      </c>
      <c r="U69" s="1" t="n">
        <v>0</v>
      </c>
      <c r="V69" s="1" t="n">
        <v>0</v>
      </c>
      <c r="W69" s="186" t="s">
        <v>398</v>
      </c>
      <c r="X69" s="1" t="s">
        <v>308</v>
      </c>
      <c r="Y69" s="1" t="s">
        <v>309</v>
      </c>
      <c r="AD69" s="1" t="n">
        <f aca="false">AD68+3</f>
        <v>203</v>
      </c>
      <c r="AE69" s="1" t="n">
        <v>68</v>
      </c>
      <c r="AF69" s="1" t="str">
        <f aca="true">INDIRECT("A"&amp;AD69)</f>
        <v>12-0.8</v>
      </c>
      <c r="AG69" s="1" t="n">
        <f aca="true">INDIRECT("D"&amp;AD69)</f>
        <v>200</v>
      </c>
      <c r="AH69" s="1" t="n">
        <f aca="true">INDIRECT("E"&amp;AD69)</f>
        <v>976</v>
      </c>
      <c r="AI69" s="184" t="n">
        <f aca="true">INDIRECT("I"&amp;AD69)</f>
        <v>-8.4035E-006</v>
      </c>
      <c r="AJ69" s="184" t="n">
        <f aca="true">INDIRECT("J"&amp;AD69)</f>
        <v>-3.195E-007</v>
      </c>
      <c r="AK69" s="184" t="n">
        <f aca="true">AVERAGE(INDIRECT("K"&amp;AD69):INDIRECT("K"&amp;AD70-1))</f>
        <v>0.00175886666666667</v>
      </c>
      <c r="AL69" s="184" t="n">
        <f aca="true">AVERAGE(INDIRECT("L"&amp;AD69):INDIRECT("L"&amp;AD70-1))</f>
        <v>4.48666666666667E-005</v>
      </c>
      <c r="AM69" s="184" t="n">
        <f aca="false">(ABS(AK69)/AK69*SQRT((AK69)^2+(AL69)^2))</f>
        <v>0.00175943882215009</v>
      </c>
      <c r="AO69" s="184" t="n">
        <f aca="true">STDEV(INDIRECT("K"&amp;AD69):INDIRECT("K"&amp;AD70-1))</f>
        <v>8.38649708360639E-007</v>
      </c>
    </row>
    <row r="70" customFormat="false" ht="14.25" hidden="false" customHeight="true" outlineLevel="0" collapsed="false">
      <c r="A70" s="1" t="s">
        <v>396</v>
      </c>
      <c r="B70" s="1" t="s">
        <v>305</v>
      </c>
      <c r="C70" s="1" t="n">
        <v>0</v>
      </c>
      <c r="D70" s="1" t="n">
        <v>200</v>
      </c>
      <c r="E70" s="1" t="n">
        <v>976</v>
      </c>
      <c r="F70" s="1" t="s">
        <v>306</v>
      </c>
      <c r="G70" s="184" t="n">
        <v>0.00048833</v>
      </c>
      <c r="H70" s="184" t="n">
        <v>1.326E-005</v>
      </c>
      <c r="I70" s="184" t="n">
        <v>-8.4035E-006</v>
      </c>
      <c r="J70" s="184" t="n">
        <v>-3.195E-007</v>
      </c>
      <c r="K70" s="184" t="n">
        <v>0.00049673</v>
      </c>
      <c r="L70" s="184" t="n">
        <v>1.358E-005</v>
      </c>
      <c r="M70" s="185" t="n">
        <v>1.57</v>
      </c>
      <c r="N70" s="1" t="n">
        <v>0</v>
      </c>
      <c r="O70" s="1" t="n">
        <v>0</v>
      </c>
      <c r="P70" s="1" t="n">
        <v>0</v>
      </c>
      <c r="Q70" s="1" t="n">
        <v>1</v>
      </c>
      <c r="R70" s="1" t="n">
        <v>4.9673E-006</v>
      </c>
      <c r="S70" s="1" t="n">
        <v>1.358E-007</v>
      </c>
      <c r="T70" s="1" t="n">
        <v>3</v>
      </c>
      <c r="U70" s="1" t="n">
        <v>0</v>
      </c>
      <c r="V70" s="1" t="n">
        <v>0</v>
      </c>
      <c r="W70" s="186" t="s">
        <v>399</v>
      </c>
      <c r="X70" s="1" t="s">
        <v>308</v>
      </c>
      <c r="Y70" s="1" t="s">
        <v>309</v>
      </c>
      <c r="AD70" s="1" t="n">
        <f aca="false">AD69+3</f>
        <v>206</v>
      </c>
      <c r="AE70" s="1" t="n">
        <v>69</v>
      </c>
      <c r="AF70" s="1" t="str">
        <f aca="true">INDIRECT("A"&amp;AD70)</f>
        <v>12-0.6</v>
      </c>
      <c r="AG70" s="1" t="n">
        <f aca="true">INDIRECT("D"&amp;AD70)</f>
        <v>200</v>
      </c>
      <c r="AH70" s="1" t="n">
        <f aca="true">INDIRECT("E"&amp;AD70)</f>
        <v>976</v>
      </c>
      <c r="AI70" s="184" t="n">
        <f aca="true">INDIRECT("I"&amp;AD70)</f>
        <v>-8.4035E-006</v>
      </c>
      <c r="AJ70" s="184" t="n">
        <f aca="true">INDIRECT("J"&amp;AD70)</f>
        <v>-3.195E-007</v>
      </c>
      <c r="AK70" s="184" t="n">
        <f aca="true">AVERAGE(INDIRECT("K"&amp;AD70):INDIRECT("K"&amp;AD71-1))</f>
        <v>0.00117703333333333</v>
      </c>
      <c r="AL70" s="184" t="n">
        <f aca="true">AVERAGE(INDIRECT("L"&amp;AD70):INDIRECT("L"&amp;AD71-1))</f>
        <v>3.27666666666667E-005</v>
      </c>
      <c r="AM70" s="184" t="n">
        <f aca="false">(ABS(AK70)/AK70*SQRT((AK70)^2+(AL70)^2))</f>
        <v>0.00117748932998232</v>
      </c>
      <c r="AO70" s="184" t="n">
        <f aca="true">STDEV(INDIRECT("K"&amp;AD70):INDIRECT("K"&amp;AD71-1))</f>
        <v>6.65832811847871E-007</v>
      </c>
    </row>
    <row r="71" customFormat="false" ht="14.25" hidden="false" customHeight="true" outlineLevel="0" collapsed="false">
      <c r="A71" s="1" t="s">
        <v>400</v>
      </c>
      <c r="B71" s="1" t="s">
        <v>305</v>
      </c>
      <c r="C71" s="1" t="n">
        <v>0</v>
      </c>
      <c r="D71" s="1" t="n">
        <v>200</v>
      </c>
      <c r="E71" s="1" t="n">
        <v>976</v>
      </c>
      <c r="F71" s="1" t="s">
        <v>306</v>
      </c>
      <c r="G71" s="184" t="n">
        <v>0.0012719</v>
      </c>
      <c r="H71" s="184" t="n">
        <v>3.07E-005</v>
      </c>
      <c r="I71" s="184" t="n">
        <v>-8.4035E-006</v>
      </c>
      <c r="J71" s="184" t="n">
        <v>-3.195E-007</v>
      </c>
      <c r="K71" s="184" t="n">
        <v>0.0012803</v>
      </c>
      <c r="L71" s="184" t="n">
        <v>3.1E-005</v>
      </c>
      <c r="M71" s="185" t="n">
        <v>1.39</v>
      </c>
      <c r="N71" s="1" t="n">
        <v>0</v>
      </c>
      <c r="O71" s="1" t="n">
        <v>0</v>
      </c>
      <c r="P71" s="1" t="n">
        <v>0</v>
      </c>
      <c r="Q71" s="1" t="n">
        <v>1</v>
      </c>
      <c r="R71" s="1" t="n">
        <v>1.2803E-005</v>
      </c>
      <c r="S71" s="1" t="n">
        <v>3.103E-007</v>
      </c>
      <c r="T71" s="1" t="n">
        <v>3</v>
      </c>
      <c r="U71" s="1" t="n">
        <v>0</v>
      </c>
      <c r="V71" s="1" t="n">
        <v>0</v>
      </c>
      <c r="W71" s="186" t="s">
        <v>401</v>
      </c>
      <c r="X71" s="1" t="s">
        <v>308</v>
      </c>
      <c r="Y71" s="1" t="s">
        <v>309</v>
      </c>
      <c r="AD71" s="1" t="n">
        <f aca="false">AD70+3</f>
        <v>209</v>
      </c>
      <c r="AE71" s="1" t="n">
        <v>70</v>
      </c>
      <c r="AF71" s="1" t="str">
        <f aca="true">INDIRECT("A"&amp;AD71)</f>
        <v>12-0.4</v>
      </c>
      <c r="AG71" s="1" t="n">
        <f aca="true">INDIRECT("D"&amp;AD71)</f>
        <v>200</v>
      </c>
      <c r="AH71" s="1" t="n">
        <f aca="true">INDIRECT("E"&amp;AD71)</f>
        <v>976</v>
      </c>
      <c r="AI71" s="184" t="n">
        <f aca="true">INDIRECT("I"&amp;AD71)</f>
        <v>-8.4035E-006</v>
      </c>
      <c r="AJ71" s="184" t="n">
        <f aca="true">INDIRECT("J"&amp;AD71)</f>
        <v>-3.195E-007</v>
      </c>
      <c r="AK71" s="184" t="n">
        <f aca="true">AVERAGE(INDIRECT("K"&amp;AD71):INDIRECT("K"&amp;AD72-1))</f>
        <v>0.0008189</v>
      </c>
      <c r="AL71" s="184" t="n">
        <f aca="true">AVERAGE(INDIRECT("L"&amp;AD71):INDIRECT("L"&amp;AD72-1))</f>
        <v>2.0098E-005</v>
      </c>
      <c r="AM71" s="184" t="n">
        <f aca="false">(ABS(AK71)/AK71*SQRT((AK71)^2+(AL71)^2))</f>
        <v>0.000819146592255623</v>
      </c>
      <c r="AO71" s="184" t="n">
        <f aca="true">STDEV(INDIRECT("K"&amp;AD71):INDIRECT("K"&amp;AD72-1))</f>
        <v>1.30766968306202E-007</v>
      </c>
    </row>
    <row r="72" customFormat="false" ht="14.25" hidden="false" customHeight="true" outlineLevel="0" collapsed="false">
      <c r="A72" s="1" t="s">
        <v>400</v>
      </c>
      <c r="B72" s="1" t="s">
        <v>305</v>
      </c>
      <c r="C72" s="1" t="n">
        <v>0</v>
      </c>
      <c r="D72" s="1" t="n">
        <v>200</v>
      </c>
      <c r="E72" s="1" t="n">
        <v>976</v>
      </c>
      <c r="F72" s="1" t="s">
        <v>306</v>
      </c>
      <c r="G72" s="184" t="n">
        <v>0.0012715</v>
      </c>
      <c r="H72" s="184" t="n">
        <v>3.07E-005</v>
      </c>
      <c r="I72" s="184" t="n">
        <v>-8.4035E-006</v>
      </c>
      <c r="J72" s="184" t="n">
        <v>-3.195E-007</v>
      </c>
      <c r="K72" s="184" t="n">
        <v>0.0012799</v>
      </c>
      <c r="L72" s="184" t="n">
        <v>3.1E-005</v>
      </c>
      <c r="M72" s="185" t="n">
        <v>1.39</v>
      </c>
      <c r="N72" s="1" t="n">
        <v>0</v>
      </c>
      <c r="O72" s="1" t="n">
        <v>0</v>
      </c>
      <c r="P72" s="1" t="n">
        <v>0</v>
      </c>
      <c r="Q72" s="1" t="n">
        <v>1</v>
      </c>
      <c r="R72" s="1" t="n">
        <v>1.2799E-005</v>
      </c>
      <c r="S72" s="1" t="n">
        <v>3.101E-007</v>
      </c>
      <c r="T72" s="1" t="n">
        <v>3</v>
      </c>
      <c r="U72" s="1" t="n">
        <v>0</v>
      </c>
      <c r="V72" s="1" t="n">
        <v>0</v>
      </c>
      <c r="W72" s="186" t="s">
        <v>402</v>
      </c>
      <c r="X72" s="1" t="s">
        <v>308</v>
      </c>
      <c r="Y72" s="1" t="s">
        <v>309</v>
      </c>
      <c r="AD72" s="1" t="n">
        <f aca="false">AD71+3</f>
        <v>212</v>
      </c>
      <c r="AE72" s="1" t="n">
        <v>71</v>
      </c>
      <c r="AF72" s="1" t="str">
        <f aca="true">INDIRECT("A"&amp;AD72)</f>
        <v>12-0.2</v>
      </c>
      <c r="AG72" s="1" t="n">
        <f aca="true">INDIRECT("D"&amp;AD72)</f>
        <v>200</v>
      </c>
      <c r="AH72" s="1" t="n">
        <f aca="true">INDIRECT("E"&amp;AD72)</f>
        <v>976</v>
      </c>
      <c r="AI72" s="184" t="n">
        <f aca="true">INDIRECT("I"&amp;AD72)</f>
        <v>-8.4035E-006</v>
      </c>
      <c r="AJ72" s="184" t="n">
        <f aca="true">INDIRECT("J"&amp;AD72)</f>
        <v>-3.195E-007</v>
      </c>
      <c r="AK72" s="184" t="n">
        <f aca="true">AVERAGE(INDIRECT("K"&amp;AD72):INDIRECT("K"&amp;AD73-1))</f>
        <v>0.000925736666666667</v>
      </c>
      <c r="AL72" s="184" t="n">
        <f aca="true">AVERAGE(INDIRECT("L"&amp;AD72):INDIRECT("L"&amp;AD73-1))</f>
        <v>2.16666666666667E-005</v>
      </c>
      <c r="AM72" s="184" t="n">
        <f aca="false">(ABS(AK72)/AK72*SQRT((AK72)^2+(AL72)^2))</f>
        <v>0.000925990183779264</v>
      </c>
      <c r="AO72" s="184" t="n">
        <f aca="true">STDEV(INDIRECT("K"&amp;AD72):INDIRECT("K"&amp;AD73-1))</f>
        <v>1.83393929379697E-007</v>
      </c>
    </row>
    <row r="73" customFormat="false" ht="14.25" hidden="false" customHeight="true" outlineLevel="0" collapsed="false">
      <c r="A73" s="1" t="s">
        <v>400</v>
      </c>
      <c r="B73" s="1" t="s">
        <v>305</v>
      </c>
      <c r="C73" s="1" t="n">
        <v>0</v>
      </c>
      <c r="D73" s="1" t="n">
        <v>200</v>
      </c>
      <c r="E73" s="1" t="n">
        <v>976</v>
      </c>
      <c r="F73" s="1" t="s">
        <v>306</v>
      </c>
      <c r="G73" s="184" t="n">
        <v>0.0012716</v>
      </c>
      <c r="H73" s="184" t="n">
        <v>3.08E-005</v>
      </c>
      <c r="I73" s="184" t="n">
        <v>-8.4035E-006</v>
      </c>
      <c r="J73" s="184" t="n">
        <v>-3.195E-007</v>
      </c>
      <c r="K73" s="184" t="n">
        <v>0.00128</v>
      </c>
      <c r="L73" s="184" t="n">
        <v>3.11E-005</v>
      </c>
      <c r="M73" s="185" t="n">
        <v>1.39</v>
      </c>
      <c r="N73" s="1" t="n">
        <v>0</v>
      </c>
      <c r="O73" s="1" t="n">
        <v>0</v>
      </c>
      <c r="P73" s="1" t="n">
        <v>0</v>
      </c>
      <c r="Q73" s="1" t="n">
        <v>1</v>
      </c>
      <c r="R73" s="1" t="n">
        <v>1.28E-005</v>
      </c>
      <c r="S73" s="1" t="n">
        <v>3.113E-007</v>
      </c>
      <c r="T73" s="1" t="n">
        <v>3</v>
      </c>
      <c r="U73" s="1" t="n">
        <v>0</v>
      </c>
      <c r="V73" s="1" t="n">
        <v>0</v>
      </c>
      <c r="W73" s="186" t="s">
        <v>403</v>
      </c>
      <c r="X73" s="1" t="s">
        <v>308</v>
      </c>
      <c r="Y73" s="1" t="s">
        <v>309</v>
      </c>
      <c r="AD73" s="1" t="n">
        <f aca="false">AD72+3</f>
        <v>215</v>
      </c>
      <c r="AE73" s="1" t="n">
        <v>72</v>
      </c>
      <c r="AF73" s="1" t="str">
        <f aca="true">INDIRECT("A"&amp;AD73)</f>
        <v>12-&lt;0.2</v>
      </c>
      <c r="AG73" s="1" t="n">
        <f aca="true">INDIRECT("D"&amp;AD73)</f>
        <v>200</v>
      </c>
      <c r="AH73" s="1" t="n">
        <f aca="true">INDIRECT("E"&amp;AD73)</f>
        <v>976</v>
      </c>
      <c r="AI73" s="184" t="n">
        <f aca="true">INDIRECT("I"&amp;AD73)</f>
        <v>-8.4035E-006</v>
      </c>
      <c r="AJ73" s="184" t="n">
        <f aca="true">INDIRECT("J"&amp;AD73)</f>
        <v>-3.195E-007</v>
      </c>
      <c r="AK73" s="184" t="n">
        <f aca="true">AVERAGE(INDIRECT("K"&amp;AD73):INDIRECT("K"&amp;AD74-1))</f>
        <v>0.0024124</v>
      </c>
      <c r="AL73" s="184" t="n">
        <f aca="true">AVERAGE(INDIRECT("L"&amp;AD73):INDIRECT("L"&amp;AD74-1))</f>
        <v>4.97666666666667E-005</v>
      </c>
      <c r="AM73" s="184" t="n">
        <f aca="false">(ABS(AK73)/AK73*SQRT((AK73)^2+(AL73)^2))</f>
        <v>0.0024129132767489</v>
      </c>
      <c r="AO73" s="184" t="n">
        <f aca="true">STDEV(INDIRECT("K"&amp;AD73):INDIRECT("K"&amp;AD74-1))</f>
        <v>6.55743852430241E-007</v>
      </c>
    </row>
    <row r="74" customFormat="false" ht="14.25" hidden="false" customHeight="true" outlineLevel="0" collapsed="false">
      <c r="A74" s="1" t="s">
        <v>404</v>
      </c>
      <c r="B74" s="1" t="s">
        <v>305</v>
      </c>
      <c r="C74" s="1" t="n">
        <v>0</v>
      </c>
      <c r="D74" s="1" t="n">
        <v>200</v>
      </c>
      <c r="E74" s="1" t="n">
        <v>976</v>
      </c>
      <c r="F74" s="1" t="s">
        <v>306</v>
      </c>
      <c r="G74" s="184" t="n">
        <v>0.0018541</v>
      </c>
      <c r="H74" s="184" t="n">
        <v>5.18E-005</v>
      </c>
      <c r="I74" s="184" t="n">
        <v>-8.4035E-006</v>
      </c>
      <c r="J74" s="184" t="n">
        <v>-3.195E-007</v>
      </c>
      <c r="K74" s="184" t="n">
        <v>0.0018625</v>
      </c>
      <c r="L74" s="184" t="n">
        <v>5.21E-005</v>
      </c>
      <c r="M74" s="185" t="n">
        <v>1.6</v>
      </c>
      <c r="N74" s="1" t="n">
        <v>0</v>
      </c>
      <c r="O74" s="1" t="n">
        <v>0</v>
      </c>
      <c r="P74" s="1" t="n">
        <v>0</v>
      </c>
      <c r="Q74" s="1" t="n">
        <v>1</v>
      </c>
      <c r="R74" s="1" t="n">
        <v>1.8625E-005</v>
      </c>
      <c r="S74" s="1" t="n">
        <v>5.211E-007</v>
      </c>
      <c r="T74" s="1" t="n">
        <v>3</v>
      </c>
      <c r="U74" s="1" t="n">
        <v>0</v>
      </c>
      <c r="V74" s="1" t="n">
        <v>0</v>
      </c>
      <c r="W74" s="186" t="s">
        <v>405</v>
      </c>
      <c r="X74" s="1" t="s">
        <v>308</v>
      </c>
      <c r="Y74" s="1" t="s">
        <v>309</v>
      </c>
      <c r="AD74" s="1" t="n">
        <f aca="false">AD73+3</f>
        <v>218</v>
      </c>
      <c r="AE74" s="1" t="n">
        <v>73</v>
      </c>
      <c r="AF74" s="1" t="str">
        <f aca="true">INDIRECT("A"&amp;AD74)</f>
        <v>13-ALL</v>
      </c>
      <c r="AG74" s="1" t="n">
        <f aca="true">INDIRECT("D"&amp;AD74)</f>
        <v>200</v>
      </c>
      <c r="AH74" s="1" t="n">
        <f aca="true">INDIRECT("E"&amp;AD74)</f>
        <v>976</v>
      </c>
      <c r="AI74" s="184" t="n">
        <f aca="true">INDIRECT("I"&amp;AD74)</f>
        <v>-8.4035E-006</v>
      </c>
      <c r="AJ74" s="184" t="n">
        <f aca="true">INDIRECT("J"&amp;AD74)</f>
        <v>-3.195E-007</v>
      </c>
      <c r="AK74" s="184" t="n">
        <f aca="true">AVERAGE(INDIRECT("K"&amp;AD74):INDIRECT("K"&amp;AD75-1))</f>
        <v>0.000802056666666667</v>
      </c>
      <c r="AL74" s="184" t="n">
        <f aca="true">AVERAGE(INDIRECT("L"&amp;AD74):INDIRECT("L"&amp;AD75-1))</f>
        <v>2.32023333333333E-005</v>
      </c>
      <c r="AM74" s="184" t="n">
        <f aca="false">(ABS(AK74)/AK74*SQRT((AK74)^2+(AL74)^2))</f>
        <v>0.000802392201368231</v>
      </c>
      <c r="AO74" s="184" t="n">
        <f aca="true">STDEV(INDIRECT("K"&amp;AD74):INDIRECT("K"&amp;AD75-1))</f>
        <v>1.88767935130228E-007</v>
      </c>
    </row>
    <row r="75" customFormat="false" ht="14.25" hidden="false" customHeight="true" outlineLevel="0" collapsed="false">
      <c r="A75" s="1" t="s">
        <v>404</v>
      </c>
      <c r="B75" s="1" t="s">
        <v>305</v>
      </c>
      <c r="C75" s="1" t="n">
        <v>0</v>
      </c>
      <c r="D75" s="1" t="n">
        <v>200</v>
      </c>
      <c r="E75" s="1" t="n">
        <v>976</v>
      </c>
      <c r="F75" s="1" t="s">
        <v>306</v>
      </c>
      <c r="G75" s="184" t="n">
        <v>0.0018546</v>
      </c>
      <c r="H75" s="184" t="n">
        <v>5.18E-005</v>
      </c>
      <c r="I75" s="184" t="n">
        <v>-8.4035E-006</v>
      </c>
      <c r="J75" s="184" t="n">
        <v>-3.195E-007</v>
      </c>
      <c r="K75" s="184" t="n">
        <v>0.001863</v>
      </c>
      <c r="L75" s="184" t="n">
        <v>5.21E-005</v>
      </c>
      <c r="M75" s="185" t="n">
        <v>1.6</v>
      </c>
      <c r="N75" s="1" t="n">
        <v>0</v>
      </c>
      <c r="O75" s="1" t="n">
        <v>0</v>
      </c>
      <c r="P75" s="1" t="n">
        <v>0</v>
      </c>
      <c r="Q75" s="1" t="n">
        <v>1</v>
      </c>
      <c r="R75" s="1" t="n">
        <v>1.863E-005</v>
      </c>
      <c r="S75" s="1" t="n">
        <v>5.212E-007</v>
      </c>
      <c r="T75" s="1" t="n">
        <v>3</v>
      </c>
      <c r="U75" s="1" t="n">
        <v>0</v>
      </c>
      <c r="V75" s="1" t="n">
        <v>0</v>
      </c>
      <c r="W75" s="186" t="s">
        <v>406</v>
      </c>
      <c r="X75" s="1" t="s">
        <v>308</v>
      </c>
      <c r="Y75" s="1" t="s">
        <v>309</v>
      </c>
      <c r="AD75" s="1" t="n">
        <f aca="false">AD74+3</f>
        <v>221</v>
      </c>
      <c r="AE75" s="1" t="n">
        <v>74</v>
      </c>
      <c r="AF75" s="1" t="str">
        <f aca="true">INDIRECT("A"&amp;AD75)</f>
        <v>13-0.8</v>
      </c>
      <c r="AG75" s="1" t="n">
        <f aca="true">INDIRECT("D"&amp;AD75)</f>
        <v>200</v>
      </c>
      <c r="AH75" s="1" t="n">
        <f aca="true">INDIRECT("E"&amp;AD75)</f>
        <v>976</v>
      </c>
      <c r="AI75" s="184" t="n">
        <f aca="true">INDIRECT("I"&amp;AD75)</f>
        <v>-8.4035E-006</v>
      </c>
      <c r="AJ75" s="184" t="n">
        <f aca="true">INDIRECT("J"&amp;AD75)</f>
        <v>-3.195E-007</v>
      </c>
      <c r="AK75" s="184" t="n">
        <f aca="true">AVERAGE(INDIRECT("K"&amp;AD75):INDIRECT("K"&amp;AD76-1))</f>
        <v>0.00200026666666667</v>
      </c>
      <c r="AL75" s="184" t="n">
        <f aca="true">AVERAGE(INDIRECT("L"&amp;AD75):INDIRECT("L"&amp;AD76-1))</f>
        <v>6E-005</v>
      </c>
      <c r="AM75" s="184" t="n">
        <f aca="false">(ABS(AK75)/AK75*SQRT((AK75)^2+(AL75)^2))</f>
        <v>0.00200116634435466</v>
      </c>
      <c r="AO75" s="184" t="n">
        <f aca="true">STDEV(INDIRECT("K"&amp;AD75):INDIRECT("K"&amp;AD76-1))</f>
        <v>5.77350269189702E-007</v>
      </c>
    </row>
    <row r="76" customFormat="false" ht="14.25" hidden="false" customHeight="true" outlineLevel="0" collapsed="false">
      <c r="A76" s="1" t="s">
        <v>404</v>
      </c>
      <c r="B76" s="1" t="s">
        <v>305</v>
      </c>
      <c r="C76" s="1" t="n">
        <v>0</v>
      </c>
      <c r="D76" s="1" t="n">
        <v>200</v>
      </c>
      <c r="E76" s="1" t="n">
        <v>976</v>
      </c>
      <c r="F76" s="1" t="s">
        <v>306</v>
      </c>
      <c r="G76" s="184" t="n">
        <v>0.0018546</v>
      </c>
      <c r="H76" s="184" t="n">
        <v>5.17E-005</v>
      </c>
      <c r="I76" s="184" t="n">
        <v>-8.4035E-006</v>
      </c>
      <c r="J76" s="184" t="n">
        <v>-3.195E-007</v>
      </c>
      <c r="K76" s="184" t="n">
        <v>0.001863</v>
      </c>
      <c r="L76" s="184" t="n">
        <v>5.2E-005</v>
      </c>
      <c r="M76" s="185" t="n">
        <v>1.6</v>
      </c>
      <c r="N76" s="1" t="n">
        <v>0</v>
      </c>
      <c r="O76" s="1" t="n">
        <v>0</v>
      </c>
      <c r="P76" s="1" t="n">
        <v>0</v>
      </c>
      <c r="Q76" s="1" t="n">
        <v>1</v>
      </c>
      <c r="R76" s="1" t="n">
        <v>1.863E-005</v>
      </c>
      <c r="S76" s="1" t="n">
        <v>5.2E-007</v>
      </c>
      <c r="T76" s="1" t="n">
        <v>3</v>
      </c>
      <c r="U76" s="1" t="n">
        <v>0</v>
      </c>
      <c r="V76" s="1" t="n">
        <v>0</v>
      </c>
      <c r="W76" s="186" t="s">
        <v>407</v>
      </c>
      <c r="X76" s="1" t="s">
        <v>308</v>
      </c>
      <c r="Y76" s="1" t="s">
        <v>309</v>
      </c>
      <c r="AD76" s="1" t="n">
        <f aca="false">AD75+3</f>
        <v>224</v>
      </c>
      <c r="AE76" s="1" t="n">
        <v>75</v>
      </c>
      <c r="AF76" s="1" t="str">
        <f aca="true">INDIRECT("A"&amp;AD76)</f>
        <v>13-0.6</v>
      </c>
      <c r="AG76" s="1" t="n">
        <f aca="true">INDIRECT("D"&amp;AD76)</f>
        <v>200</v>
      </c>
      <c r="AH76" s="1" t="n">
        <f aca="true">INDIRECT("E"&amp;AD76)</f>
        <v>976</v>
      </c>
      <c r="AI76" s="184" t="n">
        <f aca="true">INDIRECT("I"&amp;AD76)</f>
        <v>-8.4035E-006</v>
      </c>
      <c r="AJ76" s="184" t="n">
        <f aca="true">INDIRECT("J"&amp;AD76)</f>
        <v>-3.195E-007</v>
      </c>
      <c r="AK76" s="184" t="n">
        <f aca="true">AVERAGE(INDIRECT("K"&amp;AD76):INDIRECT("K"&amp;AD77-1))</f>
        <v>0.00116023333333333</v>
      </c>
      <c r="AL76" s="184" t="n">
        <f aca="true">AVERAGE(INDIRECT("L"&amp;AD76):INDIRECT("L"&amp;AD77-1))</f>
        <v>3.43E-005</v>
      </c>
      <c r="AM76" s="184" t="n">
        <f aca="false">(ABS(AK76)/AK76*SQRT((AK76)^2+(AL76)^2))</f>
        <v>0.00116074022837919</v>
      </c>
      <c r="AO76" s="184" t="n">
        <f aca="true">STDEV(INDIRECT("K"&amp;AD76):INDIRECT("K"&amp;AD77-1))</f>
        <v>8.14452781524672E-007</v>
      </c>
    </row>
    <row r="77" customFormat="false" ht="14.25" hidden="false" customHeight="true" outlineLevel="0" collapsed="false">
      <c r="A77" s="1" t="s">
        <v>408</v>
      </c>
      <c r="B77" s="1" t="s">
        <v>305</v>
      </c>
      <c r="C77" s="1" t="n">
        <v>0</v>
      </c>
      <c r="D77" s="1" t="n">
        <v>200</v>
      </c>
      <c r="E77" s="1" t="n">
        <v>976</v>
      </c>
      <c r="F77" s="1" t="s">
        <v>306</v>
      </c>
      <c r="G77" s="184" t="n">
        <v>0.0032455</v>
      </c>
      <c r="H77" s="184" t="n">
        <v>8.18E-005</v>
      </c>
      <c r="I77" s="184" t="n">
        <v>-8.4035E-006</v>
      </c>
      <c r="J77" s="184" t="n">
        <v>-3.195E-007</v>
      </c>
      <c r="K77" s="184" t="n">
        <v>0.0032539</v>
      </c>
      <c r="L77" s="184" t="n">
        <v>8.21E-005</v>
      </c>
      <c r="M77" s="185" t="n">
        <v>1.45</v>
      </c>
      <c r="N77" s="1" t="n">
        <v>0</v>
      </c>
      <c r="O77" s="1" t="n">
        <v>0</v>
      </c>
      <c r="P77" s="1" t="n">
        <v>0</v>
      </c>
      <c r="Q77" s="1" t="n">
        <v>1</v>
      </c>
      <c r="R77" s="1" t="n">
        <v>3.2539E-005</v>
      </c>
      <c r="S77" s="1" t="n">
        <v>8.214E-007</v>
      </c>
      <c r="T77" s="1" t="n">
        <v>4</v>
      </c>
      <c r="U77" s="1" t="n">
        <v>0</v>
      </c>
      <c r="V77" s="1" t="n">
        <v>0</v>
      </c>
      <c r="W77" s="186" t="s">
        <v>409</v>
      </c>
      <c r="X77" s="1" t="s">
        <v>308</v>
      </c>
      <c r="Y77" s="1" t="s">
        <v>309</v>
      </c>
      <c r="AD77" s="1" t="n">
        <f aca="false">AD76+3</f>
        <v>227</v>
      </c>
      <c r="AE77" s="1" t="n">
        <v>76</v>
      </c>
      <c r="AF77" s="1" t="str">
        <f aca="true">INDIRECT("A"&amp;AD77)</f>
        <v>13-0.4</v>
      </c>
      <c r="AG77" s="1" t="n">
        <f aca="true">INDIRECT("D"&amp;AD77)</f>
        <v>200</v>
      </c>
      <c r="AH77" s="1" t="n">
        <f aca="true">INDIRECT("E"&amp;AD77)</f>
        <v>976</v>
      </c>
      <c r="AI77" s="184" t="n">
        <f aca="true">INDIRECT("I"&amp;AD77)</f>
        <v>-8.4035E-006</v>
      </c>
      <c r="AJ77" s="184" t="n">
        <f aca="true">INDIRECT("J"&amp;AD77)</f>
        <v>-3.195E-007</v>
      </c>
      <c r="AK77" s="184" t="n">
        <f aca="true">AVERAGE(INDIRECT("K"&amp;AD77):INDIRECT("K"&amp;AD78-1))</f>
        <v>0.000720086666666667</v>
      </c>
      <c r="AL77" s="184" t="n">
        <f aca="true">AVERAGE(INDIRECT("L"&amp;AD77):INDIRECT("L"&amp;AD78-1))</f>
        <v>2.0172E-005</v>
      </c>
      <c r="AM77" s="184" t="n">
        <f aca="false">(ABS(AK77)/AK77*SQRT((AK77)^2+(AL77)^2))</f>
        <v>0.000720369153347859</v>
      </c>
      <c r="AO77" s="184" t="n">
        <f aca="true">STDEV(INDIRECT("K"&amp;AD77):INDIRECT("K"&amp;AD78-1))</f>
        <v>3.64600237703367E-007</v>
      </c>
    </row>
    <row r="78" customFormat="false" ht="14.25" hidden="false" customHeight="true" outlineLevel="0" collapsed="false">
      <c r="A78" s="1" t="s">
        <v>408</v>
      </c>
      <c r="B78" s="1" t="s">
        <v>305</v>
      </c>
      <c r="C78" s="1" t="n">
        <v>0</v>
      </c>
      <c r="D78" s="1" t="n">
        <v>200</v>
      </c>
      <c r="E78" s="1" t="n">
        <v>976</v>
      </c>
      <c r="F78" s="1" t="s">
        <v>306</v>
      </c>
      <c r="G78" s="184" t="n">
        <v>0.0032454</v>
      </c>
      <c r="H78" s="184" t="n">
        <v>8.18E-005</v>
      </c>
      <c r="I78" s="184" t="n">
        <v>-8.4035E-006</v>
      </c>
      <c r="J78" s="184" t="n">
        <v>-3.195E-007</v>
      </c>
      <c r="K78" s="184" t="n">
        <v>0.0032538</v>
      </c>
      <c r="L78" s="184" t="n">
        <v>8.21E-005</v>
      </c>
      <c r="M78" s="185" t="n">
        <v>1.45</v>
      </c>
      <c r="N78" s="1" t="n">
        <v>0</v>
      </c>
      <c r="O78" s="1" t="n">
        <v>0</v>
      </c>
      <c r="P78" s="1" t="n">
        <v>0</v>
      </c>
      <c r="Q78" s="1" t="n">
        <v>1</v>
      </c>
      <c r="R78" s="1" t="n">
        <v>3.2538E-005</v>
      </c>
      <c r="S78" s="1" t="n">
        <v>8.208E-007</v>
      </c>
      <c r="T78" s="1" t="n">
        <v>4</v>
      </c>
      <c r="U78" s="1" t="n">
        <v>0</v>
      </c>
      <c r="V78" s="1" t="n">
        <v>0</v>
      </c>
      <c r="W78" s="186" t="s">
        <v>410</v>
      </c>
      <c r="X78" s="1" t="s">
        <v>308</v>
      </c>
      <c r="Y78" s="1" t="s">
        <v>309</v>
      </c>
      <c r="AD78" s="1" t="n">
        <f aca="false">AD77+3</f>
        <v>230</v>
      </c>
      <c r="AE78" s="1" t="n">
        <v>77</v>
      </c>
      <c r="AF78" s="1" t="str">
        <f aca="true">INDIRECT("A"&amp;AD78)</f>
        <v>13-0.2</v>
      </c>
      <c r="AG78" s="1" t="n">
        <f aca="true">INDIRECT("D"&amp;AD78)</f>
        <v>200</v>
      </c>
      <c r="AH78" s="1" t="n">
        <f aca="true">INDIRECT("E"&amp;AD78)</f>
        <v>976</v>
      </c>
      <c r="AI78" s="184" t="n">
        <f aca="true">INDIRECT("I"&amp;AD78)</f>
        <v>-8.4035E-006</v>
      </c>
      <c r="AJ78" s="184" t="n">
        <f aca="true">INDIRECT("J"&amp;AD78)</f>
        <v>-3.195E-007</v>
      </c>
      <c r="AK78" s="184" t="n">
        <f aca="true">AVERAGE(INDIRECT("K"&amp;AD78):INDIRECT("K"&amp;AD79-1))</f>
        <v>0.00084943</v>
      </c>
      <c r="AL78" s="184" t="n">
        <f aca="true">AVERAGE(INDIRECT("L"&amp;AD78):INDIRECT("L"&amp;AD79-1))</f>
        <v>2.10713333333333E-005</v>
      </c>
      <c r="AM78" s="184" t="n">
        <f aca="false">(ABS(AK78)/AK78*SQRT((AK78)^2+(AL78)^2))</f>
        <v>0.000849691312176631</v>
      </c>
      <c r="AO78" s="184" t="n">
        <f aca="true">STDEV(INDIRECT("K"&amp;AD78):INDIRECT("K"&amp;AD79-1))</f>
        <v>1.27671453348047E-007</v>
      </c>
    </row>
    <row r="79" customFormat="false" ht="14.25" hidden="false" customHeight="true" outlineLevel="0" collapsed="false">
      <c r="A79" s="1" t="s">
        <v>408</v>
      </c>
      <c r="B79" s="1" t="s">
        <v>305</v>
      </c>
      <c r="C79" s="1" t="n">
        <v>0</v>
      </c>
      <c r="D79" s="1" t="n">
        <v>200</v>
      </c>
      <c r="E79" s="1" t="n">
        <v>976</v>
      </c>
      <c r="F79" s="1" t="s">
        <v>306</v>
      </c>
      <c r="G79" s="184" t="n">
        <v>0.0032449</v>
      </c>
      <c r="H79" s="184" t="n">
        <v>8.13E-005</v>
      </c>
      <c r="I79" s="184" t="n">
        <v>-8.4035E-006</v>
      </c>
      <c r="J79" s="184" t="n">
        <v>-3.195E-007</v>
      </c>
      <c r="K79" s="184" t="n">
        <v>0.0032533</v>
      </c>
      <c r="L79" s="184" t="n">
        <v>8.16E-005</v>
      </c>
      <c r="M79" s="185" t="n">
        <v>1.44</v>
      </c>
      <c r="N79" s="1" t="n">
        <v>0</v>
      </c>
      <c r="O79" s="1" t="n">
        <v>0</v>
      </c>
      <c r="P79" s="1" t="n">
        <v>0</v>
      </c>
      <c r="Q79" s="1" t="n">
        <v>1</v>
      </c>
      <c r="R79" s="1" t="n">
        <v>3.2533E-005</v>
      </c>
      <c r="S79" s="1" t="n">
        <v>8.162E-007</v>
      </c>
      <c r="T79" s="1" t="n">
        <v>4</v>
      </c>
      <c r="U79" s="1" t="n">
        <v>0</v>
      </c>
      <c r="V79" s="1" t="n">
        <v>0</v>
      </c>
      <c r="W79" s="186" t="s">
        <v>411</v>
      </c>
      <c r="X79" s="1" t="s">
        <v>308</v>
      </c>
      <c r="Y79" s="1" t="s">
        <v>309</v>
      </c>
      <c r="AD79" s="1" t="n">
        <f aca="false">AD78+3</f>
        <v>233</v>
      </c>
      <c r="AE79" s="1" t="n">
        <v>78</v>
      </c>
      <c r="AF79" s="1" t="str">
        <f aca="true">INDIRECT("A"&amp;AD79)</f>
        <v>13-&lt;0.2</v>
      </c>
      <c r="AG79" s="1" t="n">
        <f aca="true">INDIRECT("D"&amp;AD79)</f>
        <v>200</v>
      </c>
      <c r="AH79" s="1" t="n">
        <f aca="true">INDIRECT("E"&amp;AD79)</f>
        <v>976</v>
      </c>
      <c r="AI79" s="184" t="n">
        <f aca="true">INDIRECT("I"&amp;AD79)</f>
        <v>-8.4035E-006</v>
      </c>
      <c r="AJ79" s="184" t="n">
        <f aca="true">INDIRECT("J"&amp;AD79)</f>
        <v>-3.195E-007</v>
      </c>
      <c r="AK79" s="184" t="n">
        <f aca="true">AVERAGE(INDIRECT("K"&amp;AD79):INDIRECT("K"&amp;AD80-1))</f>
        <v>0.00084542</v>
      </c>
      <c r="AL79" s="184" t="n">
        <f aca="true">AVERAGE(INDIRECT("L"&amp;AD79):INDIRECT("L"&amp;AD80-1))</f>
        <v>2.40553333333333E-005</v>
      </c>
      <c r="AM79" s="184" t="n">
        <f aca="false">(ABS(AK79)/AK79*SQRT((AK79)^2+(AL79)^2))</f>
        <v>0.000845762162467545</v>
      </c>
      <c r="AO79" s="184" t="n">
        <f aca="true">STDEV(INDIRECT("K"&amp;AD79):INDIRECT("K"&amp;AD80-1))</f>
        <v>4.02864741569682E-007</v>
      </c>
    </row>
    <row r="80" customFormat="false" ht="14.25" hidden="false" customHeight="true" outlineLevel="0" collapsed="false">
      <c r="A80" s="1" t="s">
        <v>412</v>
      </c>
      <c r="B80" s="1" t="s">
        <v>305</v>
      </c>
      <c r="C80" s="1" t="n">
        <v>0</v>
      </c>
      <c r="D80" s="1" t="n">
        <v>200</v>
      </c>
      <c r="E80" s="1" t="n">
        <v>976</v>
      </c>
      <c r="F80" s="1" t="s">
        <v>306</v>
      </c>
      <c r="G80" s="184" t="n">
        <v>0.0026206</v>
      </c>
      <c r="H80" s="184" t="n">
        <v>6.88E-005</v>
      </c>
      <c r="I80" s="184" t="n">
        <v>-8.4035E-006</v>
      </c>
      <c r="J80" s="184" t="n">
        <v>-3.195E-007</v>
      </c>
      <c r="K80" s="184" t="n">
        <v>0.002629</v>
      </c>
      <c r="L80" s="184" t="n">
        <v>6.91E-005</v>
      </c>
      <c r="M80" s="185" t="n">
        <v>1.51</v>
      </c>
      <c r="N80" s="1" t="n">
        <v>0</v>
      </c>
      <c r="O80" s="1" t="n">
        <v>0</v>
      </c>
      <c r="P80" s="1" t="n">
        <v>0</v>
      </c>
      <c r="Q80" s="1" t="n">
        <v>1</v>
      </c>
      <c r="R80" s="1" t="n">
        <v>2.629E-005</v>
      </c>
      <c r="S80" s="1" t="n">
        <v>6.91E-007</v>
      </c>
      <c r="T80" s="1" t="n">
        <v>3</v>
      </c>
      <c r="U80" s="1" t="n">
        <v>0</v>
      </c>
      <c r="V80" s="1" t="n">
        <v>0</v>
      </c>
      <c r="W80" s="186" t="s">
        <v>413</v>
      </c>
      <c r="X80" s="1" t="s">
        <v>308</v>
      </c>
      <c r="Y80" s="1" t="s">
        <v>309</v>
      </c>
      <c r="AD80" s="1" t="n">
        <f aca="false">AD79+3</f>
        <v>236</v>
      </c>
      <c r="AE80" s="1" t="n">
        <v>79</v>
      </c>
      <c r="AF80" s="1" t="str">
        <f aca="true">INDIRECT("A"&amp;AD80)</f>
        <v>14-ALL</v>
      </c>
      <c r="AG80" s="1" t="n">
        <f aca="true">INDIRECT("D"&amp;AD80)</f>
        <v>200</v>
      </c>
      <c r="AH80" s="1" t="n">
        <f aca="true">INDIRECT("E"&amp;AD80)</f>
        <v>976</v>
      </c>
      <c r="AI80" s="184" t="n">
        <f aca="true">INDIRECT("I"&amp;AD80)</f>
        <v>-8.4035E-006</v>
      </c>
      <c r="AJ80" s="184" t="n">
        <f aca="true">INDIRECT("J"&amp;AD80)</f>
        <v>-3.195E-007</v>
      </c>
      <c r="AK80" s="184" t="n">
        <f aca="true">AVERAGE(INDIRECT("K"&amp;AD80):INDIRECT("K"&amp;AD81-1))</f>
        <v>0.0008327</v>
      </c>
      <c r="AL80" s="184" t="n">
        <f aca="true">AVERAGE(INDIRECT("L"&amp;AD80):INDIRECT("L"&amp;AD81-1))</f>
        <v>2.1335E-005</v>
      </c>
      <c r="AM80" s="184" t="n">
        <f aca="false">(ABS(AK80)/AK80*SQRT((AK80)^2+(AL80)^2))</f>
        <v>0.000832973272215261</v>
      </c>
      <c r="AO80" s="184" t="n">
        <f aca="true">STDEV(INDIRECT("K"&amp;AD80):INDIRECT("K"&amp;AD81-1))</f>
        <v>2.06639783197724E-007</v>
      </c>
    </row>
    <row r="81" customFormat="false" ht="14.25" hidden="false" customHeight="true" outlineLevel="0" collapsed="false">
      <c r="A81" s="1" t="s">
        <v>412</v>
      </c>
      <c r="B81" s="1" t="s">
        <v>305</v>
      </c>
      <c r="C81" s="1" t="n">
        <v>0</v>
      </c>
      <c r="D81" s="1" t="n">
        <v>200</v>
      </c>
      <c r="E81" s="1" t="n">
        <v>976</v>
      </c>
      <c r="F81" s="1" t="s">
        <v>306</v>
      </c>
      <c r="G81" s="184" t="n">
        <v>0.0026197</v>
      </c>
      <c r="H81" s="184" t="n">
        <v>6.83E-005</v>
      </c>
      <c r="I81" s="184" t="n">
        <v>-8.4035E-006</v>
      </c>
      <c r="J81" s="184" t="n">
        <v>-3.195E-007</v>
      </c>
      <c r="K81" s="184" t="n">
        <v>0.0026281</v>
      </c>
      <c r="L81" s="184" t="n">
        <v>6.86E-005</v>
      </c>
      <c r="M81" s="185" t="n">
        <v>1.5</v>
      </c>
      <c r="N81" s="1" t="n">
        <v>0</v>
      </c>
      <c r="O81" s="1" t="n">
        <v>0</v>
      </c>
      <c r="P81" s="1" t="n">
        <v>0</v>
      </c>
      <c r="Q81" s="1" t="n">
        <v>1</v>
      </c>
      <c r="R81" s="1" t="n">
        <v>2.6281E-005</v>
      </c>
      <c r="S81" s="1" t="n">
        <v>6.861E-007</v>
      </c>
      <c r="T81" s="1" t="n">
        <v>3</v>
      </c>
      <c r="U81" s="1" t="n">
        <v>0</v>
      </c>
      <c r="V81" s="1" t="n">
        <v>0</v>
      </c>
      <c r="W81" s="186" t="s">
        <v>414</v>
      </c>
      <c r="X81" s="1" t="s">
        <v>308</v>
      </c>
      <c r="Y81" s="1" t="s">
        <v>309</v>
      </c>
      <c r="AD81" s="1" t="n">
        <f aca="false">AD80+3</f>
        <v>239</v>
      </c>
      <c r="AE81" s="1" t="n">
        <v>80</v>
      </c>
      <c r="AF81" s="1" t="str">
        <f aca="true">INDIRECT("A"&amp;AD81)</f>
        <v>14-0.8</v>
      </c>
      <c r="AG81" s="1" t="n">
        <f aca="true">INDIRECT("D"&amp;AD81)</f>
        <v>200</v>
      </c>
      <c r="AH81" s="1" t="n">
        <f aca="true">INDIRECT("E"&amp;AD81)</f>
        <v>976</v>
      </c>
      <c r="AI81" s="184" t="n">
        <f aca="true">INDIRECT("I"&amp;AD81)</f>
        <v>-8.4035E-006</v>
      </c>
      <c r="AJ81" s="184" t="n">
        <f aca="true">INDIRECT("J"&amp;AD81)</f>
        <v>-3.195E-007</v>
      </c>
      <c r="AK81" s="184" t="n">
        <f aca="true">AVERAGE(INDIRECT("K"&amp;AD81):INDIRECT("K"&amp;AD82-1))</f>
        <v>0.0012279</v>
      </c>
      <c r="AL81" s="184" t="n">
        <f aca="true">AVERAGE(INDIRECT("L"&amp;AD81):INDIRECT("L"&amp;AD82-1))</f>
        <v>4.51666666666667E-005</v>
      </c>
      <c r="AM81" s="184" t="n">
        <f aca="false">(ABS(AK81)/AK81*SQRT((AK81)^2+(AL81)^2))</f>
        <v>0.00122873041704752</v>
      </c>
      <c r="AO81" s="184" t="n">
        <f aca="true">STDEV(INDIRECT("K"&amp;AD81):INDIRECT("K"&amp;AD82-1))</f>
        <v>2.00000000000005E-007</v>
      </c>
    </row>
    <row r="82" customFormat="false" ht="14.25" hidden="false" customHeight="true" outlineLevel="0" collapsed="false">
      <c r="A82" s="1" t="s">
        <v>412</v>
      </c>
      <c r="B82" s="1" t="s">
        <v>305</v>
      </c>
      <c r="C82" s="1" t="n">
        <v>0</v>
      </c>
      <c r="D82" s="1" t="n">
        <v>200</v>
      </c>
      <c r="E82" s="1" t="n">
        <v>976</v>
      </c>
      <c r="F82" s="1" t="s">
        <v>306</v>
      </c>
      <c r="G82" s="184" t="n">
        <v>0.0026196</v>
      </c>
      <c r="H82" s="184" t="n">
        <v>6.82E-005</v>
      </c>
      <c r="I82" s="184" t="n">
        <v>-8.4035E-006</v>
      </c>
      <c r="J82" s="184" t="n">
        <v>-3.195E-007</v>
      </c>
      <c r="K82" s="184" t="n">
        <v>0.002628</v>
      </c>
      <c r="L82" s="184" t="n">
        <v>6.85E-005</v>
      </c>
      <c r="M82" s="185" t="n">
        <v>1.49</v>
      </c>
      <c r="N82" s="1" t="n">
        <v>0</v>
      </c>
      <c r="O82" s="1" t="n">
        <v>0</v>
      </c>
      <c r="P82" s="1" t="n">
        <v>0</v>
      </c>
      <c r="Q82" s="1" t="n">
        <v>1</v>
      </c>
      <c r="R82" s="1" t="n">
        <v>2.628E-005</v>
      </c>
      <c r="S82" s="1" t="n">
        <v>6.848E-007</v>
      </c>
      <c r="T82" s="1" t="n">
        <v>3</v>
      </c>
      <c r="U82" s="1" t="n">
        <v>0</v>
      </c>
      <c r="V82" s="1" t="n">
        <v>0</v>
      </c>
      <c r="W82" s="186" t="s">
        <v>415</v>
      </c>
      <c r="X82" s="1" t="s">
        <v>308</v>
      </c>
      <c r="Y82" s="1" t="s">
        <v>309</v>
      </c>
      <c r="AD82" s="1" t="n">
        <f aca="false">AD81+3</f>
        <v>242</v>
      </c>
      <c r="AE82" s="1" t="n">
        <v>81</v>
      </c>
      <c r="AF82" s="1" t="str">
        <f aca="true">INDIRECT("A"&amp;AD82)</f>
        <v>14-0.6</v>
      </c>
      <c r="AG82" s="1" t="n">
        <f aca="true">INDIRECT("D"&amp;AD82)</f>
        <v>200</v>
      </c>
      <c r="AH82" s="1" t="n">
        <f aca="true">INDIRECT("E"&amp;AD82)</f>
        <v>976</v>
      </c>
      <c r="AI82" s="184" t="n">
        <f aca="true">INDIRECT("I"&amp;AD82)</f>
        <v>-8.4035E-006</v>
      </c>
      <c r="AJ82" s="184" t="n">
        <f aca="true">INDIRECT("J"&amp;AD82)</f>
        <v>-3.195E-007</v>
      </c>
      <c r="AK82" s="184" t="n">
        <f aca="true">AVERAGE(INDIRECT("K"&amp;AD82):INDIRECT("K"&amp;AD83-1))</f>
        <v>0.00085317</v>
      </c>
      <c r="AL82" s="184" t="n">
        <f aca="true">AVERAGE(INDIRECT("L"&amp;AD82):INDIRECT("L"&amp;AD83-1))</f>
        <v>2.2806E-005</v>
      </c>
      <c r="AM82" s="184" t="n">
        <f aca="false">(ABS(AK82)/AK82*SQRT((AK82)^2+(AL82)^2))</f>
        <v>0.000853474757995806</v>
      </c>
      <c r="AO82" s="184" t="n">
        <f aca="true">STDEV(INDIRECT("K"&amp;AD82):INDIRECT("K"&amp;AD83-1))</f>
        <v>2.51594912508194E-007</v>
      </c>
    </row>
    <row r="83" customFormat="false" ht="14.25" hidden="false" customHeight="true" outlineLevel="0" collapsed="false">
      <c r="A83" s="1" t="s">
        <v>416</v>
      </c>
      <c r="B83" s="1" t="s">
        <v>305</v>
      </c>
      <c r="C83" s="1" t="n">
        <v>0</v>
      </c>
      <c r="D83" s="1" t="n">
        <v>200</v>
      </c>
      <c r="E83" s="1" t="n">
        <v>976</v>
      </c>
      <c r="F83" s="1" t="s">
        <v>306</v>
      </c>
      <c r="G83" s="184" t="n">
        <v>0.0018712</v>
      </c>
      <c r="H83" s="184" t="n">
        <v>5.28E-005</v>
      </c>
      <c r="I83" s="184" t="n">
        <v>-8.4035E-006</v>
      </c>
      <c r="J83" s="184" t="n">
        <v>-3.195E-007</v>
      </c>
      <c r="K83" s="184" t="n">
        <v>0.0018796</v>
      </c>
      <c r="L83" s="184" t="n">
        <v>5.31E-005</v>
      </c>
      <c r="M83" s="185" t="n">
        <v>1.62</v>
      </c>
      <c r="N83" s="1" t="n">
        <v>0</v>
      </c>
      <c r="O83" s="1" t="n">
        <v>0</v>
      </c>
      <c r="P83" s="1" t="n">
        <v>0</v>
      </c>
      <c r="Q83" s="1" t="n">
        <v>1</v>
      </c>
      <c r="R83" s="1" t="n">
        <v>1.8796E-005</v>
      </c>
      <c r="S83" s="1" t="n">
        <v>5.309E-007</v>
      </c>
      <c r="T83" s="1" t="n">
        <v>3</v>
      </c>
      <c r="U83" s="1" t="n">
        <v>0</v>
      </c>
      <c r="V83" s="1" t="n">
        <v>0</v>
      </c>
      <c r="W83" s="186" t="s">
        <v>417</v>
      </c>
      <c r="X83" s="1" t="s">
        <v>308</v>
      </c>
      <c r="Y83" s="1" t="s">
        <v>309</v>
      </c>
      <c r="AD83" s="1" t="n">
        <f aca="false">AD82+3</f>
        <v>245</v>
      </c>
      <c r="AE83" s="1" t="n">
        <v>82</v>
      </c>
      <c r="AF83" s="1" t="str">
        <f aca="true">INDIRECT("A"&amp;AD83)</f>
        <v>14-0.4</v>
      </c>
      <c r="AG83" s="1" t="n">
        <f aca="true">INDIRECT("D"&amp;AD83)</f>
        <v>200</v>
      </c>
      <c r="AH83" s="1" t="n">
        <f aca="true">INDIRECT("E"&amp;AD83)</f>
        <v>976</v>
      </c>
      <c r="AI83" s="184" t="n">
        <f aca="true">INDIRECT("I"&amp;AD83)</f>
        <v>-8.4035E-006</v>
      </c>
      <c r="AJ83" s="184" t="n">
        <f aca="true">INDIRECT("J"&amp;AD83)</f>
        <v>-3.195E-007</v>
      </c>
      <c r="AK83" s="184" t="n">
        <f aca="true">AVERAGE(INDIRECT("K"&amp;AD83):INDIRECT("K"&amp;AD84-1))</f>
        <v>0.000630893333333333</v>
      </c>
      <c r="AL83" s="184" t="n">
        <f aca="true">AVERAGE(INDIRECT("L"&amp;AD83):INDIRECT("L"&amp;AD84-1))</f>
        <v>1.69256666666667E-005</v>
      </c>
      <c r="AM83" s="184" t="n">
        <f aca="false">(ABS(AK83)/AK83*SQRT((AK83)^2+(AL83)^2))</f>
        <v>0.000631120334196701</v>
      </c>
      <c r="AO83" s="184" t="n">
        <f aca="true">STDEV(INDIRECT("K"&amp;AD83):INDIRECT("K"&amp;AD84-1))</f>
        <v>1.74737898961097E-007</v>
      </c>
    </row>
    <row r="84" customFormat="false" ht="14.25" hidden="false" customHeight="true" outlineLevel="0" collapsed="false">
      <c r="A84" s="1" t="s">
        <v>416</v>
      </c>
      <c r="B84" s="1" t="s">
        <v>305</v>
      </c>
      <c r="C84" s="1" t="n">
        <v>0</v>
      </c>
      <c r="D84" s="1" t="n">
        <v>200</v>
      </c>
      <c r="E84" s="1" t="n">
        <v>976</v>
      </c>
      <c r="F84" s="1" t="s">
        <v>306</v>
      </c>
      <c r="G84" s="184" t="n">
        <v>0.001871</v>
      </c>
      <c r="H84" s="184" t="n">
        <v>5.28E-005</v>
      </c>
      <c r="I84" s="184" t="n">
        <v>-8.4035E-006</v>
      </c>
      <c r="J84" s="184" t="n">
        <v>-3.195E-007</v>
      </c>
      <c r="K84" s="184" t="n">
        <v>0.0018794</v>
      </c>
      <c r="L84" s="184" t="n">
        <v>5.31E-005</v>
      </c>
      <c r="M84" s="185" t="n">
        <v>1.62</v>
      </c>
      <c r="N84" s="1" t="n">
        <v>0</v>
      </c>
      <c r="O84" s="1" t="n">
        <v>0</v>
      </c>
      <c r="P84" s="1" t="n">
        <v>0</v>
      </c>
      <c r="Q84" s="1" t="n">
        <v>1</v>
      </c>
      <c r="R84" s="1" t="n">
        <v>1.8794E-005</v>
      </c>
      <c r="S84" s="1" t="n">
        <v>5.308E-007</v>
      </c>
      <c r="T84" s="1" t="n">
        <v>3</v>
      </c>
      <c r="U84" s="1" t="n">
        <v>0</v>
      </c>
      <c r="V84" s="1" t="n">
        <v>0</v>
      </c>
      <c r="W84" s="186" t="s">
        <v>418</v>
      </c>
      <c r="X84" s="1" t="s">
        <v>308</v>
      </c>
      <c r="Y84" s="1" t="s">
        <v>309</v>
      </c>
      <c r="AD84" s="1" t="n">
        <f aca="false">AD83+3</f>
        <v>248</v>
      </c>
      <c r="AE84" s="1" t="n">
        <v>83</v>
      </c>
      <c r="AF84" s="1" t="str">
        <f aca="true">INDIRECT("A"&amp;AD84)</f>
        <v>14-0.2</v>
      </c>
      <c r="AG84" s="1" t="n">
        <f aca="true">INDIRECT("D"&amp;AD84)</f>
        <v>200</v>
      </c>
      <c r="AH84" s="1" t="n">
        <f aca="true">INDIRECT("E"&amp;AD84)</f>
        <v>976</v>
      </c>
      <c r="AI84" s="184" t="n">
        <f aca="true">INDIRECT("I"&amp;AD84)</f>
        <v>-8.4035E-006</v>
      </c>
      <c r="AJ84" s="184" t="n">
        <f aca="true">INDIRECT("J"&amp;AD84)</f>
        <v>-3.195E-007</v>
      </c>
      <c r="AK84" s="184" t="n">
        <f aca="true">AVERAGE(INDIRECT("K"&amp;AD84):INDIRECT("K"&amp;AD85-1))</f>
        <v>0.000738803333333333</v>
      </c>
      <c r="AL84" s="184" t="n">
        <f aca="true">AVERAGE(INDIRECT("L"&amp;AD84):INDIRECT("L"&amp;AD85-1))</f>
        <v>1.81253333333333E-005</v>
      </c>
      <c r="AM84" s="184" t="n">
        <f aca="false">(ABS(AK84)/AK84*SQRT((AK84)^2+(AL84)^2))</f>
        <v>0.000739025637615427</v>
      </c>
      <c r="AO84" s="184" t="n">
        <f aca="true">STDEV(INDIRECT("K"&amp;AD84):INDIRECT("K"&amp;AD85-1))</f>
        <v>3.19426569548191E-007</v>
      </c>
    </row>
    <row r="85" customFormat="false" ht="14.25" hidden="false" customHeight="true" outlineLevel="0" collapsed="false">
      <c r="A85" s="1" t="s">
        <v>416</v>
      </c>
      <c r="B85" s="1" t="s">
        <v>305</v>
      </c>
      <c r="C85" s="1" t="n">
        <v>0</v>
      </c>
      <c r="D85" s="1" t="n">
        <v>200</v>
      </c>
      <c r="E85" s="1" t="n">
        <v>976</v>
      </c>
      <c r="F85" s="1" t="s">
        <v>306</v>
      </c>
      <c r="G85" s="184" t="n">
        <v>0.0018712</v>
      </c>
      <c r="H85" s="184" t="n">
        <v>5.26E-005</v>
      </c>
      <c r="I85" s="184" t="n">
        <v>-8.4035E-006</v>
      </c>
      <c r="J85" s="184" t="n">
        <v>-3.195E-007</v>
      </c>
      <c r="K85" s="184" t="n">
        <v>0.0018796</v>
      </c>
      <c r="L85" s="184" t="n">
        <v>5.29E-005</v>
      </c>
      <c r="M85" s="185" t="n">
        <v>1.61</v>
      </c>
      <c r="N85" s="1" t="n">
        <v>0</v>
      </c>
      <c r="O85" s="1" t="n">
        <v>0</v>
      </c>
      <c r="P85" s="1" t="n">
        <v>0</v>
      </c>
      <c r="Q85" s="1" t="n">
        <v>1</v>
      </c>
      <c r="R85" s="1" t="n">
        <v>1.8796E-005</v>
      </c>
      <c r="S85" s="1" t="n">
        <v>5.287E-007</v>
      </c>
      <c r="T85" s="1" t="n">
        <v>3</v>
      </c>
      <c r="U85" s="1" t="n">
        <v>0</v>
      </c>
      <c r="V85" s="1" t="n">
        <v>0</v>
      </c>
      <c r="W85" s="186" t="s">
        <v>419</v>
      </c>
      <c r="X85" s="1" t="s">
        <v>308</v>
      </c>
      <c r="Y85" s="1" t="s">
        <v>309</v>
      </c>
      <c r="AD85" s="1" t="n">
        <f aca="false">AD84+3</f>
        <v>251</v>
      </c>
      <c r="AE85" s="1" t="n">
        <v>84</v>
      </c>
      <c r="AF85" s="1" t="str">
        <f aca="true">INDIRECT("A"&amp;AD85)</f>
        <v>14-&lt;0.2</v>
      </c>
      <c r="AG85" s="1" t="n">
        <f aca="true">INDIRECT("D"&amp;AD85)</f>
        <v>200</v>
      </c>
      <c r="AH85" s="1" t="n">
        <f aca="true">INDIRECT("E"&amp;AD85)</f>
        <v>976</v>
      </c>
      <c r="AI85" s="184" t="n">
        <f aca="true">INDIRECT("I"&amp;AD85)</f>
        <v>-8.4035E-006</v>
      </c>
      <c r="AJ85" s="184" t="n">
        <f aca="true">INDIRECT("J"&amp;AD85)</f>
        <v>-3.195E-007</v>
      </c>
      <c r="AK85" s="184" t="n">
        <f aca="true">AVERAGE(INDIRECT("K"&amp;AD85):INDIRECT("K"&amp;AD86-1))</f>
        <v>0.0014996</v>
      </c>
      <c r="AL85" s="184" t="n">
        <f aca="true">AVERAGE(INDIRECT("L"&amp;AD85):INDIRECT("L"&amp;AD86-1))</f>
        <v>3.51E-005</v>
      </c>
      <c r="AM85" s="184" t="n">
        <f aca="false">(ABS(AK85)/AK85*SQRT((AK85)^2+(AL85)^2))</f>
        <v>0.001500010723295</v>
      </c>
      <c r="AO85" s="184" t="n">
        <f aca="true">STDEV(INDIRECT("K"&amp;AD85):INDIRECT("K"&amp;AD86-1))</f>
        <v>2.00000000000005E-007</v>
      </c>
    </row>
    <row r="86" customFormat="false" ht="14.25" hidden="false" customHeight="true" outlineLevel="0" collapsed="false">
      <c r="A86" s="1" t="s">
        <v>420</v>
      </c>
      <c r="B86" s="1" t="s">
        <v>305</v>
      </c>
      <c r="C86" s="1" t="n">
        <v>0</v>
      </c>
      <c r="D86" s="1" t="n">
        <v>200</v>
      </c>
      <c r="E86" s="1" t="n">
        <v>976</v>
      </c>
      <c r="F86" s="1" t="s">
        <v>306</v>
      </c>
      <c r="G86" s="184" t="n">
        <v>0.0024179</v>
      </c>
      <c r="H86" s="184" t="n">
        <v>6.56E-005</v>
      </c>
      <c r="I86" s="184" t="n">
        <v>-8.4035E-006</v>
      </c>
      <c r="J86" s="184" t="n">
        <v>-3.195E-007</v>
      </c>
      <c r="K86" s="184" t="n">
        <v>0.0024263</v>
      </c>
      <c r="L86" s="184" t="n">
        <v>6.59E-005</v>
      </c>
      <c r="M86" s="185" t="n">
        <v>1.56</v>
      </c>
      <c r="N86" s="1" t="n">
        <v>0</v>
      </c>
      <c r="O86" s="1" t="n">
        <v>0</v>
      </c>
      <c r="P86" s="1" t="n">
        <v>0</v>
      </c>
      <c r="Q86" s="1" t="n">
        <v>1</v>
      </c>
      <c r="R86" s="1" t="n">
        <v>2.4263E-005</v>
      </c>
      <c r="S86" s="1" t="n">
        <v>6.594E-007</v>
      </c>
      <c r="T86" s="1" t="n">
        <v>3</v>
      </c>
      <c r="U86" s="1" t="n">
        <v>0</v>
      </c>
      <c r="V86" s="1" t="n">
        <v>0</v>
      </c>
      <c r="W86" s="186" t="s">
        <v>421</v>
      </c>
      <c r="X86" s="1" t="s">
        <v>308</v>
      </c>
      <c r="Y86" s="1" t="s">
        <v>309</v>
      </c>
      <c r="AD86" s="1" t="n">
        <f aca="false">AD85+3</f>
        <v>254</v>
      </c>
      <c r="AE86" s="1" t="n">
        <v>85</v>
      </c>
      <c r="AF86" s="1" t="str">
        <f aca="true">INDIRECT("A"&amp;AD86)</f>
        <v>15-ALL</v>
      </c>
      <c r="AG86" s="1" t="n">
        <f aca="true">INDIRECT("D"&amp;AD86)</f>
        <v>200</v>
      </c>
      <c r="AH86" s="1" t="n">
        <f aca="true">INDIRECT("E"&amp;AD86)</f>
        <v>976</v>
      </c>
      <c r="AI86" s="184" t="n">
        <f aca="true">INDIRECT("I"&amp;AD86)</f>
        <v>-8.4035E-006</v>
      </c>
      <c r="AJ86" s="184" t="n">
        <f aca="true">INDIRECT("J"&amp;AD86)</f>
        <v>-3.195E-007</v>
      </c>
      <c r="AK86" s="184" t="n">
        <f aca="true">AVERAGE(INDIRECT("K"&amp;AD86):INDIRECT("K"&amp;AD87-1))</f>
        <v>0.00139493333333333</v>
      </c>
      <c r="AL86" s="184" t="n">
        <f aca="true">AVERAGE(INDIRECT("L"&amp;AD86):INDIRECT("L"&amp;AD87-1))</f>
        <v>3.83333333333333E-005</v>
      </c>
      <c r="AM86" s="184" t="n">
        <f aca="false">(ABS(AK86)/AK86*SQRT((AK86)^2+(AL86)^2))</f>
        <v>0.00139545994169983</v>
      </c>
      <c r="AO86" s="184" t="n">
        <f aca="true">STDEV(INDIRECT("K"&amp;AD86):INDIRECT("K"&amp;AD87-1))</f>
        <v>4.16333199893219E-007</v>
      </c>
    </row>
    <row r="87" customFormat="false" ht="14.25" hidden="false" customHeight="true" outlineLevel="0" collapsed="false">
      <c r="A87" s="1" t="s">
        <v>420</v>
      </c>
      <c r="B87" s="1" t="s">
        <v>305</v>
      </c>
      <c r="C87" s="1" t="n">
        <v>0</v>
      </c>
      <c r="D87" s="1" t="n">
        <v>200</v>
      </c>
      <c r="E87" s="1" t="n">
        <v>976</v>
      </c>
      <c r="F87" s="1" t="s">
        <v>306</v>
      </c>
      <c r="G87" s="184" t="n">
        <v>0.0024176</v>
      </c>
      <c r="H87" s="184" t="n">
        <v>6.54E-005</v>
      </c>
      <c r="I87" s="184" t="n">
        <v>-8.4035E-006</v>
      </c>
      <c r="J87" s="184" t="n">
        <v>-3.195E-007</v>
      </c>
      <c r="K87" s="184" t="n">
        <v>0.002426</v>
      </c>
      <c r="L87" s="184" t="n">
        <v>6.57E-005</v>
      </c>
      <c r="M87" s="185" t="n">
        <v>1.55</v>
      </c>
      <c r="N87" s="1" t="n">
        <v>0</v>
      </c>
      <c r="O87" s="1" t="n">
        <v>0</v>
      </c>
      <c r="P87" s="1" t="n">
        <v>0</v>
      </c>
      <c r="Q87" s="1" t="n">
        <v>1</v>
      </c>
      <c r="R87" s="1" t="n">
        <v>2.426E-005</v>
      </c>
      <c r="S87" s="1" t="n">
        <v>6.569E-007</v>
      </c>
      <c r="T87" s="1" t="n">
        <v>3</v>
      </c>
      <c r="U87" s="1" t="n">
        <v>0</v>
      </c>
      <c r="V87" s="1" t="n">
        <v>0</v>
      </c>
      <c r="W87" s="186" t="s">
        <v>422</v>
      </c>
      <c r="X87" s="1" t="s">
        <v>308</v>
      </c>
      <c r="Y87" s="1" t="s">
        <v>309</v>
      </c>
      <c r="AD87" s="1" t="n">
        <f aca="false">AD86+3</f>
        <v>257</v>
      </c>
      <c r="AE87" s="1" t="n">
        <v>86</v>
      </c>
      <c r="AF87" s="1" t="str">
        <f aca="true">INDIRECT("A"&amp;AD87)</f>
        <v>15-0.8</v>
      </c>
      <c r="AG87" s="1" t="n">
        <f aca="true">INDIRECT("D"&amp;AD87)</f>
        <v>200</v>
      </c>
      <c r="AH87" s="1" t="n">
        <f aca="true">INDIRECT("E"&amp;AD87)</f>
        <v>976</v>
      </c>
      <c r="AI87" s="184" t="n">
        <f aca="true">INDIRECT("I"&amp;AD87)</f>
        <v>-8.4035E-006</v>
      </c>
      <c r="AJ87" s="184" t="n">
        <f aca="true">INDIRECT("J"&amp;AD87)</f>
        <v>-3.195E-007</v>
      </c>
      <c r="AK87" s="184" t="n">
        <f aca="true">AVERAGE(INDIRECT("K"&amp;AD87):INDIRECT("K"&amp;AD88-1))</f>
        <v>0.00110666666666667</v>
      </c>
      <c r="AL87" s="184" t="n">
        <f aca="true">AVERAGE(INDIRECT("L"&amp;AD87):INDIRECT("L"&amp;AD88-1))</f>
        <v>4.60666666666667E-005</v>
      </c>
      <c r="AM87" s="184" t="n">
        <f aca="false">(ABS(AK87)/AK87*SQRT((AK87)^2+(AL87)^2))</f>
        <v>0.00110762504887208</v>
      </c>
      <c r="AO87" s="184" t="n">
        <f aca="true">STDEV(INDIRECT("K"&amp;AD87):INDIRECT("K"&amp;AD88-1))</f>
        <v>7.09459888459829E-007</v>
      </c>
    </row>
    <row r="88" customFormat="false" ht="14.25" hidden="false" customHeight="true" outlineLevel="0" collapsed="false">
      <c r="A88" s="1" t="s">
        <v>420</v>
      </c>
      <c r="B88" s="1" t="s">
        <v>305</v>
      </c>
      <c r="C88" s="1" t="n">
        <v>0</v>
      </c>
      <c r="D88" s="1" t="n">
        <v>200</v>
      </c>
      <c r="E88" s="1" t="n">
        <v>976</v>
      </c>
      <c r="F88" s="1" t="s">
        <v>306</v>
      </c>
      <c r="G88" s="184" t="n">
        <v>0.002417</v>
      </c>
      <c r="H88" s="184" t="n">
        <v>6.51E-005</v>
      </c>
      <c r="I88" s="184" t="n">
        <v>-8.4035E-006</v>
      </c>
      <c r="J88" s="184" t="n">
        <v>-3.195E-007</v>
      </c>
      <c r="K88" s="184" t="n">
        <v>0.0024254</v>
      </c>
      <c r="L88" s="184" t="n">
        <v>6.55E-005</v>
      </c>
      <c r="M88" s="185" t="n">
        <v>1.55</v>
      </c>
      <c r="N88" s="1" t="n">
        <v>0</v>
      </c>
      <c r="O88" s="1" t="n">
        <v>0</v>
      </c>
      <c r="P88" s="1" t="n">
        <v>0</v>
      </c>
      <c r="Q88" s="1" t="n">
        <v>1</v>
      </c>
      <c r="R88" s="1" t="n">
        <v>2.4254E-005</v>
      </c>
      <c r="S88" s="1" t="n">
        <v>6.545E-007</v>
      </c>
      <c r="T88" s="1" t="n">
        <v>3</v>
      </c>
      <c r="U88" s="1" t="n">
        <v>0</v>
      </c>
      <c r="V88" s="1" t="n">
        <v>0</v>
      </c>
      <c r="W88" s="186" t="s">
        <v>423</v>
      </c>
      <c r="X88" s="1" t="s">
        <v>308</v>
      </c>
      <c r="Y88" s="1" t="s">
        <v>309</v>
      </c>
      <c r="AD88" s="1" t="n">
        <f aca="false">AD87+3</f>
        <v>260</v>
      </c>
      <c r="AE88" s="1" t="n">
        <v>87</v>
      </c>
      <c r="AF88" s="1" t="str">
        <f aca="true">INDIRECT("A"&amp;AD88)</f>
        <v>15-0.6</v>
      </c>
      <c r="AG88" s="1" t="n">
        <f aca="true">INDIRECT("D"&amp;AD88)</f>
        <v>200</v>
      </c>
      <c r="AH88" s="1" t="n">
        <f aca="true">INDIRECT("E"&amp;AD88)</f>
        <v>976</v>
      </c>
      <c r="AI88" s="184" t="n">
        <f aca="true">INDIRECT("I"&amp;AD88)</f>
        <v>-8.4035E-006</v>
      </c>
      <c r="AJ88" s="184" t="n">
        <f aca="true">INDIRECT("J"&amp;AD88)</f>
        <v>-3.195E-007</v>
      </c>
      <c r="AK88" s="184" t="n">
        <f aca="true">AVERAGE(INDIRECT("K"&amp;AD88):INDIRECT("K"&amp;AD89-1))</f>
        <v>0.000893213333333333</v>
      </c>
      <c r="AL88" s="184" t="n">
        <f aca="true">AVERAGE(INDIRECT("L"&amp;AD88):INDIRECT("L"&amp;AD89-1))</f>
        <v>3.45753333333333E-005</v>
      </c>
      <c r="AM88" s="184" t="n">
        <f aca="false">(ABS(AK88)/AK88*SQRT((AK88)^2+(AL88)^2))</f>
        <v>0.000893882269943618</v>
      </c>
      <c r="AO88" s="184" t="n">
        <f aca="true">STDEV(INDIRECT("K"&amp;AD88):INDIRECT("K"&amp;AD89-1))</f>
        <v>8.61645712188811E-007</v>
      </c>
    </row>
    <row r="89" customFormat="false" ht="14.25" hidden="false" customHeight="true" outlineLevel="0" collapsed="false">
      <c r="A89" s="1" t="s">
        <v>424</v>
      </c>
      <c r="B89" s="1" t="s">
        <v>305</v>
      </c>
      <c r="C89" s="1" t="n">
        <v>0</v>
      </c>
      <c r="D89" s="1" t="n">
        <v>200</v>
      </c>
      <c r="E89" s="1" t="n">
        <v>976</v>
      </c>
      <c r="F89" s="1" t="s">
        <v>306</v>
      </c>
      <c r="G89" s="184" t="n">
        <v>0.0027665</v>
      </c>
      <c r="H89" s="184" t="n">
        <v>7.39E-005</v>
      </c>
      <c r="I89" s="184" t="n">
        <v>-8.4035E-006</v>
      </c>
      <c r="J89" s="184" t="n">
        <v>-3.195E-007</v>
      </c>
      <c r="K89" s="184" t="n">
        <v>0.0027749</v>
      </c>
      <c r="L89" s="184" t="n">
        <v>7.42E-005</v>
      </c>
      <c r="M89" s="185" t="n">
        <v>1.53</v>
      </c>
      <c r="N89" s="1" t="n">
        <v>0</v>
      </c>
      <c r="O89" s="1" t="n">
        <v>0</v>
      </c>
      <c r="P89" s="1" t="n">
        <v>0</v>
      </c>
      <c r="Q89" s="1" t="n">
        <v>1</v>
      </c>
      <c r="R89" s="1" t="n">
        <v>2.7749E-005</v>
      </c>
      <c r="S89" s="1" t="n">
        <v>7.422E-007</v>
      </c>
      <c r="T89" s="1" t="n">
        <v>3</v>
      </c>
      <c r="U89" s="1" t="n">
        <v>0</v>
      </c>
      <c r="V89" s="1" t="n">
        <v>0</v>
      </c>
      <c r="W89" s="186" t="s">
        <v>425</v>
      </c>
      <c r="X89" s="1" t="s">
        <v>308</v>
      </c>
      <c r="Y89" s="1" t="s">
        <v>309</v>
      </c>
      <c r="AD89" s="1" t="n">
        <f aca="false">AD88+3</f>
        <v>263</v>
      </c>
      <c r="AE89" s="1" t="n">
        <v>88</v>
      </c>
      <c r="AF89" s="1" t="str">
        <f aca="true">INDIRECT("A"&amp;AD89)</f>
        <v>15-0.4</v>
      </c>
      <c r="AG89" s="1" t="n">
        <f aca="true">INDIRECT("D"&amp;AD89)</f>
        <v>200</v>
      </c>
      <c r="AH89" s="1" t="n">
        <f aca="true">INDIRECT("E"&amp;AD89)</f>
        <v>976</v>
      </c>
      <c r="AI89" s="184" t="n">
        <f aca="true">INDIRECT("I"&amp;AD89)</f>
        <v>-8.4035E-006</v>
      </c>
      <c r="AJ89" s="184" t="n">
        <f aca="true">INDIRECT("J"&amp;AD89)</f>
        <v>-3.195E-007</v>
      </c>
      <c r="AK89" s="184" t="n">
        <f aca="true">AVERAGE(INDIRECT("K"&amp;AD89):INDIRECT("K"&amp;AD90-1))</f>
        <v>0.00085699</v>
      </c>
      <c r="AL89" s="184" t="n">
        <f aca="true">AVERAGE(INDIRECT("L"&amp;AD89):INDIRECT("L"&amp;AD90-1))</f>
        <v>2.32356666666667E-005</v>
      </c>
      <c r="AM89" s="184" t="n">
        <f aca="false">(ABS(AK89)/AK89*SQRT((AK89)^2+(AL89)^2))</f>
        <v>0.000857304937758698</v>
      </c>
      <c r="AO89" s="184" t="n">
        <f aca="true">STDEV(INDIRECT("K"&amp;AD89):INDIRECT("K"&amp;AD90-1))</f>
        <v>2.47588368062804E-007</v>
      </c>
    </row>
    <row r="90" customFormat="false" ht="14.25" hidden="false" customHeight="true" outlineLevel="0" collapsed="false">
      <c r="A90" s="1" t="s">
        <v>424</v>
      </c>
      <c r="B90" s="1" t="s">
        <v>305</v>
      </c>
      <c r="C90" s="1" t="n">
        <v>0</v>
      </c>
      <c r="D90" s="1" t="n">
        <v>200</v>
      </c>
      <c r="E90" s="1" t="n">
        <v>976</v>
      </c>
      <c r="F90" s="1" t="s">
        <v>306</v>
      </c>
      <c r="G90" s="184" t="n">
        <v>0.0027668</v>
      </c>
      <c r="H90" s="184" t="n">
        <v>7.37E-005</v>
      </c>
      <c r="I90" s="184" t="n">
        <v>-8.4035E-006</v>
      </c>
      <c r="J90" s="184" t="n">
        <v>-3.195E-007</v>
      </c>
      <c r="K90" s="184" t="n">
        <v>0.0027752</v>
      </c>
      <c r="L90" s="184" t="n">
        <v>7.4E-005</v>
      </c>
      <c r="M90" s="185" t="n">
        <v>1.53</v>
      </c>
      <c r="N90" s="1" t="n">
        <v>0</v>
      </c>
      <c r="O90" s="1" t="n">
        <v>0</v>
      </c>
      <c r="P90" s="1" t="n">
        <v>0</v>
      </c>
      <c r="Q90" s="1" t="n">
        <v>1</v>
      </c>
      <c r="R90" s="1" t="n">
        <v>2.7752E-005</v>
      </c>
      <c r="S90" s="1" t="n">
        <v>7.402E-007</v>
      </c>
      <c r="T90" s="1" t="n">
        <v>3</v>
      </c>
      <c r="U90" s="1" t="n">
        <v>0</v>
      </c>
      <c r="V90" s="1" t="n">
        <v>0</v>
      </c>
      <c r="W90" s="186" t="s">
        <v>426</v>
      </c>
      <c r="X90" s="1" t="s">
        <v>308</v>
      </c>
      <c r="Y90" s="1" t="s">
        <v>309</v>
      </c>
      <c r="AD90" s="1" t="n">
        <f aca="false">AD89+3</f>
        <v>266</v>
      </c>
      <c r="AE90" s="1" t="n">
        <v>89</v>
      </c>
      <c r="AF90" s="1" t="str">
        <f aca="true">INDIRECT("A"&amp;AD90)</f>
        <v>15-0.2</v>
      </c>
      <c r="AG90" s="1" t="n">
        <f aca="true">INDIRECT("D"&amp;AD90)</f>
        <v>200</v>
      </c>
      <c r="AH90" s="1" t="n">
        <f aca="true">INDIRECT("E"&amp;AD90)</f>
        <v>976</v>
      </c>
      <c r="AI90" s="184" t="n">
        <f aca="true">INDIRECT("I"&amp;AD90)</f>
        <v>-8.4035E-006</v>
      </c>
      <c r="AJ90" s="184" t="n">
        <f aca="true">INDIRECT("J"&amp;AD90)</f>
        <v>-3.195E-007</v>
      </c>
      <c r="AK90" s="184" t="n">
        <f aca="true">AVERAGE(INDIRECT("K"&amp;AD90):INDIRECT("K"&amp;AD91-1))</f>
        <v>0.000919196666666667</v>
      </c>
      <c r="AL90" s="184" t="n">
        <f aca="true">AVERAGE(INDIRECT("L"&amp;AD90):INDIRECT("L"&amp;AD91-1))</f>
        <v>2.47233333333333E-005</v>
      </c>
      <c r="AM90" s="184" t="n">
        <f aca="false">(ABS(AK90)/AK90*SQRT((AK90)^2+(AL90)^2))</f>
        <v>0.000919529094277186</v>
      </c>
      <c r="AO90" s="184" t="n">
        <f aca="true">STDEV(INDIRECT("K"&amp;AD90):INDIRECT("K"&amp;AD91-1))</f>
        <v>2.82901631902906E-007</v>
      </c>
    </row>
    <row r="91" customFormat="false" ht="14.25" hidden="false" customHeight="true" outlineLevel="0" collapsed="false">
      <c r="A91" s="1" t="s">
        <v>424</v>
      </c>
      <c r="B91" s="1" t="s">
        <v>305</v>
      </c>
      <c r="C91" s="1" t="n">
        <v>0</v>
      </c>
      <c r="D91" s="1" t="n">
        <v>200</v>
      </c>
      <c r="E91" s="1" t="n">
        <v>976</v>
      </c>
      <c r="F91" s="1" t="s">
        <v>306</v>
      </c>
      <c r="G91" s="184" t="n">
        <v>0.0027665</v>
      </c>
      <c r="H91" s="184" t="n">
        <v>7.38E-005</v>
      </c>
      <c r="I91" s="184" t="n">
        <v>-8.4035E-006</v>
      </c>
      <c r="J91" s="184" t="n">
        <v>-3.195E-007</v>
      </c>
      <c r="K91" s="184" t="n">
        <v>0.0027749</v>
      </c>
      <c r="L91" s="184" t="n">
        <v>7.41E-005</v>
      </c>
      <c r="M91" s="185" t="n">
        <v>1.53</v>
      </c>
      <c r="N91" s="1" t="n">
        <v>0</v>
      </c>
      <c r="O91" s="1" t="n">
        <v>0</v>
      </c>
      <c r="P91" s="1" t="n">
        <v>0</v>
      </c>
      <c r="Q91" s="1" t="n">
        <v>1</v>
      </c>
      <c r="R91" s="1" t="n">
        <v>2.7749E-005</v>
      </c>
      <c r="S91" s="1" t="n">
        <v>7.412E-007</v>
      </c>
      <c r="T91" s="1" t="n">
        <v>3</v>
      </c>
      <c r="U91" s="1" t="n">
        <v>0</v>
      </c>
      <c r="V91" s="1" t="n">
        <v>0</v>
      </c>
      <c r="W91" s="186" t="s">
        <v>427</v>
      </c>
      <c r="X91" s="1" t="s">
        <v>308</v>
      </c>
      <c r="Y91" s="1" t="s">
        <v>309</v>
      </c>
      <c r="AD91" s="1" t="n">
        <f aca="false">AD90+3</f>
        <v>269</v>
      </c>
      <c r="AE91" s="1" t="n">
        <v>90</v>
      </c>
      <c r="AF91" s="1" t="str">
        <f aca="true">INDIRECT("A"&amp;AD91)</f>
        <v>15-&lt;0.2</v>
      </c>
      <c r="AG91" s="1" t="n">
        <f aca="true">INDIRECT("D"&amp;AD91)</f>
        <v>200</v>
      </c>
      <c r="AH91" s="1" t="n">
        <f aca="true">INDIRECT("E"&amp;AD91)</f>
        <v>976</v>
      </c>
      <c r="AI91" s="184" t="n">
        <f aca="true">INDIRECT("I"&amp;AD91)</f>
        <v>-8.4035E-006</v>
      </c>
      <c r="AJ91" s="184" t="n">
        <f aca="true">INDIRECT("J"&amp;AD91)</f>
        <v>-3.195E-007</v>
      </c>
      <c r="AK91" s="184" t="n">
        <f aca="true">AVERAGE(INDIRECT("K"&amp;AD91):INDIRECT("K"&amp;AD92-1))</f>
        <v>0.0022863</v>
      </c>
      <c r="AL91" s="184" t="n">
        <f aca="true">AVERAGE(INDIRECT("L"&amp;AD91):INDIRECT("L"&amp;AD92-1))</f>
        <v>5.50333333333333E-005</v>
      </c>
      <c r="AM91" s="184" t="n">
        <f aca="false">(ABS(AK91)/AK91*SQRT((AK91)^2+(AL91)^2))</f>
        <v>0.00228696225543356</v>
      </c>
      <c r="AO91" s="184" t="n">
        <f aca="true">STDEV(INDIRECT("K"&amp;AD91):INDIRECT("K"&amp;AD92-1))</f>
        <v>4.58257569495512E-007</v>
      </c>
    </row>
    <row r="92" customFormat="false" ht="14.25" hidden="false" customHeight="true" outlineLevel="0" collapsed="false">
      <c r="A92" s="1" t="s">
        <v>428</v>
      </c>
      <c r="B92" s="1" t="s">
        <v>305</v>
      </c>
      <c r="C92" s="1" t="n">
        <v>0</v>
      </c>
      <c r="D92" s="1" t="n">
        <v>200</v>
      </c>
      <c r="E92" s="1" t="n">
        <v>976</v>
      </c>
      <c r="F92" s="1" t="s">
        <v>306</v>
      </c>
      <c r="G92" s="184" t="n">
        <v>0.0011164</v>
      </c>
      <c r="H92" s="184" t="n">
        <v>3.32E-005</v>
      </c>
      <c r="I92" s="184" t="n">
        <v>-8.4035E-006</v>
      </c>
      <c r="J92" s="184" t="n">
        <v>-3.195E-007</v>
      </c>
      <c r="K92" s="184" t="n">
        <v>0.0011248</v>
      </c>
      <c r="L92" s="184" t="n">
        <v>3.36E-005</v>
      </c>
      <c r="M92" s="185" t="n">
        <v>1.71</v>
      </c>
      <c r="N92" s="1" t="n">
        <v>0</v>
      </c>
      <c r="O92" s="1" t="n">
        <v>0</v>
      </c>
      <c r="P92" s="1" t="n">
        <v>0</v>
      </c>
      <c r="Q92" s="1" t="n">
        <v>1</v>
      </c>
      <c r="R92" s="1" t="n">
        <v>1.1248E-005</v>
      </c>
      <c r="S92" s="1" t="n">
        <v>3.357E-007</v>
      </c>
      <c r="T92" s="1" t="n">
        <v>3</v>
      </c>
      <c r="U92" s="1" t="n">
        <v>0</v>
      </c>
      <c r="V92" s="1" t="n">
        <v>0</v>
      </c>
      <c r="W92" s="186" t="s">
        <v>429</v>
      </c>
      <c r="X92" s="1" t="s">
        <v>308</v>
      </c>
      <c r="Y92" s="1" t="s">
        <v>309</v>
      </c>
      <c r="AD92" s="1" t="n">
        <f aca="false">AD91+3</f>
        <v>272</v>
      </c>
      <c r="AE92" s="1" t="n">
        <v>91</v>
      </c>
      <c r="AF92" s="1" t="str">
        <f aca="true">INDIRECT("A"&amp;AD92)</f>
        <v>16-ALL</v>
      </c>
      <c r="AG92" s="1" t="n">
        <f aca="true">INDIRECT("D"&amp;AD92)</f>
        <v>200</v>
      </c>
      <c r="AH92" s="1" t="n">
        <f aca="true">INDIRECT("E"&amp;AD92)</f>
        <v>976</v>
      </c>
      <c r="AI92" s="184" t="n">
        <f aca="true">INDIRECT("I"&amp;AD92)</f>
        <v>-8.4035E-006</v>
      </c>
      <c r="AJ92" s="184" t="n">
        <f aca="true">INDIRECT("J"&amp;AD92)</f>
        <v>-3.195E-007</v>
      </c>
      <c r="AK92" s="184" t="n">
        <f aca="true">AVERAGE(INDIRECT("K"&amp;AD92):INDIRECT("K"&amp;AD93-1))</f>
        <v>0.00279346666666667</v>
      </c>
      <c r="AL92" s="184" t="n">
        <f aca="true">AVERAGE(INDIRECT("L"&amp;AD92):INDIRECT("L"&amp;AD93-1))</f>
        <v>3.99333333333333E-005</v>
      </c>
      <c r="AM92" s="184" t="n">
        <f aca="false">(ABS(AK92)/AK92*SQRT((AK92)^2+(AL92)^2))</f>
        <v>0.00279375208078471</v>
      </c>
      <c r="AO92" s="184" t="n">
        <f aca="true">STDEV(INDIRECT("K"&amp;AD92):INDIRECT("K"&amp;AD93-1))</f>
        <v>5.50757054728476E-007</v>
      </c>
    </row>
    <row r="93" customFormat="false" ht="14.25" hidden="false" customHeight="true" outlineLevel="0" collapsed="false">
      <c r="A93" s="1" t="s">
        <v>428</v>
      </c>
      <c r="B93" s="1" t="s">
        <v>305</v>
      </c>
      <c r="C93" s="1" t="n">
        <v>0</v>
      </c>
      <c r="D93" s="1" t="n">
        <v>200</v>
      </c>
      <c r="E93" s="1" t="n">
        <v>976</v>
      </c>
      <c r="F93" s="1" t="s">
        <v>306</v>
      </c>
      <c r="G93" s="184" t="n">
        <v>0.0011163</v>
      </c>
      <c r="H93" s="184" t="n">
        <v>3.31E-005</v>
      </c>
      <c r="I93" s="184" t="n">
        <v>-8.4035E-006</v>
      </c>
      <c r="J93" s="184" t="n">
        <v>-3.195E-007</v>
      </c>
      <c r="K93" s="184" t="n">
        <v>0.0011247</v>
      </c>
      <c r="L93" s="184" t="n">
        <v>3.34E-005</v>
      </c>
      <c r="M93" s="185" t="n">
        <v>1.7</v>
      </c>
      <c r="N93" s="1" t="n">
        <v>0</v>
      </c>
      <c r="O93" s="1" t="n">
        <v>0</v>
      </c>
      <c r="P93" s="1" t="n">
        <v>0</v>
      </c>
      <c r="Q93" s="1" t="n">
        <v>1</v>
      </c>
      <c r="R93" s="1" t="n">
        <v>1.1247E-005</v>
      </c>
      <c r="S93" s="1" t="n">
        <v>3.343E-007</v>
      </c>
      <c r="T93" s="1" t="n">
        <v>3</v>
      </c>
      <c r="U93" s="1" t="n">
        <v>0</v>
      </c>
      <c r="V93" s="1" t="n">
        <v>0</v>
      </c>
      <c r="W93" s="186" t="s">
        <v>430</v>
      </c>
      <c r="X93" s="1" t="s">
        <v>308</v>
      </c>
      <c r="Y93" s="1" t="s">
        <v>309</v>
      </c>
      <c r="AD93" s="1" t="n">
        <f aca="false">AD92+3</f>
        <v>275</v>
      </c>
      <c r="AE93" s="1" t="n">
        <v>92</v>
      </c>
      <c r="AF93" s="1" t="str">
        <f aca="true">INDIRECT("A"&amp;AD93)</f>
        <v>16-0.8</v>
      </c>
      <c r="AG93" s="1" t="n">
        <f aca="true">INDIRECT("D"&amp;AD93)</f>
        <v>200</v>
      </c>
      <c r="AH93" s="1" t="n">
        <f aca="true">INDIRECT("E"&amp;AD93)</f>
        <v>976</v>
      </c>
      <c r="AI93" s="184" t="n">
        <f aca="true">INDIRECT("I"&amp;AD93)</f>
        <v>-8.4035E-006</v>
      </c>
      <c r="AJ93" s="184" t="n">
        <f aca="true">INDIRECT("J"&amp;AD93)</f>
        <v>-3.195E-007</v>
      </c>
      <c r="AK93" s="184" t="n">
        <f aca="true">AVERAGE(INDIRECT("K"&amp;AD93):INDIRECT("K"&amp;AD94-1))</f>
        <v>0.00403903333333333</v>
      </c>
      <c r="AL93" s="184" t="n">
        <f aca="true">AVERAGE(INDIRECT("L"&amp;AD93):INDIRECT("L"&amp;AD94-1))</f>
        <v>5.96333333333333E-005</v>
      </c>
      <c r="AM93" s="184" t="n">
        <f aca="false">(ABS(AK93)/AK93*SQRT((AK93)^2+(AL93)^2))</f>
        <v>0.00403947353032821</v>
      </c>
      <c r="AO93" s="184" t="n">
        <f aca="true">STDEV(INDIRECT("K"&amp;AD93):INDIRECT("K"&amp;AD94-1))</f>
        <v>5.51845388975315E-006</v>
      </c>
    </row>
    <row r="94" customFormat="false" ht="14.25" hidden="false" customHeight="true" outlineLevel="0" collapsed="false">
      <c r="A94" s="1" t="s">
        <v>428</v>
      </c>
      <c r="B94" s="1" t="s">
        <v>305</v>
      </c>
      <c r="C94" s="1" t="n">
        <v>0</v>
      </c>
      <c r="D94" s="1" t="n">
        <v>200</v>
      </c>
      <c r="E94" s="1" t="n">
        <v>976</v>
      </c>
      <c r="F94" s="1" t="s">
        <v>306</v>
      </c>
      <c r="G94" s="184" t="n">
        <v>0.0011162</v>
      </c>
      <c r="H94" s="184" t="n">
        <v>3.3E-005</v>
      </c>
      <c r="I94" s="184" t="n">
        <v>-8.4035E-006</v>
      </c>
      <c r="J94" s="184" t="n">
        <v>-3.195E-007</v>
      </c>
      <c r="K94" s="184" t="n">
        <v>0.0011246</v>
      </c>
      <c r="L94" s="184" t="n">
        <v>3.33E-005</v>
      </c>
      <c r="M94" s="185" t="n">
        <v>1.7</v>
      </c>
      <c r="N94" s="1" t="n">
        <v>0</v>
      </c>
      <c r="O94" s="1" t="n">
        <v>0</v>
      </c>
      <c r="P94" s="1" t="n">
        <v>0</v>
      </c>
      <c r="Q94" s="1" t="n">
        <v>1</v>
      </c>
      <c r="R94" s="1" t="n">
        <v>1.1246E-005</v>
      </c>
      <c r="S94" s="1" t="n">
        <v>3.33E-007</v>
      </c>
      <c r="T94" s="1" t="n">
        <v>3</v>
      </c>
      <c r="U94" s="1" t="n">
        <v>0</v>
      </c>
      <c r="V94" s="1" t="n">
        <v>0</v>
      </c>
      <c r="W94" s="186" t="s">
        <v>431</v>
      </c>
      <c r="X94" s="1" t="s">
        <v>308</v>
      </c>
      <c r="Y94" s="1" t="s">
        <v>309</v>
      </c>
      <c r="AD94" s="1" t="n">
        <f aca="false">AD93+3</f>
        <v>278</v>
      </c>
      <c r="AE94" s="1" t="n">
        <v>93</v>
      </c>
      <c r="AF94" s="1" t="str">
        <f aca="true">INDIRECT("A"&amp;AD94)</f>
        <v>16-0.6</v>
      </c>
      <c r="AG94" s="1" t="n">
        <f aca="true">INDIRECT("D"&amp;AD94)</f>
        <v>200</v>
      </c>
      <c r="AH94" s="1" t="n">
        <f aca="true">INDIRECT("E"&amp;AD94)</f>
        <v>976</v>
      </c>
      <c r="AI94" s="184" t="n">
        <f aca="true">INDIRECT("I"&amp;AD94)</f>
        <v>-8.4035E-006</v>
      </c>
      <c r="AJ94" s="184" t="n">
        <f aca="true">INDIRECT("J"&amp;AD94)</f>
        <v>-3.195E-007</v>
      </c>
      <c r="AK94" s="184" t="n">
        <f aca="true">AVERAGE(INDIRECT("K"&amp;AD94):INDIRECT("K"&amp;AD95-1))</f>
        <v>0.0023993</v>
      </c>
      <c r="AL94" s="184" t="n">
        <f aca="true">AVERAGE(INDIRECT("L"&amp;AD94):INDIRECT("L"&amp;AD95-1))</f>
        <v>3.69666666666667E-005</v>
      </c>
      <c r="AM94" s="184" t="n">
        <f aca="false">(ABS(AK94)/AK94*SQRT((AK94)^2+(AL94)^2))</f>
        <v>0.00239958476083768</v>
      </c>
      <c r="AO94" s="184" t="n">
        <f aca="true">STDEV(INDIRECT("K"&amp;AD94):INDIRECT("K"&amp;AD95-1))</f>
        <v>1.04403065089113E-006</v>
      </c>
    </row>
    <row r="95" customFormat="false" ht="14.25" hidden="false" customHeight="true" outlineLevel="0" collapsed="false">
      <c r="A95" s="1" t="s">
        <v>432</v>
      </c>
      <c r="B95" s="1" t="s">
        <v>305</v>
      </c>
      <c r="C95" s="1" t="n">
        <v>0</v>
      </c>
      <c r="D95" s="1" t="n">
        <v>200</v>
      </c>
      <c r="E95" s="1" t="n">
        <v>976</v>
      </c>
      <c r="F95" s="1" t="s">
        <v>306</v>
      </c>
      <c r="G95" s="184" t="n">
        <v>0.0030157</v>
      </c>
      <c r="H95" s="184" t="n">
        <v>9.39E-005</v>
      </c>
      <c r="I95" s="184" t="n">
        <v>-8.4035E-006</v>
      </c>
      <c r="J95" s="184" t="n">
        <v>-3.195E-007</v>
      </c>
      <c r="K95" s="184" t="n">
        <v>0.0030241</v>
      </c>
      <c r="L95" s="184" t="n">
        <v>9.42E-005</v>
      </c>
      <c r="M95" s="185" t="n">
        <v>1.78</v>
      </c>
      <c r="N95" s="1" t="n">
        <v>0</v>
      </c>
      <c r="O95" s="1" t="n">
        <v>0</v>
      </c>
      <c r="P95" s="1" t="n">
        <v>0</v>
      </c>
      <c r="Q95" s="1" t="n">
        <v>1</v>
      </c>
      <c r="R95" s="1" t="n">
        <v>3.0241E-005</v>
      </c>
      <c r="S95" s="1" t="n">
        <v>9.424E-007</v>
      </c>
      <c r="T95" s="1" t="n">
        <v>4</v>
      </c>
      <c r="U95" s="1" t="n">
        <v>0</v>
      </c>
      <c r="V95" s="1" t="n">
        <v>0</v>
      </c>
      <c r="W95" s="186" t="s">
        <v>433</v>
      </c>
      <c r="X95" s="1" t="s">
        <v>308</v>
      </c>
      <c r="Y95" s="1" t="s">
        <v>309</v>
      </c>
      <c r="AD95" s="1" t="n">
        <f aca="false">AD94+3</f>
        <v>281</v>
      </c>
      <c r="AE95" s="1" t="n">
        <v>94</v>
      </c>
      <c r="AF95" s="1" t="str">
        <f aca="true">INDIRECT("A"&amp;AD95)</f>
        <v>16-0.4</v>
      </c>
      <c r="AG95" s="1" t="n">
        <f aca="true">INDIRECT("D"&amp;AD95)</f>
        <v>200</v>
      </c>
      <c r="AH95" s="1" t="n">
        <f aca="true">INDIRECT("E"&amp;AD95)</f>
        <v>976</v>
      </c>
      <c r="AI95" s="184" t="n">
        <f aca="true">INDIRECT("I"&amp;AD95)</f>
        <v>-8.4035E-006</v>
      </c>
      <c r="AJ95" s="184" t="n">
        <f aca="true">INDIRECT("J"&amp;AD95)</f>
        <v>-3.195E-007</v>
      </c>
      <c r="AK95" s="184" t="n">
        <f aca="true">AVERAGE(INDIRECT("K"&amp;AD95):INDIRECT("K"&amp;AD96-1))</f>
        <v>0.00186726666666667</v>
      </c>
      <c r="AL95" s="184" t="n">
        <f aca="true">AVERAGE(INDIRECT("L"&amp;AD95):INDIRECT("L"&amp;AD96-1))</f>
        <v>2.89E-005</v>
      </c>
      <c r="AM95" s="184" t="n">
        <f aca="false">(ABS(AK95)/AK95*SQRT((AK95)^2+(AL95)^2))</f>
        <v>0.0018674902983535</v>
      </c>
      <c r="AO95" s="184" t="n">
        <f aca="true">STDEV(INDIRECT("K"&amp;AD95):INDIRECT("K"&amp;AD96-1))</f>
        <v>5.50757054728594E-007</v>
      </c>
    </row>
    <row r="96" customFormat="false" ht="14.25" hidden="false" customHeight="true" outlineLevel="0" collapsed="false">
      <c r="A96" s="1" t="s">
        <v>432</v>
      </c>
      <c r="B96" s="1" t="s">
        <v>305</v>
      </c>
      <c r="C96" s="1" t="n">
        <v>0</v>
      </c>
      <c r="D96" s="1" t="n">
        <v>200</v>
      </c>
      <c r="E96" s="1" t="n">
        <v>976</v>
      </c>
      <c r="F96" s="1" t="s">
        <v>306</v>
      </c>
      <c r="G96" s="184" t="n">
        <v>0.0030172</v>
      </c>
      <c r="H96" s="184" t="n">
        <v>9.33E-005</v>
      </c>
      <c r="I96" s="184" t="n">
        <v>-8.4035E-006</v>
      </c>
      <c r="J96" s="184" t="n">
        <v>-3.195E-007</v>
      </c>
      <c r="K96" s="184" t="n">
        <v>0.0030256</v>
      </c>
      <c r="L96" s="184" t="n">
        <v>9.37E-005</v>
      </c>
      <c r="M96" s="185" t="n">
        <v>1.77</v>
      </c>
      <c r="N96" s="1" t="n">
        <v>0</v>
      </c>
      <c r="O96" s="1" t="n">
        <v>0</v>
      </c>
      <c r="P96" s="1" t="n">
        <v>0</v>
      </c>
      <c r="Q96" s="1" t="n">
        <v>1</v>
      </c>
      <c r="R96" s="1" t="n">
        <v>3.0256E-005</v>
      </c>
      <c r="S96" s="1" t="n">
        <v>9.365E-007</v>
      </c>
      <c r="T96" s="1" t="n">
        <v>4</v>
      </c>
      <c r="U96" s="1" t="n">
        <v>0</v>
      </c>
      <c r="V96" s="1" t="n">
        <v>0</v>
      </c>
      <c r="W96" s="186" t="s">
        <v>434</v>
      </c>
      <c r="X96" s="1" t="s">
        <v>308</v>
      </c>
      <c r="Y96" s="1" t="s">
        <v>309</v>
      </c>
      <c r="AD96" s="1" t="n">
        <f aca="false">AD95+3</f>
        <v>284</v>
      </c>
      <c r="AE96" s="1" t="n">
        <v>95</v>
      </c>
      <c r="AF96" s="1" t="str">
        <f aca="true">INDIRECT("A"&amp;AD96)</f>
        <v>16-0.2</v>
      </c>
      <c r="AG96" s="1" t="n">
        <f aca="true">INDIRECT("D"&amp;AD96)</f>
        <v>200</v>
      </c>
      <c r="AH96" s="1" t="n">
        <f aca="true">INDIRECT("E"&amp;AD96)</f>
        <v>976</v>
      </c>
      <c r="AI96" s="184" t="n">
        <f aca="true">INDIRECT("I"&amp;AD96)</f>
        <v>-8.4035E-006</v>
      </c>
      <c r="AJ96" s="184" t="n">
        <f aca="true">INDIRECT("J"&amp;AD96)</f>
        <v>-3.195E-007</v>
      </c>
      <c r="AK96" s="184" t="n">
        <f aca="true">AVERAGE(INDIRECT("K"&amp;AD96):INDIRECT("K"&amp;AD97-1))</f>
        <v>0.00197056666666667</v>
      </c>
      <c r="AL96" s="184" t="n">
        <f aca="true">AVERAGE(INDIRECT("L"&amp;AD96):INDIRECT("L"&amp;AD97-1))</f>
        <v>2.87666666666667E-005</v>
      </c>
      <c r="AM96" s="184" t="n">
        <f aca="false">(ABS(AK96)/AK96*SQRT((AK96)^2+(AL96)^2))</f>
        <v>0.00197077662582265</v>
      </c>
      <c r="AO96" s="184" t="n">
        <f aca="true">STDEV(INDIRECT("K"&amp;AD96):INDIRECT("K"&amp;AD97-1))</f>
        <v>3.51188458428294E-007</v>
      </c>
    </row>
    <row r="97" customFormat="false" ht="14.25" hidden="false" customHeight="true" outlineLevel="0" collapsed="false">
      <c r="A97" s="1" t="s">
        <v>432</v>
      </c>
      <c r="B97" s="1" t="s">
        <v>305</v>
      </c>
      <c r="C97" s="1" t="n">
        <v>0</v>
      </c>
      <c r="D97" s="1" t="n">
        <v>200</v>
      </c>
      <c r="E97" s="1" t="n">
        <v>976</v>
      </c>
      <c r="F97" s="1" t="s">
        <v>306</v>
      </c>
      <c r="G97" s="184" t="n">
        <v>0.0030185</v>
      </c>
      <c r="H97" s="184" t="n">
        <v>9.29E-005</v>
      </c>
      <c r="I97" s="184" t="n">
        <v>-8.4035E-006</v>
      </c>
      <c r="J97" s="184" t="n">
        <v>-3.195E-007</v>
      </c>
      <c r="K97" s="184" t="n">
        <v>0.0030269</v>
      </c>
      <c r="L97" s="184" t="n">
        <v>9.32E-005</v>
      </c>
      <c r="M97" s="185" t="n">
        <v>1.76</v>
      </c>
      <c r="N97" s="1" t="n">
        <v>0</v>
      </c>
      <c r="O97" s="1" t="n">
        <v>0</v>
      </c>
      <c r="P97" s="1" t="n">
        <v>0</v>
      </c>
      <c r="Q97" s="1" t="n">
        <v>1</v>
      </c>
      <c r="R97" s="1" t="n">
        <v>3.0269E-005</v>
      </c>
      <c r="S97" s="1" t="n">
        <v>9.323E-007</v>
      </c>
      <c r="T97" s="1" t="n">
        <v>4</v>
      </c>
      <c r="U97" s="1" t="n">
        <v>0</v>
      </c>
      <c r="V97" s="1" t="n">
        <v>0</v>
      </c>
      <c r="W97" s="186" t="s">
        <v>435</v>
      </c>
      <c r="X97" s="1" t="s">
        <v>308</v>
      </c>
      <c r="Y97" s="1" t="s">
        <v>309</v>
      </c>
      <c r="AD97" s="1" t="n">
        <f aca="false">AD96+3</f>
        <v>287</v>
      </c>
      <c r="AE97" s="1" t="n">
        <v>96</v>
      </c>
      <c r="AF97" s="1" t="str">
        <f aca="true">INDIRECT("A"&amp;AD97)</f>
        <v>16-&lt;0.2</v>
      </c>
      <c r="AG97" s="1" t="n">
        <f aca="true">INDIRECT("D"&amp;AD97)</f>
        <v>200</v>
      </c>
      <c r="AH97" s="1" t="n">
        <f aca="true">INDIRECT("E"&amp;AD97)</f>
        <v>976</v>
      </c>
      <c r="AI97" s="184" t="n">
        <f aca="true">INDIRECT("I"&amp;AD97)</f>
        <v>-8.4035E-006</v>
      </c>
      <c r="AJ97" s="184" t="n">
        <f aca="true">INDIRECT("J"&amp;AD97)</f>
        <v>-3.195E-007</v>
      </c>
      <c r="AK97" s="184" t="n">
        <f aca="true">AVERAGE(INDIRECT("K"&amp;AD97):INDIRECT("K"&amp;AD98-1))</f>
        <v>0.00420893333333333</v>
      </c>
      <c r="AL97" s="184" t="n">
        <f aca="true">AVERAGE(INDIRECT("L"&amp;AD97):INDIRECT("L"&amp;AD98-1))</f>
        <v>5.23333333333333E-005</v>
      </c>
      <c r="AM97" s="184" t="n">
        <f aca="false">(ABS(AK97)/AK97*SQRT((AK97)^2+(AL97)^2))</f>
        <v>0.0042092586737123</v>
      </c>
      <c r="AO97" s="184" t="n">
        <f aca="true">STDEV(INDIRECT("K"&amp;AD97):INDIRECT("K"&amp;AD98-1))</f>
        <v>4.04145188432842E-007</v>
      </c>
    </row>
    <row r="98" customFormat="false" ht="14.25" hidden="false" customHeight="true" outlineLevel="0" collapsed="false">
      <c r="A98" s="1" t="s">
        <v>436</v>
      </c>
      <c r="B98" s="1" t="s">
        <v>305</v>
      </c>
      <c r="C98" s="1" t="n">
        <v>0</v>
      </c>
      <c r="D98" s="1" t="n">
        <v>200</v>
      </c>
      <c r="E98" s="1" t="n">
        <v>976</v>
      </c>
      <c r="F98" s="1" t="s">
        <v>306</v>
      </c>
      <c r="G98" s="184" t="n">
        <v>0.001721</v>
      </c>
      <c r="H98" s="184" t="n">
        <v>5.21E-005</v>
      </c>
      <c r="I98" s="184" t="n">
        <v>-8.4035E-006</v>
      </c>
      <c r="J98" s="184" t="n">
        <v>-3.195E-007</v>
      </c>
      <c r="K98" s="184" t="n">
        <v>0.0017294</v>
      </c>
      <c r="L98" s="184" t="n">
        <v>5.24E-005</v>
      </c>
      <c r="M98" s="185" t="n">
        <v>1.74</v>
      </c>
      <c r="N98" s="1" t="n">
        <v>0</v>
      </c>
      <c r="O98" s="1" t="n">
        <v>0</v>
      </c>
      <c r="P98" s="1" t="n">
        <v>0</v>
      </c>
      <c r="Q98" s="1" t="n">
        <v>1</v>
      </c>
      <c r="R98" s="1" t="n">
        <v>1.7294E-005</v>
      </c>
      <c r="S98" s="1" t="n">
        <v>5.241E-007</v>
      </c>
      <c r="T98" s="1" t="n">
        <v>3</v>
      </c>
      <c r="U98" s="1" t="n">
        <v>0</v>
      </c>
      <c r="V98" s="1" t="n">
        <v>0</v>
      </c>
      <c r="W98" s="186" t="s">
        <v>437</v>
      </c>
      <c r="X98" s="1" t="s">
        <v>308</v>
      </c>
      <c r="Y98" s="1" t="s">
        <v>309</v>
      </c>
      <c r="AD98" s="1" t="n">
        <f aca="false">AD97+3</f>
        <v>290</v>
      </c>
      <c r="AE98" s="1" t="n">
        <v>97</v>
      </c>
      <c r="AF98" s="1" t="str">
        <f aca="true">INDIRECT("A"&amp;AD98)</f>
        <v>17-ALL</v>
      </c>
      <c r="AG98" s="1" t="n">
        <f aca="true">INDIRECT("D"&amp;AD98)</f>
        <v>200</v>
      </c>
      <c r="AH98" s="1" t="n">
        <f aca="true">INDIRECT("E"&amp;AD98)</f>
        <v>976</v>
      </c>
      <c r="AI98" s="184" t="n">
        <f aca="true">INDIRECT("I"&amp;AD98)</f>
        <v>-8.4035E-006</v>
      </c>
      <c r="AJ98" s="184" t="n">
        <f aca="true">INDIRECT("J"&amp;AD98)</f>
        <v>-3.195E-007</v>
      </c>
      <c r="AK98" s="184" t="n">
        <f aca="true">AVERAGE(INDIRECT("K"&amp;AD98):INDIRECT("K"&amp;AD99-1))</f>
        <v>0.00226196666666667</v>
      </c>
      <c r="AL98" s="184" t="n">
        <f aca="true">AVERAGE(INDIRECT("L"&amp;AD98):INDIRECT("L"&amp;AD99-1))</f>
        <v>4.50666666666667E-005</v>
      </c>
      <c r="AM98" s="184" t="n">
        <f aca="false">(ABS(AK98)/AK98*SQRT((AK98)^2+(AL98)^2))</f>
        <v>0.00226241556871313</v>
      </c>
      <c r="AO98" s="184" t="n">
        <f aca="true">STDEV(INDIRECT("K"&amp;AD98):INDIRECT("K"&amp;AD99-1))</f>
        <v>5.03322295684801E-007</v>
      </c>
    </row>
    <row r="99" customFormat="false" ht="14.25" hidden="false" customHeight="true" outlineLevel="0" collapsed="false">
      <c r="A99" s="1" t="s">
        <v>436</v>
      </c>
      <c r="B99" s="1" t="s">
        <v>305</v>
      </c>
      <c r="C99" s="1" t="n">
        <v>0</v>
      </c>
      <c r="D99" s="1" t="n">
        <v>200</v>
      </c>
      <c r="E99" s="1" t="n">
        <v>976</v>
      </c>
      <c r="F99" s="1" t="s">
        <v>306</v>
      </c>
      <c r="G99" s="184" t="n">
        <v>0.0017207</v>
      </c>
      <c r="H99" s="184" t="n">
        <v>5.23E-005</v>
      </c>
      <c r="I99" s="184" t="n">
        <v>-8.4035E-006</v>
      </c>
      <c r="J99" s="184" t="n">
        <v>-3.195E-007</v>
      </c>
      <c r="K99" s="184" t="n">
        <v>0.0017291</v>
      </c>
      <c r="L99" s="184" t="n">
        <v>5.27E-005</v>
      </c>
      <c r="M99" s="185" t="n">
        <v>1.74</v>
      </c>
      <c r="N99" s="1" t="n">
        <v>0</v>
      </c>
      <c r="O99" s="1" t="n">
        <v>0</v>
      </c>
      <c r="P99" s="1" t="n">
        <v>0</v>
      </c>
      <c r="Q99" s="1" t="n">
        <v>1</v>
      </c>
      <c r="R99" s="1" t="n">
        <v>1.7291E-005</v>
      </c>
      <c r="S99" s="1" t="n">
        <v>5.267E-007</v>
      </c>
      <c r="T99" s="1" t="n">
        <v>3</v>
      </c>
      <c r="U99" s="1" t="n">
        <v>0</v>
      </c>
      <c r="V99" s="1" t="n">
        <v>0</v>
      </c>
      <c r="W99" s="186" t="s">
        <v>438</v>
      </c>
      <c r="X99" s="1" t="s">
        <v>308</v>
      </c>
      <c r="Y99" s="1" t="s">
        <v>309</v>
      </c>
      <c r="AD99" s="1" t="n">
        <f aca="false">AD98+3</f>
        <v>293</v>
      </c>
      <c r="AE99" s="1" t="n">
        <v>98</v>
      </c>
      <c r="AF99" s="1" t="str">
        <f aca="true">INDIRECT("A"&amp;AD99)</f>
        <v>17-0.8</v>
      </c>
      <c r="AG99" s="1" t="n">
        <f aca="true">INDIRECT("D"&amp;AD99)</f>
        <v>200</v>
      </c>
      <c r="AH99" s="1" t="n">
        <f aca="true">INDIRECT("E"&amp;AD99)</f>
        <v>976</v>
      </c>
      <c r="AI99" s="184" t="n">
        <f aca="true">INDIRECT("I"&amp;AD99)</f>
        <v>-8.4035E-006</v>
      </c>
      <c r="AJ99" s="184" t="n">
        <f aca="true">INDIRECT("J"&amp;AD99)</f>
        <v>-3.195E-007</v>
      </c>
      <c r="AK99" s="184" t="n">
        <f aca="true">AVERAGE(INDIRECT("K"&amp;AD99):INDIRECT("K"&amp;AD100-1))</f>
        <v>0.00159096666666667</v>
      </c>
      <c r="AL99" s="184" t="n">
        <f aca="true">AVERAGE(INDIRECT("L"&amp;AD99):INDIRECT("L"&amp;AD100-1))</f>
        <v>3.83333333333333E-005</v>
      </c>
      <c r="AM99" s="184" t="n">
        <f aca="false">(ABS(AK99)/AK99*SQRT((AK99)^2+(AL99)^2))</f>
        <v>0.00159142840834544</v>
      </c>
      <c r="AO99" s="184" t="n">
        <f aca="true">STDEV(INDIRECT("K"&amp;AD99):INDIRECT("K"&amp;AD100-1))</f>
        <v>3.41223289552942E-006</v>
      </c>
    </row>
    <row r="100" customFormat="false" ht="14.25" hidden="false" customHeight="true" outlineLevel="0" collapsed="false">
      <c r="A100" s="1" t="s">
        <v>436</v>
      </c>
      <c r="B100" s="1" t="s">
        <v>305</v>
      </c>
      <c r="C100" s="1" t="n">
        <v>0</v>
      </c>
      <c r="D100" s="1" t="n">
        <v>200</v>
      </c>
      <c r="E100" s="1" t="n">
        <v>976</v>
      </c>
      <c r="F100" s="1" t="s">
        <v>306</v>
      </c>
      <c r="G100" s="184" t="n">
        <v>0.0017207</v>
      </c>
      <c r="H100" s="184" t="n">
        <v>5.22E-005</v>
      </c>
      <c r="I100" s="184" t="n">
        <v>-8.4035E-006</v>
      </c>
      <c r="J100" s="184" t="n">
        <v>-3.195E-007</v>
      </c>
      <c r="K100" s="184" t="n">
        <v>0.0017291</v>
      </c>
      <c r="L100" s="184" t="n">
        <v>5.25E-005</v>
      </c>
      <c r="M100" s="185" t="n">
        <v>1.74</v>
      </c>
      <c r="N100" s="1" t="n">
        <v>0</v>
      </c>
      <c r="O100" s="1" t="n">
        <v>0</v>
      </c>
      <c r="P100" s="1" t="n">
        <v>0</v>
      </c>
      <c r="Q100" s="1" t="n">
        <v>1</v>
      </c>
      <c r="R100" s="1" t="n">
        <v>1.7291E-005</v>
      </c>
      <c r="S100" s="1" t="n">
        <v>5.25E-007</v>
      </c>
      <c r="T100" s="1" t="n">
        <v>3</v>
      </c>
      <c r="U100" s="1" t="n">
        <v>0</v>
      </c>
      <c r="V100" s="1" t="n">
        <v>0</v>
      </c>
      <c r="W100" s="186" t="s">
        <v>439</v>
      </c>
      <c r="X100" s="1" t="s">
        <v>308</v>
      </c>
      <c r="Y100" s="1" t="s">
        <v>309</v>
      </c>
      <c r="AD100" s="1" t="n">
        <f aca="false">AD99+3</f>
        <v>296</v>
      </c>
      <c r="AE100" s="1" t="n">
        <v>99</v>
      </c>
      <c r="AF100" s="1" t="str">
        <f aca="true">INDIRECT("A"&amp;AD100)</f>
        <v>17-0.6</v>
      </c>
      <c r="AG100" s="1" t="n">
        <f aca="true">INDIRECT("D"&amp;AD100)</f>
        <v>200</v>
      </c>
      <c r="AH100" s="1" t="n">
        <f aca="true">INDIRECT("E"&amp;AD100)</f>
        <v>976</v>
      </c>
      <c r="AI100" s="184" t="n">
        <f aca="true">INDIRECT("I"&amp;AD100)</f>
        <v>-8.4035E-006</v>
      </c>
      <c r="AJ100" s="184" t="n">
        <f aca="true">INDIRECT("J"&amp;AD100)</f>
        <v>-3.195E-007</v>
      </c>
      <c r="AK100" s="184" t="n">
        <f aca="true">AVERAGE(INDIRECT("K"&amp;AD100):INDIRECT("K"&amp;AD101-1))</f>
        <v>0.0015885</v>
      </c>
      <c r="AL100" s="184" t="n">
        <f aca="true">AVERAGE(INDIRECT("L"&amp;AD100):INDIRECT("L"&amp;AD101-1))</f>
        <v>3.28E-005</v>
      </c>
      <c r="AM100" s="184" t="n">
        <f aca="false">(ABS(AK100)/AK100*SQRT((AK100)^2+(AL100)^2))</f>
        <v>0.00158883859784435</v>
      </c>
      <c r="AO100" s="184" t="n">
        <f aca="true">STDEV(INDIRECT("K"&amp;AD100):INDIRECT("K"&amp;AD101-1))</f>
        <v>3.60555127546483E-007</v>
      </c>
    </row>
    <row r="101" customFormat="false" ht="14.25" hidden="false" customHeight="true" outlineLevel="0" collapsed="false">
      <c r="A101" s="1" t="s">
        <v>440</v>
      </c>
      <c r="B101" s="1" t="s">
        <v>305</v>
      </c>
      <c r="C101" s="1" t="n">
        <v>0</v>
      </c>
      <c r="D101" s="1" t="n">
        <v>200</v>
      </c>
      <c r="E101" s="1" t="n">
        <v>976</v>
      </c>
      <c r="F101" s="1" t="s">
        <v>306</v>
      </c>
      <c r="G101" s="184" t="n">
        <v>0.00098369</v>
      </c>
      <c r="H101" s="184" t="n">
        <v>2.8448E-005</v>
      </c>
      <c r="I101" s="184" t="n">
        <v>-8.4035E-006</v>
      </c>
      <c r="J101" s="184" t="n">
        <v>-3.195E-007</v>
      </c>
      <c r="K101" s="184" t="n">
        <v>0.0009921</v>
      </c>
      <c r="L101" s="184" t="n">
        <v>2.8767E-005</v>
      </c>
      <c r="M101" s="185" t="n">
        <v>1.66</v>
      </c>
      <c r="N101" s="1" t="n">
        <v>0</v>
      </c>
      <c r="O101" s="1" t="n">
        <v>0</v>
      </c>
      <c r="P101" s="1" t="n">
        <v>0</v>
      </c>
      <c r="Q101" s="1" t="n">
        <v>1</v>
      </c>
      <c r="R101" s="1" t="n">
        <v>9.921E-006</v>
      </c>
      <c r="S101" s="1" t="n">
        <v>2.877E-007</v>
      </c>
      <c r="T101" s="1" t="n">
        <v>3</v>
      </c>
      <c r="U101" s="1" t="n">
        <v>0</v>
      </c>
      <c r="V101" s="1" t="n">
        <v>0</v>
      </c>
      <c r="W101" s="186" t="s">
        <v>441</v>
      </c>
      <c r="X101" s="1" t="s">
        <v>308</v>
      </c>
      <c r="Y101" s="1" t="s">
        <v>309</v>
      </c>
      <c r="AD101" s="1" t="n">
        <f aca="false">AD100+3</f>
        <v>299</v>
      </c>
      <c r="AE101" s="1" t="n">
        <v>100</v>
      </c>
      <c r="AF101" s="1" t="str">
        <f aca="true">INDIRECT("A"&amp;AD101)</f>
        <v>17-0.4</v>
      </c>
      <c r="AG101" s="1" t="n">
        <f aca="true">INDIRECT("D"&amp;AD101)</f>
        <v>200</v>
      </c>
      <c r="AH101" s="1" t="n">
        <f aca="true">INDIRECT("E"&amp;AD101)</f>
        <v>976</v>
      </c>
      <c r="AI101" s="184" t="n">
        <f aca="true">INDIRECT("I"&amp;AD101)</f>
        <v>-8.4035E-006</v>
      </c>
      <c r="AJ101" s="184" t="n">
        <f aca="true">INDIRECT("J"&amp;AD101)</f>
        <v>-3.195E-007</v>
      </c>
      <c r="AK101" s="184" t="n">
        <f aca="true">AVERAGE(INDIRECT("K"&amp;AD101):INDIRECT("K"&amp;AD102-1))</f>
        <v>0.000951093333333333</v>
      </c>
      <c r="AL101" s="184" t="n">
        <f aca="true">AVERAGE(INDIRECT("L"&amp;AD101):INDIRECT("L"&amp;AD102-1))</f>
        <v>2.0807E-005</v>
      </c>
      <c r="AM101" s="184" t="n">
        <f aca="false">(ABS(AK101)/AK101*SQRT((AK101)^2+(AL101)^2))</f>
        <v>0.000951320902724265</v>
      </c>
      <c r="AO101" s="184" t="n">
        <f aca="true">STDEV(INDIRECT("K"&amp;AD101):INDIRECT("K"&amp;AD102-1))</f>
        <v>3.511884584285E-008</v>
      </c>
    </row>
    <row r="102" customFormat="false" ht="14.25" hidden="false" customHeight="true" outlineLevel="0" collapsed="false">
      <c r="A102" s="1" t="s">
        <v>440</v>
      </c>
      <c r="B102" s="1" t="s">
        <v>305</v>
      </c>
      <c r="C102" s="1" t="n">
        <v>0</v>
      </c>
      <c r="D102" s="1" t="n">
        <v>200</v>
      </c>
      <c r="E102" s="1" t="n">
        <v>976</v>
      </c>
      <c r="F102" s="1" t="s">
        <v>306</v>
      </c>
      <c r="G102" s="184" t="n">
        <v>0.00098374</v>
      </c>
      <c r="H102" s="184" t="n">
        <v>2.836E-005</v>
      </c>
      <c r="I102" s="184" t="n">
        <v>-8.4035E-006</v>
      </c>
      <c r="J102" s="184" t="n">
        <v>-3.195E-007</v>
      </c>
      <c r="K102" s="184" t="n">
        <v>0.00099214</v>
      </c>
      <c r="L102" s="184" t="n">
        <v>2.8679E-005</v>
      </c>
      <c r="M102" s="185" t="n">
        <v>1.66</v>
      </c>
      <c r="N102" s="1" t="n">
        <v>0</v>
      </c>
      <c r="O102" s="1" t="n">
        <v>0</v>
      </c>
      <c r="P102" s="1" t="n">
        <v>0</v>
      </c>
      <c r="Q102" s="1" t="n">
        <v>1</v>
      </c>
      <c r="R102" s="1" t="n">
        <v>9.9214E-006</v>
      </c>
      <c r="S102" s="1" t="n">
        <v>2.868E-007</v>
      </c>
      <c r="T102" s="1" t="n">
        <v>3</v>
      </c>
      <c r="U102" s="1" t="n">
        <v>0</v>
      </c>
      <c r="V102" s="1" t="n">
        <v>0</v>
      </c>
      <c r="W102" s="186" t="s">
        <v>442</v>
      </c>
      <c r="X102" s="1" t="s">
        <v>308</v>
      </c>
      <c r="Y102" s="1" t="s">
        <v>309</v>
      </c>
      <c r="AD102" s="1" t="n">
        <f aca="false">AD101+3</f>
        <v>302</v>
      </c>
      <c r="AE102" s="1" t="n">
        <v>101</v>
      </c>
      <c r="AF102" s="1" t="str">
        <f aca="true">INDIRECT("A"&amp;AD102)</f>
        <v>17-0.2</v>
      </c>
      <c r="AG102" s="1" t="n">
        <f aca="true">INDIRECT("D"&amp;AD102)</f>
        <v>200</v>
      </c>
      <c r="AH102" s="1" t="n">
        <f aca="true">INDIRECT("E"&amp;AD102)</f>
        <v>976</v>
      </c>
      <c r="AI102" s="184" t="n">
        <f aca="true">INDIRECT("I"&amp;AD102)</f>
        <v>-8.4035E-006</v>
      </c>
      <c r="AJ102" s="184" t="n">
        <f aca="true">INDIRECT("J"&amp;AD102)</f>
        <v>-3.195E-007</v>
      </c>
      <c r="AK102" s="184" t="n">
        <f aca="true">AVERAGE(INDIRECT("K"&amp;AD102):INDIRECT("K"&amp;AD103-1))</f>
        <v>0.00129073333333333</v>
      </c>
      <c r="AL102" s="184" t="n">
        <f aca="true">AVERAGE(INDIRECT("L"&amp;AD102):INDIRECT("L"&amp;AD103-1))</f>
        <v>2.66333333333333E-005</v>
      </c>
      <c r="AM102" s="184" t="n">
        <f aca="false">(ABS(AK102)/AK102*SQRT((AK102)^2+(AL102)^2))</f>
        <v>0.00129100808371684</v>
      </c>
      <c r="AO102" s="184" t="n">
        <f aca="true">STDEV(INDIRECT("K"&amp;AD102):INDIRECT("K"&amp;AD103-1))</f>
        <v>1.52752523165163E-007</v>
      </c>
    </row>
    <row r="103" customFormat="false" ht="14.25" hidden="false" customHeight="true" outlineLevel="0" collapsed="false">
      <c r="A103" s="1" t="s">
        <v>440</v>
      </c>
      <c r="B103" s="1" t="s">
        <v>305</v>
      </c>
      <c r="C103" s="1" t="n">
        <v>0</v>
      </c>
      <c r="D103" s="1" t="n">
        <v>200</v>
      </c>
      <c r="E103" s="1" t="n">
        <v>976</v>
      </c>
      <c r="F103" s="1" t="s">
        <v>306</v>
      </c>
      <c r="G103" s="184" t="n">
        <v>0.0009839</v>
      </c>
      <c r="H103" s="184" t="n">
        <v>2.8485E-005</v>
      </c>
      <c r="I103" s="184" t="n">
        <v>-8.4035E-006</v>
      </c>
      <c r="J103" s="184" t="n">
        <v>-3.195E-007</v>
      </c>
      <c r="K103" s="184" t="n">
        <v>0.00099231</v>
      </c>
      <c r="L103" s="184" t="n">
        <v>2.8804E-005</v>
      </c>
      <c r="M103" s="185" t="n">
        <v>1.66</v>
      </c>
      <c r="N103" s="1" t="n">
        <v>0</v>
      </c>
      <c r="O103" s="1" t="n">
        <v>0</v>
      </c>
      <c r="P103" s="1" t="n">
        <v>0</v>
      </c>
      <c r="Q103" s="1" t="n">
        <v>1</v>
      </c>
      <c r="R103" s="1" t="n">
        <v>9.9231E-006</v>
      </c>
      <c r="S103" s="1" t="n">
        <v>2.88E-007</v>
      </c>
      <c r="T103" s="1" t="n">
        <v>3</v>
      </c>
      <c r="U103" s="1" t="n">
        <v>0</v>
      </c>
      <c r="V103" s="1" t="n">
        <v>0</v>
      </c>
      <c r="W103" s="186" t="s">
        <v>443</v>
      </c>
      <c r="X103" s="1" t="s">
        <v>308</v>
      </c>
      <c r="Y103" s="1" t="s">
        <v>309</v>
      </c>
      <c r="AD103" s="1" t="n">
        <f aca="false">AD102+3</f>
        <v>305</v>
      </c>
      <c r="AE103" s="1" t="n">
        <v>102</v>
      </c>
      <c r="AF103" s="1" t="str">
        <f aca="true">INDIRECT("A"&amp;AD103)</f>
        <v>17-&lt;0.2</v>
      </c>
      <c r="AG103" s="1" t="n">
        <f aca="true">INDIRECT("D"&amp;AD103)</f>
        <v>200</v>
      </c>
      <c r="AH103" s="1" t="n">
        <f aca="true">INDIRECT("E"&amp;AD103)</f>
        <v>976</v>
      </c>
      <c r="AI103" s="184" t="n">
        <f aca="true">INDIRECT("I"&amp;AD103)</f>
        <v>-8.4035E-006</v>
      </c>
      <c r="AJ103" s="184" t="n">
        <f aca="true">INDIRECT("J"&amp;AD103)</f>
        <v>-3.195E-007</v>
      </c>
      <c r="AK103" s="184" t="n">
        <f aca="true">AVERAGE(INDIRECT("K"&amp;AD103):INDIRECT("K"&amp;AD104-1))</f>
        <v>0.00304</v>
      </c>
      <c r="AL103" s="184" t="n">
        <f aca="true">AVERAGE(INDIRECT("L"&amp;AD103):INDIRECT("L"&amp;AD104-1))</f>
        <v>5.30333333333333E-005</v>
      </c>
      <c r="AM103" s="184" t="n">
        <f aca="false">(ABS(AK103)/AK103*SQRT((AK103)^2+(AL103)^2))</f>
        <v>0.00304046255271208</v>
      </c>
      <c r="AO103" s="184" t="n">
        <f aca="true">STDEV(INDIRECT("K"&amp;AD103):INDIRECT("K"&amp;AD104-1))</f>
        <v>6.08276253029739E-007</v>
      </c>
    </row>
    <row r="104" customFormat="false" ht="14.25" hidden="false" customHeight="true" outlineLevel="0" collapsed="false">
      <c r="A104" s="1" t="s">
        <v>444</v>
      </c>
      <c r="B104" s="1" t="s">
        <v>305</v>
      </c>
      <c r="C104" s="1" t="n">
        <v>0</v>
      </c>
      <c r="D104" s="1" t="n">
        <v>200</v>
      </c>
      <c r="E104" s="1" t="n">
        <v>976</v>
      </c>
      <c r="F104" s="1" t="s">
        <v>306</v>
      </c>
      <c r="G104" s="184" t="n">
        <v>0.00081731</v>
      </c>
      <c r="H104" s="184" t="n">
        <v>2.2916E-005</v>
      </c>
      <c r="I104" s="184" t="n">
        <v>-8.4035E-006</v>
      </c>
      <c r="J104" s="184" t="n">
        <v>-3.195E-007</v>
      </c>
      <c r="K104" s="184" t="n">
        <v>0.00082571</v>
      </c>
      <c r="L104" s="184" t="n">
        <v>2.3236E-005</v>
      </c>
      <c r="M104" s="185" t="n">
        <v>1.61</v>
      </c>
      <c r="N104" s="1" t="n">
        <v>0</v>
      </c>
      <c r="O104" s="1" t="n">
        <v>0</v>
      </c>
      <c r="P104" s="1" t="n">
        <v>0</v>
      </c>
      <c r="Q104" s="1" t="n">
        <v>1</v>
      </c>
      <c r="R104" s="1" t="n">
        <v>8.2571E-006</v>
      </c>
      <c r="S104" s="1" t="n">
        <v>2.324E-007</v>
      </c>
      <c r="T104" s="1" t="n">
        <v>3</v>
      </c>
      <c r="U104" s="1" t="n">
        <v>0</v>
      </c>
      <c r="V104" s="1" t="n">
        <v>0</v>
      </c>
      <c r="W104" s="186" t="s">
        <v>445</v>
      </c>
      <c r="X104" s="1" t="s">
        <v>308</v>
      </c>
      <c r="Y104" s="1" t="s">
        <v>309</v>
      </c>
      <c r="AD104" s="1" t="n">
        <f aca="false">AD103+3</f>
        <v>308</v>
      </c>
      <c r="AE104" s="1" t="n">
        <v>103</v>
      </c>
      <c r="AF104" s="1" t="str">
        <f aca="true">INDIRECT("A"&amp;AD104)</f>
        <v>18-ALL</v>
      </c>
      <c r="AG104" s="1" t="n">
        <f aca="true">INDIRECT("D"&amp;AD104)</f>
        <v>200</v>
      </c>
      <c r="AH104" s="1" t="n">
        <f aca="true">INDIRECT("E"&amp;AD104)</f>
        <v>976</v>
      </c>
      <c r="AI104" s="184" t="n">
        <f aca="true">INDIRECT("I"&amp;AD104)</f>
        <v>-8.4035E-006</v>
      </c>
      <c r="AJ104" s="184" t="n">
        <f aca="true">INDIRECT("J"&amp;AD104)</f>
        <v>-3.195E-007</v>
      </c>
      <c r="AK104" s="184" t="n">
        <f aca="true">AVERAGE(INDIRECT("K"&amp;AD104):INDIRECT("K"&amp;AD105-1))</f>
        <v>0.0008739</v>
      </c>
      <c r="AL104" s="184" t="n">
        <f aca="true">AVERAGE(INDIRECT("L"&amp;AD104):INDIRECT("L"&amp;AD105-1))</f>
        <v>1.84756666666667E-005</v>
      </c>
      <c r="AM104" s="184" t="n">
        <f aca="false">(ABS(AK104)/AK104*SQRT((AK104)^2+(AL104)^2))</f>
        <v>0.000874095280995601</v>
      </c>
      <c r="AO104" s="184" t="n">
        <f aca="true">STDEV(INDIRECT("K"&amp;AD104):INDIRECT("K"&amp;AD105-1))</f>
        <v>6.99999999999947E-008</v>
      </c>
    </row>
    <row r="105" customFormat="false" ht="14.25" hidden="false" customHeight="true" outlineLevel="0" collapsed="false">
      <c r="A105" s="1" t="s">
        <v>444</v>
      </c>
      <c r="B105" s="1" t="s">
        <v>305</v>
      </c>
      <c r="C105" s="1" t="n">
        <v>0</v>
      </c>
      <c r="D105" s="1" t="n">
        <v>200</v>
      </c>
      <c r="E105" s="1" t="n">
        <v>976</v>
      </c>
      <c r="F105" s="1" t="s">
        <v>306</v>
      </c>
      <c r="G105" s="184" t="n">
        <v>0.0008173</v>
      </c>
      <c r="H105" s="184" t="n">
        <v>2.311E-005</v>
      </c>
      <c r="I105" s="184" t="n">
        <v>-8.4035E-006</v>
      </c>
      <c r="J105" s="184" t="n">
        <v>-3.195E-007</v>
      </c>
      <c r="K105" s="184" t="n">
        <v>0.00082571</v>
      </c>
      <c r="L105" s="184" t="n">
        <v>2.343E-005</v>
      </c>
      <c r="M105" s="185" t="n">
        <v>1.63</v>
      </c>
      <c r="N105" s="1" t="n">
        <v>0</v>
      </c>
      <c r="O105" s="1" t="n">
        <v>0</v>
      </c>
      <c r="P105" s="1" t="n">
        <v>0</v>
      </c>
      <c r="Q105" s="1" t="n">
        <v>1</v>
      </c>
      <c r="R105" s="1" t="n">
        <v>8.2571E-006</v>
      </c>
      <c r="S105" s="1" t="n">
        <v>2.343E-007</v>
      </c>
      <c r="T105" s="1" t="n">
        <v>3</v>
      </c>
      <c r="U105" s="1" t="n">
        <v>0</v>
      </c>
      <c r="V105" s="1" t="n">
        <v>0</v>
      </c>
      <c r="W105" s="186" t="s">
        <v>446</v>
      </c>
      <c r="X105" s="1" t="s">
        <v>308</v>
      </c>
      <c r="Y105" s="1" t="s">
        <v>309</v>
      </c>
      <c r="AD105" s="1" t="n">
        <f aca="false">AD104+3</f>
        <v>311</v>
      </c>
      <c r="AE105" s="1" t="n">
        <v>104</v>
      </c>
      <c r="AF105" s="1" t="str">
        <f aca="true">INDIRECT("A"&amp;AD105)</f>
        <v>18-0.8</v>
      </c>
      <c r="AG105" s="1" t="n">
        <f aca="true">INDIRECT("D"&amp;AD105)</f>
        <v>200</v>
      </c>
      <c r="AH105" s="1" t="n">
        <f aca="true">INDIRECT("E"&amp;AD105)</f>
        <v>976</v>
      </c>
      <c r="AI105" s="184" t="n">
        <f aca="true">INDIRECT("I"&amp;AD105)</f>
        <v>-8.4035E-006</v>
      </c>
      <c r="AJ105" s="184" t="n">
        <f aca="true">INDIRECT("J"&amp;AD105)</f>
        <v>-3.195E-007</v>
      </c>
      <c r="AK105" s="184" t="n">
        <f aca="true">AVERAGE(INDIRECT("K"&amp;AD105):INDIRECT("K"&amp;AD106-1))</f>
        <v>0.000926143333333333</v>
      </c>
      <c r="AL105" s="184" t="n">
        <f aca="true">AVERAGE(INDIRECT("L"&amp;AD105):INDIRECT("L"&amp;AD106-1))</f>
        <v>2.15273333333333E-005</v>
      </c>
      <c r="AM105" s="184" t="n">
        <f aca="false">(ABS(AK105)/AK105*SQRT((AK105)^2+(AL105)^2))</f>
        <v>0.000926393490887227</v>
      </c>
      <c r="AO105" s="184" t="n">
        <f aca="true">STDEV(INDIRECT("K"&amp;AD105):INDIRECT("K"&amp;AD106-1))</f>
        <v>5.55187655962689E-007</v>
      </c>
    </row>
    <row r="106" customFormat="false" ht="14.25" hidden="false" customHeight="true" outlineLevel="0" collapsed="false">
      <c r="A106" s="1" t="s">
        <v>444</v>
      </c>
      <c r="B106" s="1" t="s">
        <v>305</v>
      </c>
      <c r="C106" s="1" t="n">
        <v>0</v>
      </c>
      <c r="D106" s="1" t="n">
        <v>200</v>
      </c>
      <c r="E106" s="1" t="n">
        <v>976</v>
      </c>
      <c r="F106" s="1" t="s">
        <v>306</v>
      </c>
      <c r="G106" s="184" t="n">
        <v>0.00081718</v>
      </c>
      <c r="H106" s="184" t="n">
        <v>2.2931E-005</v>
      </c>
      <c r="I106" s="184" t="n">
        <v>-8.4035E-006</v>
      </c>
      <c r="J106" s="184" t="n">
        <v>-3.195E-007</v>
      </c>
      <c r="K106" s="184" t="n">
        <v>0.00082558</v>
      </c>
      <c r="L106" s="184" t="n">
        <v>2.325E-005</v>
      </c>
      <c r="M106" s="185" t="n">
        <v>1.61</v>
      </c>
      <c r="N106" s="1" t="n">
        <v>0</v>
      </c>
      <c r="O106" s="1" t="n">
        <v>0</v>
      </c>
      <c r="P106" s="1" t="n">
        <v>0</v>
      </c>
      <c r="Q106" s="1" t="n">
        <v>1</v>
      </c>
      <c r="R106" s="1" t="n">
        <v>8.2558E-006</v>
      </c>
      <c r="S106" s="1" t="n">
        <v>2.325E-007</v>
      </c>
      <c r="T106" s="1" t="n">
        <v>3</v>
      </c>
      <c r="U106" s="1" t="n">
        <v>0</v>
      </c>
      <c r="V106" s="1" t="n">
        <v>0</v>
      </c>
      <c r="W106" s="186" t="s">
        <v>447</v>
      </c>
      <c r="X106" s="1" t="s">
        <v>308</v>
      </c>
      <c r="Y106" s="1" t="s">
        <v>309</v>
      </c>
      <c r="AD106" s="1" t="n">
        <f aca="false">AD105+3</f>
        <v>314</v>
      </c>
      <c r="AE106" s="1" t="n">
        <v>105</v>
      </c>
      <c r="AF106" s="1" t="str">
        <f aca="true">INDIRECT("A"&amp;AD106)</f>
        <v>18-0.6</v>
      </c>
      <c r="AG106" s="1" t="n">
        <f aca="true">INDIRECT("D"&amp;AD106)</f>
        <v>200</v>
      </c>
      <c r="AH106" s="1" t="n">
        <f aca="true">INDIRECT("E"&amp;AD106)</f>
        <v>976</v>
      </c>
      <c r="AI106" s="184" t="n">
        <f aca="true">INDIRECT("I"&amp;AD106)</f>
        <v>-8.4035E-006</v>
      </c>
      <c r="AJ106" s="184" t="n">
        <f aca="true">INDIRECT("J"&amp;AD106)</f>
        <v>-3.195E-007</v>
      </c>
      <c r="AK106" s="184" t="n">
        <f aca="true">AVERAGE(INDIRECT("K"&amp;AD106):INDIRECT("K"&amp;AD107-1))</f>
        <v>0.000886573333333333</v>
      </c>
      <c r="AL106" s="184" t="n">
        <f aca="true">AVERAGE(INDIRECT("L"&amp;AD106):INDIRECT("L"&amp;AD107-1))</f>
        <v>1.78923333333333E-005</v>
      </c>
      <c r="AM106" s="184" t="n">
        <f aca="false">(ABS(AK106)/AK106*SQRT((AK106)^2+(AL106)^2))</f>
        <v>0.000886753861547774</v>
      </c>
      <c r="AO106" s="184" t="n">
        <f aca="true">STDEV(INDIRECT("K"&amp;AD106):INDIRECT("K"&amp;AD107-1))</f>
        <v>1.32035348802241E-007</v>
      </c>
    </row>
    <row r="107" customFormat="false" ht="14.25" hidden="false" customHeight="true" outlineLevel="0" collapsed="false">
      <c r="A107" s="1" t="s">
        <v>448</v>
      </c>
      <c r="B107" s="1" t="s">
        <v>305</v>
      </c>
      <c r="C107" s="1" t="n">
        <v>0</v>
      </c>
      <c r="D107" s="1" t="n">
        <v>200</v>
      </c>
      <c r="E107" s="1" t="n">
        <v>976</v>
      </c>
      <c r="F107" s="1" t="s">
        <v>306</v>
      </c>
      <c r="G107" s="184" t="n">
        <v>0.0011864</v>
      </c>
      <c r="H107" s="184" t="n">
        <v>3.35E-005</v>
      </c>
      <c r="I107" s="184" t="n">
        <v>-8.4035E-006</v>
      </c>
      <c r="J107" s="184" t="n">
        <v>-3.195E-007</v>
      </c>
      <c r="K107" s="184" t="n">
        <v>0.0011948</v>
      </c>
      <c r="L107" s="184" t="n">
        <v>3.38E-005</v>
      </c>
      <c r="M107" s="185" t="n">
        <v>1.62</v>
      </c>
      <c r="N107" s="1" t="n">
        <v>0</v>
      </c>
      <c r="O107" s="1" t="n">
        <v>0</v>
      </c>
      <c r="P107" s="1" t="n">
        <v>0</v>
      </c>
      <c r="Q107" s="1" t="n">
        <v>1</v>
      </c>
      <c r="R107" s="1" t="n">
        <v>1.1948E-005</v>
      </c>
      <c r="S107" s="1" t="n">
        <v>3.385E-007</v>
      </c>
      <c r="T107" s="1" t="n">
        <v>3</v>
      </c>
      <c r="U107" s="1" t="n">
        <v>0</v>
      </c>
      <c r="V107" s="1" t="n">
        <v>0</v>
      </c>
      <c r="W107" s="186" t="s">
        <v>449</v>
      </c>
      <c r="X107" s="1" t="s">
        <v>308</v>
      </c>
      <c r="Y107" s="1" t="s">
        <v>309</v>
      </c>
      <c r="AD107" s="1" t="n">
        <f aca="false">AD106+3</f>
        <v>317</v>
      </c>
      <c r="AE107" s="1" t="n">
        <v>106</v>
      </c>
      <c r="AF107" s="1" t="str">
        <f aca="true">INDIRECT("A"&amp;AD107)</f>
        <v>18-0.4</v>
      </c>
      <c r="AG107" s="1" t="n">
        <f aca="true">INDIRECT("D"&amp;AD107)</f>
        <v>200</v>
      </c>
      <c r="AH107" s="1" t="n">
        <f aca="true">INDIRECT("E"&amp;AD107)</f>
        <v>976</v>
      </c>
      <c r="AI107" s="184" t="n">
        <f aca="true">INDIRECT("I"&amp;AD107)</f>
        <v>-8.4035E-006</v>
      </c>
      <c r="AJ107" s="184" t="n">
        <f aca="true">INDIRECT("J"&amp;AD107)</f>
        <v>-3.195E-007</v>
      </c>
      <c r="AK107" s="184" t="n">
        <f aca="true">AVERAGE(INDIRECT("K"&amp;AD107):INDIRECT("K"&amp;AD108-1))</f>
        <v>0.000570836666666667</v>
      </c>
      <c r="AL107" s="184" t="n">
        <f aca="true">AVERAGE(INDIRECT("L"&amp;AD107):INDIRECT("L"&amp;AD108-1))</f>
        <v>1.27906666666667E-005</v>
      </c>
      <c r="AM107" s="184" t="n">
        <f aca="false">(ABS(AK107)/AK107*SQRT((AK107)^2+(AL107)^2))</f>
        <v>0.000570979948128556</v>
      </c>
      <c r="AO107" s="184" t="n">
        <f aca="true">STDEV(INDIRECT("K"&amp;AD107):INDIRECT("K"&amp;AD108-1))</f>
        <v>1.8175074506953E-007</v>
      </c>
    </row>
    <row r="108" customFormat="false" ht="14.25" hidden="false" customHeight="true" outlineLevel="0" collapsed="false">
      <c r="A108" s="1" t="s">
        <v>448</v>
      </c>
      <c r="B108" s="1" t="s">
        <v>305</v>
      </c>
      <c r="C108" s="1" t="n">
        <v>0</v>
      </c>
      <c r="D108" s="1" t="n">
        <v>200</v>
      </c>
      <c r="E108" s="1" t="n">
        <v>976</v>
      </c>
      <c r="F108" s="1" t="s">
        <v>306</v>
      </c>
      <c r="G108" s="184" t="n">
        <v>0.0011865</v>
      </c>
      <c r="H108" s="184" t="n">
        <v>3.33E-005</v>
      </c>
      <c r="I108" s="184" t="n">
        <v>-8.4035E-006</v>
      </c>
      <c r="J108" s="184" t="n">
        <v>-3.195E-007</v>
      </c>
      <c r="K108" s="184" t="n">
        <v>0.0011949</v>
      </c>
      <c r="L108" s="184" t="n">
        <v>3.37E-005</v>
      </c>
      <c r="M108" s="185" t="n">
        <v>1.61</v>
      </c>
      <c r="N108" s="1" t="n">
        <v>0</v>
      </c>
      <c r="O108" s="1" t="n">
        <v>0</v>
      </c>
      <c r="P108" s="1" t="n">
        <v>0</v>
      </c>
      <c r="Q108" s="1" t="n">
        <v>1</v>
      </c>
      <c r="R108" s="1" t="n">
        <v>1.1949E-005</v>
      </c>
      <c r="S108" s="1" t="n">
        <v>3.365E-007</v>
      </c>
      <c r="T108" s="1" t="n">
        <v>3</v>
      </c>
      <c r="U108" s="1" t="n">
        <v>0</v>
      </c>
      <c r="V108" s="1" t="n">
        <v>0</v>
      </c>
      <c r="W108" s="186" t="s">
        <v>450</v>
      </c>
      <c r="X108" s="1" t="s">
        <v>308</v>
      </c>
      <c r="Y108" s="1" t="s">
        <v>309</v>
      </c>
      <c r="AD108" s="1" t="n">
        <f aca="false">AD107+3</f>
        <v>320</v>
      </c>
      <c r="AE108" s="1" t="n">
        <v>107</v>
      </c>
      <c r="AF108" s="1" t="str">
        <f aca="true">INDIRECT("A"&amp;AD108)</f>
        <v>18-0.2</v>
      </c>
      <c r="AG108" s="1" t="n">
        <f aca="true">INDIRECT("D"&amp;AD108)</f>
        <v>200</v>
      </c>
      <c r="AH108" s="1" t="n">
        <f aca="true">INDIRECT("E"&amp;AD108)</f>
        <v>976</v>
      </c>
      <c r="AI108" s="184" t="n">
        <f aca="true">INDIRECT("I"&amp;AD108)</f>
        <v>-8.4035E-006</v>
      </c>
      <c r="AJ108" s="184" t="n">
        <f aca="true">INDIRECT("J"&amp;AD108)</f>
        <v>-3.195E-007</v>
      </c>
      <c r="AK108" s="184" t="n">
        <f aca="true">AVERAGE(INDIRECT("K"&amp;AD108):INDIRECT("K"&amp;AD109-1))</f>
        <v>0.000750306666666667</v>
      </c>
      <c r="AL108" s="184" t="n">
        <f aca="true">AVERAGE(INDIRECT("L"&amp;AD108):INDIRECT("L"&amp;AD109-1))</f>
        <v>1.5246E-005</v>
      </c>
      <c r="AM108" s="184" t="n">
        <f aca="false">(ABS(AK108)/AK108*SQRT((AK108)^2+(AL108)^2))</f>
        <v>0.00075046154768945</v>
      </c>
      <c r="AO108" s="184" t="n">
        <f aca="true">STDEV(INDIRECT("K"&amp;AD108):INDIRECT("K"&amp;AD109-1))</f>
        <v>3.74477413649144E-007</v>
      </c>
    </row>
    <row r="109" customFormat="false" ht="14.25" hidden="false" customHeight="true" outlineLevel="0" collapsed="false">
      <c r="A109" s="1" t="s">
        <v>448</v>
      </c>
      <c r="B109" s="1" t="s">
        <v>305</v>
      </c>
      <c r="C109" s="1" t="n">
        <v>0</v>
      </c>
      <c r="D109" s="1" t="n">
        <v>200</v>
      </c>
      <c r="E109" s="1" t="n">
        <v>976</v>
      </c>
      <c r="F109" s="1" t="s">
        <v>306</v>
      </c>
      <c r="G109" s="184" t="n">
        <v>0.0011866</v>
      </c>
      <c r="H109" s="184" t="n">
        <v>3.35E-005</v>
      </c>
      <c r="I109" s="184" t="n">
        <v>-8.4035E-006</v>
      </c>
      <c r="J109" s="184" t="n">
        <v>-3.195E-007</v>
      </c>
      <c r="K109" s="184" t="n">
        <v>0.001195</v>
      </c>
      <c r="L109" s="184" t="n">
        <v>3.38E-005</v>
      </c>
      <c r="M109" s="185" t="n">
        <v>1.62</v>
      </c>
      <c r="N109" s="1" t="n">
        <v>0</v>
      </c>
      <c r="O109" s="1" t="n">
        <v>0</v>
      </c>
      <c r="P109" s="1" t="n">
        <v>0</v>
      </c>
      <c r="Q109" s="1" t="n">
        <v>1</v>
      </c>
      <c r="R109" s="1" t="n">
        <v>1.195E-005</v>
      </c>
      <c r="S109" s="1" t="n">
        <v>3.384E-007</v>
      </c>
      <c r="T109" s="1" t="n">
        <v>3</v>
      </c>
      <c r="U109" s="1" t="n">
        <v>0</v>
      </c>
      <c r="V109" s="1" t="n">
        <v>0</v>
      </c>
      <c r="W109" s="186" t="s">
        <v>451</v>
      </c>
      <c r="X109" s="1" t="s">
        <v>308</v>
      </c>
      <c r="Y109" s="1" t="s">
        <v>309</v>
      </c>
      <c r="AD109" s="1" t="n">
        <f aca="false">AD108+3</f>
        <v>323</v>
      </c>
      <c r="AE109" s="1" t="n">
        <v>108</v>
      </c>
      <c r="AF109" s="1" t="str">
        <f aca="true">INDIRECT("A"&amp;AD109)</f>
        <v>18-&lt;0.2</v>
      </c>
      <c r="AG109" s="1" t="n">
        <f aca="true">INDIRECT("D"&amp;AD109)</f>
        <v>200</v>
      </c>
      <c r="AH109" s="1" t="n">
        <f aca="true">INDIRECT("E"&amp;AD109)</f>
        <v>976</v>
      </c>
      <c r="AI109" s="184" t="n">
        <f aca="true">INDIRECT("I"&amp;AD109)</f>
        <v>-8.4035E-006</v>
      </c>
      <c r="AJ109" s="184" t="n">
        <f aca="true">INDIRECT("J"&amp;AD109)</f>
        <v>-3.195E-007</v>
      </c>
      <c r="AK109" s="184" t="n">
        <f aca="true">AVERAGE(INDIRECT("K"&amp;AD109):INDIRECT("K"&amp;AD110-1))</f>
        <v>0.00141433333333333</v>
      </c>
      <c r="AL109" s="184" t="n">
        <f aca="true">AVERAGE(INDIRECT("L"&amp;AD109):INDIRECT("L"&amp;AD110-1))</f>
        <v>2.6E-005</v>
      </c>
      <c r="AM109" s="184" t="n">
        <f aca="false">(ABS(AK109)/AK109*SQRT((AK109)^2+(AL109)^2))</f>
        <v>0.00141457229499866</v>
      </c>
      <c r="AO109" s="184" t="n">
        <f aca="true">STDEV(INDIRECT("K"&amp;AD109):INDIRECT("K"&amp;AD110-1))</f>
        <v>7.50555349946505E-007</v>
      </c>
    </row>
    <row r="110" customFormat="false" ht="14.25" hidden="false" customHeight="true" outlineLevel="0" collapsed="false">
      <c r="A110" s="1" t="s">
        <v>452</v>
      </c>
      <c r="B110" s="1" t="s">
        <v>305</v>
      </c>
      <c r="C110" s="1" t="n">
        <v>0</v>
      </c>
      <c r="D110" s="1" t="n">
        <v>200</v>
      </c>
      <c r="E110" s="1" t="n">
        <v>976</v>
      </c>
      <c r="F110" s="1" t="s">
        <v>306</v>
      </c>
      <c r="G110" s="184" t="n">
        <v>0.00068845</v>
      </c>
      <c r="H110" s="184" t="n">
        <v>1.7413E-005</v>
      </c>
      <c r="I110" s="184" t="n">
        <v>-8.4035E-006</v>
      </c>
      <c r="J110" s="184" t="n">
        <v>-3.195E-007</v>
      </c>
      <c r="K110" s="184" t="n">
        <v>0.00069685</v>
      </c>
      <c r="L110" s="184" t="n">
        <v>1.7732E-005</v>
      </c>
      <c r="M110" s="185" t="n">
        <v>1.46</v>
      </c>
      <c r="N110" s="1" t="n">
        <v>0</v>
      </c>
      <c r="O110" s="1" t="n">
        <v>0</v>
      </c>
      <c r="P110" s="1" t="n">
        <v>0</v>
      </c>
      <c r="Q110" s="1" t="n">
        <v>1</v>
      </c>
      <c r="R110" s="1" t="n">
        <v>6.9685E-006</v>
      </c>
      <c r="S110" s="1" t="n">
        <v>1.773E-007</v>
      </c>
      <c r="T110" s="1" t="n">
        <v>3</v>
      </c>
      <c r="U110" s="1" t="n">
        <v>0</v>
      </c>
      <c r="V110" s="1" t="n">
        <v>0</v>
      </c>
      <c r="W110" s="186" t="s">
        <v>453</v>
      </c>
      <c r="X110" s="1" t="s">
        <v>308</v>
      </c>
      <c r="Y110" s="1" t="s">
        <v>309</v>
      </c>
      <c r="AD110" s="1" t="n">
        <f aca="false">AD109+3</f>
        <v>326</v>
      </c>
      <c r="AE110" s="1" t="n">
        <v>109</v>
      </c>
      <c r="AF110" s="1" t="str">
        <f aca="true">INDIRECT("A"&amp;AD110)</f>
        <v>19-ALL</v>
      </c>
      <c r="AG110" s="1" t="n">
        <f aca="true">INDIRECT("D"&amp;AD110)</f>
        <v>200</v>
      </c>
      <c r="AH110" s="1" t="n">
        <f aca="true">INDIRECT("E"&amp;AD110)</f>
        <v>976</v>
      </c>
      <c r="AI110" s="184" t="n">
        <f aca="true">INDIRECT("I"&amp;AD110)</f>
        <v>-8.4035E-006</v>
      </c>
      <c r="AJ110" s="184" t="n">
        <f aca="true">INDIRECT("J"&amp;AD110)</f>
        <v>-3.195E-007</v>
      </c>
      <c r="AK110" s="184" t="n">
        <f aca="true">AVERAGE(INDIRECT("K"&amp;AD110):INDIRECT("K"&amp;AD111-1))</f>
        <v>0.00217716666666667</v>
      </c>
      <c r="AL110" s="184" t="n">
        <f aca="true">AVERAGE(INDIRECT("L"&amp;AD110):INDIRECT("L"&amp;AD111-1))</f>
        <v>4.09E-005</v>
      </c>
      <c r="AM110" s="184" t="n">
        <f aca="false">(ABS(AK110)/AK110*SQRT((AK110)^2+(AL110)^2))</f>
        <v>0.00217755080410181</v>
      </c>
      <c r="AO110" s="184" t="n">
        <f aca="true">STDEV(INDIRECT("K"&amp;AD110):INDIRECT("K"&amp;AD111-1))</f>
        <v>5.42617114854774E-006</v>
      </c>
    </row>
    <row r="111" customFormat="false" ht="14.25" hidden="false" customHeight="true" outlineLevel="0" collapsed="false">
      <c r="A111" s="1" t="s">
        <v>452</v>
      </c>
      <c r="B111" s="1" t="s">
        <v>305</v>
      </c>
      <c r="C111" s="1" t="n">
        <v>0</v>
      </c>
      <c r="D111" s="1" t="n">
        <v>200</v>
      </c>
      <c r="E111" s="1" t="n">
        <v>976</v>
      </c>
      <c r="F111" s="1" t="s">
        <v>306</v>
      </c>
      <c r="G111" s="184" t="n">
        <v>0.0006885</v>
      </c>
      <c r="H111" s="184" t="n">
        <v>1.7625E-005</v>
      </c>
      <c r="I111" s="184" t="n">
        <v>-8.4035E-006</v>
      </c>
      <c r="J111" s="184" t="n">
        <v>-3.195E-007</v>
      </c>
      <c r="K111" s="184" t="n">
        <v>0.0006969</v>
      </c>
      <c r="L111" s="184" t="n">
        <v>1.7944E-005</v>
      </c>
      <c r="M111" s="185" t="n">
        <v>1.47</v>
      </c>
      <c r="N111" s="1" t="n">
        <v>0</v>
      </c>
      <c r="O111" s="1" t="n">
        <v>0</v>
      </c>
      <c r="P111" s="1" t="n">
        <v>0</v>
      </c>
      <c r="Q111" s="1" t="n">
        <v>1</v>
      </c>
      <c r="R111" s="1" t="n">
        <v>6.969E-006</v>
      </c>
      <c r="S111" s="1" t="n">
        <v>1.794E-007</v>
      </c>
      <c r="T111" s="1" t="n">
        <v>3</v>
      </c>
      <c r="U111" s="1" t="n">
        <v>0</v>
      </c>
      <c r="V111" s="1" t="n">
        <v>0</v>
      </c>
      <c r="W111" s="186" t="s">
        <v>454</v>
      </c>
      <c r="X111" s="1" t="s">
        <v>308</v>
      </c>
      <c r="Y111" s="1" t="s">
        <v>309</v>
      </c>
      <c r="AD111" s="1" t="n">
        <f aca="false">AD110+3</f>
        <v>329</v>
      </c>
      <c r="AE111" s="1" t="n">
        <v>110</v>
      </c>
      <c r="AF111" s="1" t="str">
        <f aca="true">INDIRECT("A"&amp;AD111)</f>
        <v>19-0.8</v>
      </c>
      <c r="AG111" s="1" t="n">
        <f aca="true">INDIRECT("D"&amp;AD111)</f>
        <v>200</v>
      </c>
      <c r="AH111" s="1" t="n">
        <f aca="true">INDIRECT("E"&amp;AD111)</f>
        <v>976</v>
      </c>
      <c r="AI111" s="184" t="n">
        <f aca="true">INDIRECT("I"&amp;AD111)</f>
        <v>-8.4035E-006</v>
      </c>
      <c r="AJ111" s="184" t="n">
        <f aca="true">INDIRECT("J"&amp;AD111)</f>
        <v>-3.195E-007</v>
      </c>
      <c r="AK111" s="184" t="n">
        <f aca="true">AVERAGE(INDIRECT("K"&amp;AD111):INDIRECT("K"&amp;AD112-1))</f>
        <v>0.0051808</v>
      </c>
      <c r="AL111" s="184" t="n">
        <f aca="true">AVERAGE(INDIRECT("L"&amp;AD111):INDIRECT("L"&amp;AD112-1))</f>
        <v>0.0001105</v>
      </c>
      <c r="AM111" s="184" t="n">
        <f aca="false">(ABS(AK111)/AK111*SQRT((AK111)^2+(AL111)^2))</f>
        <v>0.00518197827957625</v>
      </c>
      <c r="AO111" s="184" t="n">
        <f aca="true">STDEV(INDIRECT("K"&amp;AD111):INDIRECT("K"&amp;AD112-1))</f>
        <v>5.52449092677309E-006</v>
      </c>
    </row>
    <row r="112" customFormat="false" ht="14.25" hidden="false" customHeight="true" outlineLevel="0" collapsed="false">
      <c r="A112" s="1" t="s">
        <v>452</v>
      </c>
      <c r="B112" s="1" t="s">
        <v>305</v>
      </c>
      <c r="C112" s="1" t="n">
        <v>0</v>
      </c>
      <c r="D112" s="1" t="n">
        <v>200</v>
      </c>
      <c r="E112" s="1" t="n">
        <v>976</v>
      </c>
      <c r="F112" s="1" t="s">
        <v>306</v>
      </c>
      <c r="G112" s="184" t="n">
        <v>0.00068864</v>
      </c>
      <c r="H112" s="184" t="n">
        <v>1.7453E-005</v>
      </c>
      <c r="I112" s="184" t="n">
        <v>-8.4035E-006</v>
      </c>
      <c r="J112" s="184" t="n">
        <v>-3.195E-007</v>
      </c>
      <c r="K112" s="184" t="n">
        <v>0.00069704</v>
      </c>
      <c r="L112" s="184" t="n">
        <v>1.7773E-005</v>
      </c>
      <c r="M112" s="185" t="n">
        <v>1.46</v>
      </c>
      <c r="N112" s="1" t="n">
        <v>0</v>
      </c>
      <c r="O112" s="1" t="n">
        <v>0</v>
      </c>
      <c r="P112" s="1" t="n">
        <v>0</v>
      </c>
      <c r="Q112" s="1" t="n">
        <v>1</v>
      </c>
      <c r="R112" s="1" t="n">
        <v>6.9704E-006</v>
      </c>
      <c r="S112" s="1" t="n">
        <v>1.777E-007</v>
      </c>
      <c r="T112" s="1" t="n">
        <v>3</v>
      </c>
      <c r="U112" s="1" t="n">
        <v>0</v>
      </c>
      <c r="V112" s="1" t="n">
        <v>0</v>
      </c>
      <c r="W112" s="186" t="s">
        <v>455</v>
      </c>
      <c r="X112" s="1" t="s">
        <v>308</v>
      </c>
      <c r="Y112" s="1" t="s">
        <v>309</v>
      </c>
      <c r="AD112" s="1" t="n">
        <f aca="false">AD111+3</f>
        <v>332</v>
      </c>
      <c r="AE112" s="1" t="n">
        <v>111</v>
      </c>
      <c r="AF112" s="1" t="str">
        <f aca="true">INDIRECT("A"&amp;AD112)</f>
        <v>19-0.6</v>
      </c>
      <c r="AG112" s="1" t="n">
        <f aca="true">INDIRECT("D"&amp;AD112)</f>
        <v>200</v>
      </c>
      <c r="AH112" s="1" t="n">
        <f aca="true">INDIRECT("E"&amp;AD112)</f>
        <v>976</v>
      </c>
      <c r="AI112" s="184" t="n">
        <f aca="true">INDIRECT("I"&amp;AD112)</f>
        <v>-8.4035E-006</v>
      </c>
      <c r="AJ112" s="184" t="n">
        <f aca="true">INDIRECT("J"&amp;AD112)</f>
        <v>-3.195E-007</v>
      </c>
      <c r="AK112" s="184" t="n">
        <f aca="true">AVERAGE(INDIRECT("K"&amp;AD112):INDIRECT("K"&amp;AD113-1))</f>
        <v>0.00266216666666667</v>
      </c>
      <c r="AL112" s="184" t="n">
        <f aca="true">AVERAGE(INDIRECT("L"&amp;AD112):INDIRECT("L"&amp;AD113-1))</f>
        <v>4.86666666666667E-005</v>
      </c>
      <c r="AM112" s="184" t="n">
        <f aca="false">(ABS(AK112)/AK112*SQRT((AK112)^2+(AL112)^2))</f>
        <v>0.00266261146349886</v>
      </c>
      <c r="AO112" s="184" t="n">
        <f aca="true">STDEV(INDIRECT("K"&amp;AD112):INDIRECT("K"&amp;AD113-1))</f>
        <v>7.75134396948894E-006</v>
      </c>
    </row>
    <row r="113" customFormat="false" ht="14.25" hidden="false" customHeight="true" outlineLevel="0" collapsed="false">
      <c r="A113" s="1" t="s">
        <v>456</v>
      </c>
      <c r="B113" s="1" t="s">
        <v>305</v>
      </c>
      <c r="C113" s="1" t="n">
        <v>0</v>
      </c>
      <c r="D113" s="1" t="n">
        <v>200</v>
      </c>
      <c r="E113" s="1" t="n">
        <v>976</v>
      </c>
      <c r="F113" s="1" t="s">
        <v>306</v>
      </c>
      <c r="G113" s="184" t="n">
        <v>0.0011179</v>
      </c>
      <c r="H113" s="184" t="n">
        <v>3.51E-005</v>
      </c>
      <c r="I113" s="184" t="n">
        <v>-8.4035E-006</v>
      </c>
      <c r="J113" s="184" t="n">
        <v>-3.195E-007</v>
      </c>
      <c r="K113" s="184" t="n">
        <v>0.0011263</v>
      </c>
      <c r="L113" s="184" t="n">
        <v>3.54E-005</v>
      </c>
      <c r="M113" s="185" t="n">
        <v>1.8</v>
      </c>
      <c r="N113" s="1" t="n">
        <v>0</v>
      </c>
      <c r="O113" s="1" t="n">
        <v>0</v>
      </c>
      <c r="P113" s="1" t="n">
        <v>0</v>
      </c>
      <c r="Q113" s="1" t="n">
        <v>1</v>
      </c>
      <c r="R113" s="1" t="n">
        <v>1.1263E-005</v>
      </c>
      <c r="S113" s="1" t="n">
        <v>3.543E-007</v>
      </c>
      <c r="T113" s="1" t="n">
        <v>3</v>
      </c>
      <c r="U113" s="1" t="n">
        <v>0</v>
      </c>
      <c r="V113" s="1" t="n">
        <v>0</v>
      </c>
      <c r="W113" s="186" t="s">
        <v>457</v>
      </c>
      <c r="X113" s="1" t="s">
        <v>308</v>
      </c>
      <c r="Y113" s="1" t="s">
        <v>309</v>
      </c>
      <c r="AD113" s="1" t="n">
        <f aca="false">AD112+3</f>
        <v>335</v>
      </c>
      <c r="AE113" s="1" t="n">
        <v>112</v>
      </c>
      <c r="AF113" s="1" t="str">
        <f aca="true">INDIRECT("A"&amp;AD113)</f>
        <v>19-0.4</v>
      </c>
      <c r="AG113" s="1" t="n">
        <f aca="true">INDIRECT("D"&amp;AD113)</f>
        <v>200</v>
      </c>
      <c r="AH113" s="1" t="n">
        <f aca="true">INDIRECT("E"&amp;AD113)</f>
        <v>976</v>
      </c>
      <c r="AI113" s="184" t="n">
        <f aca="true">INDIRECT("I"&amp;AD113)</f>
        <v>-8.4035E-006</v>
      </c>
      <c r="AJ113" s="184" t="n">
        <f aca="true">INDIRECT("J"&amp;AD113)</f>
        <v>-3.195E-007</v>
      </c>
      <c r="AK113" s="184" t="n">
        <f aca="true">AVERAGE(INDIRECT("K"&amp;AD113):INDIRECT("K"&amp;AD114-1))</f>
        <v>0.00187513333333333</v>
      </c>
      <c r="AL113" s="184" t="n">
        <f aca="true">AVERAGE(INDIRECT("L"&amp;AD113):INDIRECT("L"&amp;AD114-1))</f>
        <v>3.55666666666667E-005</v>
      </c>
      <c r="AM113" s="184" t="n">
        <f aca="false">(ABS(AK113)/AK113*SQRT((AK113)^2+(AL113)^2))</f>
        <v>0.0018754706090887</v>
      </c>
      <c r="AO113" s="184" t="n">
        <f aca="true">STDEV(INDIRECT("K"&amp;AD113):INDIRECT("K"&amp;AD114-1))</f>
        <v>7.23417813807059E-007</v>
      </c>
    </row>
    <row r="114" customFormat="false" ht="14.25" hidden="false" customHeight="true" outlineLevel="0" collapsed="false">
      <c r="A114" s="1" t="s">
        <v>456</v>
      </c>
      <c r="B114" s="1" t="s">
        <v>305</v>
      </c>
      <c r="C114" s="1" t="n">
        <v>0</v>
      </c>
      <c r="D114" s="1" t="n">
        <v>200</v>
      </c>
      <c r="E114" s="1" t="n">
        <v>976</v>
      </c>
      <c r="F114" s="1" t="s">
        <v>306</v>
      </c>
      <c r="G114" s="184" t="n">
        <v>0.0011172</v>
      </c>
      <c r="H114" s="184" t="n">
        <v>3.49E-005</v>
      </c>
      <c r="I114" s="184" t="n">
        <v>-8.4035E-006</v>
      </c>
      <c r="J114" s="184" t="n">
        <v>-3.195E-007</v>
      </c>
      <c r="K114" s="184" t="n">
        <v>0.0011256</v>
      </c>
      <c r="L114" s="184" t="n">
        <v>3.52E-005</v>
      </c>
      <c r="M114" s="185" t="n">
        <v>1.79</v>
      </c>
      <c r="N114" s="1" t="n">
        <v>0</v>
      </c>
      <c r="O114" s="1" t="n">
        <v>0</v>
      </c>
      <c r="P114" s="1" t="n">
        <v>0</v>
      </c>
      <c r="Q114" s="1" t="n">
        <v>1</v>
      </c>
      <c r="R114" s="1" t="n">
        <v>1.1256E-005</v>
      </c>
      <c r="S114" s="1" t="n">
        <v>3.525E-007</v>
      </c>
      <c r="T114" s="1" t="n">
        <v>3</v>
      </c>
      <c r="U114" s="1" t="n">
        <v>0</v>
      </c>
      <c r="V114" s="1" t="n">
        <v>0</v>
      </c>
      <c r="W114" s="186" t="s">
        <v>458</v>
      </c>
      <c r="X114" s="1" t="s">
        <v>308</v>
      </c>
      <c r="Y114" s="1" t="s">
        <v>309</v>
      </c>
      <c r="AD114" s="1" t="n">
        <f aca="false">AD113+3</f>
        <v>338</v>
      </c>
      <c r="AE114" s="1" t="n">
        <v>113</v>
      </c>
      <c r="AF114" s="1" t="str">
        <f aca="true">INDIRECT("A"&amp;AD114)</f>
        <v>19-0.2</v>
      </c>
      <c r="AG114" s="1" t="n">
        <f aca="true">INDIRECT("D"&amp;AD114)</f>
        <v>200</v>
      </c>
      <c r="AH114" s="1" t="n">
        <f aca="true">INDIRECT("E"&amp;AD114)</f>
        <v>976</v>
      </c>
      <c r="AI114" s="184" t="n">
        <f aca="true">INDIRECT("I"&amp;AD114)</f>
        <v>-8.4035E-006</v>
      </c>
      <c r="AJ114" s="184" t="n">
        <f aca="true">INDIRECT("J"&amp;AD114)</f>
        <v>-3.195E-007</v>
      </c>
      <c r="AK114" s="184" t="n">
        <f aca="true">AVERAGE(INDIRECT("K"&amp;AD114):INDIRECT("K"&amp;AD115-1))</f>
        <v>0.00232616666666667</v>
      </c>
      <c r="AL114" s="184" t="n">
        <f aca="true">AVERAGE(INDIRECT("L"&amp;AD114):INDIRECT("L"&amp;AD115-1))</f>
        <v>4.21333333333333E-005</v>
      </c>
      <c r="AM114" s="184" t="n">
        <f aca="false">(ABS(AK114)/AK114*SQRT((AK114)^2+(AL114)^2))</f>
        <v>0.00232654821116797</v>
      </c>
      <c r="AO114" s="184" t="n">
        <f aca="true">STDEV(INDIRECT("K"&amp;AD114):INDIRECT("K"&amp;AD115-1))</f>
        <v>5.50757054728594E-007</v>
      </c>
    </row>
    <row r="115" customFormat="false" ht="14.25" hidden="false" customHeight="true" outlineLevel="0" collapsed="false">
      <c r="A115" s="1" t="s">
        <v>456</v>
      </c>
      <c r="B115" s="1" t="s">
        <v>305</v>
      </c>
      <c r="C115" s="1" t="n">
        <v>0</v>
      </c>
      <c r="D115" s="1" t="n">
        <v>200</v>
      </c>
      <c r="E115" s="1" t="n">
        <v>976</v>
      </c>
      <c r="F115" s="1" t="s">
        <v>306</v>
      </c>
      <c r="G115" s="184" t="n">
        <v>0.0011171</v>
      </c>
      <c r="H115" s="184" t="n">
        <v>3.51E-005</v>
      </c>
      <c r="I115" s="184" t="n">
        <v>-8.4035E-006</v>
      </c>
      <c r="J115" s="184" t="n">
        <v>-3.195E-007</v>
      </c>
      <c r="K115" s="184" t="n">
        <v>0.0011255</v>
      </c>
      <c r="L115" s="184" t="n">
        <v>3.54E-005</v>
      </c>
      <c r="M115" s="185" t="n">
        <v>1.8</v>
      </c>
      <c r="N115" s="1" t="n">
        <v>0</v>
      </c>
      <c r="O115" s="1" t="n">
        <v>0</v>
      </c>
      <c r="P115" s="1" t="n">
        <v>0</v>
      </c>
      <c r="Q115" s="1" t="n">
        <v>1</v>
      </c>
      <c r="R115" s="1" t="n">
        <v>1.1255E-005</v>
      </c>
      <c r="S115" s="1" t="n">
        <v>3.541E-007</v>
      </c>
      <c r="T115" s="1" t="n">
        <v>3</v>
      </c>
      <c r="U115" s="1" t="n">
        <v>0</v>
      </c>
      <c r="V115" s="1" t="n">
        <v>0</v>
      </c>
      <c r="W115" s="186" t="s">
        <v>459</v>
      </c>
      <c r="X115" s="1" t="s">
        <v>308</v>
      </c>
      <c r="Y115" s="1" t="s">
        <v>309</v>
      </c>
      <c r="AD115" s="1" t="n">
        <f aca="false">AD114+3</f>
        <v>341</v>
      </c>
      <c r="AE115" s="1" t="n">
        <v>114</v>
      </c>
      <c r="AF115" s="1" t="str">
        <f aca="true">INDIRECT("A"&amp;AD115)</f>
        <v>19-&lt;0.2</v>
      </c>
      <c r="AG115" s="1" t="n">
        <f aca="true">INDIRECT("D"&amp;AD115)</f>
        <v>200</v>
      </c>
      <c r="AH115" s="1" t="n">
        <f aca="true">INDIRECT("E"&amp;AD115)</f>
        <v>976</v>
      </c>
      <c r="AI115" s="184" t="n">
        <f aca="true">INDIRECT("I"&amp;AD115)</f>
        <v>-8.4035E-006</v>
      </c>
      <c r="AJ115" s="184" t="n">
        <f aca="true">INDIRECT("J"&amp;AD115)</f>
        <v>-3.195E-007</v>
      </c>
      <c r="AK115" s="184" t="n">
        <f aca="true">AVERAGE(INDIRECT("K"&amp;AD115):INDIRECT("K"&amp;AD116-1))</f>
        <v>0.00379066666666667</v>
      </c>
      <c r="AL115" s="184" t="n">
        <f aca="true">AVERAGE(INDIRECT("L"&amp;AD115):INDIRECT("L"&amp;AD116-1))</f>
        <v>6.10666666666667E-005</v>
      </c>
      <c r="AM115" s="184" t="n">
        <f aca="false">(ABS(AK115)/AK115*SQRT((AK115)^2+(AL115)^2))</f>
        <v>0.00379115851891682</v>
      </c>
      <c r="AO115" s="184" t="n">
        <f aca="true">STDEV(INDIRECT("K"&amp;AD115):INDIRECT("K"&amp;AD116-1))</f>
        <v>3.21455025366412E-007</v>
      </c>
    </row>
    <row r="116" customFormat="false" ht="14.25" hidden="false" customHeight="true" outlineLevel="0" collapsed="false">
      <c r="A116" s="1" t="s">
        <v>460</v>
      </c>
      <c r="B116" s="1" t="s">
        <v>305</v>
      </c>
      <c r="C116" s="1" t="n">
        <v>0</v>
      </c>
      <c r="D116" s="1" t="n">
        <v>200</v>
      </c>
      <c r="E116" s="1" t="n">
        <v>976</v>
      </c>
      <c r="F116" s="1" t="s">
        <v>306</v>
      </c>
      <c r="G116" s="184" t="n">
        <v>0.0010111</v>
      </c>
      <c r="H116" s="184" t="n">
        <v>2.79E-005</v>
      </c>
      <c r="I116" s="184" t="n">
        <v>-8.4035E-006</v>
      </c>
      <c r="J116" s="184" t="n">
        <v>-3.195E-007</v>
      </c>
      <c r="K116" s="184" t="n">
        <v>0.0010195</v>
      </c>
      <c r="L116" s="184" t="n">
        <v>2.82E-005</v>
      </c>
      <c r="M116" s="185" t="n">
        <v>1.58</v>
      </c>
      <c r="N116" s="1" t="n">
        <v>0</v>
      </c>
      <c r="O116" s="1" t="n">
        <v>0</v>
      </c>
      <c r="P116" s="1" t="n">
        <v>0</v>
      </c>
      <c r="Q116" s="1" t="n">
        <v>1</v>
      </c>
      <c r="R116" s="1" t="n">
        <v>1.0195E-005</v>
      </c>
      <c r="S116" s="1" t="n">
        <v>2.819E-007</v>
      </c>
      <c r="T116" s="1" t="n">
        <v>3</v>
      </c>
      <c r="U116" s="1" t="n">
        <v>0</v>
      </c>
      <c r="V116" s="1" t="n">
        <v>0</v>
      </c>
      <c r="W116" s="186" t="s">
        <v>461</v>
      </c>
      <c r="X116" s="1" t="s">
        <v>308</v>
      </c>
      <c r="Y116" s="1" t="s">
        <v>309</v>
      </c>
      <c r="AD116" s="1" t="n">
        <f aca="false">AD115+3</f>
        <v>344</v>
      </c>
      <c r="AE116" s="1" t="n">
        <v>115</v>
      </c>
      <c r="AF116" s="1" t="str">
        <f aca="true">INDIRECT("A"&amp;AD116)</f>
        <v>20-ALL</v>
      </c>
      <c r="AG116" s="1" t="n">
        <f aca="true">INDIRECT("D"&amp;AD116)</f>
        <v>200</v>
      </c>
      <c r="AH116" s="1" t="n">
        <f aca="true">INDIRECT("E"&amp;AD116)</f>
        <v>976</v>
      </c>
      <c r="AI116" s="184" t="n">
        <f aca="true">INDIRECT("I"&amp;AD116)</f>
        <v>-8.4035E-006</v>
      </c>
      <c r="AJ116" s="184" t="n">
        <f aca="true">INDIRECT("J"&amp;AD116)</f>
        <v>-3.195E-007</v>
      </c>
      <c r="AK116" s="184" t="n">
        <f aca="true">AVERAGE(INDIRECT("K"&amp;AD116):INDIRECT("K"&amp;AD117-1))</f>
        <v>0.00145236666666667</v>
      </c>
      <c r="AL116" s="184" t="n">
        <f aca="true">AVERAGE(INDIRECT("L"&amp;AD116):INDIRECT("L"&amp;AD117-1))</f>
        <v>2.84E-005</v>
      </c>
      <c r="AM116" s="184" t="n">
        <f aca="false">(ABS(AK116)/AK116*SQRT((AK116)^2+(AL116)^2))</f>
        <v>0.00145264431105637</v>
      </c>
      <c r="AO116" s="184" t="n">
        <f aca="true">STDEV(INDIRECT("K"&amp;AD116):INDIRECT("K"&amp;AD117-1))</f>
        <v>3.51188458428407E-007</v>
      </c>
    </row>
    <row r="117" customFormat="false" ht="14.25" hidden="false" customHeight="true" outlineLevel="0" collapsed="false">
      <c r="A117" s="1" t="s">
        <v>460</v>
      </c>
      <c r="B117" s="1" t="s">
        <v>305</v>
      </c>
      <c r="C117" s="1" t="n">
        <v>0</v>
      </c>
      <c r="D117" s="1" t="n">
        <v>200</v>
      </c>
      <c r="E117" s="1" t="n">
        <v>976</v>
      </c>
      <c r="F117" s="1" t="s">
        <v>306</v>
      </c>
      <c r="G117" s="184" t="n">
        <v>0.0010114</v>
      </c>
      <c r="H117" s="184" t="n">
        <v>2.79E-005</v>
      </c>
      <c r="I117" s="184" t="n">
        <v>-8.4035E-006</v>
      </c>
      <c r="J117" s="184" t="n">
        <v>-3.195E-007</v>
      </c>
      <c r="K117" s="184" t="n">
        <v>0.0010198</v>
      </c>
      <c r="L117" s="184" t="n">
        <v>2.82E-005</v>
      </c>
      <c r="M117" s="185" t="n">
        <v>1.58</v>
      </c>
      <c r="N117" s="1" t="n">
        <v>0</v>
      </c>
      <c r="O117" s="1" t="n">
        <v>0</v>
      </c>
      <c r="P117" s="1" t="n">
        <v>0</v>
      </c>
      <c r="Q117" s="1" t="n">
        <v>1</v>
      </c>
      <c r="R117" s="1" t="n">
        <v>1.0198E-005</v>
      </c>
      <c r="S117" s="1" t="n">
        <v>2.818E-007</v>
      </c>
      <c r="T117" s="1" t="n">
        <v>3</v>
      </c>
      <c r="U117" s="1" t="n">
        <v>0</v>
      </c>
      <c r="V117" s="1" t="n">
        <v>0</v>
      </c>
      <c r="W117" s="186" t="s">
        <v>462</v>
      </c>
      <c r="X117" s="1" t="s">
        <v>308</v>
      </c>
      <c r="Y117" s="1" t="s">
        <v>309</v>
      </c>
      <c r="AD117" s="1" t="n">
        <f aca="false">AD116+3</f>
        <v>347</v>
      </c>
      <c r="AE117" s="1" t="n">
        <v>116</v>
      </c>
      <c r="AF117" s="1" t="str">
        <f aca="true">INDIRECT("A"&amp;AD117)</f>
        <v>20-0.8</v>
      </c>
      <c r="AG117" s="1" t="n">
        <f aca="true">INDIRECT("D"&amp;AD117)</f>
        <v>200</v>
      </c>
      <c r="AH117" s="1" t="n">
        <f aca="true">INDIRECT("E"&amp;AD117)</f>
        <v>976</v>
      </c>
      <c r="AI117" s="184" t="n">
        <f aca="true">INDIRECT("I"&amp;AD117)</f>
        <v>-8.4035E-006</v>
      </c>
      <c r="AJ117" s="184" t="n">
        <f aca="true">INDIRECT("J"&amp;AD117)</f>
        <v>-3.195E-007</v>
      </c>
      <c r="AK117" s="184" t="n">
        <f aca="true">AVERAGE(INDIRECT("K"&amp;AD117):INDIRECT("K"&amp;AD118-1))</f>
        <v>0.00130883333333333</v>
      </c>
      <c r="AL117" s="184" t="n">
        <f aca="true">AVERAGE(INDIRECT("L"&amp;AD117):INDIRECT("L"&amp;AD118-1))</f>
        <v>2.45333333333333E-005</v>
      </c>
      <c r="AM117" s="184" t="n">
        <f aca="false">(ABS(AK117)/AK117*SQRT((AK117)^2+(AL117)^2))</f>
        <v>0.00130906324480099</v>
      </c>
      <c r="AO117" s="184" t="n">
        <f aca="true">STDEV(INDIRECT("K"&amp;AD117):INDIRECT("K"&amp;AD118-1))</f>
        <v>2.02072594216371E-006</v>
      </c>
    </row>
    <row r="118" customFormat="false" ht="14.25" hidden="false" customHeight="true" outlineLevel="0" collapsed="false">
      <c r="A118" s="1" t="s">
        <v>460</v>
      </c>
      <c r="B118" s="1" t="s">
        <v>305</v>
      </c>
      <c r="C118" s="1" t="n">
        <v>0</v>
      </c>
      <c r="D118" s="1" t="n">
        <v>200</v>
      </c>
      <c r="E118" s="1" t="n">
        <v>976</v>
      </c>
      <c r="F118" s="1" t="s">
        <v>306</v>
      </c>
      <c r="G118" s="184" t="n">
        <v>0.0010114</v>
      </c>
      <c r="H118" s="184" t="n">
        <v>2.81E-005</v>
      </c>
      <c r="I118" s="184" t="n">
        <v>-8.4035E-006</v>
      </c>
      <c r="J118" s="184" t="n">
        <v>-3.195E-007</v>
      </c>
      <c r="K118" s="184" t="n">
        <v>0.0010198</v>
      </c>
      <c r="L118" s="184" t="n">
        <v>2.85E-005</v>
      </c>
      <c r="M118" s="185" t="n">
        <v>1.6</v>
      </c>
      <c r="N118" s="1" t="n">
        <v>0</v>
      </c>
      <c r="O118" s="1" t="n">
        <v>0</v>
      </c>
      <c r="P118" s="1" t="n">
        <v>0</v>
      </c>
      <c r="Q118" s="1" t="n">
        <v>1</v>
      </c>
      <c r="R118" s="1" t="n">
        <v>1.0198E-005</v>
      </c>
      <c r="S118" s="1" t="n">
        <v>2.847E-007</v>
      </c>
      <c r="T118" s="1" t="n">
        <v>3</v>
      </c>
      <c r="U118" s="1" t="n">
        <v>0</v>
      </c>
      <c r="V118" s="1" t="n">
        <v>0</v>
      </c>
      <c r="W118" s="186" t="s">
        <v>463</v>
      </c>
      <c r="X118" s="1" t="s">
        <v>308</v>
      </c>
      <c r="Y118" s="1" t="s">
        <v>309</v>
      </c>
      <c r="AD118" s="1" t="n">
        <f aca="false">AD117+3</f>
        <v>350</v>
      </c>
      <c r="AE118" s="1" t="n">
        <v>117</v>
      </c>
      <c r="AF118" s="1" t="str">
        <f aca="true">INDIRECT("A"&amp;AD118)</f>
        <v>20-0.6</v>
      </c>
      <c r="AG118" s="1" t="n">
        <f aca="true">INDIRECT("D"&amp;AD118)</f>
        <v>200</v>
      </c>
      <c r="AH118" s="1" t="n">
        <f aca="true">INDIRECT("E"&amp;AD118)</f>
        <v>976</v>
      </c>
      <c r="AI118" s="184" t="n">
        <f aca="true">INDIRECT("I"&amp;AD118)</f>
        <v>-8.4035E-006</v>
      </c>
      <c r="AJ118" s="184" t="n">
        <f aca="true">INDIRECT("J"&amp;AD118)</f>
        <v>-3.195E-007</v>
      </c>
      <c r="AK118" s="184" t="n">
        <f aca="true">AVERAGE(INDIRECT("K"&amp;AD118):INDIRECT("K"&amp;AD119-1))</f>
        <v>0.0012673</v>
      </c>
      <c r="AL118" s="184" t="n">
        <f aca="true">AVERAGE(INDIRECT("L"&amp;AD118):INDIRECT("L"&amp;AD119-1))</f>
        <v>2.47E-005</v>
      </c>
      <c r="AM118" s="184" t="n">
        <f aca="false">(ABS(AK118)/AK118*SQRT((AK118)^2+(AL118)^2))</f>
        <v>0.0012675406817929</v>
      </c>
      <c r="AO118" s="184" t="n">
        <f aca="true">STDEV(INDIRECT("K"&amp;AD118):INDIRECT("K"&amp;AD119-1))</f>
        <v>4.35889894354066E-007</v>
      </c>
    </row>
    <row r="119" customFormat="false" ht="14.25" hidden="false" customHeight="true" outlineLevel="0" collapsed="false">
      <c r="A119" s="1" t="s">
        <v>464</v>
      </c>
      <c r="B119" s="1" t="s">
        <v>305</v>
      </c>
      <c r="C119" s="1" t="n">
        <v>0</v>
      </c>
      <c r="D119" s="1" t="n">
        <v>200</v>
      </c>
      <c r="E119" s="1" t="n">
        <v>976</v>
      </c>
      <c r="F119" s="1" t="s">
        <v>306</v>
      </c>
      <c r="G119" s="184" t="n">
        <v>0.00068497</v>
      </c>
      <c r="H119" s="184" t="n">
        <v>1.822E-005</v>
      </c>
      <c r="I119" s="184" t="n">
        <v>-8.4035E-006</v>
      </c>
      <c r="J119" s="184" t="n">
        <v>-3.195E-007</v>
      </c>
      <c r="K119" s="184" t="n">
        <v>0.00069338</v>
      </c>
      <c r="L119" s="184" t="n">
        <v>1.8539E-005</v>
      </c>
      <c r="M119" s="185" t="n">
        <v>1.53</v>
      </c>
      <c r="N119" s="1" t="n">
        <v>0</v>
      </c>
      <c r="O119" s="1" t="n">
        <v>0</v>
      </c>
      <c r="P119" s="1" t="n">
        <v>0</v>
      </c>
      <c r="Q119" s="1" t="n">
        <v>1</v>
      </c>
      <c r="R119" s="1" t="n">
        <v>6.9338E-006</v>
      </c>
      <c r="S119" s="1" t="n">
        <v>1.854E-007</v>
      </c>
      <c r="T119" s="1" t="n">
        <v>3</v>
      </c>
      <c r="U119" s="1" t="n">
        <v>0</v>
      </c>
      <c r="V119" s="1" t="n">
        <v>0</v>
      </c>
      <c r="W119" s="186" t="s">
        <v>465</v>
      </c>
      <c r="X119" s="1" t="s">
        <v>308</v>
      </c>
      <c r="Y119" s="1" t="s">
        <v>309</v>
      </c>
      <c r="AD119" s="1" t="n">
        <f aca="false">AD118+3</f>
        <v>353</v>
      </c>
      <c r="AE119" s="1" t="n">
        <v>118</v>
      </c>
      <c r="AF119" s="1" t="str">
        <f aca="true">INDIRECT("A"&amp;AD119)</f>
        <v>20-0.4</v>
      </c>
      <c r="AG119" s="1" t="n">
        <f aca="true">INDIRECT("D"&amp;AD119)</f>
        <v>200</v>
      </c>
      <c r="AH119" s="1" t="n">
        <f aca="true">INDIRECT("E"&amp;AD119)</f>
        <v>976</v>
      </c>
      <c r="AI119" s="184" t="n">
        <f aca="true">INDIRECT("I"&amp;AD119)</f>
        <v>-8.4035E-006</v>
      </c>
      <c r="AJ119" s="184" t="n">
        <f aca="true">INDIRECT("J"&amp;AD119)</f>
        <v>-3.195E-007</v>
      </c>
      <c r="AK119" s="184" t="n">
        <f aca="true">AVERAGE(INDIRECT("K"&amp;AD119):INDIRECT("K"&amp;AD120-1))</f>
        <v>0.00101143333333333</v>
      </c>
      <c r="AL119" s="184" t="n">
        <f aca="true">AVERAGE(INDIRECT("L"&amp;AD119):INDIRECT("L"&amp;AD120-1))</f>
        <v>2.01333333333333E-005</v>
      </c>
      <c r="AM119" s="184" t="n">
        <f aca="false">(ABS(AK119)/AK119*SQRT((AK119)^2+(AL119)^2))</f>
        <v>0.0010116336979801</v>
      </c>
      <c r="AO119" s="184" t="n">
        <f aca="true">STDEV(INDIRECT("K"&amp;AD119):INDIRECT("K"&amp;AD120-1))</f>
        <v>6.11010092660794E-007</v>
      </c>
    </row>
    <row r="120" customFormat="false" ht="14.25" hidden="false" customHeight="true" outlineLevel="0" collapsed="false">
      <c r="A120" s="1" t="s">
        <v>464</v>
      </c>
      <c r="B120" s="1" t="s">
        <v>305</v>
      </c>
      <c r="C120" s="1" t="n">
        <v>0</v>
      </c>
      <c r="D120" s="1" t="n">
        <v>200</v>
      </c>
      <c r="E120" s="1" t="n">
        <v>976</v>
      </c>
      <c r="F120" s="1" t="s">
        <v>306</v>
      </c>
      <c r="G120" s="184" t="n">
        <v>0.0006854</v>
      </c>
      <c r="H120" s="184" t="n">
        <v>1.8302E-005</v>
      </c>
      <c r="I120" s="184" t="n">
        <v>-8.4035E-006</v>
      </c>
      <c r="J120" s="184" t="n">
        <v>-3.195E-007</v>
      </c>
      <c r="K120" s="184" t="n">
        <v>0.0006938</v>
      </c>
      <c r="L120" s="184" t="n">
        <v>1.8622E-005</v>
      </c>
      <c r="M120" s="185" t="n">
        <v>1.54</v>
      </c>
      <c r="N120" s="1" t="n">
        <v>0</v>
      </c>
      <c r="O120" s="1" t="n">
        <v>0</v>
      </c>
      <c r="P120" s="1" t="n">
        <v>0</v>
      </c>
      <c r="Q120" s="1" t="n">
        <v>1</v>
      </c>
      <c r="R120" s="1" t="n">
        <v>6.938E-006</v>
      </c>
      <c r="S120" s="1" t="n">
        <v>1.862E-007</v>
      </c>
      <c r="T120" s="1" t="n">
        <v>3</v>
      </c>
      <c r="U120" s="1" t="n">
        <v>0</v>
      </c>
      <c r="V120" s="1" t="n">
        <v>0</v>
      </c>
      <c r="W120" s="186" t="s">
        <v>466</v>
      </c>
      <c r="X120" s="1" t="s">
        <v>308</v>
      </c>
      <c r="Y120" s="1" t="s">
        <v>309</v>
      </c>
      <c r="AD120" s="1" t="n">
        <f aca="false">AD119+3</f>
        <v>356</v>
      </c>
      <c r="AE120" s="1" t="n">
        <v>119</v>
      </c>
      <c r="AF120" s="1" t="str">
        <f aca="true">INDIRECT("A"&amp;AD120)</f>
        <v>20-0.2</v>
      </c>
      <c r="AG120" s="1" t="n">
        <f aca="true">INDIRECT("D"&amp;AD120)</f>
        <v>200</v>
      </c>
      <c r="AH120" s="1" t="n">
        <f aca="true">INDIRECT("E"&amp;AD120)</f>
        <v>976</v>
      </c>
      <c r="AI120" s="184" t="n">
        <f aca="true">INDIRECT("I"&amp;AD120)</f>
        <v>-8.4035E-006</v>
      </c>
      <c r="AJ120" s="184" t="n">
        <f aca="true">INDIRECT("J"&amp;AD120)</f>
        <v>-3.195E-007</v>
      </c>
      <c r="AK120" s="184" t="n">
        <f aca="true">AVERAGE(INDIRECT("K"&amp;AD120):INDIRECT("K"&amp;AD121-1))</f>
        <v>0.0011414</v>
      </c>
      <c r="AL120" s="184" t="n">
        <f aca="true">AVERAGE(INDIRECT("L"&amp;AD120):INDIRECT("L"&amp;AD121-1))</f>
        <v>2.25E-005</v>
      </c>
      <c r="AM120" s="184" t="n">
        <f aca="false">(ABS(AK120)/AK120*SQRT((AK120)^2+(AL120)^2))</f>
        <v>0.00114162174558827</v>
      </c>
      <c r="AO120" s="184" t="n">
        <f aca="true">STDEV(INDIRECT("K"&amp;AD120):INDIRECT("K"&amp;AD121-1))</f>
        <v>7.21110255092755E-007</v>
      </c>
    </row>
    <row r="121" customFormat="false" ht="14.25" hidden="false" customHeight="true" outlineLevel="0" collapsed="false">
      <c r="A121" s="1" t="s">
        <v>464</v>
      </c>
      <c r="B121" s="1" t="s">
        <v>305</v>
      </c>
      <c r="C121" s="1" t="n">
        <v>0</v>
      </c>
      <c r="D121" s="1" t="n">
        <v>200</v>
      </c>
      <c r="E121" s="1" t="n">
        <v>976</v>
      </c>
      <c r="F121" s="1" t="s">
        <v>306</v>
      </c>
      <c r="G121" s="184" t="n">
        <v>0.00068339</v>
      </c>
      <c r="H121" s="184" t="n">
        <v>1.5057E-005</v>
      </c>
      <c r="I121" s="184" t="n">
        <v>-8.4035E-006</v>
      </c>
      <c r="J121" s="184" t="n">
        <v>-3.195E-007</v>
      </c>
      <c r="K121" s="184" t="n">
        <v>0.0006918</v>
      </c>
      <c r="L121" s="184" t="n">
        <v>1.5376E-005</v>
      </c>
      <c r="M121" s="185" t="n">
        <v>1.27</v>
      </c>
      <c r="N121" s="1" t="n">
        <v>0</v>
      </c>
      <c r="O121" s="1" t="n">
        <v>0</v>
      </c>
      <c r="P121" s="1" t="n">
        <v>0</v>
      </c>
      <c r="Q121" s="1" t="n">
        <v>1</v>
      </c>
      <c r="R121" s="1" t="n">
        <v>6.918E-006</v>
      </c>
      <c r="S121" s="1" t="n">
        <v>1.538E-007</v>
      </c>
      <c r="T121" s="1" t="n">
        <v>3</v>
      </c>
      <c r="U121" s="1" t="n">
        <v>0</v>
      </c>
      <c r="V121" s="1" t="n">
        <v>0</v>
      </c>
      <c r="W121" s="186" t="s">
        <v>467</v>
      </c>
      <c r="X121" s="1" t="s">
        <v>308</v>
      </c>
      <c r="Y121" s="1" t="s">
        <v>309</v>
      </c>
      <c r="AD121" s="1" t="n">
        <f aca="false">AD120+3</f>
        <v>359</v>
      </c>
      <c r="AE121" s="1" t="n">
        <v>120</v>
      </c>
      <c r="AF121" s="1" t="str">
        <f aca="true">INDIRECT("A"&amp;AD121)</f>
        <v>20-&lt;0.2</v>
      </c>
      <c r="AG121" s="1" t="n">
        <f aca="true">INDIRECT("D"&amp;AD121)</f>
        <v>200</v>
      </c>
      <c r="AH121" s="1" t="n">
        <f aca="true">INDIRECT("E"&amp;AD121)</f>
        <v>976</v>
      </c>
      <c r="AI121" s="184" t="n">
        <f aca="true">INDIRECT("I"&amp;AD121)</f>
        <v>-8.4035E-006</v>
      </c>
      <c r="AJ121" s="184" t="n">
        <f aca="true">INDIRECT("J"&amp;AD121)</f>
        <v>-3.195E-007</v>
      </c>
      <c r="AK121" s="184" t="n">
        <f aca="true">AVERAGE(INDIRECT("K"&amp;AD121):INDIRECT("K"&amp;AD122-1))</f>
        <v>0.0021467</v>
      </c>
      <c r="AL121" s="184" t="n">
        <f aca="true">AVERAGE(INDIRECT("L"&amp;AD121):INDIRECT("L"&amp;AD122-1))</f>
        <v>3.99333333333333E-005</v>
      </c>
      <c r="AM121" s="184" t="n">
        <f aca="false">(ABS(AK121)/AK121*SQRT((AK121)^2+(AL121)^2))</f>
        <v>0.0021470713917127</v>
      </c>
      <c r="AO121" s="184" t="n">
        <f aca="true">STDEV(INDIRECT("K"&amp;AD121):INDIRECT("K"&amp;AD122-1))</f>
        <v>5.56776436282967E-007</v>
      </c>
    </row>
    <row r="122" customFormat="false" ht="14.25" hidden="false" customHeight="true" outlineLevel="0" collapsed="false">
      <c r="A122" s="1" t="s">
        <v>468</v>
      </c>
      <c r="B122" s="1" t="s">
        <v>305</v>
      </c>
      <c r="C122" s="1" t="n">
        <v>0</v>
      </c>
      <c r="D122" s="1" t="n">
        <v>200</v>
      </c>
      <c r="E122" s="1" t="n">
        <v>976</v>
      </c>
      <c r="F122" s="1" t="s">
        <v>306</v>
      </c>
      <c r="G122" s="184" t="n">
        <v>0.00078131</v>
      </c>
      <c r="H122" s="184" t="n">
        <v>1.8994E-005</v>
      </c>
      <c r="I122" s="184" t="n">
        <v>-8.4035E-006</v>
      </c>
      <c r="J122" s="184" t="n">
        <v>-3.195E-007</v>
      </c>
      <c r="K122" s="184" t="n">
        <v>0.00078971</v>
      </c>
      <c r="L122" s="184" t="n">
        <v>1.9313E-005</v>
      </c>
      <c r="M122" s="185" t="n">
        <v>1.4</v>
      </c>
      <c r="N122" s="1" t="n">
        <v>0</v>
      </c>
      <c r="O122" s="1" t="n">
        <v>0</v>
      </c>
      <c r="P122" s="1" t="n">
        <v>0</v>
      </c>
      <c r="Q122" s="1" t="n">
        <v>1</v>
      </c>
      <c r="R122" s="1" t="n">
        <v>7.8971E-006</v>
      </c>
      <c r="S122" s="1" t="n">
        <v>1.931E-007</v>
      </c>
      <c r="T122" s="1" t="n">
        <v>3</v>
      </c>
      <c r="U122" s="1" t="n">
        <v>0</v>
      </c>
      <c r="V122" s="1" t="n">
        <v>0</v>
      </c>
      <c r="W122" s="186" t="s">
        <v>469</v>
      </c>
      <c r="X122" s="1" t="s">
        <v>308</v>
      </c>
      <c r="Y122" s="1" t="s">
        <v>309</v>
      </c>
      <c r="AD122" s="1" t="n">
        <f aca="false">AD121+3</f>
        <v>362</v>
      </c>
      <c r="AE122" s="1" t="n">
        <v>121</v>
      </c>
      <c r="AF122" s="1" t="str">
        <f aca="true">INDIRECT("A"&amp;AD122)</f>
        <v>21-ALL</v>
      </c>
      <c r="AG122" s="1" t="n">
        <f aca="true">INDIRECT("D"&amp;AD122)</f>
        <v>200</v>
      </c>
      <c r="AH122" s="1" t="n">
        <f aca="true">INDIRECT("E"&amp;AD122)</f>
        <v>976</v>
      </c>
      <c r="AI122" s="184" t="n">
        <f aca="true">INDIRECT("I"&amp;AD122)</f>
        <v>-8.4035E-006</v>
      </c>
      <c r="AJ122" s="184" t="n">
        <f aca="true">INDIRECT("J"&amp;AD122)</f>
        <v>-3.195E-007</v>
      </c>
      <c r="AK122" s="184" t="n">
        <f aca="true">AVERAGE(INDIRECT("K"&amp;AD122):INDIRECT("K"&amp;AD123-1))</f>
        <v>0.0021793</v>
      </c>
      <c r="AL122" s="184" t="n">
        <f aca="true">AVERAGE(INDIRECT("L"&amp;AD122):INDIRECT("L"&amp;AD123-1))</f>
        <v>3.55E-005</v>
      </c>
      <c r="AM122" s="184" t="n">
        <f aca="false">(ABS(AK122)/AK122*SQRT((AK122)^2+(AL122)^2))</f>
        <v>0.00217958912183008</v>
      </c>
      <c r="AO122" s="184" t="n">
        <f aca="true">STDEV(INDIRECT("K"&amp;AD122):INDIRECT("K"&amp;AD123-1))</f>
        <v>2.00000000000113E-007</v>
      </c>
    </row>
    <row r="123" customFormat="false" ht="14.25" hidden="false" customHeight="true" outlineLevel="0" collapsed="false">
      <c r="A123" s="1" t="s">
        <v>468</v>
      </c>
      <c r="B123" s="1" t="s">
        <v>305</v>
      </c>
      <c r="C123" s="1" t="n">
        <v>0</v>
      </c>
      <c r="D123" s="1" t="n">
        <v>200</v>
      </c>
      <c r="E123" s="1" t="n">
        <v>976</v>
      </c>
      <c r="F123" s="1" t="s">
        <v>306</v>
      </c>
      <c r="G123" s="184" t="n">
        <v>0.0007814</v>
      </c>
      <c r="H123" s="184" t="n">
        <v>1.9101E-005</v>
      </c>
      <c r="I123" s="184" t="n">
        <v>-8.4035E-006</v>
      </c>
      <c r="J123" s="184" t="n">
        <v>-3.195E-007</v>
      </c>
      <c r="K123" s="184" t="n">
        <v>0.0007898</v>
      </c>
      <c r="L123" s="184" t="n">
        <v>1.942E-005</v>
      </c>
      <c r="M123" s="185" t="n">
        <v>1.41</v>
      </c>
      <c r="N123" s="1" t="n">
        <v>0</v>
      </c>
      <c r="O123" s="1" t="n">
        <v>0</v>
      </c>
      <c r="P123" s="1" t="n">
        <v>0</v>
      </c>
      <c r="Q123" s="1" t="n">
        <v>1</v>
      </c>
      <c r="R123" s="1" t="n">
        <v>7.898E-006</v>
      </c>
      <c r="S123" s="1" t="n">
        <v>1.942E-007</v>
      </c>
      <c r="T123" s="1" t="n">
        <v>3</v>
      </c>
      <c r="U123" s="1" t="n">
        <v>0</v>
      </c>
      <c r="V123" s="1" t="n">
        <v>0</v>
      </c>
      <c r="W123" s="186" t="s">
        <v>470</v>
      </c>
      <c r="X123" s="1" t="s">
        <v>308</v>
      </c>
      <c r="Y123" s="1" t="s">
        <v>309</v>
      </c>
      <c r="AD123" s="1" t="n">
        <f aca="false">AD122+3</f>
        <v>365</v>
      </c>
      <c r="AE123" s="1" t="n">
        <v>122</v>
      </c>
      <c r="AF123" s="1" t="str">
        <f aca="true">INDIRECT("A"&amp;AD123)</f>
        <v>21-0.8</v>
      </c>
      <c r="AG123" s="1" t="n">
        <f aca="true">INDIRECT("D"&amp;AD123)</f>
        <v>200</v>
      </c>
      <c r="AH123" s="1" t="n">
        <f aca="true">INDIRECT("E"&amp;AD123)</f>
        <v>976</v>
      </c>
      <c r="AI123" s="184" t="n">
        <f aca="true">INDIRECT("I"&amp;AD123)</f>
        <v>-8.4035E-006</v>
      </c>
      <c r="AJ123" s="184" t="n">
        <f aca="true">INDIRECT("J"&amp;AD123)</f>
        <v>-3.195E-007</v>
      </c>
      <c r="AK123" s="184" t="n">
        <f aca="true">AVERAGE(INDIRECT("K"&amp;AD123):INDIRECT("K"&amp;AD124-1))</f>
        <v>0.0017264</v>
      </c>
      <c r="AL123" s="184" t="n">
        <f aca="true">AVERAGE(INDIRECT("L"&amp;AD123):INDIRECT("L"&amp;AD124-1))</f>
        <v>3.81333333333333E-005</v>
      </c>
      <c r="AM123" s="184" t="n">
        <f aca="false">(ABS(AK123)/AK123*SQRT((AK123)^2+(AL123)^2))</f>
        <v>0.00172682109991484</v>
      </c>
      <c r="AO123" s="184" t="n">
        <f aca="true">STDEV(INDIRECT("K"&amp;AD123):INDIRECT("K"&amp;AD124-1))</f>
        <v>6.99999999999947E-007</v>
      </c>
    </row>
    <row r="124" customFormat="false" ht="14.25" hidden="false" customHeight="true" outlineLevel="0" collapsed="false">
      <c r="A124" s="1" t="s">
        <v>468</v>
      </c>
      <c r="B124" s="1" t="s">
        <v>305</v>
      </c>
      <c r="C124" s="1" t="n">
        <v>0</v>
      </c>
      <c r="D124" s="1" t="n">
        <v>200</v>
      </c>
      <c r="E124" s="1" t="n">
        <v>976</v>
      </c>
      <c r="F124" s="1" t="s">
        <v>306</v>
      </c>
      <c r="G124" s="184" t="n">
        <v>0.00078122</v>
      </c>
      <c r="H124" s="184" t="n">
        <v>1.8767E-005</v>
      </c>
      <c r="I124" s="184" t="n">
        <v>-8.4035E-006</v>
      </c>
      <c r="J124" s="184" t="n">
        <v>-3.195E-007</v>
      </c>
      <c r="K124" s="184" t="n">
        <v>0.00078962</v>
      </c>
      <c r="L124" s="184" t="n">
        <v>1.9086E-005</v>
      </c>
      <c r="M124" s="185" t="n">
        <v>1.38</v>
      </c>
      <c r="N124" s="1" t="n">
        <v>0</v>
      </c>
      <c r="O124" s="1" t="n">
        <v>0</v>
      </c>
      <c r="P124" s="1" t="n">
        <v>0</v>
      </c>
      <c r="Q124" s="1" t="n">
        <v>1</v>
      </c>
      <c r="R124" s="1" t="n">
        <v>7.8962E-006</v>
      </c>
      <c r="S124" s="1" t="n">
        <v>1.909E-007</v>
      </c>
      <c r="T124" s="1" t="n">
        <v>3</v>
      </c>
      <c r="U124" s="1" t="n">
        <v>0</v>
      </c>
      <c r="V124" s="1" t="n">
        <v>0</v>
      </c>
      <c r="W124" s="186" t="s">
        <v>471</v>
      </c>
      <c r="X124" s="1" t="s">
        <v>308</v>
      </c>
      <c r="Y124" s="1" t="s">
        <v>309</v>
      </c>
      <c r="AD124" s="1" t="n">
        <f aca="false">AD123+3</f>
        <v>368</v>
      </c>
      <c r="AE124" s="1" t="n">
        <v>123</v>
      </c>
      <c r="AF124" s="1" t="str">
        <f aca="true">INDIRECT("A"&amp;AD124)</f>
        <v>21-0.6</v>
      </c>
      <c r="AG124" s="1" t="n">
        <f aca="true">INDIRECT("D"&amp;AD124)</f>
        <v>200</v>
      </c>
      <c r="AH124" s="1" t="n">
        <f aca="true">INDIRECT("E"&amp;AD124)</f>
        <v>976</v>
      </c>
      <c r="AI124" s="184" t="n">
        <f aca="true">INDIRECT("I"&amp;AD124)</f>
        <v>-8.4035E-006</v>
      </c>
      <c r="AJ124" s="184" t="n">
        <f aca="true">INDIRECT("J"&amp;AD124)</f>
        <v>-3.195E-007</v>
      </c>
      <c r="AK124" s="184" t="n">
        <f aca="true">AVERAGE(INDIRECT("K"&amp;AD124):INDIRECT("K"&amp;AD125-1))</f>
        <v>0.0019296</v>
      </c>
      <c r="AL124" s="184" t="n">
        <f aca="true">AVERAGE(INDIRECT("L"&amp;AD124):INDIRECT("L"&amp;AD125-1))</f>
        <v>2.90333333333333E-005</v>
      </c>
      <c r="AM124" s="184" t="n">
        <f aca="false">(ABS(AK124)/AK124*SQRT((AK124)^2+(AL124)^2))</f>
        <v>0.0019298184097071</v>
      </c>
      <c r="AO124" s="184" t="n">
        <f aca="true">STDEV(INDIRECT("K"&amp;AD124):INDIRECT("K"&amp;AD125-1))</f>
        <v>1.73493515728973E-006</v>
      </c>
    </row>
    <row r="125" customFormat="false" ht="14.25" hidden="false" customHeight="true" outlineLevel="0" collapsed="false">
      <c r="A125" s="1" t="s">
        <v>472</v>
      </c>
      <c r="B125" s="1" t="s">
        <v>305</v>
      </c>
      <c r="C125" s="1" t="n">
        <v>0</v>
      </c>
      <c r="D125" s="1" t="n">
        <v>200</v>
      </c>
      <c r="E125" s="1" t="n">
        <v>976</v>
      </c>
      <c r="F125" s="1" t="s">
        <v>306</v>
      </c>
      <c r="G125" s="184" t="n">
        <v>0.0012857</v>
      </c>
      <c r="H125" s="184" t="n">
        <v>2.85E-005</v>
      </c>
      <c r="I125" s="184" t="n">
        <v>-8.4035E-006</v>
      </c>
      <c r="J125" s="184" t="n">
        <v>-3.195E-007</v>
      </c>
      <c r="K125" s="184" t="n">
        <v>0.0012941</v>
      </c>
      <c r="L125" s="184" t="n">
        <v>2.88E-005</v>
      </c>
      <c r="M125" s="185" t="n">
        <v>1.28</v>
      </c>
      <c r="N125" s="1" t="n">
        <v>0</v>
      </c>
      <c r="O125" s="1" t="n">
        <v>0</v>
      </c>
      <c r="P125" s="1" t="n">
        <v>0</v>
      </c>
      <c r="Q125" s="1" t="n">
        <v>1</v>
      </c>
      <c r="R125" s="1" t="n">
        <v>1.2941E-005</v>
      </c>
      <c r="S125" s="1" t="n">
        <v>2.881E-007</v>
      </c>
      <c r="T125" s="1" t="n">
        <v>3</v>
      </c>
      <c r="U125" s="1" t="n">
        <v>0</v>
      </c>
      <c r="V125" s="1" t="n">
        <v>0</v>
      </c>
      <c r="W125" s="186" t="s">
        <v>473</v>
      </c>
      <c r="X125" s="1" t="s">
        <v>308</v>
      </c>
      <c r="Y125" s="1" t="s">
        <v>309</v>
      </c>
      <c r="AD125" s="1" t="n">
        <f aca="false">AD124+3</f>
        <v>371</v>
      </c>
      <c r="AE125" s="1" t="n">
        <v>124</v>
      </c>
      <c r="AF125" s="1" t="str">
        <f aca="true">INDIRECT("A"&amp;AD125)</f>
        <v>21-0.4</v>
      </c>
      <c r="AG125" s="1" t="n">
        <f aca="true">INDIRECT("D"&amp;AD125)</f>
        <v>200</v>
      </c>
      <c r="AH125" s="1" t="n">
        <f aca="true">INDIRECT("E"&amp;AD125)</f>
        <v>976</v>
      </c>
      <c r="AI125" s="184" t="n">
        <f aca="true">INDIRECT("I"&amp;AD125)</f>
        <v>-8.4035E-006</v>
      </c>
      <c r="AJ125" s="184" t="n">
        <f aca="true">INDIRECT("J"&amp;AD125)</f>
        <v>-3.195E-007</v>
      </c>
      <c r="AK125" s="184" t="n">
        <f aca="true">AVERAGE(INDIRECT("K"&amp;AD125):INDIRECT("K"&amp;AD126-1))</f>
        <v>0.00152143333333333</v>
      </c>
      <c r="AL125" s="184" t="n">
        <f aca="true">AVERAGE(INDIRECT("L"&amp;AD125):INDIRECT("L"&amp;AD126-1))</f>
        <v>2.65333333333333E-005</v>
      </c>
      <c r="AM125" s="184" t="n">
        <f aca="false">(ABS(AK125)/AK125*SQRT((AK125)^2+(AL125)^2))</f>
        <v>0.00152166468236453</v>
      </c>
      <c r="AO125" s="184" t="n">
        <f aca="true">STDEV(INDIRECT("K"&amp;AD125):INDIRECT("K"&amp;AD126-1))</f>
        <v>2.08166599946644E-007</v>
      </c>
    </row>
    <row r="126" customFormat="false" ht="14.25" hidden="false" customHeight="true" outlineLevel="0" collapsed="false">
      <c r="A126" s="1" t="s">
        <v>472</v>
      </c>
      <c r="B126" s="1" t="s">
        <v>305</v>
      </c>
      <c r="C126" s="1" t="n">
        <v>0</v>
      </c>
      <c r="D126" s="1" t="n">
        <v>200</v>
      </c>
      <c r="E126" s="1" t="n">
        <v>976</v>
      </c>
      <c r="F126" s="1" t="s">
        <v>306</v>
      </c>
      <c r="G126" s="184" t="n">
        <v>0.0012856</v>
      </c>
      <c r="H126" s="184" t="n">
        <v>2.84E-005</v>
      </c>
      <c r="I126" s="184" t="n">
        <v>-8.4035E-006</v>
      </c>
      <c r="J126" s="184" t="n">
        <v>-3.195E-007</v>
      </c>
      <c r="K126" s="184" t="n">
        <v>0.001294</v>
      </c>
      <c r="L126" s="184" t="n">
        <v>2.87E-005</v>
      </c>
      <c r="M126" s="185" t="n">
        <v>1.27</v>
      </c>
      <c r="N126" s="1" t="n">
        <v>0</v>
      </c>
      <c r="O126" s="1" t="n">
        <v>0</v>
      </c>
      <c r="P126" s="1" t="n">
        <v>0</v>
      </c>
      <c r="Q126" s="1" t="n">
        <v>1</v>
      </c>
      <c r="R126" s="1" t="n">
        <v>1.294E-005</v>
      </c>
      <c r="S126" s="1" t="n">
        <v>2.87E-007</v>
      </c>
      <c r="T126" s="1" t="n">
        <v>3</v>
      </c>
      <c r="U126" s="1" t="n">
        <v>0</v>
      </c>
      <c r="V126" s="1" t="n">
        <v>0</v>
      </c>
      <c r="W126" s="186" t="s">
        <v>474</v>
      </c>
      <c r="X126" s="1" t="s">
        <v>308</v>
      </c>
      <c r="Y126" s="1" t="s">
        <v>309</v>
      </c>
      <c r="AD126" s="1" t="n">
        <f aca="false">AD125+3</f>
        <v>374</v>
      </c>
      <c r="AE126" s="1" t="n">
        <v>125</v>
      </c>
      <c r="AF126" s="1" t="str">
        <f aca="true">INDIRECT("A"&amp;AD126)</f>
        <v>21-0.2</v>
      </c>
      <c r="AG126" s="1" t="n">
        <f aca="true">INDIRECT("D"&amp;AD126)</f>
        <v>200</v>
      </c>
      <c r="AH126" s="1" t="n">
        <f aca="true">INDIRECT("E"&amp;AD126)</f>
        <v>976</v>
      </c>
      <c r="AI126" s="184" t="n">
        <f aca="true">INDIRECT("I"&amp;AD126)</f>
        <v>-8.4035E-006</v>
      </c>
      <c r="AJ126" s="184" t="n">
        <f aca="true">INDIRECT("J"&amp;AD126)</f>
        <v>-3.195E-007</v>
      </c>
      <c r="AK126" s="184" t="n">
        <f aca="true">AVERAGE(INDIRECT("K"&amp;AD126):INDIRECT("K"&amp;AD127-1))</f>
        <v>0.00205816666666667</v>
      </c>
      <c r="AL126" s="184" t="n">
        <f aca="true">AVERAGE(INDIRECT("L"&amp;AD126):INDIRECT("L"&amp;AD127-1))</f>
        <v>3.20666666666667E-005</v>
      </c>
      <c r="AM126" s="184" t="n">
        <f aca="false">(ABS(AK126)/AK126*SQRT((AK126)^2+(AL126)^2))</f>
        <v>0.00205841645419213</v>
      </c>
      <c r="AO126" s="184" t="n">
        <f aca="true">STDEV(INDIRECT("K"&amp;AD126):INDIRECT("K"&amp;AD127-1))</f>
        <v>2.30940107675731E-007</v>
      </c>
    </row>
    <row r="127" customFormat="false" ht="14.25" hidden="false" customHeight="true" outlineLevel="0" collapsed="false">
      <c r="A127" s="1" t="s">
        <v>472</v>
      </c>
      <c r="B127" s="1" t="s">
        <v>305</v>
      </c>
      <c r="C127" s="1" t="n">
        <v>0</v>
      </c>
      <c r="D127" s="1" t="n">
        <v>200</v>
      </c>
      <c r="E127" s="1" t="n">
        <v>976</v>
      </c>
      <c r="F127" s="1" t="s">
        <v>306</v>
      </c>
      <c r="G127" s="184" t="n">
        <v>0.0012856</v>
      </c>
      <c r="H127" s="184" t="n">
        <v>2.86E-005</v>
      </c>
      <c r="I127" s="184" t="n">
        <v>-8.4035E-006</v>
      </c>
      <c r="J127" s="184" t="n">
        <v>-3.195E-007</v>
      </c>
      <c r="K127" s="184" t="n">
        <v>0.001294</v>
      </c>
      <c r="L127" s="184" t="n">
        <v>2.89E-005</v>
      </c>
      <c r="M127" s="185" t="n">
        <v>1.28</v>
      </c>
      <c r="N127" s="1" t="n">
        <v>0</v>
      </c>
      <c r="O127" s="1" t="n">
        <v>0</v>
      </c>
      <c r="P127" s="1" t="n">
        <v>0</v>
      </c>
      <c r="Q127" s="1" t="n">
        <v>1</v>
      </c>
      <c r="R127" s="1" t="n">
        <v>1.294E-005</v>
      </c>
      <c r="S127" s="1" t="n">
        <v>2.891E-007</v>
      </c>
      <c r="T127" s="1" t="n">
        <v>3</v>
      </c>
      <c r="U127" s="1" t="n">
        <v>0</v>
      </c>
      <c r="V127" s="1" t="n">
        <v>0</v>
      </c>
      <c r="W127" s="186" t="s">
        <v>475</v>
      </c>
      <c r="X127" s="1" t="s">
        <v>308</v>
      </c>
      <c r="Y127" s="1" t="s">
        <v>309</v>
      </c>
      <c r="AD127" s="1" t="n">
        <f aca="false">AD126+3</f>
        <v>377</v>
      </c>
      <c r="AE127" s="1" t="n">
        <v>126</v>
      </c>
      <c r="AF127" s="1" t="str">
        <f aca="true">INDIRECT("A"&amp;AD127)</f>
        <v>21-&lt;0.2</v>
      </c>
      <c r="AG127" s="1" t="n">
        <f aca="true">INDIRECT("D"&amp;AD127)</f>
        <v>200</v>
      </c>
      <c r="AH127" s="1" t="n">
        <f aca="true">INDIRECT("E"&amp;AD127)</f>
        <v>976</v>
      </c>
      <c r="AI127" s="184" t="n">
        <f aca="true">INDIRECT("I"&amp;AD127)</f>
        <v>-8.4035E-006</v>
      </c>
      <c r="AJ127" s="184" t="n">
        <f aca="true">INDIRECT("J"&amp;AD127)</f>
        <v>-3.195E-007</v>
      </c>
      <c r="AK127" s="184" t="n">
        <f aca="true">AVERAGE(INDIRECT("K"&amp;AD127):INDIRECT("K"&amp;AD128-1))</f>
        <v>0.0030414</v>
      </c>
      <c r="AL127" s="184" t="n">
        <f aca="true">AVERAGE(INDIRECT("L"&amp;AD127):INDIRECT("L"&amp;AD128-1))</f>
        <v>4.27666666666667E-005</v>
      </c>
      <c r="AM127" s="184" t="n">
        <f aca="false">(ABS(AK127)/AK127*SQRT((AK127)^2+(AL127)^2))</f>
        <v>0.00304170066702458</v>
      </c>
      <c r="AO127" s="184" t="n">
        <f aca="true">STDEV(INDIRECT("K"&amp;AD127):INDIRECT("K"&amp;AD128-1))</f>
        <v>4.58257569495749E-007</v>
      </c>
    </row>
    <row r="128" customFormat="false" ht="14.25" hidden="false" customHeight="true" outlineLevel="0" collapsed="false">
      <c r="A128" s="1" t="s">
        <v>476</v>
      </c>
      <c r="B128" s="1" t="s">
        <v>305</v>
      </c>
      <c r="C128" s="1" t="n">
        <v>0</v>
      </c>
      <c r="D128" s="1" t="n">
        <v>200</v>
      </c>
      <c r="E128" s="1" t="n">
        <v>976</v>
      </c>
      <c r="F128" s="1" t="s">
        <v>306</v>
      </c>
      <c r="G128" s="184" t="n">
        <v>0.0012833</v>
      </c>
      <c r="H128" s="184" t="n">
        <v>3.54E-005</v>
      </c>
      <c r="I128" s="184" t="n">
        <v>-8.4035E-006</v>
      </c>
      <c r="J128" s="184" t="n">
        <v>-3.195E-007</v>
      </c>
      <c r="K128" s="184" t="n">
        <v>0.0012917</v>
      </c>
      <c r="L128" s="184" t="n">
        <v>3.57E-005</v>
      </c>
      <c r="M128" s="185" t="n">
        <v>1.58</v>
      </c>
      <c r="N128" s="1" t="n">
        <v>0</v>
      </c>
      <c r="O128" s="1" t="n">
        <v>0</v>
      </c>
      <c r="P128" s="1" t="n">
        <v>0</v>
      </c>
      <c r="Q128" s="1" t="n">
        <v>1</v>
      </c>
      <c r="R128" s="1" t="n">
        <v>1.2917E-005</v>
      </c>
      <c r="S128" s="1" t="n">
        <v>3.567E-007</v>
      </c>
      <c r="T128" s="1" t="n">
        <v>3</v>
      </c>
      <c r="U128" s="1" t="n">
        <v>0</v>
      </c>
      <c r="V128" s="1" t="n">
        <v>0</v>
      </c>
      <c r="W128" s="186" t="s">
        <v>477</v>
      </c>
      <c r="X128" s="1" t="s">
        <v>308</v>
      </c>
      <c r="Y128" s="1" t="s">
        <v>309</v>
      </c>
      <c r="AD128" s="1" t="n">
        <f aca="false">AD127+3</f>
        <v>380</v>
      </c>
      <c r="AE128" s="1" t="n">
        <v>127</v>
      </c>
      <c r="AF128" s="1" t="str">
        <f aca="true">INDIRECT("A"&amp;AD128)</f>
        <v>22-ALL</v>
      </c>
      <c r="AG128" s="1" t="n">
        <f aca="true">INDIRECT("D"&amp;AD128)</f>
        <v>200</v>
      </c>
      <c r="AH128" s="1" t="n">
        <f aca="true">INDIRECT("E"&amp;AD128)</f>
        <v>976</v>
      </c>
      <c r="AI128" s="184" t="n">
        <f aca="true">INDIRECT("I"&amp;AD128)</f>
        <v>-8.4035E-006</v>
      </c>
      <c r="AJ128" s="184" t="n">
        <f aca="true">INDIRECT("J"&amp;AD128)</f>
        <v>-3.195E-007</v>
      </c>
      <c r="AK128" s="184" t="n">
        <f aca="true">AVERAGE(INDIRECT("K"&amp;AD128):INDIRECT("K"&amp;AD129-1))</f>
        <v>0.00152206666666667</v>
      </c>
      <c r="AL128" s="184" t="n">
        <f aca="true">AVERAGE(INDIRECT("L"&amp;AD128):INDIRECT("L"&amp;AD129-1))</f>
        <v>3.11666666666667E-005</v>
      </c>
      <c r="AM128" s="184" t="n">
        <f aca="false">(ABS(AK128)/AK128*SQRT((AK128)^2+(AL128)^2))</f>
        <v>0.00152238572605266</v>
      </c>
      <c r="AO128" s="184" t="n">
        <f aca="true">STDEV(INDIRECT("K"&amp;AD128):INDIRECT("K"&amp;AD129-1))</f>
        <v>5.77350269189577E-007</v>
      </c>
    </row>
    <row r="129" customFormat="false" ht="14.25" hidden="false" customHeight="true" outlineLevel="0" collapsed="false">
      <c r="A129" s="1" t="s">
        <v>476</v>
      </c>
      <c r="B129" s="1" t="s">
        <v>305</v>
      </c>
      <c r="C129" s="1" t="n">
        <v>0</v>
      </c>
      <c r="D129" s="1" t="n">
        <v>200</v>
      </c>
      <c r="E129" s="1" t="n">
        <v>976</v>
      </c>
      <c r="F129" s="1" t="s">
        <v>306</v>
      </c>
      <c r="G129" s="184" t="n">
        <v>0.0012832</v>
      </c>
      <c r="H129" s="184" t="n">
        <v>3.53E-005</v>
      </c>
      <c r="I129" s="184" t="n">
        <v>-8.4035E-006</v>
      </c>
      <c r="J129" s="184" t="n">
        <v>-3.195E-007</v>
      </c>
      <c r="K129" s="184" t="n">
        <v>0.0012916</v>
      </c>
      <c r="L129" s="184" t="n">
        <v>3.56E-005</v>
      </c>
      <c r="M129" s="185" t="n">
        <v>1.58</v>
      </c>
      <c r="N129" s="1" t="n">
        <v>0</v>
      </c>
      <c r="O129" s="1" t="n">
        <v>0</v>
      </c>
      <c r="P129" s="1" t="n">
        <v>0</v>
      </c>
      <c r="Q129" s="1" t="n">
        <v>1</v>
      </c>
      <c r="R129" s="1" t="n">
        <v>1.2916E-005</v>
      </c>
      <c r="S129" s="1" t="n">
        <v>3.561E-007</v>
      </c>
      <c r="T129" s="1" t="n">
        <v>3</v>
      </c>
      <c r="U129" s="1" t="n">
        <v>0</v>
      </c>
      <c r="V129" s="1" t="n">
        <v>0</v>
      </c>
      <c r="W129" s="186" t="s">
        <v>478</v>
      </c>
      <c r="X129" s="1" t="s">
        <v>308</v>
      </c>
      <c r="Y129" s="1" t="s">
        <v>309</v>
      </c>
      <c r="AD129" s="1" t="n">
        <f aca="false">AD128+3</f>
        <v>383</v>
      </c>
      <c r="AE129" s="1" t="n">
        <v>128</v>
      </c>
      <c r="AF129" s="1" t="str">
        <f aca="true">INDIRECT("A"&amp;AD129)</f>
        <v>22-0.8</v>
      </c>
      <c r="AG129" s="1" t="n">
        <f aca="true">INDIRECT("D"&amp;AD129)</f>
        <v>200</v>
      </c>
      <c r="AH129" s="1" t="n">
        <f aca="true">INDIRECT("E"&amp;AD129)</f>
        <v>976</v>
      </c>
      <c r="AI129" s="184" t="n">
        <f aca="true">INDIRECT("I"&amp;AD129)</f>
        <v>-8.4035E-006</v>
      </c>
      <c r="AJ129" s="184" t="n">
        <f aca="true">INDIRECT("J"&amp;AD129)</f>
        <v>-3.195E-007</v>
      </c>
      <c r="AK129" s="184" t="n">
        <f aca="true">AVERAGE(INDIRECT("K"&amp;AD129):INDIRECT("K"&amp;AD130-1))</f>
        <v>0.000801473333333333</v>
      </c>
      <c r="AL129" s="184" t="n">
        <f aca="true">AVERAGE(INDIRECT("L"&amp;AD129):INDIRECT("L"&amp;AD130-1))</f>
        <v>1.9523E-005</v>
      </c>
      <c r="AM129" s="184" t="n">
        <f aca="false">(ABS(AK129)/AK129*SQRT((AK129)^2+(AL129)^2))</f>
        <v>0.000801711077367305</v>
      </c>
      <c r="AO129" s="184" t="n">
        <f aca="true">STDEV(INDIRECT("K"&amp;AD129):INDIRECT("K"&amp;AD130-1))</f>
        <v>7.72420438189816E-007</v>
      </c>
    </row>
    <row r="130" customFormat="false" ht="14.25" hidden="false" customHeight="true" outlineLevel="0" collapsed="false">
      <c r="A130" s="1" t="s">
        <v>476</v>
      </c>
      <c r="B130" s="1" t="s">
        <v>305</v>
      </c>
      <c r="C130" s="1" t="n">
        <v>0</v>
      </c>
      <c r="D130" s="1" t="n">
        <v>200</v>
      </c>
      <c r="E130" s="1" t="n">
        <v>976</v>
      </c>
      <c r="F130" s="1" t="s">
        <v>306</v>
      </c>
      <c r="G130" s="184" t="n">
        <v>0.0012833</v>
      </c>
      <c r="H130" s="184" t="n">
        <v>3.5E-005</v>
      </c>
      <c r="I130" s="184" t="n">
        <v>-8.4035E-006</v>
      </c>
      <c r="J130" s="184" t="n">
        <v>-3.195E-007</v>
      </c>
      <c r="K130" s="184" t="n">
        <v>0.0012917</v>
      </c>
      <c r="L130" s="184" t="n">
        <v>3.53E-005</v>
      </c>
      <c r="M130" s="185" t="n">
        <v>1.57</v>
      </c>
      <c r="N130" s="1" t="n">
        <v>0</v>
      </c>
      <c r="O130" s="1" t="n">
        <v>0</v>
      </c>
      <c r="P130" s="1" t="n">
        <v>0</v>
      </c>
      <c r="Q130" s="1" t="n">
        <v>1</v>
      </c>
      <c r="R130" s="1" t="n">
        <v>1.2917E-005</v>
      </c>
      <c r="S130" s="1" t="n">
        <v>3.533E-007</v>
      </c>
      <c r="T130" s="1" t="n">
        <v>3</v>
      </c>
      <c r="U130" s="1" t="n">
        <v>0</v>
      </c>
      <c r="V130" s="1" t="n">
        <v>0</v>
      </c>
      <c r="W130" s="186" t="s">
        <v>479</v>
      </c>
      <c r="X130" s="1" t="s">
        <v>308</v>
      </c>
      <c r="Y130" s="1" t="s">
        <v>309</v>
      </c>
      <c r="AD130" s="1" t="n">
        <f aca="false">AD129+3</f>
        <v>386</v>
      </c>
      <c r="AE130" s="1" t="n">
        <v>129</v>
      </c>
      <c r="AF130" s="1" t="str">
        <f aca="true">INDIRECT("A"&amp;AD130)</f>
        <v>22-0.6</v>
      </c>
      <c r="AG130" s="1" t="n">
        <f aca="true">INDIRECT("D"&amp;AD130)</f>
        <v>200</v>
      </c>
      <c r="AH130" s="1" t="n">
        <f aca="true">INDIRECT("E"&amp;AD130)</f>
        <v>976</v>
      </c>
      <c r="AI130" s="184" t="n">
        <f aca="true">INDIRECT("I"&amp;AD130)</f>
        <v>-8.4035E-006</v>
      </c>
      <c r="AJ130" s="184" t="n">
        <f aca="true">INDIRECT("J"&amp;AD130)</f>
        <v>-3.195E-007</v>
      </c>
      <c r="AK130" s="184" t="n">
        <f aca="true">AVERAGE(INDIRECT("K"&amp;AD130):INDIRECT("K"&amp;AD131-1))</f>
        <v>0.000843063333333333</v>
      </c>
      <c r="AL130" s="184" t="n">
        <f aca="true">AVERAGE(INDIRECT("L"&amp;AD130):INDIRECT("L"&amp;AD131-1))</f>
        <v>1.99136666666667E-005</v>
      </c>
      <c r="AM130" s="184" t="n">
        <f aca="false">(ABS(AK130)/AK130*SQRT((AK130)^2+(AL130)^2))</f>
        <v>0.000843298486973161</v>
      </c>
      <c r="AO130" s="184" t="n">
        <f aca="true">STDEV(INDIRECT("K"&amp;AD130):INDIRECT("K"&amp;AD131-1))</f>
        <v>2.65769323536992E-007</v>
      </c>
    </row>
    <row r="131" customFormat="false" ht="14.25" hidden="false" customHeight="true" outlineLevel="0" collapsed="false">
      <c r="A131" s="1" t="s">
        <v>480</v>
      </c>
      <c r="B131" s="1" t="s">
        <v>305</v>
      </c>
      <c r="C131" s="1" t="n">
        <v>0</v>
      </c>
      <c r="D131" s="1" t="n">
        <v>200</v>
      </c>
      <c r="E131" s="1" t="n">
        <v>976</v>
      </c>
      <c r="F131" s="1" t="s">
        <v>306</v>
      </c>
      <c r="G131" s="184" t="n">
        <v>0.0023825</v>
      </c>
      <c r="H131" s="184" t="n">
        <v>8.19E-005</v>
      </c>
      <c r="I131" s="184" t="n">
        <v>-8.4035E-006</v>
      </c>
      <c r="J131" s="184" t="n">
        <v>-3.195E-007</v>
      </c>
      <c r="K131" s="184" t="n">
        <v>0.0023909</v>
      </c>
      <c r="L131" s="184" t="n">
        <v>8.22E-005</v>
      </c>
      <c r="M131" s="185" t="n">
        <v>1.97</v>
      </c>
      <c r="N131" s="1" t="n">
        <v>0</v>
      </c>
      <c r="O131" s="1" t="n">
        <v>0</v>
      </c>
      <c r="P131" s="1" t="n">
        <v>0</v>
      </c>
      <c r="Q131" s="1" t="n">
        <v>1</v>
      </c>
      <c r="R131" s="1" t="n">
        <v>2.3909E-005</v>
      </c>
      <c r="S131" s="1" t="n">
        <v>8.22E-007</v>
      </c>
      <c r="T131" s="1" t="n">
        <v>3</v>
      </c>
      <c r="U131" s="1" t="n">
        <v>0</v>
      </c>
      <c r="V131" s="1" t="n">
        <v>0</v>
      </c>
      <c r="W131" s="186" t="s">
        <v>481</v>
      </c>
      <c r="X131" s="1" t="s">
        <v>308</v>
      </c>
      <c r="Y131" s="1" t="s">
        <v>309</v>
      </c>
      <c r="AD131" s="1" t="n">
        <f aca="false">AD130+3</f>
        <v>389</v>
      </c>
      <c r="AE131" s="1" t="n">
        <v>130</v>
      </c>
      <c r="AF131" s="1" t="str">
        <f aca="true">INDIRECT("A"&amp;AD131)</f>
        <v>22-0.4</v>
      </c>
      <c r="AG131" s="1" t="n">
        <f aca="true">INDIRECT("D"&amp;AD131)</f>
        <v>200</v>
      </c>
      <c r="AH131" s="1" t="n">
        <f aca="true">INDIRECT("E"&amp;AD131)</f>
        <v>976</v>
      </c>
      <c r="AI131" s="184" t="n">
        <f aca="true">INDIRECT("I"&amp;AD131)</f>
        <v>-8.4035E-006</v>
      </c>
      <c r="AJ131" s="184" t="n">
        <f aca="true">INDIRECT("J"&amp;AD131)</f>
        <v>-3.195E-007</v>
      </c>
      <c r="AK131" s="184" t="n">
        <f aca="true">AVERAGE(INDIRECT("K"&amp;AD131):INDIRECT("K"&amp;AD132-1))</f>
        <v>0.00119266666666667</v>
      </c>
      <c r="AL131" s="184" t="n">
        <f aca="true">AVERAGE(INDIRECT("L"&amp;AD131):INDIRECT("L"&amp;AD132-1))</f>
        <v>2.37333333333333E-005</v>
      </c>
      <c r="AM131" s="184" t="n">
        <f aca="false">(ABS(AK131)/AK131*SQRT((AK131)^2+(AL131)^2))</f>
        <v>0.00119290278266458</v>
      </c>
      <c r="AO131" s="184" t="n">
        <f aca="true">STDEV(INDIRECT("K"&amp;AD131):INDIRECT("K"&amp;AD132-1))</f>
        <v>1.52752523165187E-007</v>
      </c>
    </row>
    <row r="132" customFormat="false" ht="14.25" hidden="false" customHeight="true" outlineLevel="0" collapsed="false">
      <c r="A132" s="1" t="s">
        <v>480</v>
      </c>
      <c r="B132" s="1" t="s">
        <v>305</v>
      </c>
      <c r="C132" s="1" t="n">
        <v>0</v>
      </c>
      <c r="D132" s="1" t="n">
        <v>200</v>
      </c>
      <c r="E132" s="1" t="n">
        <v>976</v>
      </c>
      <c r="F132" s="1" t="s">
        <v>306</v>
      </c>
      <c r="G132" s="184" t="n">
        <v>0.0023819</v>
      </c>
      <c r="H132" s="184" t="n">
        <v>8.22E-005</v>
      </c>
      <c r="I132" s="184" t="n">
        <v>-8.4035E-006</v>
      </c>
      <c r="J132" s="184" t="n">
        <v>-3.195E-007</v>
      </c>
      <c r="K132" s="184" t="n">
        <v>0.0023903</v>
      </c>
      <c r="L132" s="184" t="n">
        <v>8.25E-005</v>
      </c>
      <c r="M132" s="185" t="n">
        <v>1.98</v>
      </c>
      <c r="N132" s="1" t="n">
        <v>0</v>
      </c>
      <c r="O132" s="1" t="n">
        <v>0</v>
      </c>
      <c r="P132" s="1" t="n">
        <v>0</v>
      </c>
      <c r="Q132" s="1" t="n">
        <v>1</v>
      </c>
      <c r="R132" s="1" t="n">
        <v>2.3903E-005</v>
      </c>
      <c r="S132" s="1" t="n">
        <v>8.25E-007</v>
      </c>
      <c r="T132" s="1" t="n">
        <v>3</v>
      </c>
      <c r="U132" s="1" t="n">
        <v>0</v>
      </c>
      <c r="V132" s="1" t="n">
        <v>0</v>
      </c>
      <c r="W132" s="186" t="s">
        <v>482</v>
      </c>
      <c r="X132" s="1" t="s">
        <v>308</v>
      </c>
      <c r="Y132" s="1" t="s">
        <v>309</v>
      </c>
      <c r="AD132" s="1" t="n">
        <f aca="false">AD131+3</f>
        <v>392</v>
      </c>
      <c r="AE132" s="1" t="n">
        <v>131</v>
      </c>
      <c r="AF132" s="1" t="str">
        <f aca="true">INDIRECT("A"&amp;AD132)</f>
        <v>22-0.2</v>
      </c>
      <c r="AG132" s="1" t="n">
        <f aca="true">INDIRECT("D"&amp;AD132)</f>
        <v>200</v>
      </c>
      <c r="AH132" s="1" t="n">
        <f aca="true">INDIRECT("E"&amp;AD132)</f>
        <v>976</v>
      </c>
      <c r="AI132" s="184" t="n">
        <f aca="true">INDIRECT("I"&amp;AD132)</f>
        <v>-8.4035E-006</v>
      </c>
      <c r="AJ132" s="184" t="n">
        <f aca="true">INDIRECT("J"&amp;AD132)</f>
        <v>-3.195E-007</v>
      </c>
      <c r="AK132" s="184" t="n">
        <f aca="true">AVERAGE(INDIRECT("K"&amp;AD132):INDIRECT("K"&amp;AD133-1))</f>
        <v>0.00168513333333333</v>
      </c>
      <c r="AL132" s="184" t="n">
        <f aca="true">AVERAGE(INDIRECT("L"&amp;AD132):INDIRECT("L"&amp;AD133-1))</f>
        <v>3.21333333333333E-005</v>
      </c>
      <c r="AM132" s="184" t="n">
        <f aca="false">(ABS(AK132)/AK132*SQRT((AK132)^2+(AL132)^2))</f>
        <v>0.00168543967623354</v>
      </c>
      <c r="AO132" s="184" t="n">
        <f aca="true">STDEV(INDIRECT("K"&amp;AD132):INDIRECT("K"&amp;AD133-1))</f>
        <v>4.04145188432752E-007</v>
      </c>
    </row>
    <row r="133" customFormat="false" ht="14.25" hidden="false" customHeight="true" outlineLevel="0" collapsed="false">
      <c r="A133" s="1" t="s">
        <v>480</v>
      </c>
      <c r="B133" s="1" t="s">
        <v>305</v>
      </c>
      <c r="C133" s="1" t="n">
        <v>0</v>
      </c>
      <c r="D133" s="1" t="n">
        <v>200</v>
      </c>
      <c r="E133" s="1" t="n">
        <v>976</v>
      </c>
      <c r="F133" s="1" t="s">
        <v>306</v>
      </c>
      <c r="G133" s="184" t="n">
        <v>0.0023818</v>
      </c>
      <c r="H133" s="184" t="n">
        <v>8.19E-005</v>
      </c>
      <c r="I133" s="184" t="n">
        <v>-8.4035E-006</v>
      </c>
      <c r="J133" s="184" t="n">
        <v>-3.195E-007</v>
      </c>
      <c r="K133" s="184" t="n">
        <v>0.0023902</v>
      </c>
      <c r="L133" s="184" t="n">
        <v>8.22E-005</v>
      </c>
      <c r="M133" s="185" t="n">
        <v>1.97</v>
      </c>
      <c r="N133" s="1" t="n">
        <v>0</v>
      </c>
      <c r="O133" s="1" t="n">
        <v>0</v>
      </c>
      <c r="P133" s="1" t="n">
        <v>0</v>
      </c>
      <c r="Q133" s="1" t="n">
        <v>1</v>
      </c>
      <c r="R133" s="1" t="n">
        <v>2.3902E-005</v>
      </c>
      <c r="S133" s="1" t="n">
        <v>8.222E-007</v>
      </c>
      <c r="T133" s="1" t="n">
        <v>3</v>
      </c>
      <c r="U133" s="1" t="n">
        <v>0</v>
      </c>
      <c r="V133" s="1" t="n">
        <v>0</v>
      </c>
      <c r="W133" s="186" t="s">
        <v>483</v>
      </c>
      <c r="X133" s="1" t="s">
        <v>308</v>
      </c>
      <c r="Y133" s="1" t="s">
        <v>309</v>
      </c>
      <c r="AD133" s="1" t="n">
        <f aca="false">AD132+3</f>
        <v>395</v>
      </c>
      <c r="AE133" s="1" t="n">
        <v>132</v>
      </c>
      <c r="AF133" s="1" t="str">
        <f aca="true">INDIRECT("A"&amp;AD133)</f>
        <v>22-&lt;0.2</v>
      </c>
      <c r="AG133" s="1" t="n">
        <f aca="true">INDIRECT("D"&amp;AD133)</f>
        <v>200</v>
      </c>
      <c r="AH133" s="1" t="n">
        <f aca="true">INDIRECT("E"&amp;AD133)</f>
        <v>976</v>
      </c>
      <c r="AI133" s="184" t="n">
        <f aca="true">INDIRECT("I"&amp;AD133)</f>
        <v>-8.4035E-006</v>
      </c>
      <c r="AJ133" s="184" t="n">
        <f aca="true">INDIRECT("J"&amp;AD133)</f>
        <v>-3.195E-007</v>
      </c>
      <c r="AK133" s="184" t="n">
        <f aca="true">AVERAGE(INDIRECT("K"&amp;AD133):INDIRECT("K"&amp;AD134-1))</f>
        <v>0.00227656666666667</v>
      </c>
      <c r="AL133" s="184" t="n">
        <f aca="true">AVERAGE(INDIRECT("L"&amp;AD133):INDIRECT("L"&amp;AD134-1))</f>
        <v>4.20333333333333E-005</v>
      </c>
      <c r="AM133" s="184" t="n">
        <f aca="false">(ABS(AK133)/AK133*SQRT((AK133)^2+(AL133)^2))</f>
        <v>0.00227695467431587</v>
      </c>
      <c r="AO133" s="184" t="n">
        <f aca="true">STDEV(INDIRECT("K"&amp;AD133):INDIRECT("K"&amp;AD134-1))</f>
        <v>1.15470053837991E-007</v>
      </c>
    </row>
    <row r="134" customFormat="false" ht="14.25" hidden="false" customHeight="true" outlineLevel="0" collapsed="false">
      <c r="A134" s="1" t="s">
        <v>484</v>
      </c>
      <c r="B134" s="1" t="s">
        <v>305</v>
      </c>
      <c r="C134" s="1" t="n">
        <v>0</v>
      </c>
      <c r="D134" s="1" t="n">
        <v>200</v>
      </c>
      <c r="E134" s="1" t="n">
        <v>976</v>
      </c>
      <c r="F134" s="1" t="s">
        <v>306</v>
      </c>
      <c r="G134" s="184" t="n">
        <v>0.0014606</v>
      </c>
      <c r="H134" s="184" t="n">
        <v>4.7E-005</v>
      </c>
      <c r="I134" s="184" t="n">
        <v>-8.4035E-006</v>
      </c>
      <c r="J134" s="184" t="n">
        <v>-3.195E-007</v>
      </c>
      <c r="K134" s="184" t="n">
        <v>0.001469</v>
      </c>
      <c r="L134" s="184" t="n">
        <v>4.73E-005</v>
      </c>
      <c r="M134" s="185" t="n">
        <v>1.85</v>
      </c>
      <c r="N134" s="1" t="n">
        <v>0</v>
      </c>
      <c r="O134" s="1" t="n">
        <v>0</v>
      </c>
      <c r="P134" s="1" t="n">
        <v>0</v>
      </c>
      <c r="Q134" s="1" t="n">
        <v>1</v>
      </c>
      <c r="R134" s="1" t="n">
        <v>1.469E-005</v>
      </c>
      <c r="S134" s="1" t="n">
        <v>4.732E-007</v>
      </c>
      <c r="T134" s="1" t="n">
        <v>3</v>
      </c>
      <c r="U134" s="1" t="n">
        <v>0</v>
      </c>
      <c r="V134" s="1" t="n">
        <v>0</v>
      </c>
      <c r="W134" s="186" t="s">
        <v>485</v>
      </c>
      <c r="X134" s="1" t="s">
        <v>308</v>
      </c>
      <c r="Y134" s="1" t="s">
        <v>309</v>
      </c>
      <c r="AD134" s="1" t="n">
        <f aca="false">AD133+3</f>
        <v>398</v>
      </c>
      <c r="AE134" s="1" t="n">
        <v>133</v>
      </c>
      <c r="AF134" s="1" t="str">
        <f aca="true">INDIRECT("A"&amp;AD134)</f>
        <v>23-ALL</v>
      </c>
      <c r="AG134" s="1" t="n">
        <f aca="true">INDIRECT("D"&amp;AD134)</f>
        <v>200</v>
      </c>
      <c r="AH134" s="1" t="n">
        <f aca="true">INDIRECT("E"&amp;AD134)</f>
        <v>976</v>
      </c>
      <c r="AI134" s="184" t="n">
        <f aca="true">INDIRECT("I"&amp;AD134)</f>
        <v>-8.4035E-006</v>
      </c>
      <c r="AJ134" s="184" t="n">
        <f aca="true">INDIRECT("J"&amp;AD134)</f>
        <v>-3.195E-007</v>
      </c>
      <c r="AK134" s="184" t="n">
        <f aca="true">AVERAGE(INDIRECT("K"&amp;AD134):INDIRECT("K"&amp;AD135-1))</f>
        <v>0.00163453333333333</v>
      </c>
      <c r="AL134" s="184" t="n">
        <f aca="true">AVERAGE(INDIRECT("L"&amp;AD134):INDIRECT("L"&amp;AD135-1))</f>
        <v>2.50333333333333E-005</v>
      </c>
      <c r="AM134" s="184" t="n">
        <f aca="false">(ABS(AK134)/AK134*SQRT((AK134)^2+(AL134)^2))</f>
        <v>0.00163472501833047</v>
      </c>
      <c r="AO134" s="184" t="n">
        <f aca="true">STDEV(INDIRECT("K"&amp;AD134):INDIRECT("K"&amp;AD135-1))</f>
        <v>4.16333199893219E-007</v>
      </c>
    </row>
    <row r="135" customFormat="false" ht="14.25" hidden="false" customHeight="true" outlineLevel="0" collapsed="false">
      <c r="A135" s="1" t="s">
        <v>484</v>
      </c>
      <c r="B135" s="1" t="s">
        <v>305</v>
      </c>
      <c r="C135" s="1" t="n">
        <v>0</v>
      </c>
      <c r="D135" s="1" t="n">
        <v>200</v>
      </c>
      <c r="E135" s="1" t="n">
        <v>976</v>
      </c>
      <c r="F135" s="1" t="s">
        <v>306</v>
      </c>
      <c r="G135" s="184" t="n">
        <v>0.0014607</v>
      </c>
      <c r="H135" s="184" t="n">
        <v>4.7E-005</v>
      </c>
      <c r="I135" s="184" t="n">
        <v>-8.4035E-006</v>
      </c>
      <c r="J135" s="184" t="n">
        <v>-3.195E-007</v>
      </c>
      <c r="K135" s="184" t="n">
        <v>0.0014691</v>
      </c>
      <c r="L135" s="184" t="n">
        <v>4.73E-005</v>
      </c>
      <c r="M135" s="185" t="n">
        <v>1.85</v>
      </c>
      <c r="N135" s="1" t="n">
        <v>0</v>
      </c>
      <c r="O135" s="1" t="n">
        <v>0</v>
      </c>
      <c r="P135" s="1" t="n">
        <v>0</v>
      </c>
      <c r="Q135" s="1" t="n">
        <v>1</v>
      </c>
      <c r="R135" s="1" t="n">
        <v>1.4691E-005</v>
      </c>
      <c r="S135" s="1" t="n">
        <v>4.735E-007</v>
      </c>
      <c r="T135" s="1" t="n">
        <v>3</v>
      </c>
      <c r="U135" s="1" t="n">
        <v>0</v>
      </c>
      <c r="V135" s="1" t="n">
        <v>0</v>
      </c>
      <c r="W135" s="186" t="s">
        <v>486</v>
      </c>
      <c r="X135" s="1" t="s">
        <v>308</v>
      </c>
      <c r="Y135" s="1" t="s">
        <v>309</v>
      </c>
      <c r="AD135" s="1" t="n">
        <f aca="false">AD134+3</f>
        <v>401</v>
      </c>
      <c r="AE135" s="1" t="n">
        <v>134</v>
      </c>
      <c r="AF135" s="1" t="str">
        <f aca="true">INDIRECT("A"&amp;AD135)</f>
        <v>23-0.8</v>
      </c>
      <c r="AG135" s="1" t="n">
        <f aca="true">INDIRECT("D"&amp;AD135)</f>
        <v>200</v>
      </c>
      <c r="AH135" s="1" t="n">
        <f aca="true">INDIRECT("E"&amp;AD135)</f>
        <v>976</v>
      </c>
      <c r="AI135" s="184" t="n">
        <f aca="true">INDIRECT("I"&amp;AD135)</f>
        <v>-8.4035E-006</v>
      </c>
      <c r="AJ135" s="184" t="n">
        <f aca="true">INDIRECT("J"&amp;AD135)</f>
        <v>-3.195E-007</v>
      </c>
      <c r="AK135" s="184" t="n">
        <f aca="true">AVERAGE(INDIRECT("K"&amp;AD135):INDIRECT("K"&amp;AD136-1))</f>
        <v>0.0022277</v>
      </c>
      <c r="AL135" s="184" t="n">
        <f aca="true">AVERAGE(INDIRECT("L"&amp;AD135):INDIRECT("L"&amp;AD136-1))</f>
        <v>3.70333333333333E-005</v>
      </c>
      <c r="AM135" s="184" t="n">
        <f aca="false">(ABS(AK135)/AK135*SQRT((AK135)^2+(AL135)^2))</f>
        <v>0.00222800780020577</v>
      </c>
      <c r="AO135" s="184" t="n">
        <f aca="true">STDEV(INDIRECT("K"&amp;AD135):INDIRECT("K"&amp;AD136-1))</f>
        <v>2.05182845286829E-006</v>
      </c>
    </row>
    <row r="136" customFormat="false" ht="14.25" hidden="false" customHeight="true" outlineLevel="0" collapsed="false">
      <c r="A136" s="1" t="s">
        <v>484</v>
      </c>
      <c r="B136" s="1" t="s">
        <v>305</v>
      </c>
      <c r="C136" s="1" t="n">
        <v>0</v>
      </c>
      <c r="D136" s="1" t="n">
        <v>200</v>
      </c>
      <c r="E136" s="1" t="n">
        <v>976</v>
      </c>
      <c r="F136" s="1" t="s">
        <v>306</v>
      </c>
      <c r="G136" s="184" t="n">
        <v>0.0014613</v>
      </c>
      <c r="H136" s="184" t="n">
        <v>4.67E-005</v>
      </c>
      <c r="I136" s="184" t="n">
        <v>-8.4035E-006</v>
      </c>
      <c r="J136" s="184" t="n">
        <v>-3.195E-007</v>
      </c>
      <c r="K136" s="184" t="n">
        <v>0.0014697</v>
      </c>
      <c r="L136" s="184" t="n">
        <v>4.71E-005</v>
      </c>
      <c r="M136" s="185" t="n">
        <v>1.83</v>
      </c>
      <c r="N136" s="1" t="n">
        <v>0</v>
      </c>
      <c r="O136" s="1" t="n">
        <v>0</v>
      </c>
      <c r="P136" s="1" t="n">
        <v>0</v>
      </c>
      <c r="Q136" s="1" t="n">
        <v>1</v>
      </c>
      <c r="R136" s="1" t="n">
        <v>1.4697E-005</v>
      </c>
      <c r="S136" s="1" t="n">
        <v>4.705E-007</v>
      </c>
      <c r="T136" s="1" t="n">
        <v>3</v>
      </c>
      <c r="U136" s="1" t="n">
        <v>0</v>
      </c>
      <c r="V136" s="1" t="n">
        <v>0</v>
      </c>
      <c r="W136" s="186" t="s">
        <v>487</v>
      </c>
      <c r="X136" s="1" t="s">
        <v>308</v>
      </c>
      <c r="Y136" s="1" t="s">
        <v>309</v>
      </c>
      <c r="AD136" s="1" t="n">
        <f aca="false">AD135+3</f>
        <v>404</v>
      </c>
      <c r="AE136" s="1" t="n">
        <v>135</v>
      </c>
      <c r="AF136" s="1" t="str">
        <f aca="true">INDIRECT("A"&amp;AD136)</f>
        <v>23-0.6</v>
      </c>
      <c r="AG136" s="1" t="n">
        <f aca="true">INDIRECT("D"&amp;AD136)</f>
        <v>200</v>
      </c>
      <c r="AH136" s="1" t="n">
        <f aca="true">INDIRECT("E"&amp;AD136)</f>
        <v>976</v>
      </c>
      <c r="AI136" s="184" t="n">
        <f aca="true">INDIRECT("I"&amp;AD136)</f>
        <v>-8.4035E-006</v>
      </c>
      <c r="AJ136" s="184" t="n">
        <f aca="true">INDIRECT("J"&amp;AD136)</f>
        <v>-3.195E-007</v>
      </c>
      <c r="AK136" s="184" t="n">
        <f aca="true">AVERAGE(INDIRECT("K"&amp;AD136):INDIRECT("K"&amp;AD137-1))</f>
        <v>0.0024526</v>
      </c>
      <c r="AL136" s="184" t="n">
        <f aca="true">AVERAGE(INDIRECT("L"&amp;AD136):INDIRECT("L"&amp;AD137-1))</f>
        <v>3.57333333333333E-005</v>
      </c>
      <c r="AM136" s="184" t="n">
        <f aca="false">(ABS(AK136)/AK136*SQRT((AK136)^2+(AL136)^2))</f>
        <v>0.00245286029588134</v>
      </c>
      <c r="AO136" s="184" t="n">
        <f aca="true">STDEV(INDIRECT("K"&amp;AD136):INDIRECT("K"&amp;AD137-1))</f>
        <v>2.99999999999953E-007</v>
      </c>
    </row>
    <row r="137" customFormat="false" ht="14.25" hidden="false" customHeight="true" outlineLevel="0" collapsed="false">
      <c r="A137" s="1" t="s">
        <v>488</v>
      </c>
      <c r="B137" s="1" t="s">
        <v>305</v>
      </c>
      <c r="C137" s="1" t="n">
        <v>0</v>
      </c>
      <c r="D137" s="1" t="n">
        <v>200</v>
      </c>
      <c r="E137" s="1" t="n">
        <v>976</v>
      </c>
      <c r="F137" s="1" t="s">
        <v>306</v>
      </c>
      <c r="G137" s="184" t="n">
        <v>0.00099411</v>
      </c>
      <c r="H137" s="184" t="n">
        <v>2.9466E-005</v>
      </c>
      <c r="I137" s="184" t="n">
        <v>-8.4035E-006</v>
      </c>
      <c r="J137" s="184" t="n">
        <v>-3.195E-007</v>
      </c>
      <c r="K137" s="184" t="n">
        <v>0.0010025</v>
      </c>
      <c r="L137" s="184" t="n">
        <v>2.98E-005</v>
      </c>
      <c r="M137" s="185" t="n">
        <v>1.7</v>
      </c>
      <c r="N137" s="1" t="n">
        <v>0</v>
      </c>
      <c r="O137" s="1" t="n">
        <v>0</v>
      </c>
      <c r="P137" s="1" t="n">
        <v>0</v>
      </c>
      <c r="Q137" s="1" t="n">
        <v>1</v>
      </c>
      <c r="R137" s="1" t="n">
        <v>1.0025E-005</v>
      </c>
      <c r="S137" s="1" t="n">
        <v>2.979E-007</v>
      </c>
      <c r="T137" s="1" t="n">
        <v>3</v>
      </c>
      <c r="U137" s="1" t="n">
        <v>0</v>
      </c>
      <c r="V137" s="1" t="n">
        <v>0</v>
      </c>
      <c r="W137" s="186" t="s">
        <v>489</v>
      </c>
      <c r="X137" s="1" t="s">
        <v>308</v>
      </c>
      <c r="Y137" s="1" t="s">
        <v>309</v>
      </c>
      <c r="AD137" s="1" t="n">
        <f aca="false">AD136+3</f>
        <v>407</v>
      </c>
      <c r="AE137" s="1" t="n">
        <v>136</v>
      </c>
      <c r="AF137" s="1" t="str">
        <f aca="true">INDIRECT("A"&amp;AD137)</f>
        <v>23-0.4</v>
      </c>
      <c r="AG137" s="1" t="n">
        <f aca="true">INDIRECT("D"&amp;AD137)</f>
        <v>200</v>
      </c>
      <c r="AH137" s="1" t="n">
        <f aca="true">INDIRECT("E"&amp;AD137)</f>
        <v>976</v>
      </c>
      <c r="AI137" s="184" t="n">
        <f aca="true">INDIRECT("I"&amp;AD137)</f>
        <v>-8.4035E-006</v>
      </c>
      <c r="AJ137" s="184" t="n">
        <f aca="true">INDIRECT("J"&amp;AD137)</f>
        <v>-3.195E-007</v>
      </c>
      <c r="AK137" s="184" t="n">
        <f aca="true">AVERAGE(INDIRECT("K"&amp;AD137):INDIRECT("K"&amp;AD138-1))</f>
        <v>0.00167666666666667</v>
      </c>
      <c r="AL137" s="184" t="n">
        <f aca="true">AVERAGE(INDIRECT("L"&amp;AD137):INDIRECT("L"&amp;AD138-1))</f>
        <v>2.49666666666667E-005</v>
      </c>
      <c r="AM137" s="184" t="n">
        <f aca="false">(ABS(AK137)/AK137*SQRT((AK137)^2+(AL137)^2))</f>
        <v>0.00167685254138686</v>
      </c>
      <c r="AO137" s="184" t="n">
        <f aca="true">STDEV(INDIRECT("K"&amp;AD137):INDIRECT("K"&amp;AD138-1))</f>
        <v>1.15470053837865E-007</v>
      </c>
    </row>
    <row r="138" customFormat="false" ht="14.25" hidden="false" customHeight="true" outlineLevel="0" collapsed="false">
      <c r="A138" s="1" t="s">
        <v>488</v>
      </c>
      <c r="B138" s="1" t="s">
        <v>305</v>
      </c>
      <c r="C138" s="1" t="n">
        <v>0</v>
      </c>
      <c r="D138" s="1" t="n">
        <v>200</v>
      </c>
      <c r="E138" s="1" t="n">
        <v>976</v>
      </c>
      <c r="F138" s="1" t="s">
        <v>306</v>
      </c>
      <c r="G138" s="184" t="n">
        <v>0.00099423</v>
      </c>
      <c r="H138" s="184" t="n">
        <v>2.9827E-005</v>
      </c>
      <c r="I138" s="184" t="n">
        <v>-8.4035E-006</v>
      </c>
      <c r="J138" s="184" t="n">
        <v>-3.195E-007</v>
      </c>
      <c r="K138" s="184" t="n">
        <v>0.0010026</v>
      </c>
      <c r="L138" s="184" t="n">
        <v>3.01E-005</v>
      </c>
      <c r="M138" s="185" t="n">
        <v>1.72</v>
      </c>
      <c r="N138" s="1" t="n">
        <v>0</v>
      </c>
      <c r="O138" s="1" t="n">
        <v>0</v>
      </c>
      <c r="P138" s="1" t="n">
        <v>0</v>
      </c>
      <c r="Q138" s="1" t="n">
        <v>1</v>
      </c>
      <c r="R138" s="1" t="n">
        <v>1.0026E-005</v>
      </c>
      <c r="S138" s="1" t="n">
        <v>3.015E-007</v>
      </c>
      <c r="T138" s="1" t="n">
        <v>3</v>
      </c>
      <c r="U138" s="1" t="n">
        <v>0</v>
      </c>
      <c r="V138" s="1" t="n">
        <v>0</v>
      </c>
      <c r="W138" s="186" t="s">
        <v>490</v>
      </c>
      <c r="X138" s="1" t="s">
        <v>308</v>
      </c>
      <c r="Y138" s="1" t="s">
        <v>309</v>
      </c>
      <c r="AD138" s="1" t="n">
        <f aca="false">AD137+3</f>
        <v>410</v>
      </c>
      <c r="AE138" s="1" t="n">
        <v>137</v>
      </c>
      <c r="AF138" s="1" t="str">
        <f aca="true">INDIRECT("A"&amp;AD138)</f>
        <v>23-0.2</v>
      </c>
      <c r="AG138" s="1" t="n">
        <f aca="true">INDIRECT("D"&amp;AD138)</f>
        <v>200</v>
      </c>
      <c r="AH138" s="1" t="n">
        <f aca="true">INDIRECT("E"&amp;AD138)</f>
        <v>976</v>
      </c>
      <c r="AI138" s="184" t="n">
        <f aca="true">INDIRECT("I"&amp;AD138)</f>
        <v>-8.4035E-006</v>
      </c>
      <c r="AJ138" s="184" t="n">
        <f aca="true">INDIRECT("J"&amp;AD138)</f>
        <v>-3.195E-007</v>
      </c>
      <c r="AK138" s="184" t="n">
        <f aca="true">AVERAGE(INDIRECT("K"&amp;AD138):INDIRECT("K"&amp;AD139-1))</f>
        <v>0.00154503333333333</v>
      </c>
      <c r="AL138" s="184" t="n">
        <f aca="true">AVERAGE(INDIRECT("L"&amp;AD138):INDIRECT("L"&amp;AD139-1))</f>
        <v>2.31333333333333E-005</v>
      </c>
      <c r="AM138" s="184" t="n">
        <f aca="false">(ABS(AK138)/AK138*SQRT((AK138)^2+(AL138)^2))</f>
        <v>0.00154520650795362</v>
      </c>
      <c r="AO138" s="184" t="n">
        <f aca="true">STDEV(INDIRECT("K"&amp;AD138):INDIRECT("K"&amp;AD139-1))</f>
        <v>7.09459888459712E-007</v>
      </c>
    </row>
    <row r="139" customFormat="false" ht="14.25" hidden="false" customHeight="true" outlineLevel="0" collapsed="false">
      <c r="A139" s="1" t="s">
        <v>488</v>
      </c>
      <c r="B139" s="1" t="s">
        <v>305</v>
      </c>
      <c r="C139" s="1" t="n">
        <v>0</v>
      </c>
      <c r="D139" s="1" t="n">
        <v>200</v>
      </c>
      <c r="E139" s="1" t="n">
        <v>976</v>
      </c>
      <c r="F139" s="1" t="s">
        <v>306</v>
      </c>
      <c r="G139" s="184" t="n">
        <v>0.00099475</v>
      </c>
      <c r="H139" s="184" t="n">
        <v>2.9319E-005</v>
      </c>
      <c r="I139" s="184" t="n">
        <v>-8.4035E-006</v>
      </c>
      <c r="J139" s="184" t="n">
        <v>-3.195E-007</v>
      </c>
      <c r="K139" s="184" t="n">
        <v>0.0010032</v>
      </c>
      <c r="L139" s="184" t="n">
        <v>2.96E-005</v>
      </c>
      <c r="M139" s="185" t="n">
        <v>1.69</v>
      </c>
      <c r="N139" s="1" t="n">
        <v>0</v>
      </c>
      <c r="O139" s="1" t="n">
        <v>0</v>
      </c>
      <c r="P139" s="1" t="n">
        <v>0</v>
      </c>
      <c r="Q139" s="1" t="n">
        <v>1</v>
      </c>
      <c r="R139" s="1" t="n">
        <v>1.0032E-005</v>
      </c>
      <c r="S139" s="1" t="n">
        <v>2.964E-007</v>
      </c>
      <c r="T139" s="1" t="n">
        <v>3</v>
      </c>
      <c r="U139" s="1" t="n">
        <v>0</v>
      </c>
      <c r="V139" s="1" t="n">
        <v>0</v>
      </c>
      <c r="W139" s="186" t="s">
        <v>491</v>
      </c>
      <c r="X139" s="1" t="s">
        <v>308</v>
      </c>
      <c r="Y139" s="1" t="s">
        <v>309</v>
      </c>
      <c r="AD139" s="1" t="n">
        <f aca="false">AD138+3</f>
        <v>413</v>
      </c>
      <c r="AE139" s="1" t="n">
        <v>138</v>
      </c>
      <c r="AF139" s="1" t="str">
        <f aca="true">INDIRECT("A"&amp;AD139)</f>
        <v>23-&lt;0.2</v>
      </c>
      <c r="AG139" s="1" t="n">
        <f aca="true">INDIRECT("D"&amp;AD139)</f>
        <v>200</v>
      </c>
      <c r="AH139" s="1" t="n">
        <f aca="true">INDIRECT("E"&amp;AD139)</f>
        <v>976</v>
      </c>
      <c r="AI139" s="184" t="n">
        <f aca="true">INDIRECT("I"&amp;AD139)</f>
        <v>-8.4035E-006</v>
      </c>
      <c r="AJ139" s="184" t="n">
        <f aca="true">INDIRECT("J"&amp;AD139)</f>
        <v>-3.195E-007</v>
      </c>
      <c r="AK139" s="184" t="n">
        <f aca="true">AVERAGE(INDIRECT("K"&amp;AD139):INDIRECT("K"&amp;AD140-1))</f>
        <v>0.0024532</v>
      </c>
      <c r="AL139" s="184" t="n">
        <f aca="true">AVERAGE(INDIRECT("L"&amp;AD139):INDIRECT("L"&amp;AD140-1))</f>
        <v>3.20333333333333E-005</v>
      </c>
      <c r="AM139" s="184" t="n">
        <f aca="false">(ABS(AK139)/AK139*SQRT((AK139)^2+(AL139)^2))</f>
        <v>0.00245340913311344</v>
      </c>
      <c r="AO139" s="184" t="n">
        <f aca="true">STDEV(INDIRECT("K"&amp;AD139):INDIRECT("K"&amp;AD140-1))</f>
        <v>4.35889894354115E-007</v>
      </c>
    </row>
    <row r="140" customFormat="false" ht="14.25" hidden="false" customHeight="true" outlineLevel="0" collapsed="false">
      <c r="A140" s="1" t="s">
        <v>492</v>
      </c>
      <c r="B140" s="1" t="s">
        <v>305</v>
      </c>
      <c r="C140" s="1" t="n">
        <v>0</v>
      </c>
      <c r="D140" s="1" t="n">
        <v>200</v>
      </c>
      <c r="E140" s="1" t="n">
        <v>976</v>
      </c>
      <c r="F140" s="1" t="s">
        <v>306</v>
      </c>
      <c r="G140" s="184" t="n">
        <v>0.0011038</v>
      </c>
      <c r="H140" s="184" t="n">
        <v>2.98E-005</v>
      </c>
      <c r="I140" s="184" t="n">
        <v>-8.4035E-006</v>
      </c>
      <c r="J140" s="184" t="n">
        <v>-3.195E-007</v>
      </c>
      <c r="K140" s="184" t="n">
        <v>0.0011122</v>
      </c>
      <c r="L140" s="184" t="n">
        <v>3.02E-005</v>
      </c>
      <c r="M140" s="185" t="n">
        <v>1.55</v>
      </c>
      <c r="N140" s="1" t="n">
        <v>0</v>
      </c>
      <c r="O140" s="1" t="n">
        <v>0</v>
      </c>
      <c r="P140" s="1" t="n">
        <v>0</v>
      </c>
      <c r="Q140" s="1" t="n">
        <v>1</v>
      </c>
      <c r="R140" s="1" t="n">
        <v>1.1122E-005</v>
      </c>
      <c r="S140" s="1" t="n">
        <v>3.016E-007</v>
      </c>
      <c r="T140" s="1" t="n">
        <v>3</v>
      </c>
      <c r="U140" s="1" t="n">
        <v>0</v>
      </c>
      <c r="V140" s="1" t="n">
        <v>0</v>
      </c>
      <c r="W140" s="186" t="s">
        <v>493</v>
      </c>
      <c r="X140" s="1" t="s">
        <v>308</v>
      </c>
      <c r="Y140" s="1" t="s">
        <v>309</v>
      </c>
      <c r="AD140" s="1" t="n">
        <f aca="false">AD139+3</f>
        <v>416</v>
      </c>
      <c r="AE140" s="1" t="n">
        <v>139</v>
      </c>
      <c r="AF140" s="1" t="str">
        <f aca="true">INDIRECT("A"&amp;AD140)</f>
        <v>24-ALL</v>
      </c>
      <c r="AG140" s="1" t="n">
        <f aca="true">INDIRECT("D"&amp;AD140)</f>
        <v>200</v>
      </c>
      <c r="AH140" s="1" t="n">
        <f aca="true">INDIRECT("E"&amp;AD140)</f>
        <v>976</v>
      </c>
      <c r="AI140" s="184" t="n">
        <f aca="true">INDIRECT("I"&amp;AD140)</f>
        <v>-8.4035E-006</v>
      </c>
      <c r="AJ140" s="184" t="n">
        <f aca="true">INDIRECT("J"&amp;AD140)</f>
        <v>-3.195E-007</v>
      </c>
      <c r="AK140" s="184" t="n">
        <f aca="true">AVERAGE(INDIRECT("K"&amp;AD140):INDIRECT("K"&amp;AD141-1))</f>
        <v>0.00276776666666667</v>
      </c>
      <c r="AL140" s="184" t="n">
        <f aca="true">AVERAGE(INDIRECT("L"&amp;AD140):INDIRECT("L"&amp;AD141-1))</f>
        <v>4.33E-005</v>
      </c>
      <c r="AM140" s="184" t="n">
        <f aca="false">(ABS(AK140)/AK140*SQRT((AK140)^2+(AL140)^2))</f>
        <v>0.00276810534682319</v>
      </c>
      <c r="AO140" s="184" t="n">
        <f aca="true">STDEV(INDIRECT("K"&amp;AD140):INDIRECT("K"&amp;AD141-1))</f>
        <v>2.51661147842386E-007</v>
      </c>
    </row>
    <row r="141" customFormat="false" ht="14.25" hidden="false" customHeight="true" outlineLevel="0" collapsed="false">
      <c r="A141" s="1" t="s">
        <v>492</v>
      </c>
      <c r="B141" s="1" t="s">
        <v>305</v>
      </c>
      <c r="C141" s="1" t="n">
        <v>0</v>
      </c>
      <c r="D141" s="1" t="n">
        <v>200</v>
      </c>
      <c r="E141" s="1" t="n">
        <v>976</v>
      </c>
      <c r="F141" s="1" t="s">
        <v>306</v>
      </c>
      <c r="G141" s="184" t="n">
        <v>0.0011035</v>
      </c>
      <c r="H141" s="184" t="n">
        <v>2.99E-005</v>
      </c>
      <c r="I141" s="184" t="n">
        <v>-8.4035E-006</v>
      </c>
      <c r="J141" s="184" t="n">
        <v>-3.195E-007</v>
      </c>
      <c r="K141" s="184" t="n">
        <v>0.0011119</v>
      </c>
      <c r="L141" s="184" t="n">
        <v>3.02E-005</v>
      </c>
      <c r="M141" s="185" t="n">
        <v>1.56</v>
      </c>
      <c r="N141" s="1" t="n">
        <v>0</v>
      </c>
      <c r="O141" s="1" t="n">
        <v>0</v>
      </c>
      <c r="P141" s="1" t="n">
        <v>0</v>
      </c>
      <c r="Q141" s="1" t="n">
        <v>1</v>
      </c>
      <c r="R141" s="1" t="n">
        <v>1.1119E-005</v>
      </c>
      <c r="S141" s="1" t="n">
        <v>3.024E-007</v>
      </c>
      <c r="T141" s="1" t="n">
        <v>3</v>
      </c>
      <c r="U141" s="1" t="n">
        <v>0</v>
      </c>
      <c r="V141" s="1" t="n">
        <v>0</v>
      </c>
      <c r="W141" s="186" t="s">
        <v>494</v>
      </c>
      <c r="X141" s="1" t="s">
        <v>308</v>
      </c>
      <c r="Y141" s="1" t="s">
        <v>309</v>
      </c>
      <c r="AD141" s="1" t="n">
        <f aca="false">AD140+3</f>
        <v>419</v>
      </c>
      <c r="AE141" s="1" t="n">
        <v>140</v>
      </c>
      <c r="AF141" s="1" t="str">
        <f aca="true">INDIRECT("A"&amp;AD141)</f>
        <v>24-0.8</v>
      </c>
      <c r="AG141" s="1" t="n">
        <f aca="true">INDIRECT("D"&amp;AD141)</f>
        <v>200</v>
      </c>
      <c r="AH141" s="1" t="n">
        <f aca="true">INDIRECT("E"&amp;AD141)</f>
        <v>976</v>
      </c>
      <c r="AI141" s="184" t="n">
        <f aca="true">INDIRECT("I"&amp;AD141)</f>
        <v>-8.4035E-006</v>
      </c>
      <c r="AJ141" s="184" t="n">
        <f aca="true">INDIRECT("J"&amp;AD141)</f>
        <v>-3.195E-007</v>
      </c>
      <c r="AK141" s="184" t="n">
        <f aca="true">AVERAGE(INDIRECT("K"&amp;AD141):INDIRECT("K"&amp;AD142-1))</f>
        <v>0.0023209</v>
      </c>
      <c r="AL141" s="184" t="n">
        <f aca="true">AVERAGE(INDIRECT("L"&amp;AD141):INDIRECT("L"&amp;AD142-1))</f>
        <v>3.44666666666667E-005</v>
      </c>
      <c r="AM141" s="184" t="n">
        <f aca="false">(ABS(AK141)/AK141*SQRT((AK141)^2+(AL141)^2))</f>
        <v>0.00232115591055644</v>
      </c>
      <c r="AO141" s="184" t="n">
        <f aca="true">STDEV(INDIRECT("K"&amp;AD141):INDIRECT("K"&amp;AD142-1))</f>
        <v>2.76224546338657E-006</v>
      </c>
    </row>
    <row r="142" customFormat="false" ht="14.25" hidden="false" customHeight="true" outlineLevel="0" collapsed="false">
      <c r="A142" s="1" t="s">
        <v>492</v>
      </c>
      <c r="B142" s="1" t="s">
        <v>305</v>
      </c>
      <c r="C142" s="1" t="n">
        <v>0</v>
      </c>
      <c r="D142" s="1" t="n">
        <v>200</v>
      </c>
      <c r="E142" s="1" t="n">
        <v>976</v>
      </c>
      <c r="F142" s="1" t="s">
        <v>306</v>
      </c>
      <c r="G142" s="184" t="n">
        <v>0.0011021</v>
      </c>
      <c r="H142" s="184" t="n">
        <v>2.94E-005</v>
      </c>
      <c r="I142" s="184" t="n">
        <v>-8.4035E-006</v>
      </c>
      <c r="J142" s="184" t="n">
        <v>-3.195E-007</v>
      </c>
      <c r="K142" s="184" t="n">
        <v>0.0011105</v>
      </c>
      <c r="L142" s="184" t="n">
        <v>2.97E-005</v>
      </c>
      <c r="M142" s="185" t="n">
        <v>1.53</v>
      </c>
      <c r="N142" s="1" t="n">
        <v>0</v>
      </c>
      <c r="O142" s="1" t="n">
        <v>0</v>
      </c>
      <c r="P142" s="1" t="n">
        <v>0</v>
      </c>
      <c r="Q142" s="1" t="n">
        <v>1</v>
      </c>
      <c r="R142" s="1" t="n">
        <v>1.1105E-005</v>
      </c>
      <c r="S142" s="1" t="n">
        <v>2.974E-007</v>
      </c>
      <c r="T142" s="1" t="n">
        <v>3</v>
      </c>
      <c r="U142" s="1" t="n">
        <v>0</v>
      </c>
      <c r="V142" s="1" t="n">
        <v>0</v>
      </c>
      <c r="W142" s="186" t="s">
        <v>495</v>
      </c>
      <c r="X142" s="1" t="s">
        <v>308</v>
      </c>
      <c r="Y142" s="1" t="s">
        <v>309</v>
      </c>
      <c r="AD142" s="1" t="n">
        <f aca="false">AD141+3</f>
        <v>422</v>
      </c>
      <c r="AE142" s="1" t="n">
        <v>141</v>
      </c>
      <c r="AF142" s="1" t="str">
        <f aca="true">INDIRECT("A"&amp;AD142)</f>
        <v>24-0.6</v>
      </c>
      <c r="AG142" s="1" t="n">
        <f aca="true">INDIRECT("D"&amp;AD142)</f>
        <v>200</v>
      </c>
      <c r="AH142" s="1" t="n">
        <f aca="true">INDIRECT("E"&amp;AD142)</f>
        <v>976</v>
      </c>
      <c r="AI142" s="184" t="n">
        <f aca="true">INDIRECT("I"&amp;AD142)</f>
        <v>-8.4035E-006</v>
      </c>
      <c r="AJ142" s="184" t="n">
        <f aca="true">INDIRECT("J"&amp;AD142)</f>
        <v>-3.195E-007</v>
      </c>
      <c r="AK142" s="184" t="n">
        <f aca="true">AVERAGE(INDIRECT("K"&amp;AD142):INDIRECT("K"&amp;AD143-1))</f>
        <v>0.00192586666666667</v>
      </c>
      <c r="AL142" s="184" t="n">
        <f aca="true">AVERAGE(INDIRECT("L"&amp;AD142):INDIRECT("L"&amp;AD143-1))</f>
        <v>2.96666666666667E-005</v>
      </c>
      <c r="AM142" s="184" t="n">
        <f aca="false">(ABS(AK142)/AK142*SQRT((AK142)^2+(AL142)^2))</f>
        <v>0.00192609515052837</v>
      </c>
      <c r="AO142" s="184" t="n">
        <f aca="true">STDEV(INDIRECT("K"&amp;AD142):INDIRECT("K"&amp;AD143-1))</f>
        <v>8.02080627701077E-007</v>
      </c>
    </row>
    <row r="143" customFormat="false" ht="14.25" hidden="false" customHeight="true" outlineLevel="0" collapsed="false">
      <c r="A143" s="1" t="s">
        <v>496</v>
      </c>
      <c r="B143" s="1" t="s">
        <v>305</v>
      </c>
      <c r="C143" s="1" t="n">
        <v>0</v>
      </c>
      <c r="D143" s="1" t="n">
        <v>200</v>
      </c>
      <c r="E143" s="1" t="n">
        <v>976</v>
      </c>
      <c r="F143" s="1" t="s">
        <v>306</v>
      </c>
      <c r="G143" s="184" t="n">
        <v>0.002795</v>
      </c>
      <c r="H143" s="184" t="n">
        <v>6.56E-005</v>
      </c>
      <c r="I143" s="184" t="n">
        <v>-8.4035E-006</v>
      </c>
      <c r="J143" s="184" t="n">
        <v>-3.195E-007</v>
      </c>
      <c r="K143" s="184" t="n">
        <v>0.0028034</v>
      </c>
      <c r="L143" s="184" t="n">
        <v>6.59E-005</v>
      </c>
      <c r="M143" s="185" t="n">
        <v>1.35</v>
      </c>
      <c r="N143" s="1" t="n">
        <v>0</v>
      </c>
      <c r="O143" s="1" t="n">
        <v>0</v>
      </c>
      <c r="P143" s="1" t="n">
        <v>0</v>
      </c>
      <c r="Q143" s="1" t="n">
        <v>1</v>
      </c>
      <c r="R143" s="1" t="n">
        <v>2.8034E-005</v>
      </c>
      <c r="S143" s="1" t="n">
        <v>6.588E-007</v>
      </c>
      <c r="T143" s="1" t="n">
        <v>3</v>
      </c>
      <c r="U143" s="1" t="n">
        <v>0</v>
      </c>
      <c r="V143" s="1" t="n">
        <v>0</v>
      </c>
      <c r="W143" s="186" t="s">
        <v>497</v>
      </c>
      <c r="X143" s="1" t="s">
        <v>308</v>
      </c>
      <c r="Y143" s="1" t="s">
        <v>309</v>
      </c>
      <c r="AD143" s="1" t="n">
        <f aca="false">AD142+3</f>
        <v>425</v>
      </c>
      <c r="AE143" s="1" t="n">
        <v>142</v>
      </c>
      <c r="AF143" s="1" t="str">
        <f aca="true">INDIRECT("A"&amp;AD143)</f>
        <v>24-0.4</v>
      </c>
      <c r="AG143" s="1" t="n">
        <f aca="true">INDIRECT("D"&amp;AD143)</f>
        <v>200</v>
      </c>
      <c r="AH143" s="1" t="n">
        <f aca="true">INDIRECT("E"&amp;AD143)</f>
        <v>976</v>
      </c>
      <c r="AI143" s="184" t="n">
        <f aca="true">INDIRECT("I"&amp;AD143)</f>
        <v>-8.4035E-006</v>
      </c>
      <c r="AJ143" s="184" t="n">
        <f aca="true">INDIRECT("J"&amp;AD143)</f>
        <v>-3.195E-007</v>
      </c>
      <c r="AK143" s="184" t="n">
        <f aca="true">AVERAGE(INDIRECT("K"&amp;AD143):INDIRECT("K"&amp;AD144-1))</f>
        <v>0.00179373333333333</v>
      </c>
      <c r="AL143" s="184" t="n">
        <f aca="true">AVERAGE(INDIRECT("L"&amp;AD143):INDIRECT("L"&amp;AD144-1))</f>
        <v>2.91666666666667E-005</v>
      </c>
      <c r="AM143" s="184" t="n">
        <f aca="false">(ABS(AK143)/AK143*SQRT((AK143)^2+(AL143)^2))</f>
        <v>0.00179397044723584</v>
      </c>
      <c r="AO143" s="184" t="n">
        <f aca="true">STDEV(INDIRECT("K"&amp;AD143):INDIRECT("K"&amp;AD144-1))</f>
        <v>2.30940107675856E-007</v>
      </c>
    </row>
    <row r="144" customFormat="false" ht="14.25" hidden="false" customHeight="true" outlineLevel="0" collapsed="false">
      <c r="A144" s="1" t="s">
        <v>496</v>
      </c>
      <c r="B144" s="1" t="s">
        <v>305</v>
      </c>
      <c r="C144" s="1" t="n">
        <v>0</v>
      </c>
      <c r="D144" s="1" t="n">
        <v>200</v>
      </c>
      <c r="E144" s="1" t="n">
        <v>976</v>
      </c>
      <c r="F144" s="1" t="s">
        <v>306</v>
      </c>
      <c r="G144" s="184" t="n">
        <v>0.0027945</v>
      </c>
      <c r="H144" s="184" t="n">
        <v>6.51E-005</v>
      </c>
      <c r="I144" s="184" t="n">
        <v>-8.4035E-006</v>
      </c>
      <c r="J144" s="184" t="n">
        <v>-3.195E-007</v>
      </c>
      <c r="K144" s="184" t="n">
        <v>0.0028029</v>
      </c>
      <c r="L144" s="184" t="n">
        <v>6.55E-005</v>
      </c>
      <c r="M144" s="185" t="n">
        <v>1.34</v>
      </c>
      <c r="N144" s="1" t="n">
        <v>0</v>
      </c>
      <c r="O144" s="1" t="n">
        <v>0</v>
      </c>
      <c r="P144" s="1" t="n">
        <v>0</v>
      </c>
      <c r="Q144" s="1" t="n">
        <v>1</v>
      </c>
      <c r="R144" s="1" t="n">
        <v>2.8029E-005</v>
      </c>
      <c r="S144" s="1" t="n">
        <v>6.546E-007</v>
      </c>
      <c r="T144" s="1" t="n">
        <v>3</v>
      </c>
      <c r="U144" s="1" t="n">
        <v>0</v>
      </c>
      <c r="V144" s="1" t="n">
        <v>0</v>
      </c>
      <c r="W144" s="186" t="s">
        <v>498</v>
      </c>
      <c r="X144" s="1" t="s">
        <v>308</v>
      </c>
      <c r="Y144" s="1" t="s">
        <v>309</v>
      </c>
      <c r="AD144" s="1" t="n">
        <f aca="false">AD143+3</f>
        <v>428</v>
      </c>
      <c r="AE144" s="1" t="n">
        <v>143</v>
      </c>
      <c r="AF144" s="1" t="str">
        <f aca="true">INDIRECT("A"&amp;AD144)</f>
        <v>24-0.2</v>
      </c>
      <c r="AG144" s="1" t="n">
        <f aca="true">INDIRECT("D"&amp;AD144)</f>
        <v>200</v>
      </c>
      <c r="AH144" s="1" t="n">
        <f aca="true">INDIRECT("E"&amp;AD144)</f>
        <v>976</v>
      </c>
      <c r="AI144" s="184" t="n">
        <f aca="true">INDIRECT("I"&amp;AD144)</f>
        <v>-8.4035E-006</v>
      </c>
      <c r="AJ144" s="184" t="n">
        <f aca="true">INDIRECT("J"&amp;AD144)</f>
        <v>-3.195E-007</v>
      </c>
      <c r="AK144" s="184" t="n">
        <f aca="true">AVERAGE(INDIRECT("K"&amp;AD144):INDIRECT("K"&amp;AD145-1))</f>
        <v>0.00251013333333333</v>
      </c>
      <c r="AL144" s="184" t="n">
        <f aca="true">AVERAGE(INDIRECT("L"&amp;AD144):INDIRECT("L"&amp;AD145-1))</f>
        <v>3.95333333333333E-005</v>
      </c>
      <c r="AM144" s="184" t="n">
        <f aca="false">(ABS(AK144)/AK144*SQRT((AK144)^2+(AL144)^2))</f>
        <v>0.00251044462905589</v>
      </c>
      <c r="AO144" s="184" t="n">
        <f aca="true">STDEV(INDIRECT("K"&amp;AD144):INDIRECT("K"&amp;AD145-1))</f>
        <v>5.68624070307724E-007</v>
      </c>
    </row>
    <row r="145" customFormat="false" ht="14.25" hidden="false" customHeight="true" outlineLevel="0" collapsed="false">
      <c r="A145" s="1" t="s">
        <v>496</v>
      </c>
      <c r="B145" s="1" t="s">
        <v>305</v>
      </c>
      <c r="C145" s="1" t="n">
        <v>0</v>
      </c>
      <c r="D145" s="1" t="n">
        <v>200</v>
      </c>
      <c r="E145" s="1" t="n">
        <v>976</v>
      </c>
      <c r="F145" s="1" t="s">
        <v>306</v>
      </c>
      <c r="G145" s="184" t="n">
        <v>0.0027941</v>
      </c>
      <c r="H145" s="184" t="n">
        <v>6.54E-005</v>
      </c>
      <c r="I145" s="184" t="n">
        <v>-8.4035E-006</v>
      </c>
      <c r="J145" s="184" t="n">
        <v>-3.195E-007</v>
      </c>
      <c r="K145" s="184" t="n">
        <v>0.0028025</v>
      </c>
      <c r="L145" s="184" t="n">
        <v>6.57E-005</v>
      </c>
      <c r="M145" s="185" t="n">
        <v>1.34</v>
      </c>
      <c r="N145" s="1" t="n">
        <v>0</v>
      </c>
      <c r="O145" s="1" t="n">
        <v>0</v>
      </c>
      <c r="P145" s="1" t="n">
        <v>0</v>
      </c>
      <c r="Q145" s="1" t="n">
        <v>1</v>
      </c>
      <c r="R145" s="1" t="n">
        <v>2.8025E-005</v>
      </c>
      <c r="S145" s="1" t="n">
        <v>6.568E-007</v>
      </c>
      <c r="T145" s="1" t="n">
        <v>3</v>
      </c>
      <c r="U145" s="1" t="n">
        <v>0</v>
      </c>
      <c r="V145" s="1" t="n">
        <v>0</v>
      </c>
      <c r="W145" s="186" t="s">
        <v>499</v>
      </c>
      <c r="X145" s="1" t="s">
        <v>308</v>
      </c>
      <c r="Y145" s="1" t="s">
        <v>309</v>
      </c>
      <c r="AD145" s="1" t="n">
        <f aca="false">AD144+3</f>
        <v>431</v>
      </c>
      <c r="AE145" s="1" t="n">
        <v>144</v>
      </c>
      <c r="AF145" s="1" t="str">
        <f aca="true">INDIRECT("A"&amp;AD145)</f>
        <v>24-&lt;0.2</v>
      </c>
      <c r="AG145" s="1" t="n">
        <f aca="true">INDIRECT("D"&amp;AD145)</f>
        <v>200</v>
      </c>
      <c r="AH145" s="1" t="n">
        <f aca="true">INDIRECT("E"&amp;AD145)</f>
        <v>976</v>
      </c>
      <c r="AI145" s="184" t="n">
        <f aca="true">INDIRECT("I"&amp;AD145)</f>
        <v>-8.4035E-006</v>
      </c>
      <c r="AJ145" s="184" t="n">
        <f aca="true">INDIRECT("J"&amp;AD145)</f>
        <v>-3.195E-007</v>
      </c>
      <c r="AK145" s="184" t="n">
        <f aca="true">AVERAGE(INDIRECT("K"&amp;AD145):INDIRECT("K"&amp;AD146-1))</f>
        <v>0.00293166666666667</v>
      </c>
      <c r="AL145" s="184" t="n">
        <f aca="true">AVERAGE(INDIRECT("L"&amp;AD145):INDIRECT("L"&amp;AD146-1))</f>
        <v>4.17E-005</v>
      </c>
      <c r="AM145" s="184" t="n">
        <f aca="false">(ABS(AK145)/AK145*SQRT((AK145)^2+(AL145)^2))</f>
        <v>0.00293196322187787</v>
      </c>
      <c r="AO145" s="184" t="n">
        <f aca="true">STDEV(INDIRECT("K"&amp;AD145):INDIRECT("K"&amp;AD146-1))</f>
        <v>1.52752523165187E-007</v>
      </c>
    </row>
    <row r="146" customFormat="false" ht="14.25" hidden="false" customHeight="true" outlineLevel="0" collapsed="false">
      <c r="A146" s="1" t="s">
        <v>500</v>
      </c>
      <c r="B146" s="1" t="s">
        <v>305</v>
      </c>
      <c r="C146" s="1" t="n">
        <v>0</v>
      </c>
      <c r="D146" s="1" t="n">
        <v>200</v>
      </c>
      <c r="E146" s="1" t="n">
        <v>976</v>
      </c>
      <c r="F146" s="1" t="s">
        <v>306</v>
      </c>
      <c r="G146" s="184" t="n">
        <v>0.0015019</v>
      </c>
      <c r="H146" s="184" t="n">
        <v>4.16E-005</v>
      </c>
      <c r="I146" s="184" t="n">
        <v>-8.4035E-006</v>
      </c>
      <c r="J146" s="184" t="n">
        <v>-3.195E-007</v>
      </c>
      <c r="K146" s="184" t="n">
        <v>0.0015103</v>
      </c>
      <c r="L146" s="184" t="n">
        <v>4.19E-005</v>
      </c>
      <c r="M146" s="185" t="n">
        <v>1.59</v>
      </c>
      <c r="N146" s="1" t="n">
        <v>0</v>
      </c>
      <c r="O146" s="1" t="n">
        <v>0</v>
      </c>
      <c r="P146" s="1" t="n">
        <v>0</v>
      </c>
      <c r="Q146" s="1" t="n">
        <v>1</v>
      </c>
      <c r="R146" s="1" t="n">
        <v>1.5103E-005</v>
      </c>
      <c r="S146" s="1" t="n">
        <v>4.193E-007</v>
      </c>
      <c r="T146" s="1" t="n">
        <v>3</v>
      </c>
      <c r="U146" s="1" t="n">
        <v>0</v>
      </c>
      <c r="V146" s="1" t="n">
        <v>0</v>
      </c>
      <c r="W146" s="186" t="s">
        <v>501</v>
      </c>
      <c r="X146" s="1" t="s">
        <v>308</v>
      </c>
      <c r="Y146" s="1" t="s">
        <v>309</v>
      </c>
      <c r="AD146" s="1" t="n">
        <f aca="false">AD145+3</f>
        <v>434</v>
      </c>
      <c r="AE146" s="1" t="n">
        <v>145</v>
      </c>
      <c r="AF146" s="1" t="str">
        <f aca="true">INDIRECT("A"&amp;AD146)</f>
        <v>25-ALL</v>
      </c>
      <c r="AG146" s="1" t="n">
        <f aca="true">INDIRECT("D"&amp;AD146)</f>
        <v>200</v>
      </c>
      <c r="AH146" s="1" t="n">
        <f aca="true">INDIRECT("E"&amp;AD146)</f>
        <v>976</v>
      </c>
      <c r="AI146" s="184" t="n">
        <f aca="true">INDIRECT("I"&amp;AD146)</f>
        <v>-8.4035E-006</v>
      </c>
      <c r="AJ146" s="184" t="n">
        <f aca="true">INDIRECT("J"&amp;AD146)</f>
        <v>-3.195E-007</v>
      </c>
      <c r="AK146" s="184" t="n">
        <f aca="true">AVERAGE(INDIRECT("K"&amp;AD146):INDIRECT("K"&amp;AD147-1))</f>
        <v>0.00294163333333333</v>
      </c>
      <c r="AL146" s="184" t="n">
        <f aca="true">AVERAGE(INDIRECT("L"&amp;AD146):INDIRECT("L"&amp;AD147-1))</f>
        <v>4.48333333333333E-005</v>
      </c>
      <c r="AM146" s="184" t="n">
        <f aca="false">(ABS(AK146)/AK146*SQRT((AK146)^2+(AL146)^2))</f>
        <v>0.00294197496514766</v>
      </c>
      <c r="AO146" s="184" t="n">
        <f aca="true">STDEV(INDIRECT("K"&amp;AD146):INDIRECT("K"&amp;AD147-1))</f>
        <v>6.35085296108573E-007</v>
      </c>
    </row>
    <row r="147" customFormat="false" ht="14.25" hidden="false" customHeight="true" outlineLevel="0" collapsed="false">
      <c r="A147" s="1" t="s">
        <v>500</v>
      </c>
      <c r="B147" s="1" t="s">
        <v>305</v>
      </c>
      <c r="C147" s="1" t="n">
        <v>0</v>
      </c>
      <c r="D147" s="1" t="n">
        <v>200</v>
      </c>
      <c r="E147" s="1" t="n">
        <v>976</v>
      </c>
      <c r="F147" s="1" t="s">
        <v>306</v>
      </c>
      <c r="G147" s="184" t="n">
        <v>0.0015018</v>
      </c>
      <c r="H147" s="184" t="n">
        <v>4.13E-005</v>
      </c>
      <c r="I147" s="184" t="n">
        <v>-8.4035E-006</v>
      </c>
      <c r="J147" s="184" t="n">
        <v>-3.195E-007</v>
      </c>
      <c r="K147" s="184" t="n">
        <v>0.0015102</v>
      </c>
      <c r="L147" s="184" t="n">
        <v>4.16E-005</v>
      </c>
      <c r="M147" s="185" t="n">
        <v>1.58</v>
      </c>
      <c r="N147" s="1" t="n">
        <v>0</v>
      </c>
      <c r="O147" s="1" t="n">
        <v>0</v>
      </c>
      <c r="P147" s="1" t="n">
        <v>0</v>
      </c>
      <c r="Q147" s="1" t="n">
        <v>1</v>
      </c>
      <c r="R147" s="1" t="n">
        <v>1.5102E-005</v>
      </c>
      <c r="S147" s="1" t="n">
        <v>4.164E-007</v>
      </c>
      <c r="T147" s="1" t="n">
        <v>3</v>
      </c>
      <c r="U147" s="1" t="n">
        <v>0</v>
      </c>
      <c r="V147" s="1" t="n">
        <v>0</v>
      </c>
      <c r="W147" s="186" t="s">
        <v>502</v>
      </c>
      <c r="X147" s="1" t="s">
        <v>308</v>
      </c>
      <c r="Y147" s="1" t="s">
        <v>309</v>
      </c>
      <c r="AD147" s="1" t="n">
        <f aca="false">AD146+3</f>
        <v>437</v>
      </c>
      <c r="AE147" s="1" t="n">
        <v>146</v>
      </c>
      <c r="AF147" s="1" t="str">
        <f aca="true">INDIRECT("A"&amp;AD147)</f>
        <v>25-0.8</v>
      </c>
      <c r="AG147" s="1" t="n">
        <f aca="true">INDIRECT("D"&amp;AD147)</f>
        <v>200</v>
      </c>
      <c r="AH147" s="1" t="n">
        <f aca="true">INDIRECT("E"&amp;AD147)</f>
        <v>976</v>
      </c>
      <c r="AI147" s="184" t="n">
        <f aca="true">INDIRECT("I"&amp;AD147)</f>
        <v>-8.4035E-006</v>
      </c>
      <c r="AJ147" s="184" t="n">
        <f aca="true">INDIRECT("J"&amp;AD147)</f>
        <v>-3.195E-007</v>
      </c>
      <c r="AK147" s="184" t="n">
        <f aca="true">AVERAGE(INDIRECT("K"&amp;AD147):INDIRECT("K"&amp;AD148-1))</f>
        <v>0.000858273333333333</v>
      </c>
      <c r="AL147" s="184" t="n">
        <f aca="true">AVERAGE(INDIRECT("L"&amp;AD147):INDIRECT("L"&amp;AD148-1))</f>
        <v>1.3652E-005</v>
      </c>
      <c r="AM147" s="184" t="n">
        <f aca="false">(ABS(AK147)/AK147*SQRT((AK147)^2+(AL147)^2))</f>
        <v>0.000858381903243021</v>
      </c>
      <c r="AO147" s="184" t="n">
        <f aca="true">STDEV(INDIRECT("K"&amp;AD147):INDIRECT("K"&amp;AD148-1))</f>
        <v>2.97713508819009E-007</v>
      </c>
    </row>
    <row r="148" customFormat="false" ht="14.25" hidden="false" customHeight="true" outlineLevel="0" collapsed="false">
      <c r="A148" s="1" t="s">
        <v>500</v>
      </c>
      <c r="B148" s="1" t="s">
        <v>305</v>
      </c>
      <c r="C148" s="1" t="n">
        <v>0</v>
      </c>
      <c r="D148" s="1" t="n">
        <v>200</v>
      </c>
      <c r="E148" s="1" t="n">
        <v>976</v>
      </c>
      <c r="F148" s="1" t="s">
        <v>306</v>
      </c>
      <c r="G148" s="184" t="n">
        <v>0.0015006</v>
      </c>
      <c r="H148" s="184" t="n">
        <v>4.15E-005</v>
      </c>
      <c r="I148" s="184" t="n">
        <v>-8.4035E-006</v>
      </c>
      <c r="J148" s="184" t="n">
        <v>-3.195E-007</v>
      </c>
      <c r="K148" s="184" t="n">
        <v>0.001509</v>
      </c>
      <c r="L148" s="184" t="n">
        <v>4.19E-005</v>
      </c>
      <c r="M148" s="185" t="n">
        <v>1.59</v>
      </c>
      <c r="N148" s="1" t="n">
        <v>0</v>
      </c>
      <c r="O148" s="1" t="n">
        <v>0</v>
      </c>
      <c r="P148" s="1" t="n">
        <v>0</v>
      </c>
      <c r="Q148" s="1" t="n">
        <v>1</v>
      </c>
      <c r="R148" s="1" t="n">
        <v>1.509E-005</v>
      </c>
      <c r="S148" s="1" t="n">
        <v>4.185E-007</v>
      </c>
      <c r="T148" s="1" t="n">
        <v>3</v>
      </c>
      <c r="U148" s="1" t="n">
        <v>0</v>
      </c>
      <c r="V148" s="1" t="n">
        <v>0</v>
      </c>
      <c r="W148" s="186" t="s">
        <v>503</v>
      </c>
      <c r="X148" s="1" t="s">
        <v>308</v>
      </c>
      <c r="Y148" s="1" t="s">
        <v>309</v>
      </c>
      <c r="AD148" s="1" t="n">
        <f aca="false">AD147+3</f>
        <v>440</v>
      </c>
      <c r="AE148" s="1" t="n">
        <v>147</v>
      </c>
      <c r="AF148" s="1" t="str">
        <f aca="true">INDIRECT("A"&amp;AD148)</f>
        <v>25-0.6</v>
      </c>
      <c r="AG148" s="1" t="n">
        <f aca="true">INDIRECT("D"&amp;AD148)</f>
        <v>200</v>
      </c>
      <c r="AH148" s="1" t="n">
        <f aca="true">INDIRECT("E"&amp;AD148)</f>
        <v>976</v>
      </c>
      <c r="AI148" s="184" t="n">
        <f aca="true">INDIRECT("I"&amp;AD148)</f>
        <v>-8.4035E-006</v>
      </c>
      <c r="AJ148" s="184" t="n">
        <f aca="true">INDIRECT("J"&amp;AD148)</f>
        <v>-3.195E-007</v>
      </c>
      <c r="AK148" s="184" t="n">
        <f aca="true">AVERAGE(INDIRECT("K"&amp;AD148):INDIRECT("K"&amp;AD149-1))</f>
        <v>0.00105873333333333</v>
      </c>
      <c r="AL148" s="184" t="n">
        <f aca="true">AVERAGE(INDIRECT("L"&amp;AD148):INDIRECT("L"&amp;AD149-1))</f>
        <v>1.73333333333333E-005</v>
      </c>
      <c r="AM148" s="184" t="n">
        <f aca="false">(ABS(AK148)/AK148*SQRT((AK148)^2+(AL148)^2))</f>
        <v>0.00105887521245686</v>
      </c>
      <c r="AO148" s="184" t="n">
        <f aca="true">STDEV(INDIRECT("K"&amp;AD148):INDIRECT("K"&amp;AD149-1))</f>
        <v>7.37111479583166E-007</v>
      </c>
    </row>
    <row r="149" customFormat="false" ht="14.25" hidden="false" customHeight="true" outlineLevel="0" collapsed="false">
      <c r="A149" s="1" t="s">
        <v>504</v>
      </c>
      <c r="B149" s="1" t="s">
        <v>305</v>
      </c>
      <c r="C149" s="1" t="n">
        <v>0</v>
      </c>
      <c r="D149" s="1" t="n">
        <v>200</v>
      </c>
      <c r="E149" s="1" t="n">
        <v>976</v>
      </c>
      <c r="F149" s="1" t="s">
        <v>306</v>
      </c>
      <c r="G149" s="184" t="n">
        <v>0.0012656</v>
      </c>
      <c r="H149" s="184" t="n">
        <v>3.43E-005</v>
      </c>
      <c r="I149" s="184" t="n">
        <v>-8.4035E-006</v>
      </c>
      <c r="J149" s="184" t="n">
        <v>-3.195E-007</v>
      </c>
      <c r="K149" s="184" t="n">
        <v>0.001274</v>
      </c>
      <c r="L149" s="184" t="n">
        <v>3.46E-005</v>
      </c>
      <c r="M149" s="185" t="n">
        <v>1.56</v>
      </c>
      <c r="N149" s="1" t="n">
        <v>0</v>
      </c>
      <c r="O149" s="1" t="n">
        <v>0</v>
      </c>
      <c r="P149" s="1" t="n">
        <v>0</v>
      </c>
      <c r="Q149" s="1" t="n">
        <v>1</v>
      </c>
      <c r="R149" s="1" t="n">
        <v>1.274E-005</v>
      </c>
      <c r="S149" s="1" t="n">
        <v>3.459E-007</v>
      </c>
      <c r="T149" s="1" t="n">
        <v>3</v>
      </c>
      <c r="U149" s="1" t="n">
        <v>0</v>
      </c>
      <c r="V149" s="1" t="n">
        <v>0</v>
      </c>
      <c r="W149" s="186" t="s">
        <v>505</v>
      </c>
      <c r="X149" s="1" t="s">
        <v>308</v>
      </c>
      <c r="Y149" s="1" t="s">
        <v>309</v>
      </c>
      <c r="AD149" s="1" t="n">
        <f aca="false">AD148+3</f>
        <v>443</v>
      </c>
      <c r="AE149" s="1" t="n">
        <v>148</v>
      </c>
      <c r="AF149" s="1" t="str">
        <f aca="true">INDIRECT("A"&amp;AD149)</f>
        <v>25-0.4</v>
      </c>
      <c r="AG149" s="1" t="n">
        <f aca="true">INDIRECT("D"&amp;AD149)</f>
        <v>200</v>
      </c>
      <c r="AH149" s="1" t="n">
        <f aca="true">INDIRECT("E"&amp;AD149)</f>
        <v>976</v>
      </c>
      <c r="AI149" s="184" t="n">
        <f aca="true">INDIRECT("I"&amp;AD149)</f>
        <v>-8.4035E-006</v>
      </c>
      <c r="AJ149" s="184" t="n">
        <f aca="true">INDIRECT("J"&amp;AD149)</f>
        <v>-3.195E-007</v>
      </c>
      <c r="AK149" s="184" t="n">
        <f aca="true">AVERAGE(INDIRECT("K"&amp;AD149):INDIRECT("K"&amp;AD150-1))</f>
        <v>0.00125063333333333</v>
      </c>
      <c r="AL149" s="184" t="n">
        <f aca="true">AVERAGE(INDIRECT("L"&amp;AD149):INDIRECT("L"&amp;AD150-1))</f>
        <v>2.19333333333333E-005</v>
      </c>
      <c r="AM149" s="184" t="n">
        <f aca="false">(ABS(AK149)/AK149*SQRT((AK149)^2+(AL149)^2))</f>
        <v>0.00125082564954335</v>
      </c>
      <c r="AO149" s="184" t="n">
        <f aca="true">STDEV(INDIRECT("K"&amp;AD149):INDIRECT("K"&amp;AD150-1))</f>
        <v>2.516611478424E-007</v>
      </c>
    </row>
    <row r="150" customFormat="false" ht="14.25" hidden="false" customHeight="true" outlineLevel="0" collapsed="false">
      <c r="A150" s="1" t="s">
        <v>504</v>
      </c>
      <c r="B150" s="1" t="s">
        <v>305</v>
      </c>
      <c r="C150" s="1" t="n">
        <v>0</v>
      </c>
      <c r="D150" s="1" t="n">
        <v>200</v>
      </c>
      <c r="E150" s="1" t="n">
        <v>976</v>
      </c>
      <c r="F150" s="1" t="s">
        <v>306</v>
      </c>
      <c r="G150" s="184" t="n">
        <v>0.0012638</v>
      </c>
      <c r="H150" s="184" t="n">
        <v>3.42E-005</v>
      </c>
      <c r="I150" s="184" t="n">
        <v>-8.4035E-006</v>
      </c>
      <c r="J150" s="184" t="n">
        <v>-3.195E-007</v>
      </c>
      <c r="K150" s="184" t="n">
        <v>0.0012722</v>
      </c>
      <c r="L150" s="184" t="n">
        <v>3.45E-005</v>
      </c>
      <c r="M150" s="185" t="n">
        <v>1.55</v>
      </c>
      <c r="N150" s="1" t="n">
        <v>0</v>
      </c>
      <c r="O150" s="1" t="n">
        <v>0</v>
      </c>
      <c r="P150" s="1" t="n">
        <v>0</v>
      </c>
      <c r="Q150" s="1" t="n">
        <v>1</v>
      </c>
      <c r="R150" s="1" t="n">
        <v>1.2722E-005</v>
      </c>
      <c r="S150" s="1" t="n">
        <v>3.447E-007</v>
      </c>
      <c r="T150" s="1" t="n">
        <v>3</v>
      </c>
      <c r="U150" s="1" t="n">
        <v>0</v>
      </c>
      <c r="V150" s="1" t="n">
        <v>0</v>
      </c>
      <c r="W150" s="186" t="s">
        <v>506</v>
      </c>
      <c r="X150" s="1" t="s">
        <v>308</v>
      </c>
      <c r="Y150" s="1" t="s">
        <v>309</v>
      </c>
      <c r="AD150" s="1" t="n">
        <f aca="false">AD149+3</f>
        <v>446</v>
      </c>
      <c r="AE150" s="1" t="n">
        <v>149</v>
      </c>
      <c r="AF150" s="1" t="str">
        <f aca="true">INDIRECT("A"&amp;AD150)</f>
        <v>25-0.2</v>
      </c>
      <c r="AG150" s="1" t="n">
        <f aca="true">INDIRECT("D"&amp;AD150)</f>
        <v>200</v>
      </c>
      <c r="AH150" s="1" t="n">
        <f aca="true">INDIRECT("E"&amp;AD150)</f>
        <v>976</v>
      </c>
      <c r="AI150" s="184" t="n">
        <f aca="true">INDIRECT("I"&amp;AD150)</f>
        <v>-8.4035E-006</v>
      </c>
      <c r="AJ150" s="184" t="n">
        <f aca="true">INDIRECT("J"&amp;AD150)</f>
        <v>-3.195E-007</v>
      </c>
      <c r="AK150" s="184" t="n">
        <f aca="true">AVERAGE(INDIRECT("K"&amp;AD150):INDIRECT("K"&amp;AD151-1))</f>
        <v>0.00223976666666667</v>
      </c>
      <c r="AL150" s="184" t="n">
        <f aca="true">AVERAGE(INDIRECT("L"&amp;AD150):INDIRECT("L"&amp;AD151-1))</f>
        <v>3.71666666666667E-005</v>
      </c>
      <c r="AM150" s="184" t="n">
        <f aca="false">(ABS(AK150)/AK150*SQRT((AK150)^2+(AL150)^2))</f>
        <v>0.00224007501709702</v>
      </c>
      <c r="AO150" s="184" t="n">
        <f aca="true">STDEV(INDIRECT("K"&amp;AD150):INDIRECT("K"&amp;AD151-1))</f>
        <v>4.16333199893219E-007</v>
      </c>
    </row>
    <row r="151" customFormat="false" ht="14.25" hidden="false" customHeight="true" outlineLevel="0" collapsed="false">
      <c r="A151" s="1" t="s">
        <v>504</v>
      </c>
      <c r="B151" s="1" t="s">
        <v>305</v>
      </c>
      <c r="C151" s="1" t="n">
        <v>0</v>
      </c>
      <c r="D151" s="1" t="n">
        <v>200</v>
      </c>
      <c r="E151" s="1" t="n">
        <v>976</v>
      </c>
      <c r="F151" s="1" t="s">
        <v>306</v>
      </c>
      <c r="G151" s="184" t="n">
        <v>0.0012644</v>
      </c>
      <c r="H151" s="184" t="n">
        <v>3.39E-005</v>
      </c>
      <c r="I151" s="184" t="n">
        <v>-8.4035E-006</v>
      </c>
      <c r="J151" s="184" t="n">
        <v>-3.195E-007</v>
      </c>
      <c r="K151" s="184" t="n">
        <v>0.0012728</v>
      </c>
      <c r="L151" s="184" t="n">
        <v>3.42E-005</v>
      </c>
      <c r="M151" s="185" t="n">
        <v>1.54</v>
      </c>
      <c r="N151" s="1" t="n">
        <v>0</v>
      </c>
      <c r="O151" s="1" t="n">
        <v>0</v>
      </c>
      <c r="P151" s="1" t="n">
        <v>0</v>
      </c>
      <c r="Q151" s="1" t="n">
        <v>1</v>
      </c>
      <c r="R151" s="1" t="n">
        <v>1.2728E-005</v>
      </c>
      <c r="S151" s="1" t="n">
        <v>3.424E-007</v>
      </c>
      <c r="T151" s="1" t="n">
        <v>3</v>
      </c>
      <c r="U151" s="1" t="n">
        <v>0</v>
      </c>
      <c r="V151" s="1" t="n">
        <v>0</v>
      </c>
      <c r="W151" s="186" t="s">
        <v>507</v>
      </c>
      <c r="X151" s="1" t="s">
        <v>308</v>
      </c>
      <c r="Y151" s="1" t="s">
        <v>309</v>
      </c>
      <c r="AD151" s="1" t="n">
        <f aca="false">AD150+3</f>
        <v>449</v>
      </c>
      <c r="AE151" s="1" t="n">
        <v>150</v>
      </c>
      <c r="AF151" s="1" t="str">
        <f aca="true">INDIRECT("A"&amp;AD151)</f>
        <v>25-&lt;0.2</v>
      </c>
      <c r="AG151" s="1" t="n">
        <f aca="true">INDIRECT("D"&amp;AD151)</f>
        <v>200</v>
      </c>
      <c r="AH151" s="1" t="n">
        <f aca="true">INDIRECT("E"&amp;AD151)</f>
        <v>976</v>
      </c>
      <c r="AI151" s="184" t="n">
        <f aca="true">INDIRECT("I"&amp;AD151)</f>
        <v>-8.4035E-006</v>
      </c>
      <c r="AJ151" s="184" t="n">
        <f aca="true">INDIRECT("J"&amp;AD151)</f>
        <v>-3.195E-007</v>
      </c>
      <c r="AK151" s="184" t="n">
        <f aca="true">AVERAGE(INDIRECT("K"&amp;AD151):INDIRECT("K"&amp;AD152-1))</f>
        <v>0.00275006666666667</v>
      </c>
      <c r="AL151" s="184" t="n">
        <f aca="true">AVERAGE(INDIRECT("L"&amp;AD151):INDIRECT("L"&amp;AD152-1))</f>
        <v>4.32666666666667E-005</v>
      </c>
      <c r="AM151" s="184" t="n">
        <f aca="false">(ABS(AK151)/AK151*SQRT((AK151)^2+(AL151)^2))</f>
        <v>0.00275040700180093</v>
      </c>
      <c r="AO151" s="184" t="n">
        <f aca="true">STDEV(INDIRECT("K"&amp;AD151):INDIRECT("K"&amp;AD152-1))</f>
        <v>4.50924975282224E-007</v>
      </c>
    </row>
    <row r="152" customFormat="false" ht="14.25" hidden="false" customHeight="true" outlineLevel="0" collapsed="false">
      <c r="A152" s="1" t="s">
        <v>508</v>
      </c>
      <c r="B152" s="1" t="s">
        <v>305</v>
      </c>
      <c r="C152" s="1" t="n">
        <v>0</v>
      </c>
      <c r="D152" s="1" t="n">
        <v>200</v>
      </c>
      <c r="E152" s="1" t="n">
        <v>976</v>
      </c>
      <c r="F152" s="1" t="s">
        <v>306</v>
      </c>
      <c r="G152" s="184" t="n">
        <v>0.00080795</v>
      </c>
      <c r="H152" s="184" t="n">
        <v>2.257E-005</v>
      </c>
      <c r="I152" s="184" t="n">
        <v>-8.4035E-006</v>
      </c>
      <c r="J152" s="184" t="n">
        <v>-3.195E-007</v>
      </c>
      <c r="K152" s="184" t="n">
        <v>0.00081635</v>
      </c>
      <c r="L152" s="184" t="n">
        <v>2.289E-005</v>
      </c>
      <c r="M152" s="185" t="n">
        <v>1.61</v>
      </c>
      <c r="N152" s="1" t="n">
        <v>0</v>
      </c>
      <c r="O152" s="1" t="n">
        <v>0</v>
      </c>
      <c r="P152" s="1" t="n">
        <v>0</v>
      </c>
      <c r="Q152" s="1" t="n">
        <v>1</v>
      </c>
      <c r="R152" s="1" t="n">
        <v>8.1635E-006</v>
      </c>
      <c r="S152" s="1" t="n">
        <v>2.289E-007</v>
      </c>
      <c r="T152" s="1" t="n">
        <v>3</v>
      </c>
      <c r="U152" s="1" t="n">
        <v>0</v>
      </c>
      <c r="V152" s="1" t="n">
        <v>0</v>
      </c>
      <c r="W152" s="186" t="s">
        <v>509</v>
      </c>
      <c r="X152" s="1" t="s">
        <v>308</v>
      </c>
      <c r="Y152" s="1" t="s">
        <v>309</v>
      </c>
      <c r="AD152" s="1" t="n">
        <f aca="false">AD151+3</f>
        <v>452</v>
      </c>
      <c r="AE152" s="1" t="n">
        <v>151</v>
      </c>
      <c r="AF152" s="1" t="str">
        <f aca="true">INDIRECT("A"&amp;AD152)</f>
        <v>26-ALL</v>
      </c>
      <c r="AG152" s="1" t="n">
        <f aca="true">INDIRECT("D"&amp;AD152)</f>
        <v>200</v>
      </c>
      <c r="AH152" s="1" t="n">
        <f aca="true">INDIRECT("E"&amp;AD152)</f>
        <v>976</v>
      </c>
      <c r="AI152" s="184" t="n">
        <f aca="true">INDIRECT("I"&amp;AD152)</f>
        <v>-8.4035E-006</v>
      </c>
      <c r="AJ152" s="184" t="n">
        <f aca="true">INDIRECT("J"&amp;AD152)</f>
        <v>-3.195E-007</v>
      </c>
      <c r="AK152" s="184" t="n">
        <f aca="true">AVERAGE(INDIRECT("K"&amp;AD152):INDIRECT("K"&amp;AD153-1))</f>
        <v>0.00196513333333333</v>
      </c>
      <c r="AL152" s="184" t="n">
        <f aca="true">AVERAGE(INDIRECT("L"&amp;AD152):INDIRECT("L"&amp;AD153-1))</f>
        <v>3.25333333333333E-005</v>
      </c>
      <c r="AM152" s="184" t="n">
        <f aca="false">(ABS(AK152)/AK152*SQRT((AK152)^2+(AL152)^2))</f>
        <v>0.00196540261411131</v>
      </c>
      <c r="AO152" s="184" t="n">
        <f aca="true">STDEV(INDIRECT("K"&amp;AD152):INDIRECT("K"&amp;AD153-1))</f>
        <v>1.52752523165187E-007</v>
      </c>
    </row>
    <row r="153" customFormat="false" ht="14.25" hidden="false" customHeight="true" outlineLevel="0" collapsed="false">
      <c r="A153" s="1" t="s">
        <v>508</v>
      </c>
      <c r="B153" s="1" t="s">
        <v>305</v>
      </c>
      <c r="C153" s="1" t="n">
        <v>0</v>
      </c>
      <c r="D153" s="1" t="n">
        <v>200</v>
      </c>
      <c r="E153" s="1" t="n">
        <v>976</v>
      </c>
      <c r="F153" s="1" t="s">
        <v>306</v>
      </c>
      <c r="G153" s="184" t="n">
        <v>0.00080754</v>
      </c>
      <c r="H153" s="184" t="n">
        <v>2.3208E-005</v>
      </c>
      <c r="I153" s="184" t="n">
        <v>-8.4035E-006</v>
      </c>
      <c r="J153" s="184" t="n">
        <v>-3.195E-007</v>
      </c>
      <c r="K153" s="184" t="n">
        <v>0.00081594</v>
      </c>
      <c r="L153" s="184" t="n">
        <v>2.3527E-005</v>
      </c>
      <c r="M153" s="185" t="n">
        <v>1.65</v>
      </c>
      <c r="N153" s="1" t="n">
        <v>0</v>
      </c>
      <c r="O153" s="1" t="n">
        <v>0</v>
      </c>
      <c r="P153" s="1" t="n">
        <v>0</v>
      </c>
      <c r="Q153" s="1" t="n">
        <v>1</v>
      </c>
      <c r="R153" s="1" t="n">
        <v>8.1594E-006</v>
      </c>
      <c r="S153" s="1" t="n">
        <v>2.353E-007</v>
      </c>
      <c r="T153" s="1" t="n">
        <v>3</v>
      </c>
      <c r="U153" s="1" t="n">
        <v>0</v>
      </c>
      <c r="V153" s="1" t="n">
        <v>0</v>
      </c>
      <c r="W153" s="186" t="s">
        <v>510</v>
      </c>
      <c r="X153" s="1" t="s">
        <v>308</v>
      </c>
      <c r="Y153" s="1" t="s">
        <v>309</v>
      </c>
      <c r="AD153" s="1" t="n">
        <f aca="false">AD152+3</f>
        <v>455</v>
      </c>
      <c r="AE153" s="1" t="n">
        <v>152</v>
      </c>
      <c r="AF153" s="1" t="str">
        <f aca="true">INDIRECT("A"&amp;AD153)</f>
        <v>26-0.8</v>
      </c>
      <c r="AG153" s="1" t="n">
        <f aca="true">INDIRECT("D"&amp;AD153)</f>
        <v>200</v>
      </c>
      <c r="AH153" s="1" t="n">
        <f aca="true">INDIRECT("E"&amp;AD153)</f>
        <v>976</v>
      </c>
      <c r="AI153" s="184" t="n">
        <f aca="true">INDIRECT("I"&amp;AD153)</f>
        <v>-8.4035E-006</v>
      </c>
      <c r="AJ153" s="184" t="n">
        <f aca="true">INDIRECT("J"&amp;AD153)</f>
        <v>-3.195E-007</v>
      </c>
      <c r="AK153" s="184" t="n">
        <f aca="true">AVERAGE(INDIRECT("K"&amp;AD153):INDIRECT("K"&amp;AD154-1))</f>
        <v>0.00357213333333333</v>
      </c>
      <c r="AL153" s="184" t="n">
        <f aca="true">AVERAGE(INDIRECT("L"&amp;AD153):INDIRECT("L"&amp;AD154-1))</f>
        <v>5.49333333333333E-005</v>
      </c>
      <c r="AM153" s="184" t="n">
        <f aca="false">(ABS(AK153)/AK153*SQRT((AK153)^2+(AL153)^2))</f>
        <v>0.00357255569896709</v>
      </c>
      <c r="AO153" s="184" t="n">
        <f aca="true">STDEV(INDIRECT("K"&amp;AD153):INDIRECT("K"&amp;AD154-1))</f>
        <v>2.3245071162147E-006</v>
      </c>
    </row>
    <row r="154" customFormat="false" ht="14.25" hidden="false" customHeight="true" outlineLevel="0" collapsed="false">
      <c r="A154" s="1" t="s">
        <v>508</v>
      </c>
      <c r="B154" s="1" t="s">
        <v>305</v>
      </c>
      <c r="C154" s="1" t="n">
        <v>0</v>
      </c>
      <c r="D154" s="1" t="n">
        <v>200</v>
      </c>
      <c r="E154" s="1" t="n">
        <v>976</v>
      </c>
      <c r="F154" s="1" t="s">
        <v>306</v>
      </c>
      <c r="G154" s="184" t="n">
        <v>0.00080752</v>
      </c>
      <c r="H154" s="184" t="n">
        <v>2.2848E-005</v>
      </c>
      <c r="I154" s="184" t="n">
        <v>-8.4035E-006</v>
      </c>
      <c r="J154" s="184" t="n">
        <v>-3.195E-007</v>
      </c>
      <c r="K154" s="184" t="n">
        <v>0.00081592</v>
      </c>
      <c r="L154" s="184" t="n">
        <v>2.3168E-005</v>
      </c>
      <c r="M154" s="185" t="n">
        <v>1.63</v>
      </c>
      <c r="N154" s="1" t="n">
        <v>0</v>
      </c>
      <c r="O154" s="1" t="n">
        <v>0</v>
      </c>
      <c r="P154" s="1" t="n">
        <v>0</v>
      </c>
      <c r="Q154" s="1" t="n">
        <v>1</v>
      </c>
      <c r="R154" s="1" t="n">
        <v>8.1592E-006</v>
      </c>
      <c r="S154" s="1" t="n">
        <v>2.317E-007</v>
      </c>
      <c r="T154" s="1" t="n">
        <v>3</v>
      </c>
      <c r="U154" s="1" t="n">
        <v>0</v>
      </c>
      <c r="V154" s="1" t="n">
        <v>0</v>
      </c>
      <c r="W154" s="186" t="s">
        <v>511</v>
      </c>
      <c r="X154" s="1" t="s">
        <v>308</v>
      </c>
      <c r="Y154" s="1" t="s">
        <v>309</v>
      </c>
      <c r="AD154" s="1" t="n">
        <f aca="false">AD153+3</f>
        <v>458</v>
      </c>
      <c r="AE154" s="1" t="n">
        <v>153</v>
      </c>
      <c r="AF154" s="1" t="str">
        <f aca="true">INDIRECT("A"&amp;AD154)</f>
        <v>26-0.6</v>
      </c>
      <c r="AG154" s="1" t="n">
        <f aca="true">INDIRECT("D"&amp;AD154)</f>
        <v>200</v>
      </c>
      <c r="AH154" s="1" t="n">
        <f aca="true">INDIRECT("E"&amp;AD154)</f>
        <v>976</v>
      </c>
      <c r="AI154" s="184" t="n">
        <f aca="true">INDIRECT("I"&amp;AD154)</f>
        <v>-8.4035E-006</v>
      </c>
      <c r="AJ154" s="184" t="n">
        <f aca="true">INDIRECT("J"&amp;AD154)</f>
        <v>-3.195E-007</v>
      </c>
      <c r="AK154" s="184" t="n">
        <f aca="true">AVERAGE(INDIRECT("K"&amp;AD154):INDIRECT("K"&amp;AD155-1))</f>
        <v>0.0028581</v>
      </c>
      <c r="AL154" s="184" t="n">
        <f aca="true">AVERAGE(INDIRECT("L"&amp;AD154):INDIRECT("L"&amp;AD155-1))</f>
        <v>4.32E-005</v>
      </c>
      <c r="AM154" s="184" t="n">
        <f aca="false">(ABS(AK154)/AK154*SQRT((AK154)^2+(AL154)^2))</f>
        <v>0.00285842646398329</v>
      </c>
      <c r="AO154" s="184" t="n">
        <f aca="true">STDEV(INDIRECT("K"&amp;AD154):INDIRECT("K"&amp;AD155-1))</f>
        <v>3.60555127546483E-007</v>
      </c>
    </row>
    <row r="155" customFormat="false" ht="14.25" hidden="false" customHeight="true" outlineLevel="0" collapsed="false">
      <c r="A155" s="1" t="s">
        <v>512</v>
      </c>
      <c r="B155" s="1" t="s">
        <v>305</v>
      </c>
      <c r="C155" s="1" t="n">
        <v>0</v>
      </c>
      <c r="D155" s="1" t="n">
        <v>200</v>
      </c>
      <c r="E155" s="1" t="n">
        <v>976</v>
      </c>
      <c r="F155" s="1" t="s">
        <v>306</v>
      </c>
      <c r="G155" s="184" t="n">
        <v>0.001004</v>
      </c>
      <c r="H155" s="184" t="n">
        <v>2.85E-005</v>
      </c>
      <c r="I155" s="184" t="n">
        <v>-8.4035E-006</v>
      </c>
      <c r="J155" s="184" t="n">
        <v>-3.195E-007</v>
      </c>
      <c r="K155" s="184" t="n">
        <v>0.0010124</v>
      </c>
      <c r="L155" s="184" t="n">
        <v>2.88E-005</v>
      </c>
      <c r="M155" s="185" t="n">
        <v>1.63</v>
      </c>
      <c r="N155" s="1" t="n">
        <v>0</v>
      </c>
      <c r="O155" s="1" t="n">
        <v>0</v>
      </c>
      <c r="P155" s="1" t="n">
        <v>0</v>
      </c>
      <c r="Q155" s="1" t="n">
        <v>1</v>
      </c>
      <c r="R155" s="1" t="n">
        <v>1.0124E-005</v>
      </c>
      <c r="S155" s="1" t="n">
        <v>2.885E-007</v>
      </c>
      <c r="T155" s="1" t="n">
        <v>3</v>
      </c>
      <c r="U155" s="1" t="n">
        <v>0</v>
      </c>
      <c r="V155" s="1" t="n">
        <v>0</v>
      </c>
      <c r="W155" s="186" t="s">
        <v>513</v>
      </c>
      <c r="X155" s="1" t="s">
        <v>308</v>
      </c>
      <c r="Y155" s="1" t="s">
        <v>309</v>
      </c>
      <c r="AD155" s="1" t="n">
        <f aca="false">AD154+3</f>
        <v>461</v>
      </c>
      <c r="AE155" s="1" t="n">
        <v>154</v>
      </c>
      <c r="AF155" s="1" t="str">
        <f aca="true">INDIRECT("A"&amp;AD155)</f>
        <v>26-0.4</v>
      </c>
      <c r="AG155" s="1" t="n">
        <f aca="true">INDIRECT("D"&amp;AD155)</f>
        <v>200</v>
      </c>
      <c r="AH155" s="1" t="n">
        <f aca="true">INDIRECT("E"&amp;AD155)</f>
        <v>976</v>
      </c>
      <c r="AI155" s="184" t="n">
        <f aca="true">INDIRECT("I"&amp;AD155)</f>
        <v>-8.4035E-006</v>
      </c>
      <c r="AJ155" s="184" t="n">
        <f aca="true">INDIRECT("J"&amp;AD155)</f>
        <v>-3.195E-007</v>
      </c>
      <c r="AK155" s="184" t="n">
        <f aca="true">AVERAGE(INDIRECT("K"&amp;AD155):INDIRECT("K"&amp;AD156-1))</f>
        <v>0.0017195</v>
      </c>
      <c r="AL155" s="184" t="n">
        <f aca="true">AVERAGE(INDIRECT("L"&amp;AD155):INDIRECT("L"&amp;AD156-1))</f>
        <v>3.03666666666667E-005</v>
      </c>
      <c r="AM155" s="184" t="n">
        <f aca="false">(ABS(AK155)/AK155*SQRT((AK155)^2+(AL155)^2))</f>
        <v>0.00171976811938251</v>
      </c>
      <c r="AO155" s="184" t="n">
        <f aca="true">STDEV(INDIRECT("K"&amp;AD155):INDIRECT("K"&amp;AD156-1))</f>
        <v>2.00000000000005E-007</v>
      </c>
    </row>
    <row r="156" customFormat="false" ht="14.25" hidden="false" customHeight="true" outlineLevel="0" collapsed="false">
      <c r="A156" s="1" t="s">
        <v>512</v>
      </c>
      <c r="B156" s="1" t="s">
        <v>305</v>
      </c>
      <c r="C156" s="1" t="n">
        <v>0</v>
      </c>
      <c r="D156" s="1" t="n">
        <v>200</v>
      </c>
      <c r="E156" s="1" t="n">
        <v>976</v>
      </c>
      <c r="F156" s="1" t="s">
        <v>306</v>
      </c>
      <c r="G156" s="184" t="n">
        <v>0.0010039</v>
      </c>
      <c r="H156" s="184" t="n">
        <v>2.91E-005</v>
      </c>
      <c r="I156" s="184" t="n">
        <v>-8.4035E-006</v>
      </c>
      <c r="J156" s="184" t="n">
        <v>-3.195E-007</v>
      </c>
      <c r="K156" s="184" t="n">
        <v>0.0010123</v>
      </c>
      <c r="L156" s="184" t="n">
        <v>2.94E-005</v>
      </c>
      <c r="M156" s="185" t="n">
        <v>1.66</v>
      </c>
      <c r="N156" s="1" t="n">
        <v>0</v>
      </c>
      <c r="O156" s="1" t="n">
        <v>0</v>
      </c>
      <c r="P156" s="1" t="n">
        <v>0</v>
      </c>
      <c r="Q156" s="1" t="n">
        <v>1</v>
      </c>
      <c r="R156" s="1" t="n">
        <v>1.0123E-005</v>
      </c>
      <c r="S156" s="1" t="n">
        <v>2.938E-007</v>
      </c>
      <c r="T156" s="1" t="n">
        <v>3</v>
      </c>
      <c r="U156" s="1" t="n">
        <v>0</v>
      </c>
      <c r="V156" s="1" t="n">
        <v>0</v>
      </c>
      <c r="W156" s="186" t="s">
        <v>514</v>
      </c>
      <c r="X156" s="1" t="s">
        <v>308</v>
      </c>
      <c r="Y156" s="1" t="s">
        <v>309</v>
      </c>
      <c r="AD156" s="1" t="n">
        <f aca="false">AD155+3</f>
        <v>464</v>
      </c>
      <c r="AE156" s="1" t="n">
        <v>155</v>
      </c>
      <c r="AF156" s="1" t="str">
        <f aca="true">INDIRECT("A"&amp;AD156)</f>
        <v>26-0.2</v>
      </c>
      <c r="AG156" s="1" t="n">
        <f aca="true">INDIRECT("D"&amp;AD156)</f>
        <v>200</v>
      </c>
      <c r="AH156" s="1" t="n">
        <f aca="true">INDIRECT("E"&amp;AD156)</f>
        <v>976</v>
      </c>
      <c r="AI156" s="184" t="n">
        <f aca="true">INDIRECT("I"&amp;AD156)</f>
        <v>-8.4035E-006</v>
      </c>
      <c r="AJ156" s="184" t="n">
        <f aca="true">INDIRECT("J"&amp;AD156)</f>
        <v>-3.195E-007</v>
      </c>
      <c r="AK156" s="184" t="n">
        <f aca="true">AVERAGE(INDIRECT("K"&amp;AD156):INDIRECT("K"&amp;AD157-1))</f>
        <v>0.00251006666666667</v>
      </c>
      <c r="AL156" s="184" t="n">
        <f aca="true">AVERAGE(INDIRECT("L"&amp;AD156):INDIRECT("L"&amp;AD157-1))</f>
        <v>3.87333333333333E-005</v>
      </c>
      <c r="AM156" s="184" t="n">
        <f aca="false">(ABS(AK156)/AK156*SQRT((AK156)^2+(AL156)^2))</f>
        <v>0.00251036549972752</v>
      </c>
      <c r="AO156" s="184" t="n">
        <f aca="true">STDEV(INDIRECT("K"&amp;AD156):INDIRECT("K"&amp;AD157-1))</f>
        <v>2.08166599946696E-007</v>
      </c>
    </row>
    <row r="157" customFormat="false" ht="14.25" hidden="false" customHeight="true" outlineLevel="0" collapsed="false">
      <c r="A157" s="1" t="s">
        <v>512</v>
      </c>
      <c r="B157" s="1" t="s">
        <v>305</v>
      </c>
      <c r="C157" s="1" t="n">
        <v>0</v>
      </c>
      <c r="D157" s="1" t="n">
        <v>200</v>
      </c>
      <c r="E157" s="1" t="n">
        <v>976</v>
      </c>
      <c r="F157" s="1" t="s">
        <v>306</v>
      </c>
      <c r="G157" s="184" t="n">
        <v>0.0010037</v>
      </c>
      <c r="H157" s="184" t="n">
        <v>2.88E-005</v>
      </c>
      <c r="I157" s="184" t="n">
        <v>-8.4035E-006</v>
      </c>
      <c r="J157" s="184" t="n">
        <v>-3.195E-007</v>
      </c>
      <c r="K157" s="184" t="n">
        <v>0.0010121</v>
      </c>
      <c r="L157" s="184" t="n">
        <v>2.91E-005</v>
      </c>
      <c r="M157" s="185" t="n">
        <v>1.65</v>
      </c>
      <c r="N157" s="1" t="n">
        <v>0</v>
      </c>
      <c r="O157" s="1" t="n">
        <v>0</v>
      </c>
      <c r="P157" s="1" t="n">
        <v>0</v>
      </c>
      <c r="Q157" s="1" t="n">
        <v>1</v>
      </c>
      <c r="R157" s="1" t="n">
        <v>1.0121E-005</v>
      </c>
      <c r="S157" s="1" t="n">
        <v>2.908E-007</v>
      </c>
      <c r="T157" s="1" t="n">
        <v>3</v>
      </c>
      <c r="U157" s="1" t="n">
        <v>0</v>
      </c>
      <c r="V157" s="1" t="n">
        <v>0</v>
      </c>
      <c r="W157" s="186" t="s">
        <v>515</v>
      </c>
      <c r="X157" s="1" t="s">
        <v>308</v>
      </c>
      <c r="Y157" s="1" t="s">
        <v>309</v>
      </c>
      <c r="AD157" s="1" t="n">
        <f aca="false">AD156+3</f>
        <v>467</v>
      </c>
      <c r="AE157" s="1" t="n">
        <v>156</v>
      </c>
      <c r="AF157" s="1" t="str">
        <f aca="true">INDIRECT("A"&amp;AD157)</f>
        <v>26-&lt;0.2</v>
      </c>
      <c r="AG157" s="1" t="n">
        <f aca="true">INDIRECT("D"&amp;AD157)</f>
        <v>200</v>
      </c>
      <c r="AH157" s="1" t="n">
        <f aca="true">INDIRECT("E"&amp;AD157)</f>
        <v>976</v>
      </c>
      <c r="AI157" s="184" t="n">
        <f aca="true">INDIRECT("I"&amp;AD157)</f>
        <v>-8.4035E-006</v>
      </c>
      <c r="AJ157" s="184" t="n">
        <f aca="true">INDIRECT("J"&amp;AD157)</f>
        <v>-3.195E-007</v>
      </c>
      <c r="AK157" s="184" t="n">
        <f aca="true">AVERAGE(INDIRECT("K"&amp;AD157):INDIRECT("K"&amp;AD158-1))</f>
        <v>0.00405746666666667</v>
      </c>
      <c r="AL157" s="184" t="n">
        <f aca="true">AVERAGE(INDIRECT("L"&amp;AD157):INDIRECT("L"&amp;AD158-1))</f>
        <v>6.06333333333333E-005</v>
      </c>
      <c r="AM157" s="184" t="n">
        <f aca="false">(ABS(AK157)/AK157*SQRT((AK157)^2+(AL157)^2))</f>
        <v>0.00405791968282052</v>
      </c>
      <c r="AO157" s="184" t="n">
        <f aca="true">STDEV(INDIRECT("K"&amp;AD157):INDIRECT("K"&amp;AD158-1))</f>
        <v>4.72581562625238E-007</v>
      </c>
    </row>
    <row r="158" customFormat="false" ht="14.25" hidden="false" customHeight="true" outlineLevel="0" collapsed="false">
      <c r="A158" s="1" t="s">
        <v>516</v>
      </c>
      <c r="B158" s="1" t="s">
        <v>305</v>
      </c>
      <c r="C158" s="1" t="n">
        <v>0</v>
      </c>
      <c r="D158" s="1" t="n">
        <v>200</v>
      </c>
      <c r="E158" s="1" t="n">
        <v>976</v>
      </c>
      <c r="F158" s="1" t="s">
        <v>306</v>
      </c>
      <c r="G158" s="184" t="n">
        <v>0.0012052</v>
      </c>
      <c r="H158" s="184" t="n">
        <v>3.24E-005</v>
      </c>
      <c r="I158" s="184" t="n">
        <v>-8.4035E-006</v>
      </c>
      <c r="J158" s="184" t="n">
        <v>-3.195E-007</v>
      </c>
      <c r="K158" s="184" t="n">
        <v>0.0012136</v>
      </c>
      <c r="L158" s="184" t="n">
        <v>3.27E-005</v>
      </c>
      <c r="M158" s="185" t="n">
        <v>1.54</v>
      </c>
      <c r="N158" s="1" t="n">
        <v>0</v>
      </c>
      <c r="O158" s="1" t="n">
        <v>0</v>
      </c>
      <c r="P158" s="1" t="n">
        <v>0</v>
      </c>
      <c r="Q158" s="1" t="n">
        <v>1</v>
      </c>
      <c r="R158" s="1" t="n">
        <v>1.2136E-005</v>
      </c>
      <c r="S158" s="1" t="n">
        <v>3.271E-007</v>
      </c>
      <c r="T158" s="1" t="n">
        <v>3</v>
      </c>
      <c r="U158" s="1" t="n">
        <v>0</v>
      </c>
      <c r="V158" s="1" t="n">
        <v>0</v>
      </c>
      <c r="W158" s="186" t="s">
        <v>517</v>
      </c>
      <c r="X158" s="1" t="s">
        <v>308</v>
      </c>
      <c r="Y158" s="1" t="s">
        <v>309</v>
      </c>
      <c r="AD158" s="1" t="n">
        <f aca="false">AD157+3</f>
        <v>470</v>
      </c>
      <c r="AE158" s="1" t="n">
        <v>157</v>
      </c>
      <c r="AF158" s="1" t="str">
        <f aca="true">INDIRECT("A"&amp;AD158)</f>
        <v>27-ALL</v>
      </c>
      <c r="AG158" s="1" t="n">
        <f aca="true">INDIRECT("D"&amp;AD158)</f>
        <v>200</v>
      </c>
      <c r="AH158" s="1" t="n">
        <f aca="true">INDIRECT("E"&amp;AD158)</f>
        <v>976</v>
      </c>
      <c r="AI158" s="184" t="n">
        <f aca="true">INDIRECT("I"&amp;AD158)</f>
        <v>-8.4035E-006</v>
      </c>
      <c r="AJ158" s="184" t="n">
        <f aca="true">INDIRECT("J"&amp;AD158)</f>
        <v>-3.195E-007</v>
      </c>
      <c r="AK158" s="184" t="n">
        <f aca="true">AVERAGE(INDIRECT("K"&amp;AD158):INDIRECT("K"&amp;AD159-1))</f>
        <v>0.00214616666666667</v>
      </c>
      <c r="AL158" s="184" t="n">
        <f aca="true">AVERAGE(INDIRECT("L"&amp;AD158):INDIRECT("L"&amp;AD159-1))</f>
        <v>3.57333333333333E-005</v>
      </c>
      <c r="AM158" s="184" t="n">
        <f aca="false">(ABS(AK158)/AK158*SQRT((AK158)^2+(AL158)^2))</f>
        <v>0.00214646412320873</v>
      </c>
      <c r="AO158" s="184" t="n">
        <f aca="true">STDEV(INDIRECT("K"&amp;AD158):INDIRECT("K"&amp;AD159-1))</f>
        <v>2.08166599946696E-007</v>
      </c>
    </row>
    <row r="159" customFormat="false" ht="14.25" hidden="false" customHeight="true" outlineLevel="0" collapsed="false">
      <c r="A159" s="1" t="s">
        <v>516</v>
      </c>
      <c r="B159" s="1" t="s">
        <v>305</v>
      </c>
      <c r="C159" s="1" t="n">
        <v>0</v>
      </c>
      <c r="D159" s="1" t="n">
        <v>200</v>
      </c>
      <c r="E159" s="1" t="n">
        <v>976</v>
      </c>
      <c r="F159" s="1" t="s">
        <v>306</v>
      </c>
      <c r="G159" s="184" t="n">
        <v>0.0012052</v>
      </c>
      <c r="H159" s="184" t="n">
        <v>3.23E-005</v>
      </c>
      <c r="I159" s="184" t="n">
        <v>-8.4035E-006</v>
      </c>
      <c r="J159" s="184" t="n">
        <v>-3.195E-007</v>
      </c>
      <c r="K159" s="184" t="n">
        <v>0.0012136</v>
      </c>
      <c r="L159" s="184" t="n">
        <v>3.26E-005</v>
      </c>
      <c r="M159" s="185" t="n">
        <v>1.54</v>
      </c>
      <c r="N159" s="1" t="n">
        <v>0</v>
      </c>
      <c r="O159" s="1" t="n">
        <v>0</v>
      </c>
      <c r="P159" s="1" t="n">
        <v>0</v>
      </c>
      <c r="Q159" s="1" t="n">
        <v>1</v>
      </c>
      <c r="R159" s="1" t="n">
        <v>1.2136E-005</v>
      </c>
      <c r="S159" s="1" t="n">
        <v>3.259E-007</v>
      </c>
      <c r="T159" s="1" t="n">
        <v>3</v>
      </c>
      <c r="U159" s="1" t="n">
        <v>0</v>
      </c>
      <c r="V159" s="1" t="n">
        <v>0</v>
      </c>
      <c r="W159" s="186" t="s">
        <v>518</v>
      </c>
      <c r="X159" s="1" t="s">
        <v>308</v>
      </c>
      <c r="Y159" s="1" t="s">
        <v>309</v>
      </c>
      <c r="AD159" s="1" t="n">
        <f aca="false">AD158+3</f>
        <v>473</v>
      </c>
      <c r="AE159" s="1" t="n">
        <v>158</v>
      </c>
      <c r="AF159" s="1" t="str">
        <f aca="true">INDIRECT("A"&amp;AD159)</f>
        <v>27-0.8</v>
      </c>
      <c r="AG159" s="1" t="n">
        <f aca="true">INDIRECT("D"&amp;AD159)</f>
        <v>200</v>
      </c>
      <c r="AH159" s="1" t="n">
        <f aca="true">INDIRECT("E"&amp;AD159)</f>
        <v>976</v>
      </c>
      <c r="AI159" s="184" t="n">
        <f aca="true">INDIRECT("I"&amp;AD159)</f>
        <v>-8.4035E-006</v>
      </c>
      <c r="AJ159" s="184" t="n">
        <f aca="true">INDIRECT("J"&amp;AD159)</f>
        <v>-3.195E-007</v>
      </c>
      <c r="AK159" s="184" t="n">
        <f aca="true">AVERAGE(INDIRECT("K"&amp;AD159):INDIRECT("K"&amp;AD160-1))</f>
        <v>0.00220166666666667</v>
      </c>
      <c r="AL159" s="184" t="n">
        <f aca="true">AVERAGE(INDIRECT("L"&amp;AD159):INDIRECT("L"&amp;AD160-1))</f>
        <v>3.58666666666667E-005</v>
      </c>
      <c r="AM159" s="184" t="n">
        <f aca="false">(ABS(AK159)/AK159*SQRT((AK159)^2+(AL159)^2))</f>
        <v>0.00220195879364008</v>
      </c>
      <c r="AO159" s="184" t="n">
        <f aca="true">STDEV(INDIRECT("K"&amp;AD159):INDIRECT("K"&amp;AD160-1))</f>
        <v>4.50924975282224E-007</v>
      </c>
    </row>
    <row r="160" customFormat="false" ht="14.25" hidden="false" customHeight="true" outlineLevel="0" collapsed="false">
      <c r="A160" s="1" t="s">
        <v>516</v>
      </c>
      <c r="B160" s="1" t="s">
        <v>305</v>
      </c>
      <c r="C160" s="1" t="n">
        <v>0</v>
      </c>
      <c r="D160" s="1" t="n">
        <v>200</v>
      </c>
      <c r="E160" s="1" t="n">
        <v>976</v>
      </c>
      <c r="F160" s="1" t="s">
        <v>306</v>
      </c>
      <c r="G160" s="184" t="n">
        <v>0.0012053</v>
      </c>
      <c r="H160" s="184" t="n">
        <v>3.2E-005</v>
      </c>
      <c r="I160" s="184" t="n">
        <v>-8.4035E-006</v>
      </c>
      <c r="J160" s="184" t="n">
        <v>-3.195E-007</v>
      </c>
      <c r="K160" s="184" t="n">
        <v>0.0012137</v>
      </c>
      <c r="L160" s="184" t="n">
        <v>3.23E-005</v>
      </c>
      <c r="M160" s="185" t="n">
        <v>1.53</v>
      </c>
      <c r="N160" s="1" t="n">
        <v>0</v>
      </c>
      <c r="O160" s="1" t="n">
        <v>0</v>
      </c>
      <c r="P160" s="1" t="n">
        <v>0</v>
      </c>
      <c r="Q160" s="1" t="n">
        <v>1</v>
      </c>
      <c r="R160" s="1" t="n">
        <v>1.2137E-005</v>
      </c>
      <c r="S160" s="1" t="n">
        <v>3.233E-007</v>
      </c>
      <c r="T160" s="1" t="n">
        <v>3</v>
      </c>
      <c r="U160" s="1" t="n">
        <v>0</v>
      </c>
      <c r="V160" s="1" t="n">
        <v>0</v>
      </c>
      <c r="W160" s="186" t="s">
        <v>519</v>
      </c>
      <c r="X160" s="1" t="s">
        <v>308</v>
      </c>
      <c r="Y160" s="1" t="s">
        <v>309</v>
      </c>
      <c r="AD160" s="1" t="n">
        <f aca="false">AD159+3</f>
        <v>476</v>
      </c>
      <c r="AE160" s="1" t="n">
        <v>159</v>
      </c>
      <c r="AF160" s="1" t="str">
        <f aca="true">INDIRECT("A"&amp;AD160)</f>
        <v>27-0.6</v>
      </c>
      <c r="AG160" s="1" t="n">
        <f aca="true">INDIRECT("D"&amp;AD160)</f>
        <v>200</v>
      </c>
      <c r="AH160" s="1" t="n">
        <f aca="true">INDIRECT("E"&amp;AD160)</f>
        <v>976</v>
      </c>
      <c r="AI160" s="184" t="n">
        <f aca="true">INDIRECT("I"&amp;AD160)</f>
        <v>-8.4035E-006</v>
      </c>
      <c r="AJ160" s="184" t="n">
        <f aca="true">INDIRECT("J"&amp;AD160)</f>
        <v>-3.195E-007</v>
      </c>
      <c r="AK160" s="184" t="n">
        <f aca="true">AVERAGE(INDIRECT("K"&amp;AD160):INDIRECT("K"&amp;AD161-1))</f>
        <v>0.00146786666666667</v>
      </c>
      <c r="AL160" s="184" t="n">
        <f aca="true">AVERAGE(INDIRECT("L"&amp;AD160):INDIRECT("L"&amp;AD161-1))</f>
        <v>2.76333333333333E-005</v>
      </c>
      <c r="AM160" s="184" t="n">
        <f aca="false">(ABS(AK160)/AK160*SQRT((AK160)^2+(AL160)^2))</f>
        <v>0.00146812674937221</v>
      </c>
      <c r="AO160" s="184" t="n">
        <f aca="true">STDEV(INDIRECT("K"&amp;AD160):INDIRECT("K"&amp;AD161-1))</f>
        <v>1.10151410945719E-006</v>
      </c>
    </row>
    <row r="161" customFormat="false" ht="14.25" hidden="false" customHeight="true" outlineLevel="0" collapsed="false">
      <c r="A161" s="1" t="s">
        <v>520</v>
      </c>
      <c r="B161" s="1" t="s">
        <v>305</v>
      </c>
      <c r="C161" s="1" t="n">
        <v>0</v>
      </c>
      <c r="D161" s="1" t="n">
        <v>200</v>
      </c>
      <c r="E161" s="1" t="n">
        <v>976</v>
      </c>
      <c r="F161" s="1" t="s">
        <v>306</v>
      </c>
      <c r="G161" s="184" t="n">
        <v>0.0027351</v>
      </c>
      <c r="H161" s="184" t="n">
        <v>7.05E-005</v>
      </c>
      <c r="I161" s="184" t="n">
        <v>-8.4035E-006</v>
      </c>
      <c r="J161" s="184" t="n">
        <v>-3.195E-007</v>
      </c>
      <c r="K161" s="184" t="n">
        <v>0.0027435</v>
      </c>
      <c r="L161" s="184" t="n">
        <v>7.08E-005</v>
      </c>
      <c r="M161" s="185" t="n">
        <v>1.48</v>
      </c>
      <c r="N161" s="1" t="n">
        <v>0</v>
      </c>
      <c r="O161" s="1" t="n">
        <v>0</v>
      </c>
      <c r="P161" s="1" t="n">
        <v>0</v>
      </c>
      <c r="Q161" s="1" t="n">
        <v>1</v>
      </c>
      <c r="R161" s="1" t="n">
        <v>2.7435E-005</v>
      </c>
      <c r="S161" s="1" t="n">
        <v>7.079E-007</v>
      </c>
      <c r="T161" s="1" t="n">
        <v>3</v>
      </c>
      <c r="U161" s="1" t="n">
        <v>0</v>
      </c>
      <c r="V161" s="1" t="n">
        <v>0</v>
      </c>
      <c r="W161" s="186" t="s">
        <v>521</v>
      </c>
      <c r="X161" s="1" t="s">
        <v>308</v>
      </c>
      <c r="Y161" s="1" t="s">
        <v>309</v>
      </c>
      <c r="AD161" s="1" t="n">
        <f aca="false">AD160+3</f>
        <v>479</v>
      </c>
      <c r="AE161" s="1" t="n">
        <v>160</v>
      </c>
      <c r="AF161" s="1" t="str">
        <f aca="true">INDIRECT("A"&amp;AD161)</f>
        <v>27-0.4</v>
      </c>
      <c r="AG161" s="1" t="n">
        <f aca="true">INDIRECT("D"&amp;AD161)</f>
        <v>200</v>
      </c>
      <c r="AH161" s="1" t="n">
        <f aca="true">INDIRECT("E"&amp;AD161)</f>
        <v>976</v>
      </c>
      <c r="AI161" s="184" t="n">
        <f aca="true">INDIRECT("I"&amp;AD161)</f>
        <v>-8.4035E-006</v>
      </c>
      <c r="AJ161" s="184" t="n">
        <f aca="true">INDIRECT("J"&amp;AD161)</f>
        <v>-3.195E-007</v>
      </c>
      <c r="AK161" s="184" t="n">
        <f aca="true">AVERAGE(INDIRECT("K"&amp;AD161):INDIRECT("K"&amp;AD162-1))</f>
        <v>0.00135686666666667</v>
      </c>
      <c r="AL161" s="184" t="n">
        <f aca="true">AVERAGE(INDIRECT("L"&amp;AD161):INDIRECT("L"&amp;AD162-1))</f>
        <v>2.55E-005</v>
      </c>
      <c r="AM161" s="184" t="n">
        <f aca="false">(ABS(AK161)/AK161*SQRT((AK161)^2+(AL161)^2))</f>
        <v>0.00135710626006629</v>
      </c>
      <c r="AO161" s="184" t="n">
        <f aca="true">STDEV(INDIRECT("K"&amp;AD161):INDIRECT("K"&amp;AD162-1))</f>
        <v>4.725815626252E-007</v>
      </c>
    </row>
    <row r="162" customFormat="false" ht="14.25" hidden="false" customHeight="true" outlineLevel="0" collapsed="false">
      <c r="A162" s="1" t="s">
        <v>520</v>
      </c>
      <c r="B162" s="1" t="s">
        <v>305</v>
      </c>
      <c r="C162" s="1" t="n">
        <v>0</v>
      </c>
      <c r="D162" s="1" t="n">
        <v>200</v>
      </c>
      <c r="E162" s="1" t="n">
        <v>976</v>
      </c>
      <c r="F162" s="1" t="s">
        <v>306</v>
      </c>
      <c r="G162" s="184" t="n">
        <v>0.0027349</v>
      </c>
      <c r="H162" s="184" t="n">
        <v>7.01E-005</v>
      </c>
      <c r="I162" s="184" t="n">
        <v>-8.4035E-006</v>
      </c>
      <c r="J162" s="184" t="n">
        <v>-3.195E-007</v>
      </c>
      <c r="K162" s="184" t="n">
        <v>0.0027433</v>
      </c>
      <c r="L162" s="184" t="n">
        <v>7.04E-005</v>
      </c>
      <c r="M162" s="185" t="n">
        <v>1.47</v>
      </c>
      <c r="N162" s="1" t="n">
        <v>0</v>
      </c>
      <c r="O162" s="1" t="n">
        <v>0</v>
      </c>
      <c r="P162" s="1" t="n">
        <v>0</v>
      </c>
      <c r="Q162" s="1" t="n">
        <v>1</v>
      </c>
      <c r="R162" s="1" t="n">
        <v>2.7433E-005</v>
      </c>
      <c r="S162" s="1" t="n">
        <v>7.043E-007</v>
      </c>
      <c r="T162" s="1" t="n">
        <v>3</v>
      </c>
      <c r="U162" s="1" t="n">
        <v>0</v>
      </c>
      <c r="V162" s="1" t="n">
        <v>0</v>
      </c>
      <c r="W162" s="186" t="s">
        <v>522</v>
      </c>
      <c r="X162" s="1" t="s">
        <v>308</v>
      </c>
      <c r="Y162" s="1" t="s">
        <v>309</v>
      </c>
      <c r="AD162" s="1" t="n">
        <f aca="false">AD161+3</f>
        <v>482</v>
      </c>
      <c r="AE162" s="1" t="n">
        <v>161</v>
      </c>
      <c r="AF162" s="1" t="str">
        <f aca="true">INDIRECT("A"&amp;AD162)</f>
        <v>27-0.2</v>
      </c>
      <c r="AG162" s="1" t="n">
        <f aca="true">INDIRECT("D"&amp;AD162)</f>
        <v>200</v>
      </c>
      <c r="AH162" s="1" t="n">
        <f aca="true">INDIRECT("E"&amp;AD162)</f>
        <v>976</v>
      </c>
      <c r="AI162" s="184" t="n">
        <f aca="true">INDIRECT("I"&amp;AD162)</f>
        <v>-8.4035E-006</v>
      </c>
      <c r="AJ162" s="184" t="n">
        <f aca="true">INDIRECT("J"&amp;AD162)</f>
        <v>-3.195E-007</v>
      </c>
      <c r="AK162" s="184" t="n">
        <f aca="true">AVERAGE(INDIRECT("K"&amp;AD162):INDIRECT("K"&amp;AD163-1))</f>
        <v>0.00171776666666667</v>
      </c>
      <c r="AL162" s="184" t="n">
        <f aca="true">AVERAGE(INDIRECT("L"&amp;AD162):INDIRECT("L"&amp;AD163-1))</f>
        <v>3.00333333333333E-005</v>
      </c>
      <c r="AM162" s="184" t="n">
        <f aca="false">(ABS(AK162)/AK162*SQRT((AK162)^2+(AL162)^2))</f>
        <v>0.00171802919713904</v>
      </c>
      <c r="AO162" s="184" t="n">
        <f aca="true">STDEV(INDIRECT("K"&amp;AD162):INDIRECT("K"&amp;AD163-1))</f>
        <v>3.78593889720032E-007</v>
      </c>
    </row>
    <row r="163" customFormat="false" ht="14.25" hidden="false" customHeight="true" outlineLevel="0" collapsed="false">
      <c r="A163" s="1" t="s">
        <v>520</v>
      </c>
      <c r="B163" s="1" t="s">
        <v>305</v>
      </c>
      <c r="C163" s="1" t="n">
        <v>0</v>
      </c>
      <c r="D163" s="1" t="n">
        <v>200</v>
      </c>
      <c r="E163" s="1" t="n">
        <v>976</v>
      </c>
      <c r="F163" s="1" t="s">
        <v>306</v>
      </c>
      <c r="G163" s="184" t="n">
        <v>0.0027349</v>
      </c>
      <c r="H163" s="184" t="n">
        <v>7E-005</v>
      </c>
      <c r="I163" s="184" t="n">
        <v>-8.4035E-006</v>
      </c>
      <c r="J163" s="184" t="n">
        <v>-3.195E-007</v>
      </c>
      <c r="K163" s="184" t="n">
        <v>0.0027433</v>
      </c>
      <c r="L163" s="184" t="n">
        <v>7.03E-005</v>
      </c>
      <c r="M163" s="185" t="n">
        <v>1.47</v>
      </c>
      <c r="N163" s="1" t="n">
        <v>0</v>
      </c>
      <c r="O163" s="1" t="n">
        <v>0</v>
      </c>
      <c r="P163" s="1" t="n">
        <v>0</v>
      </c>
      <c r="Q163" s="1" t="n">
        <v>1</v>
      </c>
      <c r="R163" s="1" t="n">
        <v>2.7433E-005</v>
      </c>
      <c r="S163" s="1" t="n">
        <v>7.033E-007</v>
      </c>
      <c r="T163" s="1" t="n">
        <v>3</v>
      </c>
      <c r="U163" s="1" t="n">
        <v>0</v>
      </c>
      <c r="V163" s="1" t="n">
        <v>0</v>
      </c>
      <c r="W163" s="186" t="s">
        <v>523</v>
      </c>
      <c r="X163" s="1" t="s">
        <v>308</v>
      </c>
      <c r="Y163" s="1" t="s">
        <v>309</v>
      </c>
      <c r="AD163" s="1" t="n">
        <f aca="false">AD162+3</f>
        <v>485</v>
      </c>
      <c r="AE163" s="1" t="n">
        <v>162</v>
      </c>
      <c r="AF163" s="1" t="str">
        <f aca="true">INDIRECT("A"&amp;AD163)</f>
        <v>27-&lt;0.2</v>
      </c>
      <c r="AG163" s="1" t="n">
        <f aca="true">INDIRECT("D"&amp;AD163)</f>
        <v>200</v>
      </c>
      <c r="AH163" s="1" t="n">
        <f aca="true">INDIRECT("E"&amp;AD163)</f>
        <v>976</v>
      </c>
      <c r="AI163" s="184" t="n">
        <f aca="true">INDIRECT("I"&amp;AD163)</f>
        <v>-8.4035E-006</v>
      </c>
      <c r="AJ163" s="184" t="n">
        <f aca="true">INDIRECT("J"&amp;AD163)</f>
        <v>-3.195E-007</v>
      </c>
      <c r="AK163" s="184" t="n">
        <f aca="true">AVERAGE(INDIRECT("K"&amp;AD163):INDIRECT("K"&amp;AD164-1))</f>
        <v>0.003002</v>
      </c>
      <c r="AL163" s="184" t="n">
        <f aca="true">AVERAGE(INDIRECT("L"&amp;AD163):INDIRECT("L"&amp;AD164-1))</f>
        <v>4.47666666666667E-005</v>
      </c>
      <c r="AM163" s="184" t="n">
        <f aca="false">(ABS(AK163)/AK163*SQRT((AK163)^2+(AL163)^2))</f>
        <v>0.00300233376799523</v>
      </c>
      <c r="AO163" s="184" t="n">
        <f aca="true">STDEV(INDIRECT("K"&amp;AD163):INDIRECT("K"&amp;AD164-1))</f>
        <v>9.16515138991025E-007</v>
      </c>
    </row>
    <row r="164" customFormat="false" ht="14.25" hidden="false" customHeight="true" outlineLevel="0" collapsed="false">
      <c r="A164" s="1" t="s">
        <v>524</v>
      </c>
      <c r="B164" s="1" t="s">
        <v>305</v>
      </c>
      <c r="C164" s="1" t="n">
        <v>0</v>
      </c>
      <c r="D164" s="1" t="n">
        <v>200</v>
      </c>
      <c r="E164" s="1" t="n">
        <v>976</v>
      </c>
      <c r="F164" s="1" t="s">
        <v>306</v>
      </c>
      <c r="G164" s="184" t="n">
        <v>0.00068711</v>
      </c>
      <c r="H164" s="184" t="n">
        <v>1.8766E-005</v>
      </c>
      <c r="I164" s="184" t="n">
        <v>-8.4035E-006</v>
      </c>
      <c r="J164" s="184" t="n">
        <v>-3.195E-007</v>
      </c>
      <c r="K164" s="184" t="n">
        <v>0.00069551</v>
      </c>
      <c r="L164" s="184" t="n">
        <v>1.9086E-005</v>
      </c>
      <c r="M164" s="185" t="n">
        <v>1.57</v>
      </c>
      <c r="N164" s="1" t="n">
        <v>0</v>
      </c>
      <c r="O164" s="1" t="n">
        <v>0</v>
      </c>
      <c r="P164" s="1" t="n">
        <v>0</v>
      </c>
      <c r="Q164" s="1" t="n">
        <v>1</v>
      </c>
      <c r="R164" s="1" t="n">
        <v>6.9551E-006</v>
      </c>
      <c r="S164" s="1" t="n">
        <v>1.909E-007</v>
      </c>
      <c r="T164" s="1" t="n">
        <v>3</v>
      </c>
      <c r="U164" s="1" t="n">
        <v>0</v>
      </c>
      <c r="V164" s="1" t="n">
        <v>0</v>
      </c>
      <c r="W164" s="186" t="s">
        <v>525</v>
      </c>
      <c r="X164" s="1" t="s">
        <v>308</v>
      </c>
      <c r="Y164" s="1" t="s">
        <v>309</v>
      </c>
      <c r="AD164" s="1" t="n">
        <f aca="false">AD163+3</f>
        <v>488</v>
      </c>
      <c r="AE164" s="1" t="n">
        <v>163</v>
      </c>
      <c r="AF164" s="1" t="str">
        <f aca="true">INDIRECT("A"&amp;AD164)</f>
        <v>28-ALL</v>
      </c>
      <c r="AG164" s="1" t="n">
        <f aca="true">INDIRECT("D"&amp;AD164)</f>
        <v>200</v>
      </c>
      <c r="AH164" s="1" t="n">
        <f aca="true">INDIRECT("E"&amp;AD164)</f>
        <v>976</v>
      </c>
      <c r="AI164" s="184" t="n">
        <f aca="true">INDIRECT("I"&amp;AD164)</f>
        <v>-8.4035E-006</v>
      </c>
      <c r="AJ164" s="184" t="n">
        <f aca="true">INDIRECT("J"&amp;AD164)</f>
        <v>-3.195E-007</v>
      </c>
      <c r="AK164" s="184" t="n">
        <f aca="true">AVERAGE(INDIRECT("K"&amp;AD164):INDIRECT("K"&amp;AD165-1))</f>
        <v>0.002582</v>
      </c>
      <c r="AL164" s="184" t="n">
        <f aca="true">AVERAGE(INDIRECT("L"&amp;AD164):INDIRECT("L"&amp;AD165-1))</f>
        <v>3.37666666666667E-005</v>
      </c>
      <c r="AM164" s="184" t="n">
        <f aca="false">(ABS(AK164)/AK164*SQRT((AK164)^2+(AL164)^2))</f>
        <v>0.00258222078602465</v>
      </c>
      <c r="AO164" s="184" t="n">
        <f aca="true">STDEV(INDIRECT("K"&amp;AD164):INDIRECT("K"&amp;AD165-1))</f>
        <v>1.15325625946704E-006</v>
      </c>
    </row>
    <row r="165" customFormat="false" ht="14.25" hidden="false" customHeight="true" outlineLevel="0" collapsed="false">
      <c r="A165" s="1" t="s">
        <v>524</v>
      </c>
      <c r="B165" s="1" t="s">
        <v>305</v>
      </c>
      <c r="C165" s="1" t="n">
        <v>0</v>
      </c>
      <c r="D165" s="1" t="n">
        <v>200</v>
      </c>
      <c r="E165" s="1" t="n">
        <v>976</v>
      </c>
      <c r="F165" s="1" t="s">
        <v>306</v>
      </c>
      <c r="G165" s="184" t="n">
        <v>0.00068705</v>
      </c>
      <c r="H165" s="184" t="n">
        <v>1.9027E-005</v>
      </c>
      <c r="I165" s="184" t="n">
        <v>-8.4035E-006</v>
      </c>
      <c r="J165" s="184" t="n">
        <v>-3.195E-007</v>
      </c>
      <c r="K165" s="184" t="n">
        <v>0.00069545</v>
      </c>
      <c r="L165" s="184" t="n">
        <v>1.9347E-005</v>
      </c>
      <c r="M165" s="185" t="n">
        <v>1.59</v>
      </c>
      <c r="N165" s="1" t="n">
        <v>0</v>
      </c>
      <c r="O165" s="1" t="n">
        <v>0</v>
      </c>
      <c r="P165" s="1" t="n">
        <v>0</v>
      </c>
      <c r="Q165" s="1" t="n">
        <v>1</v>
      </c>
      <c r="R165" s="1" t="n">
        <v>6.9545E-006</v>
      </c>
      <c r="S165" s="1" t="n">
        <v>1.935E-007</v>
      </c>
      <c r="T165" s="1" t="n">
        <v>3</v>
      </c>
      <c r="U165" s="1" t="n">
        <v>0</v>
      </c>
      <c r="V165" s="1" t="n">
        <v>0</v>
      </c>
      <c r="W165" s="186" t="s">
        <v>526</v>
      </c>
      <c r="X165" s="1" t="s">
        <v>308</v>
      </c>
      <c r="Y165" s="1" t="s">
        <v>309</v>
      </c>
      <c r="AD165" s="1" t="n">
        <f aca="false">AD164+3</f>
        <v>491</v>
      </c>
      <c r="AE165" s="1" t="n">
        <v>164</v>
      </c>
      <c r="AF165" s="1" t="str">
        <f aca="true">INDIRECT("A"&amp;AD165)</f>
        <v>28-0.8</v>
      </c>
      <c r="AG165" s="1" t="n">
        <f aca="true">INDIRECT("D"&amp;AD165)</f>
        <v>200</v>
      </c>
      <c r="AH165" s="1" t="n">
        <f aca="true">INDIRECT("E"&amp;AD165)</f>
        <v>976</v>
      </c>
      <c r="AI165" s="184" t="n">
        <f aca="true">INDIRECT("I"&amp;AD165)</f>
        <v>-8.4035E-006</v>
      </c>
      <c r="AJ165" s="184" t="n">
        <f aca="true">INDIRECT("J"&amp;AD165)</f>
        <v>-3.195E-007</v>
      </c>
      <c r="AK165" s="184" t="n">
        <f aca="true">AVERAGE(INDIRECT("K"&amp;AD165):INDIRECT("K"&amp;AD166-1))</f>
        <v>0.00236263333333333</v>
      </c>
      <c r="AL165" s="184" t="n">
        <f aca="true">AVERAGE(INDIRECT("L"&amp;AD165):INDIRECT("L"&amp;AD166-1))</f>
        <v>3.68333333333333E-005</v>
      </c>
      <c r="AM165" s="184" t="n">
        <f aca="false">(ABS(AK165)/AK165*SQRT((AK165)^2+(AL165)^2))</f>
        <v>0.00236292043078522</v>
      </c>
      <c r="AO165" s="184" t="n">
        <f aca="true">STDEV(INDIRECT("K"&amp;AD165):INDIRECT("K"&amp;AD166-1))</f>
        <v>1.05987420637236E-006</v>
      </c>
    </row>
    <row r="166" customFormat="false" ht="14.25" hidden="false" customHeight="true" outlineLevel="0" collapsed="false">
      <c r="A166" s="1" t="s">
        <v>524</v>
      </c>
      <c r="B166" s="1" t="s">
        <v>305</v>
      </c>
      <c r="C166" s="1" t="n">
        <v>0</v>
      </c>
      <c r="D166" s="1" t="n">
        <v>200</v>
      </c>
      <c r="E166" s="1" t="n">
        <v>976</v>
      </c>
      <c r="F166" s="1" t="s">
        <v>306</v>
      </c>
      <c r="G166" s="184" t="n">
        <v>0.00068697</v>
      </c>
      <c r="H166" s="184" t="n">
        <v>1.8574E-005</v>
      </c>
      <c r="I166" s="184" t="n">
        <v>-8.4035E-006</v>
      </c>
      <c r="J166" s="184" t="n">
        <v>-3.195E-007</v>
      </c>
      <c r="K166" s="184" t="n">
        <v>0.00069537</v>
      </c>
      <c r="L166" s="184" t="n">
        <v>1.8894E-005</v>
      </c>
      <c r="M166" s="185" t="n">
        <v>1.56</v>
      </c>
      <c r="N166" s="1" t="n">
        <v>0</v>
      </c>
      <c r="O166" s="1" t="n">
        <v>0</v>
      </c>
      <c r="P166" s="1" t="n">
        <v>0</v>
      </c>
      <c r="Q166" s="1" t="n">
        <v>1</v>
      </c>
      <c r="R166" s="1" t="n">
        <v>6.9537E-006</v>
      </c>
      <c r="S166" s="1" t="n">
        <v>1.889E-007</v>
      </c>
      <c r="T166" s="1" t="n">
        <v>3</v>
      </c>
      <c r="U166" s="1" t="n">
        <v>0</v>
      </c>
      <c r="V166" s="1" t="n">
        <v>0</v>
      </c>
      <c r="W166" s="186" t="s">
        <v>527</v>
      </c>
      <c r="X166" s="1" t="s">
        <v>308</v>
      </c>
      <c r="Y166" s="1" t="s">
        <v>309</v>
      </c>
      <c r="AD166" s="1" t="n">
        <f aca="false">AD165+3</f>
        <v>494</v>
      </c>
      <c r="AE166" s="1" t="n">
        <v>165</v>
      </c>
      <c r="AF166" s="1" t="str">
        <f aca="true">INDIRECT("A"&amp;AD166)</f>
        <v>28-0.6</v>
      </c>
      <c r="AG166" s="1" t="n">
        <f aca="true">INDIRECT("D"&amp;AD166)</f>
        <v>200</v>
      </c>
      <c r="AH166" s="1" t="n">
        <f aca="true">INDIRECT("E"&amp;AD166)</f>
        <v>976</v>
      </c>
      <c r="AI166" s="184" t="n">
        <f aca="true">INDIRECT("I"&amp;AD166)</f>
        <v>-8.4035E-006</v>
      </c>
      <c r="AJ166" s="184" t="n">
        <f aca="true">INDIRECT("J"&amp;AD166)</f>
        <v>-3.195E-007</v>
      </c>
      <c r="AK166" s="184" t="n">
        <f aca="true">AVERAGE(INDIRECT("K"&amp;AD166):INDIRECT("K"&amp;AD167-1))</f>
        <v>0.00213606666666667</v>
      </c>
      <c r="AL166" s="184" t="n">
        <f aca="true">AVERAGE(INDIRECT("L"&amp;AD166):INDIRECT("L"&amp;AD167-1))</f>
        <v>3.34666666666667E-005</v>
      </c>
      <c r="AM166" s="184" t="n">
        <f aca="false">(ABS(AK166)/AK166*SQRT((AK166)^2+(AL166)^2))</f>
        <v>0.00213632881884372</v>
      </c>
      <c r="AO166" s="184" t="n">
        <f aca="true">STDEV(INDIRECT("K"&amp;AD166):INDIRECT("K"&amp;AD167-1))</f>
        <v>1.32790561913602E-006</v>
      </c>
    </row>
    <row r="167" customFormat="false" ht="14.25" hidden="false" customHeight="true" outlineLevel="0" collapsed="false">
      <c r="A167" s="1" t="s">
        <v>528</v>
      </c>
      <c r="B167" s="1" t="s">
        <v>305</v>
      </c>
      <c r="C167" s="1" t="n">
        <v>0</v>
      </c>
      <c r="D167" s="1" t="n">
        <v>200</v>
      </c>
      <c r="E167" s="1" t="n">
        <v>976</v>
      </c>
      <c r="F167" s="1" t="s">
        <v>306</v>
      </c>
      <c r="G167" s="184" t="n">
        <v>0.0008331</v>
      </c>
      <c r="H167" s="184" t="n">
        <v>2.4167E-005</v>
      </c>
      <c r="I167" s="184" t="n">
        <v>-8.4035E-006</v>
      </c>
      <c r="J167" s="184" t="n">
        <v>-3.195E-007</v>
      </c>
      <c r="K167" s="184" t="n">
        <v>0.0008415</v>
      </c>
      <c r="L167" s="184" t="n">
        <v>2.4487E-005</v>
      </c>
      <c r="M167" s="185" t="n">
        <v>1.67</v>
      </c>
      <c r="N167" s="1" t="n">
        <v>0</v>
      </c>
      <c r="O167" s="1" t="n">
        <v>0</v>
      </c>
      <c r="P167" s="1" t="n">
        <v>0</v>
      </c>
      <c r="Q167" s="1" t="n">
        <v>1</v>
      </c>
      <c r="R167" s="1" t="n">
        <v>8.415E-006</v>
      </c>
      <c r="S167" s="1" t="n">
        <v>2.449E-007</v>
      </c>
      <c r="T167" s="1" t="n">
        <v>3</v>
      </c>
      <c r="U167" s="1" t="n">
        <v>0</v>
      </c>
      <c r="V167" s="1" t="n">
        <v>0</v>
      </c>
      <c r="W167" s="186" t="s">
        <v>529</v>
      </c>
      <c r="X167" s="1" t="s">
        <v>308</v>
      </c>
      <c r="Y167" s="1" t="s">
        <v>309</v>
      </c>
      <c r="AD167" s="1" t="n">
        <f aca="false">AD166+3</f>
        <v>497</v>
      </c>
      <c r="AE167" s="1" t="n">
        <v>166</v>
      </c>
      <c r="AF167" s="1" t="str">
        <f aca="true">INDIRECT("A"&amp;AD167)</f>
        <v>28-0.4</v>
      </c>
      <c r="AG167" s="1" t="n">
        <f aca="true">INDIRECT("D"&amp;AD167)</f>
        <v>200</v>
      </c>
      <c r="AH167" s="1" t="n">
        <f aca="true">INDIRECT("E"&amp;AD167)</f>
        <v>976</v>
      </c>
      <c r="AI167" s="184" t="n">
        <f aca="true">INDIRECT("I"&amp;AD167)</f>
        <v>-8.4035E-006</v>
      </c>
      <c r="AJ167" s="184" t="n">
        <f aca="true">INDIRECT("J"&amp;AD167)</f>
        <v>-3.195E-007</v>
      </c>
      <c r="AK167" s="184" t="n">
        <f aca="true">AVERAGE(INDIRECT("K"&amp;AD167):INDIRECT("K"&amp;AD168-1))</f>
        <v>0.00232206666666667</v>
      </c>
      <c r="AL167" s="184" t="n">
        <f aca="true">AVERAGE(INDIRECT("L"&amp;AD167):INDIRECT("L"&amp;AD168-1))</f>
        <v>3.47333333333333E-005</v>
      </c>
      <c r="AM167" s="184" t="n">
        <f aca="false">(ABS(AK167)/AK167*SQRT((AK167)^2+(AL167)^2))</f>
        <v>0.00232232642169203</v>
      </c>
      <c r="AO167" s="184" t="n">
        <f aca="true">STDEV(INDIRECT("K"&amp;AD167):INDIRECT("K"&amp;AD168-1))</f>
        <v>2.30723499742295E-006</v>
      </c>
    </row>
    <row r="168" customFormat="false" ht="14.25" hidden="false" customHeight="true" outlineLevel="0" collapsed="false">
      <c r="A168" s="1" t="s">
        <v>528</v>
      </c>
      <c r="B168" s="1" t="s">
        <v>305</v>
      </c>
      <c r="C168" s="1" t="n">
        <v>0</v>
      </c>
      <c r="D168" s="1" t="n">
        <v>200</v>
      </c>
      <c r="E168" s="1" t="n">
        <v>976</v>
      </c>
      <c r="F168" s="1" t="s">
        <v>306</v>
      </c>
      <c r="G168" s="184" t="n">
        <v>0.00083341</v>
      </c>
      <c r="H168" s="184" t="n">
        <v>2.4664E-005</v>
      </c>
      <c r="I168" s="184" t="n">
        <v>-8.4035E-006</v>
      </c>
      <c r="J168" s="184" t="n">
        <v>-3.195E-007</v>
      </c>
      <c r="K168" s="184" t="n">
        <v>0.00084182</v>
      </c>
      <c r="L168" s="184" t="n">
        <v>2.4983E-005</v>
      </c>
      <c r="M168" s="185" t="n">
        <v>1.7</v>
      </c>
      <c r="N168" s="1" t="n">
        <v>0</v>
      </c>
      <c r="O168" s="1" t="n">
        <v>0</v>
      </c>
      <c r="P168" s="1" t="n">
        <v>0</v>
      </c>
      <c r="Q168" s="1" t="n">
        <v>1</v>
      </c>
      <c r="R168" s="1" t="n">
        <v>8.4182E-006</v>
      </c>
      <c r="S168" s="1" t="n">
        <v>2.498E-007</v>
      </c>
      <c r="T168" s="1" t="n">
        <v>3</v>
      </c>
      <c r="U168" s="1" t="n">
        <v>0</v>
      </c>
      <c r="V168" s="1" t="n">
        <v>0</v>
      </c>
      <c r="W168" s="186" t="s">
        <v>530</v>
      </c>
      <c r="X168" s="1" t="s">
        <v>308</v>
      </c>
      <c r="Y168" s="1" t="s">
        <v>309</v>
      </c>
      <c r="AD168" s="1" t="n">
        <f aca="false">AD167+3</f>
        <v>500</v>
      </c>
      <c r="AE168" s="1" t="n">
        <v>167</v>
      </c>
      <c r="AF168" s="1" t="str">
        <f aca="true">INDIRECT("A"&amp;AD168)</f>
        <v>28-0.2</v>
      </c>
      <c r="AG168" s="1" t="n">
        <f aca="true">INDIRECT("D"&amp;AD168)</f>
        <v>200</v>
      </c>
      <c r="AH168" s="1" t="n">
        <f aca="true">INDIRECT("E"&amp;AD168)</f>
        <v>976</v>
      </c>
      <c r="AI168" s="184" t="n">
        <f aca="true">INDIRECT("I"&amp;AD168)</f>
        <v>-8.4035E-006</v>
      </c>
      <c r="AJ168" s="184" t="n">
        <f aca="true">INDIRECT("J"&amp;AD168)</f>
        <v>-3.195E-007</v>
      </c>
      <c r="AK168" s="184" t="n">
        <f aca="true">AVERAGE(INDIRECT("K"&amp;AD168):INDIRECT("K"&amp;AD169-1))</f>
        <v>0.00227906666666667</v>
      </c>
      <c r="AL168" s="184" t="n">
        <f aca="true">AVERAGE(INDIRECT("L"&amp;AD168):INDIRECT("L"&amp;AD169-1))</f>
        <v>3.20666666666667E-005</v>
      </c>
      <c r="AM168" s="184" t="n">
        <f aca="false">(ABS(AK168)/AK168*SQRT((AK168)^2+(AL168)^2))</f>
        <v>0.00227929224590052</v>
      </c>
      <c r="AO168" s="184" t="n">
        <f aca="true">STDEV(INDIRECT("K"&amp;AD168):INDIRECT("K"&amp;AD169-1))</f>
        <v>1.13724814061545E-006</v>
      </c>
    </row>
    <row r="169" customFormat="false" ht="14.25" hidden="false" customHeight="true" outlineLevel="0" collapsed="false">
      <c r="A169" s="1" t="s">
        <v>528</v>
      </c>
      <c r="B169" s="1" t="s">
        <v>305</v>
      </c>
      <c r="C169" s="1" t="n">
        <v>0</v>
      </c>
      <c r="D169" s="1" t="n">
        <v>200</v>
      </c>
      <c r="E169" s="1" t="n">
        <v>976</v>
      </c>
      <c r="F169" s="1" t="s">
        <v>306</v>
      </c>
      <c r="G169" s="184" t="n">
        <v>0.00083321</v>
      </c>
      <c r="H169" s="184" t="n">
        <v>2.4557E-005</v>
      </c>
      <c r="I169" s="184" t="n">
        <v>-8.4035E-006</v>
      </c>
      <c r="J169" s="184" t="n">
        <v>-3.195E-007</v>
      </c>
      <c r="K169" s="184" t="n">
        <v>0.00084161</v>
      </c>
      <c r="L169" s="184" t="n">
        <v>2.4877E-005</v>
      </c>
      <c r="M169" s="185" t="n">
        <v>1.69</v>
      </c>
      <c r="N169" s="1" t="n">
        <v>0</v>
      </c>
      <c r="O169" s="1" t="n">
        <v>0</v>
      </c>
      <c r="P169" s="1" t="n">
        <v>0</v>
      </c>
      <c r="Q169" s="1" t="n">
        <v>1</v>
      </c>
      <c r="R169" s="1" t="n">
        <v>8.4161E-006</v>
      </c>
      <c r="S169" s="1" t="n">
        <v>2.488E-007</v>
      </c>
      <c r="T169" s="1" t="n">
        <v>3</v>
      </c>
      <c r="U169" s="1" t="n">
        <v>0</v>
      </c>
      <c r="V169" s="1" t="n">
        <v>0</v>
      </c>
      <c r="W169" s="186" t="s">
        <v>531</v>
      </c>
      <c r="X169" s="1" t="s">
        <v>308</v>
      </c>
      <c r="Y169" s="1" t="s">
        <v>309</v>
      </c>
      <c r="AD169" s="1" t="n">
        <f aca="false">AD168+3</f>
        <v>503</v>
      </c>
      <c r="AE169" s="1" t="n">
        <v>168</v>
      </c>
      <c r="AF169" s="1" t="str">
        <f aca="true">INDIRECT("A"&amp;AD169)</f>
        <v>28-&lt;0.2</v>
      </c>
      <c r="AG169" s="1" t="n">
        <f aca="true">INDIRECT("D"&amp;AD169)</f>
        <v>200</v>
      </c>
      <c r="AH169" s="1" t="n">
        <f aca="true">INDIRECT("E"&amp;AD169)</f>
        <v>976</v>
      </c>
      <c r="AI169" s="184" t="n">
        <f aca="true">INDIRECT("I"&amp;AD169)</f>
        <v>-8.4035E-006</v>
      </c>
      <c r="AJ169" s="184" t="n">
        <f aca="true">INDIRECT("J"&amp;AD169)</f>
        <v>-3.195E-007</v>
      </c>
      <c r="AK169" s="184" t="n">
        <f aca="true">AVERAGE(INDIRECT("K"&amp;AD169):INDIRECT("K"&amp;AD170-1))</f>
        <v>0.00312673333333333</v>
      </c>
      <c r="AL169" s="184" t="n">
        <f aca="true">AVERAGE(INDIRECT("L"&amp;AD169):INDIRECT("L"&amp;AD170-1))</f>
        <v>3.86E-005</v>
      </c>
      <c r="AM169" s="184" t="n">
        <f aca="false">(ABS(AK169)/AK169*SQRT((AK169)^2+(AL169)^2))</f>
        <v>0.00312697158570042</v>
      </c>
      <c r="AO169" s="184" t="n">
        <f aca="true">STDEV(INDIRECT("K"&amp;AD169):INDIRECT("K"&amp;AD170-1))</f>
        <v>9.81495457622294E-007</v>
      </c>
    </row>
    <row r="170" customFormat="false" ht="14.25" hidden="false" customHeight="true" outlineLevel="0" collapsed="false">
      <c r="A170" s="1" t="s">
        <v>532</v>
      </c>
      <c r="B170" s="1" t="s">
        <v>305</v>
      </c>
      <c r="C170" s="1" t="n">
        <v>0</v>
      </c>
      <c r="D170" s="1" t="n">
        <v>200</v>
      </c>
      <c r="E170" s="1" t="n">
        <v>976</v>
      </c>
      <c r="F170" s="1" t="s">
        <v>306</v>
      </c>
      <c r="G170" s="184" t="n">
        <v>0.00066112</v>
      </c>
      <c r="H170" s="184" t="n">
        <v>1.9854E-005</v>
      </c>
      <c r="I170" s="184" t="n">
        <v>-8.4035E-006</v>
      </c>
      <c r="J170" s="184" t="n">
        <v>-3.195E-007</v>
      </c>
      <c r="K170" s="184" t="n">
        <v>0.00066953</v>
      </c>
      <c r="L170" s="184" t="n">
        <v>2.0174E-005</v>
      </c>
      <c r="M170" s="185" t="n">
        <v>1.73</v>
      </c>
      <c r="N170" s="1" t="n">
        <v>0</v>
      </c>
      <c r="O170" s="1" t="n">
        <v>0</v>
      </c>
      <c r="P170" s="1" t="n">
        <v>0</v>
      </c>
      <c r="Q170" s="1" t="n">
        <v>1</v>
      </c>
      <c r="R170" s="1" t="n">
        <v>6.6953E-006</v>
      </c>
      <c r="S170" s="1" t="n">
        <v>2.017E-007</v>
      </c>
      <c r="T170" s="1" t="n">
        <v>3</v>
      </c>
      <c r="U170" s="1" t="n">
        <v>0</v>
      </c>
      <c r="V170" s="1" t="n">
        <v>0</v>
      </c>
      <c r="W170" s="186" t="s">
        <v>533</v>
      </c>
      <c r="X170" s="1" t="s">
        <v>308</v>
      </c>
      <c r="Y170" s="1" t="s">
        <v>309</v>
      </c>
      <c r="AD170" s="1" t="n">
        <f aca="false">AD169+3</f>
        <v>506</v>
      </c>
      <c r="AE170" s="1" t="n">
        <v>169</v>
      </c>
      <c r="AF170" s="1" t="str">
        <f aca="true">INDIRECT("A"&amp;AD170)</f>
        <v>29-ALL</v>
      </c>
      <c r="AG170" s="1" t="n">
        <f aca="true">INDIRECT("D"&amp;AD170)</f>
        <v>200</v>
      </c>
      <c r="AH170" s="1" t="n">
        <f aca="true">INDIRECT("E"&amp;AD170)</f>
        <v>976</v>
      </c>
      <c r="AI170" s="184" t="n">
        <f aca="true">INDIRECT("I"&amp;AD170)</f>
        <v>-8.4035E-006</v>
      </c>
      <c r="AJ170" s="184" t="n">
        <f aca="true">INDIRECT("J"&amp;AD170)</f>
        <v>-3.195E-007</v>
      </c>
      <c r="AK170" s="184" t="n">
        <f aca="true">AVERAGE(INDIRECT("K"&amp;AD170):INDIRECT("K"&amp;AD171-1))</f>
        <v>0.00157613333333333</v>
      </c>
      <c r="AL170" s="184" t="n">
        <f aca="true">AVERAGE(INDIRECT("L"&amp;AD170):INDIRECT("L"&amp;AD171-1))</f>
        <v>2.16333333333333E-005</v>
      </c>
      <c r="AM170" s="184" t="n">
        <f aca="false">(ABS(AK170)/AK170*SQRT((AK170)^2+(AL170)^2))</f>
        <v>0.001576281791291</v>
      </c>
      <c r="AO170" s="184" t="n">
        <f aca="true">STDEV(INDIRECT("K"&amp;AD170):INDIRECT("K"&amp;AD171-1))</f>
        <v>3.05505046330349E-007</v>
      </c>
    </row>
    <row r="171" customFormat="false" ht="14.25" hidden="false" customHeight="true" outlineLevel="0" collapsed="false">
      <c r="A171" s="1" t="s">
        <v>532</v>
      </c>
      <c r="B171" s="1" t="s">
        <v>305</v>
      </c>
      <c r="C171" s="1" t="n">
        <v>0</v>
      </c>
      <c r="D171" s="1" t="n">
        <v>200</v>
      </c>
      <c r="E171" s="1" t="n">
        <v>976</v>
      </c>
      <c r="F171" s="1" t="s">
        <v>306</v>
      </c>
      <c r="G171" s="184" t="n">
        <v>0.00066104</v>
      </c>
      <c r="H171" s="184" t="n">
        <v>1.9775E-005</v>
      </c>
      <c r="I171" s="184" t="n">
        <v>-8.4035E-006</v>
      </c>
      <c r="J171" s="184" t="n">
        <v>-3.195E-007</v>
      </c>
      <c r="K171" s="184" t="n">
        <v>0.00066945</v>
      </c>
      <c r="L171" s="184" t="n">
        <v>2.0095E-005</v>
      </c>
      <c r="M171" s="185" t="n">
        <v>1.72</v>
      </c>
      <c r="N171" s="1" t="n">
        <v>0</v>
      </c>
      <c r="O171" s="1" t="n">
        <v>0</v>
      </c>
      <c r="P171" s="1" t="n">
        <v>0</v>
      </c>
      <c r="Q171" s="1" t="n">
        <v>1</v>
      </c>
      <c r="R171" s="1" t="n">
        <v>6.6945E-006</v>
      </c>
      <c r="S171" s="1" t="n">
        <v>2.009E-007</v>
      </c>
      <c r="T171" s="1" t="n">
        <v>3</v>
      </c>
      <c r="U171" s="1" t="n">
        <v>0</v>
      </c>
      <c r="V171" s="1" t="n">
        <v>0</v>
      </c>
      <c r="W171" s="186" t="s">
        <v>534</v>
      </c>
      <c r="X171" s="1" t="s">
        <v>308</v>
      </c>
      <c r="Y171" s="1" t="s">
        <v>309</v>
      </c>
      <c r="AD171" s="1" t="n">
        <f aca="false">AD170+3</f>
        <v>509</v>
      </c>
      <c r="AE171" s="1" t="n">
        <v>170</v>
      </c>
      <c r="AF171" s="1" t="str">
        <f aca="true">INDIRECT("A"&amp;AD171)</f>
        <v>29-0.8</v>
      </c>
      <c r="AG171" s="1" t="n">
        <f aca="true">INDIRECT("D"&amp;AD171)</f>
        <v>200</v>
      </c>
      <c r="AH171" s="1" t="n">
        <f aca="true">INDIRECT("E"&amp;AD171)</f>
        <v>976</v>
      </c>
      <c r="AI171" s="184" t="n">
        <f aca="true">INDIRECT("I"&amp;AD171)</f>
        <v>-8.4035E-006</v>
      </c>
      <c r="AJ171" s="184" t="n">
        <f aca="true">INDIRECT("J"&amp;AD171)</f>
        <v>-3.195E-007</v>
      </c>
      <c r="AK171" s="184" t="n">
        <f aca="true">AVERAGE(INDIRECT("K"&amp;AD171):INDIRECT("K"&amp;AD172-1))</f>
        <v>0.0017839</v>
      </c>
      <c r="AL171" s="184" t="n">
        <f aca="true">AVERAGE(INDIRECT("L"&amp;AD171):INDIRECT("L"&amp;AD172-1))</f>
        <v>2.84E-005</v>
      </c>
      <c r="AM171" s="184" t="n">
        <f aca="false">(ABS(AK171)/AK171*SQRT((AK171)^2+(AL171)^2))</f>
        <v>0.00178412605216111</v>
      </c>
      <c r="AO171" s="184" t="n">
        <f aca="true">STDEV(INDIRECT("K"&amp;AD171):INDIRECT("K"&amp;AD172-1))</f>
        <v>6.00000000000015E-007</v>
      </c>
    </row>
    <row r="172" customFormat="false" ht="14.25" hidden="false" customHeight="true" outlineLevel="0" collapsed="false">
      <c r="A172" s="1" t="s">
        <v>532</v>
      </c>
      <c r="B172" s="1" t="s">
        <v>305</v>
      </c>
      <c r="C172" s="1" t="n">
        <v>0</v>
      </c>
      <c r="D172" s="1" t="n">
        <v>200</v>
      </c>
      <c r="E172" s="1" t="n">
        <v>976</v>
      </c>
      <c r="F172" s="1" t="s">
        <v>306</v>
      </c>
      <c r="G172" s="184" t="n">
        <v>0.00066134</v>
      </c>
      <c r="H172" s="184" t="n">
        <v>1.9947E-005</v>
      </c>
      <c r="I172" s="184" t="n">
        <v>-8.4035E-006</v>
      </c>
      <c r="J172" s="184" t="n">
        <v>-3.195E-007</v>
      </c>
      <c r="K172" s="184" t="n">
        <v>0.00066975</v>
      </c>
      <c r="L172" s="184" t="n">
        <v>2.0266E-005</v>
      </c>
      <c r="M172" s="185" t="n">
        <v>1.73</v>
      </c>
      <c r="N172" s="1" t="n">
        <v>0</v>
      </c>
      <c r="O172" s="1" t="n">
        <v>0</v>
      </c>
      <c r="P172" s="1" t="n">
        <v>0</v>
      </c>
      <c r="Q172" s="1" t="n">
        <v>1</v>
      </c>
      <c r="R172" s="1" t="n">
        <v>6.6975E-006</v>
      </c>
      <c r="S172" s="1" t="n">
        <v>2.027E-007</v>
      </c>
      <c r="T172" s="1" t="n">
        <v>3</v>
      </c>
      <c r="U172" s="1" t="n">
        <v>0</v>
      </c>
      <c r="V172" s="1" t="n">
        <v>0</v>
      </c>
      <c r="W172" s="186" t="s">
        <v>535</v>
      </c>
      <c r="X172" s="1" t="s">
        <v>308</v>
      </c>
      <c r="Y172" s="1" t="s">
        <v>309</v>
      </c>
      <c r="AD172" s="1" t="n">
        <f aca="false">AD171+3</f>
        <v>512</v>
      </c>
      <c r="AE172" s="1" t="n">
        <v>171</v>
      </c>
      <c r="AF172" s="1" t="str">
        <f aca="true">INDIRECT("A"&amp;AD172)</f>
        <v>29-0.6</v>
      </c>
      <c r="AG172" s="1" t="n">
        <f aca="true">INDIRECT("D"&amp;AD172)</f>
        <v>200</v>
      </c>
      <c r="AH172" s="1" t="n">
        <f aca="true">INDIRECT("E"&amp;AD172)</f>
        <v>976</v>
      </c>
      <c r="AI172" s="184" t="n">
        <f aca="true">INDIRECT("I"&amp;AD172)</f>
        <v>-8.4035E-006</v>
      </c>
      <c r="AJ172" s="184" t="n">
        <f aca="true">INDIRECT("J"&amp;AD172)</f>
        <v>-3.195E-007</v>
      </c>
      <c r="AK172" s="184" t="n">
        <f aca="true">AVERAGE(INDIRECT("K"&amp;AD172):INDIRECT("K"&amp;AD173-1))</f>
        <v>0.00182563333333333</v>
      </c>
      <c r="AL172" s="184" t="n">
        <f aca="true">AVERAGE(INDIRECT("L"&amp;AD172):INDIRECT("L"&amp;AD173-1))</f>
        <v>2.47333333333333E-005</v>
      </c>
      <c r="AM172" s="184" t="n">
        <f aca="false">(ABS(AK172)/AK172*SQRT((AK172)^2+(AL172)^2))</f>
        <v>0.00182580086689528</v>
      </c>
      <c r="AO172" s="184" t="n">
        <f aca="true">STDEV(INDIRECT("K"&amp;AD172):INDIRECT("K"&amp;AD173-1))</f>
        <v>2.48260615751542E-006</v>
      </c>
    </row>
    <row r="173" customFormat="false" ht="14.25" hidden="false" customHeight="true" outlineLevel="0" collapsed="false">
      <c r="A173" s="1" t="s">
        <v>536</v>
      </c>
      <c r="B173" s="1" t="s">
        <v>305</v>
      </c>
      <c r="C173" s="1" t="n">
        <v>0</v>
      </c>
      <c r="D173" s="1" t="n">
        <v>200</v>
      </c>
      <c r="E173" s="1" t="n">
        <v>976</v>
      </c>
      <c r="F173" s="1" t="s">
        <v>306</v>
      </c>
      <c r="G173" s="184" t="n">
        <v>0.00060717</v>
      </c>
      <c r="H173" s="184" t="n">
        <v>1.6988E-005</v>
      </c>
      <c r="I173" s="184" t="n">
        <v>-8.4035E-006</v>
      </c>
      <c r="J173" s="184" t="n">
        <v>-3.195E-007</v>
      </c>
      <c r="K173" s="184" t="n">
        <v>0.00061558</v>
      </c>
      <c r="L173" s="184" t="n">
        <v>1.7307E-005</v>
      </c>
      <c r="M173" s="185" t="n">
        <v>1.61</v>
      </c>
      <c r="N173" s="1" t="n">
        <v>0</v>
      </c>
      <c r="O173" s="1" t="n">
        <v>0</v>
      </c>
      <c r="P173" s="1" t="n">
        <v>0</v>
      </c>
      <c r="Q173" s="1" t="n">
        <v>1</v>
      </c>
      <c r="R173" s="1" t="n">
        <v>6.1558E-006</v>
      </c>
      <c r="S173" s="1" t="n">
        <v>1.731E-007</v>
      </c>
      <c r="T173" s="1" t="n">
        <v>3</v>
      </c>
      <c r="U173" s="1" t="n">
        <v>0</v>
      </c>
      <c r="V173" s="1" t="n">
        <v>0</v>
      </c>
      <c r="W173" s="186" t="s">
        <v>537</v>
      </c>
      <c r="X173" s="1" t="s">
        <v>308</v>
      </c>
      <c r="Y173" s="1" t="s">
        <v>309</v>
      </c>
      <c r="AD173" s="1" t="n">
        <f aca="false">AD172+3</f>
        <v>515</v>
      </c>
      <c r="AE173" s="1" t="n">
        <v>172</v>
      </c>
      <c r="AF173" s="1" t="str">
        <f aca="true">INDIRECT("A"&amp;AD173)</f>
        <v>29-0.4</v>
      </c>
      <c r="AG173" s="1" t="n">
        <f aca="true">INDIRECT("D"&amp;AD173)</f>
        <v>200</v>
      </c>
      <c r="AH173" s="1" t="n">
        <f aca="true">INDIRECT("E"&amp;AD173)</f>
        <v>976</v>
      </c>
      <c r="AI173" s="184" t="n">
        <f aca="true">INDIRECT("I"&amp;AD173)</f>
        <v>-8.4035E-006</v>
      </c>
      <c r="AJ173" s="184" t="n">
        <f aca="true">INDIRECT("J"&amp;AD173)</f>
        <v>-3.195E-007</v>
      </c>
      <c r="AK173" s="184" t="n">
        <f aca="true">AVERAGE(INDIRECT("K"&amp;AD173):INDIRECT("K"&amp;AD174-1))</f>
        <v>0.0013487</v>
      </c>
      <c r="AL173" s="184" t="n">
        <f aca="true">AVERAGE(INDIRECT("L"&amp;AD173):INDIRECT("L"&amp;AD174-1))</f>
        <v>2.09E-005</v>
      </c>
      <c r="AM173" s="184" t="n">
        <f aca="false">(ABS(AK173)/AK173*SQRT((AK173)^2+(AL173)^2))</f>
        <v>0.00134886192770053</v>
      </c>
      <c r="AO173" s="184" t="n">
        <f aca="true">STDEV(INDIRECT("K"&amp;AD173):INDIRECT("K"&amp;AD174-1))</f>
        <v>0</v>
      </c>
    </row>
    <row r="174" customFormat="false" ht="14.25" hidden="false" customHeight="true" outlineLevel="0" collapsed="false">
      <c r="A174" s="1" t="s">
        <v>536</v>
      </c>
      <c r="B174" s="1" t="s">
        <v>305</v>
      </c>
      <c r="C174" s="1" t="n">
        <v>0</v>
      </c>
      <c r="D174" s="1" t="n">
        <v>200</v>
      </c>
      <c r="E174" s="1" t="n">
        <v>976</v>
      </c>
      <c r="F174" s="1" t="s">
        <v>306</v>
      </c>
      <c r="G174" s="184" t="n">
        <v>0.00060723</v>
      </c>
      <c r="H174" s="184" t="n">
        <v>1.6928E-005</v>
      </c>
      <c r="I174" s="184" t="n">
        <v>-8.4035E-006</v>
      </c>
      <c r="J174" s="184" t="n">
        <v>-3.195E-007</v>
      </c>
      <c r="K174" s="184" t="n">
        <v>0.00061563</v>
      </c>
      <c r="L174" s="184" t="n">
        <v>1.7248E-005</v>
      </c>
      <c r="M174" s="185" t="n">
        <v>1.6</v>
      </c>
      <c r="N174" s="1" t="n">
        <v>0</v>
      </c>
      <c r="O174" s="1" t="n">
        <v>0</v>
      </c>
      <c r="P174" s="1" t="n">
        <v>0</v>
      </c>
      <c r="Q174" s="1" t="n">
        <v>1</v>
      </c>
      <c r="R174" s="1" t="n">
        <v>6.1563E-006</v>
      </c>
      <c r="S174" s="1" t="n">
        <v>1.725E-007</v>
      </c>
      <c r="T174" s="1" t="n">
        <v>3</v>
      </c>
      <c r="U174" s="1" t="n">
        <v>0</v>
      </c>
      <c r="V174" s="1" t="n">
        <v>0</v>
      </c>
      <c r="W174" s="186" t="s">
        <v>538</v>
      </c>
      <c r="X174" s="1" t="s">
        <v>308</v>
      </c>
      <c r="Y174" s="1" t="s">
        <v>309</v>
      </c>
      <c r="AD174" s="1" t="n">
        <f aca="false">AD173+3</f>
        <v>518</v>
      </c>
      <c r="AE174" s="1" t="n">
        <v>173</v>
      </c>
      <c r="AF174" s="1" t="str">
        <f aca="true">INDIRECT("A"&amp;AD174)</f>
        <v>29-0.2</v>
      </c>
      <c r="AG174" s="1" t="n">
        <f aca="true">INDIRECT("D"&amp;AD174)</f>
        <v>200</v>
      </c>
      <c r="AH174" s="1" t="n">
        <f aca="true">INDIRECT("E"&amp;AD174)</f>
        <v>976</v>
      </c>
      <c r="AI174" s="184" t="n">
        <f aca="true">INDIRECT("I"&amp;AD174)</f>
        <v>-8.4035E-006</v>
      </c>
      <c r="AJ174" s="184" t="n">
        <f aca="true">INDIRECT("J"&amp;AD174)</f>
        <v>-3.195E-007</v>
      </c>
      <c r="AK174" s="184" t="n">
        <f aca="true">AVERAGE(INDIRECT("K"&amp;AD174):INDIRECT("K"&amp;AD175-1))</f>
        <v>0.0016095</v>
      </c>
      <c r="AL174" s="184" t="n">
        <f aca="true">AVERAGE(INDIRECT("L"&amp;AD174):INDIRECT("L"&amp;AD175-1))</f>
        <v>2.23E-005</v>
      </c>
      <c r="AM174" s="184" t="n">
        <f aca="false">(ABS(AK174)/AK174*SQRT((AK174)^2+(AL174)^2))</f>
        <v>0.00160965447845182</v>
      </c>
      <c r="AO174" s="184" t="n">
        <f aca="true">STDEV(INDIRECT("K"&amp;AD174):INDIRECT("K"&amp;AD175-1))</f>
        <v>3.60555127546393E-007</v>
      </c>
    </row>
    <row r="175" customFormat="false" ht="14.25" hidden="false" customHeight="true" outlineLevel="0" collapsed="false">
      <c r="A175" s="1" t="s">
        <v>536</v>
      </c>
      <c r="B175" s="1" t="s">
        <v>305</v>
      </c>
      <c r="C175" s="1" t="n">
        <v>0</v>
      </c>
      <c r="D175" s="1" t="n">
        <v>200</v>
      </c>
      <c r="E175" s="1" t="n">
        <v>976</v>
      </c>
      <c r="F175" s="1" t="s">
        <v>306</v>
      </c>
      <c r="G175" s="184" t="n">
        <v>0.00060716</v>
      </c>
      <c r="H175" s="184" t="n">
        <v>1.7478E-005</v>
      </c>
      <c r="I175" s="184" t="n">
        <v>-8.4035E-006</v>
      </c>
      <c r="J175" s="184" t="n">
        <v>-3.195E-007</v>
      </c>
      <c r="K175" s="184" t="n">
        <v>0.00061556</v>
      </c>
      <c r="L175" s="184" t="n">
        <v>1.7798E-005</v>
      </c>
      <c r="M175" s="185" t="n">
        <v>1.66</v>
      </c>
      <c r="N175" s="1" t="n">
        <v>0</v>
      </c>
      <c r="O175" s="1" t="n">
        <v>0</v>
      </c>
      <c r="P175" s="1" t="n">
        <v>0</v>
      </c>
      <c r="Q175" s="1" t="n">
        <v>1</v>
      </c>
      <c r="R175" s="1" t="n">
        <v>6.1556E-006</v>
      </c>
      <c r="S175" s="1" t="n">
        <v>1.78E-007</v>
      </c>
      <c r="T175" s="1" t="n">
        <v>3</v>
      </c>
      <c r="U175" s="1" t="n">
        <v>0</v>
      </c>
      <c r="V175" s="1" t="n">
        <v>0</v>
      </c>
      <c r="W175" s="186" t="s">
        <v>539</v>
      </c>
      <c r="X175" s="1" t="s">
        <v>308</v>
      </c>
      <c r="Y175" s="1" t="s">
        <v>309</v>
      </c>
      <c r="AD175" s="1" t="n">
        <f aca="false">AD174+3</f>
        <v>521</v>
      </c>
      <c r="AE175" s="1" t="n">
        <v>174</v>
      </c>
      <c r="AF175" s="1" t="str">
        <f aca="true">INDIRECT("A"&amp;AD175)</f>
        <v>29-&lt;0.2</v>
      </c>
      <c r="AG175" s="1" t="n">
        <f aca="true">INDIRECT("D"&amp;AD175)</f>
        <v>200</v>
      </c>
      <c r="AH175" s="1" t="n">
        <f aca="true">INDIRECT("E"&amp;AD175)</f>
        <v>976</v>
      </c>
      <c r="AI175" s="184" t="n">
        <f aca="true">INDIRECT("I"&amp;AD175)</f>
        <v>-8.4035E-006</v>
      </c>
      <c r="AJ175" s="184" t="n">
        <f aca="true">INDIRECT("J"&amp;AD175)</f>
        <v>-3.195E-007</v>
      </c>
      <c r="AK175" s="184" t="n">
        <f aca="true">AVERAGE(INDIRECT("K"&amp;AD175):INDIRECT("K"&amp;AD176-1))</f>
        <v>0.00299893333333333</v>
      </c>
      <c r="AL175" s="184" t="n">
        <f aca="true">AVERAGE(INDIRECT("L"&amp;AD175):INDIRECT("L"&amp;AD176-1))</f>
        <v>3.40333333333333E-005</v>
      </c>
      <c r="AM175" s="184" t="n">
        <f aca="false">(ABS(AK175)/AK175*SQRT((AK175)^2+(AL175)^2))</f>
        <v>0.0029991264404082</v>
      </c>
      <c r="AO175" s="184" t="n">
        <f aca="true">STDEV(INDIRECT("K"&amp;AD175):INDIRECT("K"&amp;AD176-1))</f>
        <v>1.05987420637217E-006</v>
      </c>
    </row>
    <row r="176" customFormat="false" ht="14.25" hidden="false" customHeight="true" outlineLevel="0" collapsed="false">
      <c r="A176" s="1" t="s">
        <v>540</v>
      </c>
      <c r="B176" s="1" t="s">
        <v>305</v>
      </c>
      <c r="C176" s="1" t="n">
        <v>0</v>
      </c>
      <c r="D176" s="1" t="n">
        <v>200</v>
      </c>
      <c r="E176" s="1" t="n">
        <v>976</v>
      </c>
      <c r="F176" s="1" t="s">
        <v>306</v>
      </c>
      <c r="G176" s="184" t="n">
        <v>0.00074352</v>
      </c>
      <c r="H176" s="184" t="n">
        <v>1.9711E-005</v>
      </c>
      <c r="I176" s="184" t="n">
        <v>-8.4035E-006</v>
      </c>
      <c r="J176" s="184" t="n">
        <v>-3.195E-007</v>
      </c>
      <c r="K176" s="184" t="n">
        <v>0.00075193</v>
      </c>
      <c r="L176" s="184" t="n">
        <v>2.003E-005</v>
      </c>
      <c r="M176" s="185" t="n">
        <v>1.53</v>
      </c>
      <c r="N176" s="1" t="n">
        <v>0</v>
      </c>
      <c r="O176" s="1" t="n">
        <v>0</v>
      </c>
      <c r="P176" s="1" t="n">
        <v>0</v>
      </c>
      <c r="Q176" s="1" t="n">
        <v>1</v>
      </c>
      <c r="R176" s="1" t="n">
        <v>7.5193E-006</v>
      </c>
      <c r="S176" s="1" t="n">
        <v>2.003E-007</v>
      </c>
      <c r="T176" s="1" t="n">
        <v>3</v>
      </c>
      <c r="U176" s="1" t="n">
        <v>0</v>
      </c>
      <c r="V176" s="1" t="n">
        <v>0</v>
      </c>
      <c r="W176" s="186" t="s">
        <v>541</v>
      </c>
      <c r="X176" s="1" t="s">
        <v>308</v>
      </c>
      <c r="Y176" s="1" t="s">
        <v>309</v>
      </c>
      <c r="AD176" s="1" t="n">
        <f aca="false">AD175+3</f>
        <v>524</v>
      </c>
      <c r="AE176" s="1" t="n">
        <v>175</v>
      </c>
      <c r="AF176" s="1" t="str">
        <f aca="true">INDIRECT("A"&amp;AD176)</f>
        <v>30-ALL</v>
      </c>
      <c r="AG176" s="1" t="n">
        <f aca="true">INDIRECT("D"&amp;AD176)</f>
        <v>200</v>
      </c>
      <c r="AH176" s="1" t="n">
        <f aca="true">INDIRECT("E"&amp;AD176)</f>
        <v>976</v>
      </c>
      <c r="AI176" s="184" t="n">
        <f aca="true">INDIRECT("I"&amp;AD176)</f>
        <v>-8.4035E-006</v>
      </c>
      <c r="AJ176" s="184" t="n">
        <f aca="true">INDIRECT("J"&amp;AD176)</f>
        <v>-3.195E-007</v>
      </c>
      <c r="AK176" s="184" t="n">
        <f aca="true">AVERAGE(INDIRECT("K"&amp;AD176):INDIRECT("K"&amp;AD177-1))</f>
        <v>0.00166993333333333</v>
      </c>
      <c r="AL176" s="184" t="n">
        <f aca="true">AVERAGE(INDIRECT("L"&amp;AD176):INDIRECT("L"&amp;AD177-1))</f>
        <v>2.59E-005</v>
      </c>
      <c r="AM176" s="184" t="n">
        <f aca="false">(ABS(AK176)/AK176*SQRT((AK176)^2+(AL176)^2))</f>
        <v>0.00167013417059163</v>
      </c>
      <c r="AO176" s="184" t="n">
        <f aca="true">STDEV(INDIRECT("K"&amp;AD176):INDIRECT("K"&amp;AD177-1))</f>
        <v>1.28582010146576E-006</v>
      </c>
    </row>
    <row r="177" customFormat="false" ht="14.25" hidden="false" customHeight="true" outlineLevel="0" collapsed="false">
      <c r="A177" s="1" t="s">
        <v>540</v>
      </c>
      <c r="B177" s="1" t="s">
        <v>305</v>
      </c>
      <c r="C177" s="1" t="n">
        <v>0</v>
      </c>
      <c r="D177" s="1" t="n">
        <v>200</v>
      </c>
      <c r="E177" s="1" t="n">
        <v>976</v>
      </c>
      <c r="F177" s="1" t="s">
        <v>306</v>
      </c>
      <c r="G177" s="184" t="n">
        <v>0.00074354</v>
      </c>
      <c r="H177" s="184" t="n">
        <v>1.9599E-005</v>
      </c>
      <c r="I177" s="184" t="n">
        <v>-8.4035E-006</v>
      </c>
      <c r="J177" s="184" t="n">
        <v>-3.195E-007</v>
      </c>
      <c r="K177" s="184" t="n">
        <v>0.00075195</v>
      </c>
      <c r="L177" s="184" t="n">
        <v>1.9919E-005</v>
      </c>
      <c r="M177" s="185" t="n">
        <v>1.52</v>
      </c>
      <c r="N177" s="1" t="n">
        <v>0</v>
      </c>
      <c r="O177" s="1" t="n">
        <v>0</v>
      </c>
      <c r="P177" s="1" t="n">
        <v>0</v>
      </c>
      <c r="Q177" s="1" t="n">
        <v>1</v>
      </c>
      <c r="R177" s="1" t="n">
        <v>7.5195E-006</v>
      </c>
      <c r="S177" s="1" t="n">
        <v>1.992E-007</v>
      </c>
      <c r="T177" s="1" t="n">
        <v>3</v>
      </c>
      <c r="U177" s="1" t="n">
        <v>0</v>
      </c>
      <c r="V177" s="1" t="n">
        <v>0</v>
      </c>
      <c r="W177" s="186" t="s">
        <v>542</v>
      </c>
      <c r="X177" s="1" t="s">
        <v>308</v>
      </c>
      <c r="Y177" s="1" t="s">
        <v>309</v>
      </c>
      <c r="AD177" s="1" t="n">
        <f aca="false">AD176+3</f>
        <v>527</v>
      </c>
      <c r="AE177" s="1" t="n">
        <v>176</v>
      </c>
      <c r="AF177" s="1" t="str">
        <f aca="true">INDIRECT("A"&amp;AD177)</f>
        <v>30-0.8</v>
      </c>
      <c r="AG177" s="1" t="n">
        <f aca="true">INDIRECT("D"&amp;AD177)</f>
        <v>200</v>
      </c>
      <c r="AH177" s="1" t="n">
        <f aca="true">INDIRECT("E"&amp;AD177)</f>
        <v>976</v>
      </c>
      <c r="AI177" s="184" t="n">
        <f aca="true">INDIRECT("I"&amp;AD177)</f>
        <v>-8.4035E-006</v>
      </c>
      <c r="AJ177" s="184" t="n">
        <f aca="true">INDIRECT("J"&amp;AD177)</f>
        <v>-3.195E-007</v>
      </c>
      <c r="AK177" s="184" t="n">
        <f aca="true">AVERAGE(INDIRECT("K"&amp;AD177):INDIRECT("K"&amp;AD178-1))</f>
        <v>0.0023251</v>
      </c>
      <c r="AL177" s="184" t="n">
        <f aca="true">AVERAGE(INDIRECT("L"&amp;AD177):INDIRECT("L"&amp;AD178-1))</f>
        <v>3.69666666666667E-005</v>
      </c>
      <c r="AM177" s="184" t="n">
        <f aca="false">(ABS(AK177)/AK177*SQRT((AK177)^2+(AL177)^2))</f>
        <v>0.0023253938471675</v>
      </c>
      <c r="AO177" s="184" t="n">
        <f aca="true">STDEV(INDIRECT("K"&amp;AD177):INDIRECT("K"&amp;AD178-1))</f>
        <v>2.2649503305813E-006</v>
      </c>
    </row>
    <row r="178" customFormat="false" ht="14.25" hidden="false" customHeight="true" outlineLevel="0" collapsed="false">
      <c r="A178" s="1" t="s">
        <v>540</v>
      </c>
      <c r="B178" s="1" t="s">
        <v>305</v>
      </c>
      <c r="C178" s="1" t="n">
        <v>0</v>
      </c>
      <c r="D178" s="1" t="n">
        <v>200</v>
      </c>
      <c r="E178" s="1" t="n">
        <v>976</v>
      </c>
      <c r="F178" s="1" t="s">
        <v>306</v>
      </c>
      <c r="G178" s="184" t="n">
        <v>0.00074321</v>
      </c>
      <c r="H178" s="184" t="n">
        <v>1.8757E-005</v>
      </c>
      <c r="I178" s="184" t="n">
        <v>-8.4035E-006</v>
      </c>
      <c r="J178" s="184" t="n">
        <v>-3.195E-007</v>
      </c>
      <c r="K178" s="184" t="n">
        <v>0.00075161</v>
      </c>
      <c r="L178" s="184" t="n">
        <v>1.9077E-005</v>
      </c>
      <c r="M178" s="185" t="n">
        <v>1.45</v>
      </c>
      <c r="N178" s="1" t="n">
        <v>0</v>
      </c>
      <c r="O178" s="1" t="n">
        <v>0</v>
      </c>
      <c r="P178" s="1" t="n">
        <v>0</v>
      </c>
      <c r="Q178" s="1" t="n">
        <v>1</v>
      </c>
      <c r="R178" s="1" t="n">
        <v>7.5161E-006</v>
      </c>
      <c r="S178" s="1" t="n">
        <v>1.908E-007</v>
      </c>
      <c r="T178" s="1" t="n">
        <v>3</v>
      </c>
      <c r="U178" s="1" t="n">
        <v>0</v>
      </c>
      <c r="V178" s="1" t="n">
        <v>0</v>
      </c>
      <c r="W178" s="186" t="s">
        <v>543</v>
      </c>
      <c r="X178" s="1" t="s">
        <v>308</v>
      </c>
      <c r="Y178" s="1" t="s">
        <v>309</v>
      </c>
      <c r="AD178" s="1" t="n">
        <f aca="false">AD177+3</f>
        <v>530</v>
      </c>
      <c r="AE178" s="1" t="n">
        <v>177</v>
      </c>
      <c r="AF178" s="1" t="str">
        <f aca="true">INDIRECT("A"&amp;AD178)</f>
        <v>30-0.6</v>
      </c>
      <c r="AG178" s="1" t="n">
        <f aca="true">INDIRECT("D"&amp;AD178)</f>
        <v>200</v>
      </c>
      <c r="AH178" s="1" t="n">
        <f aca="true">INDIRECT("E"&amp;AD178)</f>
        <v>976</v>
      </c>
      <c r="AI178" s="184" t="n">
        <f aca="true">INDIRECT("I"&amp;AD178)</f>
        <v>-8.4035E-006</v>
      </c>
      <c r="AJ178" s="184" t="n">
        <f aca="true">INDIRECT("J"&amp;AD178)</f>
        <v>-3.195E-007</v>
      </c>
      <c r="AK178" s="184" t="n">
        <f aca="true">AVERAGE(INDIRECT("K"&amp;AD178):INDIRECT("K"&amp;AD179-1))</f>
        <v>0.0017241</v>
      </c>
      <c r="AL178" s="184" t="n">
        <f aca="true">AVERAGE(INDIRECT("L"&amp;AD178):INDIRECT("L"&amp;AD179-1))</f>
        <v>2.51666666666667E-005</v>
      </c>
      <c r="AM178" s="184" t="n">
        <f aca="false">(ABS(AK178)/AK178*SQRT((AK178)^2+(AL178)^2))</f>
        <v>0.00172428366897999</v>
      </c>
      <c r="AO178" s="184" t="n">
        <f aca="true">STDEV(INDIRECT("K"&amp;AD178):INDIRECT("K"&amp;AD179-1))</f>
        <v>2.64575131106486E-007</v>
      </c>
    </row>
    <row r="179" customFormat="false" ht="14.25" hidden="false" customHeight="true" outlineLevel="0" collapsed="false">
      <c r="A179" s="1" t="s">
        <v>544</v>
      </c>
      <c r="B179" s="1" t="s">
        <v>305</v>
      </c>
      <c r="C179" s="1" t="n">
        <v>0</v>
      </c>
      <c r="D179" s="1" t="n">
        <v>200</v>
      </c>
      <c r="E179" s="1" t="n">
        <v>976</v>
      </c>
      <c r="F179" s="1" t="s">
        <v>306</v>
      </c>
      <c r="G179" s="184" t="n">
        <v>0.0011797</v>
      </c>
      <c r="H179" s="184" t="n">
        <v>3.03E-005</v>
      </c>
      <c r="I179" s="184" t="n">
        <v>-8.4035E-006</v>
      </c>
      <c r="J179" s="184" t="n">
        <v>-3.195E-007</v>
      </c>
      <c r="K179" s="184" t="n">
        <v>0.0011881</v>
      </c>
      <c r="L179" s="184" t="n">
        <v>3.06E-005</v>
      </c>
      <c r="M179" s="185" t="n">
        <v>1.48</v>
      </c>
      <c r="N179" s="1" t="n">
        <v>0</v>
      </c>
      <c r="O179" s="1" t="n">
        <v>0</v>
      </c>
      <c r="P179" s="1" t="n">
        <v>0</v>
      </c>
      <c r="Q179" s="1" t="n">
        <v>1</v>
      </c>
      <c r="R179" s="1" t="n">
        <v>1.1881E-005</v>
      </c>
      <c r="S179" s="1" t="n">
        <v>3.063E-007</v>
      </c>
      <c r="T179" s="1" t="n">
        <v>3</v>
      </c>
      <c r="U179" s="1" t="n">
        <v>0</v>
      </c>
      <c r="V179" s="1" t="n">
        <v>0</v>
      </c>
      <c r="W179" s="186" t="s">
        <v>545</v>
      </c>
      <c r="X179" s="1" t="s">
        <v>308</v>
      </c>
      <c r="Y179" s="1" t="s">
        <v>309</v>
      </c>
      <c r="AD179" s="1" t="n">
        <f aca="false">AD178+3</f>
        <v>533</v>
      </c>
      <c r="AE179" s="1" t="n">
        <v>178</v>
      </c>
      <c r="AF179" s="1" t="str">
        <f aca="true">INDIRECT("A"&amp;AD179)</f>
        <v>30-0.4</v>
      </c>
      <c r="AG179" s="1" t="n">
        <f aca="true">INDIRECT("D"&amp;AD179)</f>
        <v>200</v>
      </c>
      <c r="AH179" s="1" t="n">
        <f aca="true">INDIRECT("E"&amp;AD179)</f>
        <v>976</v>
      </c>
      <c r="AI179" s="184" t="n">
        <f aca="true">INDIRECT("I"&amp;AD179)</f>
        <v>-8.4035E-006</v>
      </c>
      <c r="AJ179" s="184" t="n">
        <f aca="true">INDIRECT("J"&amp;AD179)</f>
        <v>-3.195E-007</v>
      </c>
      <c r="AK179" s="184" t="n">
        <f aca="true">AVERAGE(INDIRECT("K"&amp;AD179):INDIRECT("K"&amp;AD180-1))</f>
        <v>0.00128076666666667</v>
      </c>
      <c r="AL179" s="184" t="n">
        <f aca="true">AVERAGE(INDIRECT("L"&amp;AD179):INDIRECT("L"&amp;AD180-1))</f>
        <v>1.98E-005</v>
      </c>
      <c r="AM179" s="184" t="n">
        <f aca="false">(ABS(AK179)/AK179*SQRT((AK179)^2+(AL179)^2))</f>
        <v>0.0012809197064783</v>
      </c>
      <c r="AO179" s="184" t="n">
        <f aca="true">STDEV(INDIRECT("K"&amp;AD179):INDIRECT("K"&amp;AD180-1))</f>
        <v>1.15470053837865E-007</v>
      </c>
    </row>
    <row r="180" customFormat="false" ht="14.25" hidden="false" customHeight="true" outlineLevel="0" collapsed="false">
      <c r="A180" s="1" t="s">
        <v>544</v>
      </c>
      <c r="B180" s="1" t="s">
        <v>305</v>
      </c>
      <c r="C180" s="1" t="n">
        <v>0</v>
      </c>
      <c r="D180" s="1" t="n">
        <v>200</v>
      </c>
      <c r="E180" s="1" t="n">
        <v>976</v>
      </c>
      <c r="F180" s="1" t="s">
        <v>306</v>
      </c>
      <c r="G180" s="184" t="n">
        <v>0.0011799</v>
      </c>
      <c r="H180" s="184" t="n">
        <v>3.02E-005</v>
      </c>
      <c r="I180" s="184" t="n">
        <v>-8.4035E-006</v>
      </c>
      <c r="J180" s="184" t="n">
        <v>-3.195E-007</v>
      </c>
      <c r="K180" s="184" t="n">
        <v>0.0011883</v>
      </c>
      <c r="L180" s="184" t="n">
        <v>3.06E-005</v>
      </c>
      <c r="M180" s="185" t="n">
        <v>1.47</v>
      </c>
      <c r="N180" s="1" t="n">
        <v>0</v>
      </c>
      <c r="O180" s="1" t="n">
        <v>0</v>
      </c>
      <c r="P180" s="1" t="n">
        <v>0</v>
      </c>
      <c r="Q180" s="1" t="n">
        <v>1</v>
      </c>
      <c r="R180" s="1" t="n">
        <v>1.1883E-005</v>
      </c>
      <c r="S180" s="1" t="n">
        <v>3.057E-007</v>
      </c>
      <c r="T180" s="1" t="n">
        <v>3</v>
      </c>
      <c r="U180" s="1" t="n">
        <v>0</v>
      </c>
      <c r="V180" s="1" t="n">
        <v>0</v>
      </c>
      <c r="W180" s="186" t="s">
        <v>546</v>
      </c>
      <c r="X180" s="1" t="s">
        <v>308</v>
      </c>
      <c r="Y180" s="1" t="s">
        <v>309</v>
      </c>
      <c r="AD180" s="1" t="n">
        <f aca="false">AD179+3</f>
        <v>536</v>
      </c>
      <c r="AE180" s="1" t="n">
        <v>179</v>
      </c>
      <c r="AF180" s="1" t="str">
        <f aca="true">INDIRECT("A"&amp;AD180)</f>
        <v>30-0.2</v>
      </c>
      <c r="AG180" s="1" t="n">
        <f aca="true">INDIRECT("D"&amp;AD180)</f>
        <v>200</v>
      </c>
      <c r="AH180" s="1" t="n">
        <f aca="true">INDIRECT("E"&amp;AD180)</f>
        <v>976</v>
      </c>
      <c r="AI180" s="184" t="n">
        <f aca="true">INDIRECT("I"&amp;AD180)</f>
        <v>-8.4035E-006</v>
      </c>
      <c r="AJ180" s="184" t="n">
        <f aca="true">INDIRECT("J"&amp;AD180)</f>
        <v>-3.195E-007</v>
      </c>
      <c r="AK180" s="184" t="n">
        <f aca="true">AVERAGE(INDIRECT("K"&amp;AD180):INDIRECT("K"&amp;AD181-1))</f>
        <v>0.001421</v>
      </c>
      <c r="AL180" s="184" t="n">
        <f aca="true">AVERAGE(INDIRECT("L"&amp;AD180):INDIRECT("L"&amp;AD181-1))</f>
        <v>2.05666666666667E-005</v>
      </c>
      <c r="AM180" s="184" t="n">
        <f aca="false">(ABS(AK180)/AK180*SQRT((AK180)^2+(AL180)^2))</f>
        <v>0.00142114882675172</v>
      </c>
      <c r="AO180" s="184" t="n">
        <f aca="true">STDEV(INDIRECT("K"&amp;AD180):INDIRECT("K"&amp;AD181-1))</f>
        <v>1.00000000000057E-007</v>
      </c>
    </row>
    <row r="181" customFormat="false" ht="14.25" hidden="false" customHeight="true" outlineLevel="0" collapsed="false">
      <c r="A181" s="1" t="s">
        <v>544</v>
      </c>
      <c r="B181" s="1" t="s">
        <v>305</v>
      </c>
      <c r="C181" s="1" t="n">
        <v>0</v>
      </c>
      <c r="D181" s="1" t="n">
        <v>200</v>
      </c>
      <c r="E181" s="1" t="n">
        <v>976</v>
      </c>
      <c r="F181" s="1" t="s">
        <v>306</v>
      </c>
      <c r="G181" s="184" t="n">
        <v>0.0011797</v>
      </c>
      <c r="H181" s="184" t="n">
        <v>2.99E-005</v>
      </c>
      <c r="I181" s="184" t="n">
        <v>-8.4035E-006</v>
      </c>
      <c r="J181" s="184" t="n">
        <v>-3.195E-007</v>
      </c>
      <c r="K181" s="184" t="n">
        <v>0.0011881</v>
      </c>
      <c r="L181" s="184" t="n">
        <v>3.02E-005</v>
      </c>
      <c r="M181" s="185" t="n">
        <v>1.46</v>
      </c>
      <c r="N181" s="1" t="n">
        <v>0</v>
      </c>
      <c r="O181" s="1" t="n">
        <v>0</v>
      </c>
      <c r="P181" s="1" t="n">
        <v>0</v>
      </c>
      <c r="Q181" s="1" t="n">
        <v>1</v>
      </c>
      <c r="R181" s="1" t="n">
        <v>1.1881E-005</v>
      </c>
      <c r="S181" s="1" t="n">
        <v>3.022E-007</v>
      </c>
      <c r="T181" s="1" t="n">
        <v>3</v>
      </c>
      <c r="U181" s="1" t="n">
        <v>0</v>
      </c>
      <c r="V181" s="1" t="n">
        <v>0</v>
      </c>
      <c r="W181" s="186" t="s">
        <v>547</v>
      </c>
      <c r="X181" s="1" t="s">
        <v>308</v>
      </c>
      <c r="Y181" s="1" t="s">
        <v>309</v>
      </c>
      <c r="AD181" s="1" t="n">
        <f aca="false">AD180+3</f>
        <v>539</v>
      </c>
      <c r="AE181" s="1" t="n">
        <v>180</v>
      </c>
      <c r="AF181" s="1" t="str">
        <f aca="true">INDIRECT("A"&amp;AD181)</f>
        <v>30-&lt;0.2</v>
      </c>
      <c r="AG181" s="1" t="n">
        <f aca="true">INDIRECT("D"&amp;AD181)</f>
        <v>200</v>
      </c>
      <c r="AH181" s="1" t="n">
        <f aca="true">INDIRECT("E"&amp;AD181)</f>
        <v>976</v>
      </c>
      <c r="AI181" s="184" t="n">
        <f aca="true">INDIRECT("I"&amp;AD181)</f>
        <v>-8.4035E-006</v>
      </c>
      <c r="AJ181" s="184" t="n">
        <f aca="true">INDIRECT("J"&amp;AD181)</f>
        <v>-3.195E-007</v>
      </c>
      <c r="AK181" s="184" t="n">
        <f aca="true">AVERAGE(INDIRECT("K"&amp;AD181):INDIRECT("K"&amp;AD182-1))</f>
        <v>0.0027042</v>
      </c>
      <c r="AL181" s="184" t="n">
        <f aca="true">AVERAGE(INDIRECT("L"&amp;AD181):INDIRECT("L"&amp;AD182-1))</f>
        <v>3.63E-005</v>
      </c>
      <c r="AM181" s="184" t="n">
        <f aca="false">(ABS(AK181)/AK181*SQRT((AK181)^2+(AL181)^2))</f>
        <v>0.00270444362670032</v>
      </c>
      <c r="AO181" s="184" t="n">
        <f aca="true">STDEV(INDIRECT("K"&amp;AD181):INDIRECT("K"&amp;AD182-1))</f>
        <v>2.64575131106445E-007</v>
      </c>
    </row>
    <row r="182" customFormat="false" ht="14.25" hidden="false" customHeight="true" outlineLevel="0" collapsed="false">
      <c r="A182" s="1" t="s">
        <v>548</v>
      </c>
      <c r="B182" s="1" t="s">
        <v>305</v>
      </c>
      <c r="C182" s="1" t="n">
        <v>0</v>
      </c>
      <c r="D182" s="1" t="n">
        <v>200</v>
      </c>
      <c r="E182" s="1" t="n">
        <v>976</v>
      </c>
      <c r="F182" s="1" t="s">
        <v>306</v>
      </c>
      <c r="G182" s="184" t="n">
        <v>0.0005841</v>
      </c>
      <c r="H182" s="184" t="n">
        <v>1.3628E-005</v>
      </c>
      <c r="I182" s="184" t="n">
        <v>-8.4035E-006</v>
      </c>
      <c r="J182" s="184" t="n">
        <v>-3.195E-007</v>
      </c>
      <c r="K182" s="184" t="n">
        <v>0.0005925</v>
      </c>
      <c r="L182" s="184" t="n">
        <v>1.3947E-005</v>
      </c>
      <c r="M182" s="185" t="n">
        <v>1.35</v>
      </c>
      <c r="N182" s="1" t="n">
        <v>0</v>
      </c>
      <c r="O182" s="1" t="n">
        <v>0</v>
      </c>
      <c r="P182" s="1" t="n">
        <v>0</v>
      </c>
      <c r="Q182" s="1" t="n">
        <v>1</v>
      </c>
      <c r="R182" s="1" t="n">
        <v>5.925E-006</v>
      </c>
      <c r="S182" s="1" t="n">
        <v>1.395E-007</v>
      </c>
      <c r="T182" s="1" t="n">
        <v>3</v>
      </c>
      <c r="U182" s="1" t="n">
        <v>0</v>
      </c>
      <c r="V182" s="1" t="n">
        <v>0</v>
      </c>
      <c r="W182" s="186" t="s">
        <v>549</v>
      </c>
      <c r="X182" s="1" t="s">
        <v>308</v>
      </c>
      <c r="Y182" s="1" t="s">
        <v>309</v>
      </c>
      <c r="AD182" s="1" t="n">
        <f aca="false">AD181+3</f>
        <v>542</v>
      </c>
      <c r="AE182" s="1" t="n">
        <v>181</v>
      </c>
      <c r="AF182" s="1" t="str">
        <f aca="true">INDIRECT("A"&amp;AD182)</f>
        <v>31-ALL</v>
      </c>
      <c r="AG182" s="1" t="n">
        <f aca="true">INDIRECT("D"&amp;AD182)</f>
        <v>200</v>
      </c>
      <c r="AH182" s="1" t="n">
        <f aca="true">INDIRECT("E"&amp;AD182)</f>
        <v>976</v>
      </c>
      <c r="AI182" s="184" t="n">
        <f aca="true">INDIRECT("I"&amp;AD182)</f>
        <v>-8.1212E-006</v>
      </c>
      <c r="AJ182" s="184" t="n">
        <f aca="true">INDIRECT("J"&amp;AD182)</f>
        <v>-2.081E-007</v>
      </c>
      <c r="AK182" s="184" t="n">
        <f aca="true">AVERAGE(INDIRECT("K"&amp;AD182):INDIRECT("K"&amp;AD183-1))</f>
        <v>0.00195566666666667</v>
      </c>
      <c r="AL182" s="184" t="n">
        <f aca="true">AVERAGE(INDIRECT("L"&amp;AD182):INDIRECT("L"&amp;AD183-1))</f>
        <v>4.37333333333333E-005</v>
      </c>
      <c r="AM182" s="184" t="n">
        <f aca="false">(ABS(AK182)/AK182*SQRT((AK182)^2+(AL182)^2))</f>
        <v>0.0019561555959472</v>
      </c>
      <c r="AO182" s="184" t="n">
        <f aca="true">STDEV(INDIRECT("K"&amp;AD182):INDIRECT("K"&amp;AD183-1))</f>
        <v>1.15470053837991E-007</v>
      </c>
    </row>
    <row r="183" customFormat="false" ht="14.25" hidden="false" customHeight="true" outlineLevel="0" collapsed="false">
      <c r="A183" s="1" t="s">
        <v>548</v>
      </c>
      <c r="B183" s="1" t="s">
        <v>305</v>
      </c>
      <c r="C183" s="1" t="n">
        <v>0</v>
      </c>
      <c r="D183" s="1" t="n">
        <v>200</v>
      </c>
      <c r="E183" s="1" t="n">
        <v>976</v>
      </c>
      <c r="F183" s="1" t="s">
        <v>306</v>
      </c>
      <c r="G183" s="184" t="n">
        <v>0.00058678</v>
      </c>
      <c r="H183" s="184" t="n">
        <v>1.3215E-005</v>
      </c>
      <c r="I183" s="184" t="n">
        <v>-8.4035E-006</v>
      </c>
      <c r="J183" s="184" t="n">
        <v>-3.195E-007</v>
      </c>
      <c r="K183" s="184" t="n">
        <v>0.00059518</v>
      </c>
      <c r="L183" s="184" t="n">
        <v>1.3535E-005</v>
      </c>
      <c r="M183" s="185" t="n">
        <v>1.3</v>
      </c>
      <c r="N183" s="1" t="n">
        <v>0</v>
      </c>
      <c r="O183" s="1" t="n">
        <v>0</v>
      </c>
      <c r="P183" s="1" t="n">
        <v>0</v>
      </c>
      <c r="Q183" s="1" t="n">
        <v>1</v>
      </c>
      <c r="R183" s="1" t="n">
        <v>5.9518E-006</v>
      </c>
      <c r="S183" s="1" t="n">
        <v>1.353E-007</v>
      </c>
      <c r="T183" s="1" t="n">
        <v>3</v>
      </c>
      <c r="U183" s="1" t="n">
        <v>0</v>
      </c>
      <c r="V183" s="1" t="n">
        <v>0</v>
      </c>
      <c r="W183" s="186" t="s">
        <v>550</v>
      </c>
      <c r="X183" s="1" t="s">
        <v>308</v>
      </c>
      <c r="Y183" s="1" t="s">
        <v>309</v>
      </c>
      <c r="AD183" s="1" t="n">
        <f aca="false">AD182+3</f>
        <v>545</v>
      </c>
      <c r="AE183" s="1" t="n">
        <v>182</v>
      </c>
      <c r="AF183" s="1" t="str">
        <f aca="true">INDIRECT("A"&amp;AD183)</f>
        <v>31-0.8</v>
      </c>
      <c r="AG183" s="1" t="n">
        <f aca="true">INDIRECT("D"&amp;AD183)</f>
        <v>200</v>
      </c>
      <c r="AH183" s="1" t="n">
        <f aca="true">INDIRECT("E"&amp;AD183)</f>
        <v>976</v>
      </c>
      <c r="AI183" s="184" t="n">
        <f aca="true">INDIRECT("I"&amp;AD183)</f>
        <v>-8.1212E-006</v>
      </c>
      <c r="AJ183" s="184" t="n">
        <f aca="true">INDIRECT("J"&amp;AD183)</f>
        <v>-2.081E-007</v>
      </c>
      <c r="AK183" s="184" t="n">
        <f aca="true">AVERAGE(INDIRECT("K"&amp;AD183):INDIRECT("K"&amp;AD184-1))</f>
        <v>0.00320293333333333</v>
      </c>
      <c r="AL183" s="184" t="n">
        <f aca="true">AVERAGE(INDIRECT("L"&amp;AD183):INDIRECT("L"&amp;AD184-1))</f>
        <v>7.44666666666667E-005</v>
      </c>
      <c r="AM183" s="184" t="n">
        <f aca="false">(ABS(AK183)/AK183*SQRT((AK183)^2+(AL183)^2))</f>
        <v>0.00320379887355967</v>
      </c>
      <c r="AO183" s="184" t="n">
        <f aca="true">STDEV(INDIRECT("K"&amp;AD183):INDIRECT("K"&amp;AD184-1))</f>
        <v>3.05505046330373E-007</v>
      </c>
    </row>
    <row r="184" customFormat="false" ht="14.25" hidden="false" customHeight="true" outlineLevel="0" collapsed="false">
      <c r="A184" s="1" t="s">
        <v>548</v>
      </c>
      <c r="B184" s="1" t="s">
        <v>305</v>
      </c>
      <c r="C184" s="1" t="n">
        <v>0</v>
      </c>
      <c r="D184" s="1" t="n">
        <v>200</v>
      </c>
      <c r="E184" s="1" t="n">
        <v>976</v>
      </c>
      <c r="F184" s="1" t="s">
        <v>306</v>
      </c>
      <c r="G184" s="184" t="n">
        <v>0.00058487</v>
      </c>
      <c r="H184" s="184" t="n">
        <v>1.3515E-005</v>
      </c>
      <c r="I184" s="184" t="n">
        <v>-8.4035E-006</v>
      </c>
      <c r="J184" s="184" t="n">
        <v>-3.195E-007</v>
      </c>
      <c r="K184" s="184" t="n">
        <v>0.00059327</v>
      </c>
      <c r="L184" s="184" t="n">
        <v>1.3834E-005</v>
      </c>
      <c r="M184" s="185" t="n">
        <v>1.34</v>
      </c>
      <c r="N184" s="1" t="n">
        <v>0</v>
      </c>
      <c r="O184" s="1" t="n">
        <v>0</v>
      </c>
      <c r="P184" s="1" t="n">
        <v>0</v>
      </c>
      <c r="Q184" s="1" t="n">
        <v>1</v>
      </c>
      <c r="R184" s="1" t="n">
        <v>5.9327E-006</v>
      </c>
      <c r="S184" s="1" t="n">
        <v>1.383E-007</v>
      </c>
      <c r="T184" s="1" t="n">
        <v>3</v>
      </c>
      <c r="U184" s="1" t="n">
        <v>0</v>
      </c>
      <c r="V184" s="1" t="n">
        <v>0</v>
      </c>
      <c r="W184" s="186" t="s">
        <v>551</v>
      </c>
      <c r="X184" s="1" t="s">
        <v>308</v>
      </c>
      <c r="Y184" s="1" t="s">
        <v>309</v>
      </c>
      <c r="AD184" s="1" t="n">
        <f aca="false">AD183+3</f>
        <v>548</v>
      </c>
      <c r="AE184" s="1" t="n">
        <v>183</v>
      </c>
      <c r="AF184" s="1" t="str">
        <f aca="true">INDIRECT("A"&amp;AD184)</f>
        <v>31-0.6</v>
      </c>
      <c r="AG184" s="1" t="n">
        <f aca="true">INDIRECT("D"&amp;AD184)</f>
        <v>200</v>
      </c>
      <c r="AH184" s="1" t="n">
        <f aca="true">INDIRECT("E"&amp;AD184)</f>
        <v>976</v>
      </c>
      <c r="AI184" s="184" t="n">
        <f aca="true">INDIRECT("I"&amp;AD184)</f>
        <v>-8.1212E-006</v>
      </c>
      <c r="AJ184" s="184" t="n">
        <f aca="true">INDIRECT("J"&amp;AD184)</f>
        <v>-2.081E-007</v>
      </c>
      <c r="AK184" s="184" t="n">
        <f aca="true">AVERAGE(INDIRECT("K"&amp;AD184):INDIRECT("K"&amp;AD185-1))</f>
        <v>0.00204813333333333</v>
      </c>
      <c r="AL184" s="184" t="n">
        <f aca="true">AVERAGE(INDIRECT("L"&amp;AD184):INDIRECT("L"&amp;AD185-1))</f>
        <v>5.18E-005</v>
      </c>
      <c r="AM184" s="184" t="n">
        <f aca="false">(ABS(AK184)/AK184*SQRT((AK184)^2+(AL184)^2))</f>
        <v>0.00204878827386119</v>
      </c>
      <c r="AO184" s="184" t="n">
        <f aca="true">STDEV(INDIRECT("K"&amp;AD184):INDIRECT("K"&amp;AD185-1))</f>
        <v>2.08166599946523E-007</v>
      </c>
    </row>
    <row r="185" customFormat="false" ht="14.25" hidden="false" customHeight="true" outlineLevel="0" collapsed="false">
      <c r="A185" s="1" t="s">
        <v>552</v>
      </c>
      <c r="B185" s="1" t="s">
        <v>305</v>
      </c>
      <c r="C185" s="1" t="n">
        <v>0</v>
      </c>
      <c r="D185" s="1" t="n">
        <v>200</v>
      </c>
      <c r="E185" s="1" t="n">
        <v>976</v>
      </c>
      <c r="F185" s="1" t="s">
        <v>306</v>
      </c>
      <c r="G185" s="184" t="n">
        <v>0.0008939</v>
      </c>
      <c r="H185" s="184" t="n">
        <v>1.9382E-005</v>
      </c>
      <c r="I185" s="184" t="n">
        <v>-8.4035E-006</v>
      </c>
      <c r="J185" s="184" t="n">
        <v>-3.195E-007</v>
      </c>
      <c r="K185" s="184" t="n">
        <v>0.0009023</v>
      </c>
      <c r="L185" s="184" t="n">
        <v>1.9701E-005</v>
      </c>
      <c r="M185" s="185" t="n">
        <v>1.25</v>
      </c>
      <c r="N185" s="1" t="n">
        <v>0</v>
      </c>
      <c r="O185" s="1" t="n">
        <v>0</v>
      </c>
      <c r="P185" s="1" t="n">
        <v>0</v>
      </c>
      <c r="Q185" s="1" t="n">
        <v>1</v>
      </c>
      <c r="R185" s="1" t="n">
        <v>9.023E-006</v>
      </c>
      <c r="S185" s="1" t="n">
        <v>1.97E-007</v>
      </c>
      <c r="T185" s="1" t="n">
        <v>3</v>
      </c>
      <c r="U185" s="1" t="n">
        <v>0</v>
      </c>
      <c r="V185" s="1" t="n">
        <v>0</v>
      </c>
      <c r="W185" s="186" t="s">
        <v>553</v>
      </c>
      <c r="X185" s="1" t="s">
        <v>308</v>
      </c>
      <c r="Y185" s="1" t="s">
        <v>309</v>
      </c>
      <c r="AD185" s="1" t="n">
        <f aca="false">AD184+3</f>
        <v>551</v>
      </c>
      <c r="AE185" s="1" t="n">
        <v>184</v>
      </c>
      <c r="AF185" s="1" t="str">
        <f aca="true">INDIRECT("A"&amp;AD185)</f>
        <v>31-0.4</v>
      </c>
      <c r="AG185" s="1" t="n">
        <f aca="true">INDIRECT("D"&amp;AD185)</f>
        <v>200</v>
      </c>
      <c r="AH185" s="1" t="n">
        <f aca="true">INDIRECT("E"&amp;AD185)</f>
        <v>976</v>
      </c>
      <c r="AI185" s="184" t="n">
        <f aca="true">INDIRECT("I"&amp;AD185)</f>
        <v>-8.1212E-006</v>
      </c>
      <c r="AJ185" s="184" t="n">
        <f aca="true">INDIRECT("J"&amp;AD185)</f>
        <v>-2.081E-007</v>
      </c>
      <c r="AK185" s="184" t="n">
        <f aca="true">AVERAGE(INDIRECT("K"&amp;AD185):INDIRECT("K"&amp;AD186-1))</f>
        <v>0.00143173333333333</v>
      </c>
      <c r="AL185" s="184" t="n">
        <f aca="true">AVERAGE(INDIRECT("L"&amp;AD185):INDIRECT("L"&amp;AD186-1))</f>
        <v>3.35666666666667E-005</v>
      </c>
      <c r="AM185" s="184" t="n">
        <f aca="false">(ABS(AK185)/AK185*SQRT((AK185)^2+(AL185)^2))</f>
        <v>0.00143212676076138</v>
      </c>
      <c r="AO185" s="184" t="n">
        <f aca="true">STDEV(INDIRECT("K"&amp;AD185):INDIRECT("K"&amp;AD186-1))</f>
        <v>2.51661147842285E-007</v>
      </c>
    </row>
    <row r="186" customFormat="false" ht="14.25" hidden="false" customHeight="true" outlineLevel="0" collapsed="false">
      <c r="A186" s="1" t="s">
        <v>552</v>
      </c>
      <c r="B186" s="1" t="s">
        <v>305</v>
      </c>
      <c r="C186" s="1" t="n">
        <v>0</v>
      </c>
      <c r="D186" s="1" t="n">
        <v>200</v>
      </c>
      <c r="E186" s="1" t="n">
        <v>976</v>
      </c>
      <c r="F186" s="1" t="s">
        <v>306</v>
      </c>
      <c r="G186" s="184" t="n">
        <v>0.00089404</v>
      </c>
      <c r="H186" s="184" t="n">
        <v>1.9507E-005</v>
      </c>
      <c r="I186" s="184" t="n">
        <v>-8.4035E-006</v>
      </c>
      <c r="J186" s="184" t="n">
        <v>-3.195E-007</v>
      </c>
      <c r="K186" s="184" t="n">
        <v>0.00090244</v>
      </c>
      <c r="L186" s="184" t="n">
        <v>1.9826E-005</v>
      </c>
      <c r="M186" s="185" t="n">
        <v>1.26</v>
      </c>
      <c r="N186" s="1" t="n">
        <v>0</v>
      </c>
      <c r="O186" s="1" t="n">
        <v>0</v>
      </c>
      <c r="P186" s="1" t="n">
        <v>0</v>
      </c>
      <c r="Q186" s="1" t="n">
        <v>1</v>
      </c>
      <c r="R186" s="1" t="n">
        <v>9.0244E-006</v>
      </c>
      <c r="S186" s="1" t="n">
        <v>1.983E-007</v>
      </c>
      <c r="T186" s="1" t="n">
        <v>3</v>
      </c>
      <c r="U186" s="1" t="n">
        <v>0</v>
      </c>
      <c r="V186" s="1" t="n">
        <v>0</v>
      </c>
      <c r="W186" s="186" t="s">
        <v>554</v>
      </c>
      <c r="X186" s="1" t="s">
        <v>308</v>
      </c>
      <c r="Y186" s="1" t="s">
        <v>309</v>
      </c>
      <c r="AD186" s="1" t="n">
        <f aca="false">AD185+3</f>
        <v>554</v>
      </c>
      <c r="AE186" s="1" t="n">
        <v>185</v>
      </c>
      <c r="AF186" s="1" t="str">
        <f aca="true">INDIRECT("A"&amp;AD186)</f>
        <v>31-0.2</v>
      </c>
      <c r="AG186" s="1" t="n">
        <f aca="true">INDIRECT("D"&amp;AD186)</f>
        <v>200</v>
      </c>
      <c r="AH186" s="1" t="n">
        <f aca="true">INDIRECT("E"&amp;AD186)</f>
        <v>976</v>
      </c>
      <c r="AI186" s="184" t="n">
        <f aca="true">INDIRECT("I"&amp;AD186)</f>
        <v>-8.1212E-006</v>
      </c>
      <c r="AJ186" s="184" t="n">
        <f aca="true">INDIRECT("J"&amp;AD186)</f>
        <v>-2.081E-007</v>
      </c>
      <c r="AK186" s="184" t="n">
        <f aca="true">AVERAGE(INDIRECT("K"&amp;AD186):INDIRECT("K"&amp;AD187-1))</f>
        <v>0.00173336666666667</v>
      </c>
      <c r="AL186" s="184" t="n">
        <f aca="true">AVERAGE(INDIRECT("L"&amp;AD186):INDIRECT("L"&amp;AD187-1))</f>
        <v>3.91333333333333E-005</v>
      </c>
      <c r="AM186" s="184" t="n">
        <f aca="false">(ABS(AK186)/AK186*SQRT((AK186)^2+(AL186)^2))</f>
        <v>0.00173380835702476</v>
      </c>
      <c r="AO186" s="184" t="n">
        <f aca="true">STDEV(INDIRECT("K"&amp;AD186):INDIRECT("K"&amp;AD187-1))</f>
        <v>5.77350269189953E-008</v>
      </c>
    </row>
    <row r="187" customFormat="false" ht="14.25" hidden="false" customHeight="true" outlineLevel="0" collapsed="false">
      <c r="A187" s="1" t="s">
        <v>552</v>
      </c>
      <c r="B187" s="1" t="s">
        <v>305</v>
      </c>
      <c r="C187" s="1" t="n">
        <v>0</v>
      </c>
      <c r="D187" s="1" t="n">
        <v>200</v>
      </c>
      <c r="E187" s="1" t="n">
        <v>976</v>
      </c>
      <c r="F187" s="1" t="s">
        <v>306</v>
      </c>
      <c r="G187" s="184" t="n">
        <v>0.00089385</v>
      </c>
      <c r="H187" s="184" t="n">
        <v>1.9425E-005</v>
      </c>
      <c r="I187" s="184" t="n">
        <v>-8.4035E-006</v>
      </c>
      <c r="J187" s="184" t="n">
        <v>-3.195E-007</v>
      </c>
      <c r="K187" s="184" t="n">
        <v>0.00090225</v>
      </c>
      <c r="L187" s="184" t="n">
        <v>1.9744E-005</v>
      </c>
      <c r="M187" s="185" t="n">
        <v>1.25</v>
      </c>
      <c r="N187" s="1" t="n">
        <v>0</v>
      </c>
      <c r="O187" s="1" t="n">
        <v>0</v>
      </c>
      <c r="P187" s="1" t="n">
        <v>0</v>
      </c>
      <c r="Q187" s="1" t="n">
        <v>1</v>
      </c>
      <c r="R187" s="1" t="n">
        <v>9.0225E-006</v>
      </c>
      <c r="S187" s="1" t="n">
        <v>1.974E-007</v>
      </c>
      <c r="T187" s="1" t="n">
        <v>3</v>
      </c>
      <c r="U187" s="1" t="n">
        <v>0</v>
      </c>
      <c r="V187" s="1" t="n">
        <v>0</v>
      </c>
      <c r="W187" s="186" t="s">
        <v>555</v>
      </c>
      <c r="X187" s="1" t="s">
        <v>308</v>
      </c>
      <c r="Y187" s="1" t="s">
        <v>309</v>
      </c>
      <c r="AD187" s="1" t="n">
        <f aca="false">AD186+3</f>
        <v>557</v>
      </c>
      <c r="AE187" s="1" t="n">
        <v>186</v>
      </c>
      <c r="AF187" s="1" t="str">
        <f aca="true">INDIRECT("A"&amp;AD187)</f>
        <v>31-&lt;0.2</v>
      </c>
      <c r="AG187" s="1" t="n">
        <f aca="true">INDIRECT("D"&amp;AD187)</f>
        <v>200</v>
      </c>
      <c r="AH187" s="1" t="n">
        <f aca="true">INDIRECT("E"&amp;AD187)</f>
        <v>976</v>
      </c>
      <c r="AI187" s="184" t="n">
        <f aca="true">INDIRECT("I"&amp;AD187)</f>
        <v>-8.1212E-006</v>
      </c>
      <c r="AJ187" s="184" t="n">
        <f aca="true">INDIRECT("J"&amp;AD187)</f>
        <v>-2.081E-007</v>
      </c>
      <c r="AK187" s="184" t="n">
        <f aca="true">AVERAGE(INDIRECT("K"&amp;AD187):INDIRECT("K"&amp;AD188-1))</f>
        <v>0.00375053333333333</v>
      </c>
      <c r="AL187" s="184" t="n">
        <f aca="true">AVERAGE(INDIRECT("L"&amp;AD187):INDIRECT("L"&amp;AD188-1))</f>
        <v>7.53333333333333E-005</v>
      </c>
      <c r="AM187" s="184" t="n">
        <f aca="false">(ABS(AK187)/AK187*SQRT((AK187)^2+(AL187)^2))</f>
        <v>0.0037512898309189</v>
      </c>
      <c r="AO187" s="184" t="n">
        <f aca="true">STDEV(INDIRECT("K"&amp;AD187):INDIRECT("K"&amp;AD188-1))</f>
        <v>2.08166599946766E-007</v>
      </c>
    </row>
    <row r="188" customFormat="false" ht="14.25" hidden="false" customHeight="true" outlineLevel="0" collapsed="false">
      <c r="A188" s="1" t="s">
        <v>556</v>
      </c>
      <c r="B188" s="1" t="s">
        <v>305</v>
      </c>
      <c r="C188" s="1" t="n">
        <v>0</v>
      </c>
      <c r="D188" s="1" t="n">
        <v>200</v>
      </c>
      <c r="E188" s="1" t="n">
        <v>976</v>
      </c>
      <c r="F188" s="1" t="s">
        <v>306</v>
      </c>
      <c r="G188" s="184" t="n">
        <v>0.00053359</v>
      </c>
      <c r="H188" s="184" t="n">
        <v>1.2466E-005</v>
      </c>
      <c r="I188" s="184" t="n">
        <v>-8.4035E-006</v>
      </c>
      <c r="J188" s="184" t="n">
        <v>-3.195E-007</v>
      </c>
      <c r="K188" s="184" t="n">
        <v>0.00054199</v>
      </c>
      <c r="L188" s="184" t="n">
        <v>1.2786E-005</v>
      </c>
      <c r="M188" s="185" t="n">
        <v>1.35</v>
      </c>
      <c r="N188" s="1" t="n">
        <v>0</v>
      </c>
      <c r="O188" s="1" t="n">
        <v>0</v>
      </c>
      <c r="P188" s="1" t="n">
        <v>0</v>
      </c>
      <c r="Q188" s="1" t="n">
        <v>1</v>
      </c>
      <c r="R188" s="1" t="n">
        <v>5.4199E-006</v>
      </c>
      <c r="S188" s="1" t="n">
        <v>1.279E-007</v>
      </c>
      <c r="T188" s="1" t="n">
        <v>3</v>
      </c>
      <c r="U188" s="1" t="n">
        <v>0</v>
      </c>
      <c r="V188" s="1" t="n">
        <v>0</v>
      </c>
      <c r="W188" s="186" t="s">
        <v>557</v>
      </c>
      <c r="X188" s="1" t="s">
        <v>308</v>
      </c>
      <c r="Y188" s="1" t="s">
        <v>309</v>
      </c>
      <c r="AD188" s="1" t="n">
        <f aca="false">AD187+3</f>
        <v>560</v>
      </c>
      <c r="AE188" s="1" t="n">
        <v>187</v>
      </c>
      <c r="AF188" s="1" t="str">
        <f aca="true">INDIRECT("A"&amp;AD188)</f>
        <v>32-ALL</v>
      </c>
      <c r="AG188" s="1" t="n">
        <f aca="true">INDIRECT("D"&amp;AD188)</f>
        <v>200</v>
      </c>
      <c r="AH188" s="1" t="n">
        <f aca="true">INDIRECT("E"&amp;AD188)</f>
        <v>976</v>
      </c>
      <c r="AI188" s="184" t="n">
        <f aca="true">INDIRECT("I"&amp;AD188)</f>
        <v>-8.1212E-006</v>
      </c>
      <c r="AJ188" s="184" t="n">
        <f aca="true">INDIRECT("J"&amp;AD188)</f>
        <v>-2.081E-007</v>
      </c>
      <c r="AK188" s="184" t="n">
        <f aca="true">AVERAGE(INDIRECT("K"&amp;AD188):INDIRECT("K"&amp;AD189-1))</f>
        <v>0.0014934</v>
      </c>
      <c r="AL188" s="184" t="n">
        <f aca="true">AVERAGE(INDIRECT("L"&amp;AD188):INDIRECT("L"&amp;AD189-1))</f>
        <v>3.81E-005</v>
      </c>
      <c r="AM188" s="184" t="n">
        <f aca="false">(ABS(AK188)/AK188*SQRT((AK188)^2+(AL188)^2))</f>
        <v>0.00149388592938015</v>
      </c>
      <c r="AO188" s="184" t="n">
        <f aca="true">STDEV(INDIRECT("K"&amp;AD188):INDIRECT("K"&amp;AD189-1))</f>
        <v>3.60555127546393E-007</v>
      </c>
    </row>
    <row r="189" customFormat="false" ht="14.25" hidden="false" customHeight="true" outlineLevel="0" collapsed="false">
      <c r="A189" s="1" t="s">
        <v>556</v>
      </c>
      <c r="B189" s="1" t="s">
        <v>305</v>
      </c>
      <c r="C189" s="1" t="n">
        <v>0</v>
      </c>
      <c r="D189" s="1" t="n">
        <v>200</v>
      </c>
      <c r="E189" s="1" t="n">
        <v>976</v>
      </c>
      <c r="F189" s="1" t="s">
        <v>306</v>
      </c>
      <c r="G189" s="184" t="n">
        <v>0.00053355</v>
      </c>
      <c r="H189" s="184" t="n">
        <v>1.2562E-005</v>
      </c>
      <c r="I189" s="184" t="n">
        <v>-8.4035E-006</v>
      </c>
      <c r="J189" s="184" t="n">
        <v>-3.195E-007</v>
      </c>
      <c r="K189" s="184" t="n">
        <v>0.00054195</v>
      </c>
      <c r="L189" s="184" t="n">
        <v>1.2882E-005</v>
      </c>
      <c r="M189" s="185" t="n">
        <v>1.36</v>
      </c>
      <c r="N189" s="1" t="n">
        <v>0</v>
      </c>
      <c r="O189" s="1" t="n">
        <v>0</v>
      </c>
      <c r="P189" s="1" t="n">
        <v>0</v>
      </c>
      <c r="Q189" s="1" t="n">
        <v>1</v>
      </c>
      <c r="R189" s="1" t="n">
        <v>5.4195E-006</v>
      </c>
      <c r="S189" s="1" t="n">
        <v>1.288E-007</v>
      </c>
      <c r="T189" s="1" t="n">
        <v>3</v>
      </c>
      <c r="U189" s="1" t="n">
        <v>0</v>
      </c>
      <c r="V189" s="1" t="n">
        <v>0</v>
      </c>
      <c r="W189" s="186" t="s">
        <v>558</v>
      </c>
      <c r="X189" s="1" t="s">
        <v>308</v>
      </c>
      <c r="Y189" s="1" t="s">
        <v>309</v>
      </c>
      <c r="AD189" s="1" t="n">
        <f aca="false">AD188+3</f>
        <v>563</v>
      </c>
      <c r="AE189" s="1" t="n">
        <v>188</v>
      </c>
      <c r="AF189" s="1" t="str">
        <f aca="true">INDIRECT("A"&amp;AD189)</f>
        <v>32-0.8</v>
      </c>
      <c r="AG189" s="1" t="n">
        <f aca="true">INDIRECT("D"&amp;AD189)</f>
        <v>200</v>
      </c>
      <c r="AH189" s="1" t="n">
        <f aca="true">INDIRECT("E"&amp;AD189)</f>
        <v>976</v>
      </c>
      <c r="AI189" s="184" t="n">
        <f aca="true">INDIRECT("I"&amp;AD189)</f>
        <v>-8.1212E-006</v>
      </c>
      <c r="AJ189" s="184" t="n">
        <f aca="true">INDIRECT("J"&amp;AD189)</f>
        <v>-2.081E-007</v>
      </c>
      <c r="AK189" s="184" t="n">
        <f aca="true">AVERAGE(INDIRECT("K"&amp;AD189):INDIRECT("K"&amp;AD190-1))</f>
        <v>0.000929183333333333</v>
      </c>
      <c r="AL189" s="184" t="n">
        <f aca="true">AVERAGE(INDIRECT("L"&amp;AD189):INDIRECT("L"&amp;AD190-1))</f>
        <v>2.55593333333333E-005</v>
      </c>
      <c r="AM189" s="184" t="n">
        <f aca="false">(ABS(AK189)/AK189*SQRT((AK189)^2+(AL189)^2))</f>
        <v>0.000929534801104773</v>
      </c>
      <c r="AO189" s="184" t="n">
        <f aca="true">STDEV(INDIRECT("K"&amp;AD189):INDIRECT("K"&amp;AD190-1))</f>
        <v>6.65832811847893E-008</v>
      </c>
    </row>
    <row r="190" customFormat="false" ht="14.25" hidden="false" customHeight="true" outlineLevel="0" collapsed="false">
      <c r="A190" s="1" t="s">
        <v>556</v>
      </c>
      <c r="B190" s="1" t="s">
        <v>305</v>
      </c>
      <c r="C190" s="1" t="n">
        <v>0</v>
      </c>
      <c r="D190" s="1" t="n">
        <v>200</v>
      </c>
      <c r="E190" s="1" t="n">
        <v>976</v>
      </c>
      <c r="F190" s="1" t="s">
        <v>306</v>
      </c>
      <c r="G190" s="184" t="n">
        <v>0.0005332</v>
      </c>
      <c r="H190" s="184" t="n">
        <v>1.2167E-005</v>
      </c>
      <c r="I190" s="184" t="n">
        <v>-8.4035E-006</v>
      </c>
      <c r="J190" s="184" t="n">
        <v>-3.195E-007</v>
      </c>
      <c r="K190" s="184" t="n">
        <v>0.0005416</v>
      </c>
      <c r="L190" s="184" t="n">
        <v>1.2487E-005</v>
      </c>
      <c r="M190" s="185" t="n">
        <v>1.32</v>
      </c>
      <c r="N190" s="1" t="n">
        <v>0</v>
      </c>
      <c r="O190" s="1" t="n">
        <v>0</v>
      </c>
      <c r="P190" s="1" t="n">
        <v>0</v>
      </c>
      <c r="Q190" s="1" t="n">
        <v>1</v>
      </c>
      <c r="R190" s="1" t="n">
        <v>5.416E-006</v>
      </c>
      <c r="S190" s="1" t="n">
        <v>1.249E-007</v>
      </c>
      <c r="T190" s="1" t="n">
        <v>3</v>
      </c>
      <c r="U190" s="1" t="n">
        <v>0</v>
      </c>
      <c r="V190" s="1" t="n">
        <v>0</v>
      </c>
      <c r="W190" s="186" t="s">
        <v>559</v>
      </c>
      <c r="X190" s="1" t="s">
        <v>308</v>
      </c>
      <c r="Y190" s="1" t="s">
        <v>309</v>
      </c>
      <c r="AD190" s="1" t="n">
        <f aca="false">AD189+3</f>
        <v>566</v>
      </c>
      <c r="AE190" s="1" t="n">
        <v>189</v>
      </c>
      <c r="AF190" s="1" t="str">
        <f aca="true">INDIRECT("A"&amp;AD190)</f>
        <v>32-0.6</v>
      </c>
      <c r="AG190" s="1" t="n">
        <f aca="true">INDIRECT("D"&amp;AD190)</f>
        <v>200</v>
      </c>
      <c r="AH190" s="1" t="n">
        <f aca="true">INDIRECT("E"&amp;AD190)</f>
        <v>976</v>
      </c>
      <c r="AI190" s="184" t="n">
        <f aca="true">INDIRECT("I"&amp;AD190)</f>
        <v>-8.1212E-006</v>
      </c>
      <c r="AJ190" s="184" t="n">
        <f aca="true">INDIRECT("J"&amp;AD190)</f>
        <v>-2.081E-007</v>
      </c>
      <c r="AK190" s="184" t="n">
        <f aca="true">AVERAGE(INDIRECT("K"&amp;AD190):INDIRECT("K"&amp;AD191-1))</f>
        <v>0.000938633333333333</v>
      </c>
      <c r="AL190" s="184" t="n">
        <f aca="true">AVERAGE(INDIRECT("L"&amp;AD190):INDIRECT("L"&amp;AD191-1))</f>
        <v>2.51553333333333E-005</v>
      </c>
      <c r="AM190" s="184" t="n">
        <f aca="false">(ABS(AK190)/AK190*SQRT((AK190)^2+(AL190)^2))</f>
        <v>0.000938970353759668</v>
      </c>
      <c r="AO190" s="184" t="n">
        <f aca="true">STDEV(INDIRECT("K"&amp;AD190):INDIRECT("K"&amp;AD191-1))</f>
        <v>3.91194751157711E-007</v>
      </c>
    </row>
    <row r="191" customFormat="false" ht="14.25" hidden="false" customHeight="true" outlineLevel="0" collapsed="false">
      <c r="A191" s="1" t="s">
        <v>560</v>
      </c>
      <c r="B191" s="1" t="s">
        <v>305</v>
      </c>
      <c r="C191" s="1" t="n">
        <v>0</v>
      </c>
      <c r="D191" s="1" t="n">
        <v>200</v>
      </c>
      <c r="E191" s="1" t="n">
        <v>976</v>
      </c>
      <c r="F191" s="1" t="s">
        <v>306</v>
      </c>
      <c r="G191" s="184" t="n">
        <v>0.00025134</v>
      </c>
      <c r="H191" s="184" t="n">
        <v>6.7668E-006</v>
      </c>
      <c r="I191" s="184" t="n">
        <v>-8.4035E-006</v>
      </c>
      <c r="J191" s="184" t="n">
        <v>-3.195E-007</v>
      </c>
      <c r="K191" s="184" t="n">
        <v>0.00025974</v>
      </c>
      <c r="L191" s="184" t="n">
        <v>7.0863E-006</v>
      </c>
      <c r="M191" s="185" t="n">
        <v>1.56</v>
      </c>
      <c r="N191" s="1" t="n">
        <v>0</v>
      </c>
      <c r="O191" s="1" t="n">
        <v>0</v>
      </c>
      <c r="P191" s="1" t="n">
        <v>0</v>
      </c>
      <c r="Q191" s="1" t="n">
        <v>1</v>
      </c>
      <c r="R191" s="1" t="n">
        <v>2.5974E-006</v>
      </c>
      <c r="S191" s="1" t="n">
        <v>7.09E-008</v>
      </c>
      <c r="T191" s="1" t="n">
        <v>2</v>
      </c>
      <c r="U191" s="1" t="n">
        <v>0</v>
      </c>
      <c r="V191" s="1" t="n">
        <v>0</v>
      </c>
      <c r="W191" s="186" t="s">
        <v>561</v>
      </c>
      <c r="X191" s="1" t="s">
        <v>308</v>
      </c>
      <c r="Y191" s="1" t="s">
        <v>309</v>
      </c>
      <c r="AD191" s="1" t="n">
        <f aca="false">AD190+3</f>
        <v>569</v>
      </c>
      <c r="AE191" s="1" t="n">
        <v>190</v>
      </c>
      <c r="AF191" s="1" t="str">
        <f aca="true">INDIRECT("A"&amp;AD191)</f>
        <v>32-0.4</v>
      </c>
      <c r="AG191" s="1" t="n">
        <f aca="true">INDIRECT("D"&amp;AD191)</f>
        <v>200</v>
      </c>
      <c r="AH191" s="1" t="n">
        <f aca="true">INDIRECT("E"&amp;AD191)</f>
        <v>976</v>
      </c>
      <c r="AI191" s="184" t="n">
        <f aca="true">INDIRECT("I"&amp;AD191)</f>
        <v>-8.1212E-006</v>
      </c>
      <c r="AJ191" s="184" t="n">
        <f aca="true">INDIRECT("J"&amp;AD191)</f>
        <v>-2.081E-007</v>
      </c>
      <c r="AK191" s="184" t="n">
        <f aca="true">AVERAGE(INDIRECT("K"&amp;AD191):INDIRECT("K"&amp;AD192-1))</f>
        <v>0.0011717</v>
      </c>
      <c r="AL191" s="184" t="n">
        <f aca="true">AVERAGE(INDIRECT("L"&amp;AD191):INDIRECT("L"&amp;AD192-1))</f>
        <v>3.12333333333333E-005</v>
      </c>
      <c r="AM191" s="184" t="n">
        <f aca="false">(ABS(AK191)/AK191*SQRT((AK191)^2+(AL191)^2))</f>
        <v>0.00117211621058286</v>
      </c>
      <c r="AO191" s="184" t="n">
        <f aca="true">STDEV(INDIRECT("K"&amp;AD191):INDIRECT("K"&amp;AD192-1))</f>
        <v>4.58257569495512E-007</v>
      </c>
    </row>
    <row r="192" customFormat="false" ht="14.25" hidden="false" customHeight="true" outlineLevel="0" collapsed="false">
      <c r="A192" s="1" t="s">
        <v>560</v>
      </c>
      <c r="B192" s="1" t="s">
        <v>305</v>
      </c>
      <c r="C192" s="1" t="n">
        <v>0</v>
      </c>
      <c r="D192" s="1" t="n">
        <v>200</v>
      </c>
      <c r="E192" s="1" t="n">
        <v>976</v>
      </c>
      <c r="F192" s="1" t="s">
        <v>306</v>
      </c>
      <c r="G192" s="184" t="n">
        <v>0.0002512</v>
      </c>
      <c r="H192" s="184" t="n">
        <v>7.1717E-006</v>
      </c>
      <c r="I192" s="184" t="n">
        <v>-8.4035E-006</v>
      </c>
      <c r="J192" s="184" t="n">
        <v>-3.195E-007</v>
      </c>
      <c r="K192" s="184" t="n">
        <v>0.00025961</v>
      </c>
      <c r="L192" s="184" t="n">
        <v>7.4912E-006</v>
      </c>
      <c r="M192" s="185" t="n">
        <v>1.65</v>
      </c>
      <c r="N192" s="1" t="n">
        <v>0</v>
      </c>
      <c r="O192" s="1" t="n">
        <v>0</v>
      </c>
      <c r="P192" s="1" t="n">
        <v>0</v>
      </c>
      <c r="Q192" s="1" t="n">
        <v>1</v>
      </c>
      <c r="R192" s="1" t="n">
        <v>2.5961E-006</v>
      </c>
      <c r="S192" s="1" t="n">
        <v>7.49E-008</v>
      </c>
      <c r="T192" s="1" t="n">
        <v>2</v>
      </c>
      <c r="U192" s="1" t="n">
        <v>0</v>
      </c>
      <c r="V192" s="1" t="n">
        <v>0</v>
      </c>
      <c r="W192" s="186" t="s">
        <v>562</v>
      </c>
      <c r="X192" s="1" t="s">
        <v>308</v>
      </c>
      <c r="Y192" s="1" t="s">
        <v>309</v>
      </c>
      <c r="AD192" s="1" t="n">
        <f aca="false">AD191+3</f>
        <v>572</v>
      </c>
      <c r="AE192" s="1" t="n">
        <v>191</v>
      </c>
      <c r="AF192" s="1" t="str">
        <f aca="true">INDIRECT("A"&amp;AD192)</f>
        <v>32-0.2</v>
      </c>
      <c r="AG192" s="1" t="n">
        <f aca="true">INDIRECT("D"&amp;AD192)</f>
        <v>200</v>
      </c>
      <c r="AH192" s="1" t="n">
        <f aca="true">INDIRECT("E"&amp;AD192)</f>
        <v>976</v>
      </c>
      <c r="AI192" s="184" t="n">
        <f aca="true">INDIRECT("I"&amp;AD192)</f>
        <v>-8.1212E-006</v>
      </c>
      <c r="AJ192" s="184" t="n">
        <f aca="true">INDIRECT("J"&amp;AD192)</f>
        <v>-2.081E-007</v>
      </c>
      <c r="AK192" s="184" t="n">
        <f aca="true">AVERAGE(INDIRECT("K"&amp;AD192):INDIRECT("K"&amp;AD193-1))</f>
        <v>0.00141066666666667</v>
      </c>
      <c r="AL192" s="184" t="n">
        <f aca="true">AVERAGE(INDIRECT("L"&amp;AD192):INDIRECT("L"&amp;AD193-1))</f>
        <v>3.63E-005</v>
      </c>
      <c r="AM192" s="184" t="n">
        <f aca="false">(ABS(AK192)/AK192*SQRT((AK192)^2+(AL192)^2))</f>
        <v>0.00141113363450966</v>
      </c>
      <c r="AO192" s="184" t="n">
        <f aca="true">STDEV(INDIRECT("K"&amp;AD192):INDIRECT("K"&amp;AD193-1))</f>
        <v>5.77350269189953E-008</v>
      </c>
    </row>
    <row r="193" customFormat="false" ht="14.25" hidden="false" customHeight="true" outlineLevel="0" collapsed="false">
      <c r="A193" s="1" t="s">
        <v>560</v>
      </c>
      <c r="B193" s="1" t="s">
        <v>305</v>
      </c>
      <c r="C193" s="1" t="n">
        <v>0</v>
      </c>
      <c r="D193" s="1" t="n">
        <v>200</v>
      </c>
      <c r="E193" s="1" t="n">
        <v>976</v>
      </c>
      <c r="F193" s="1" t="s">
        <v>306</v>
      </c>
      <c r="G193" s="184" t="n">
        <v>0.00025105</v>
      </c>
      <c r="H193" s="184" t="n">
        <v>6.9036E-006</v>
      </c>
      <c r="I193" s="184" t="n">
        <v>-8.4035E-006</v>
      </c>
      <c r="J193" s="184" t="n">
        <v>-3.195E-007</v>
      </c>
      <c r="K193" s="184" t="n">
        <v>0.00025945</v>
      </c>
      <c r="L193" s="184" t="n">
        <v>7.2232E-006</v>
      </c>
      <c r="M193" s="185" t="n">
        <v>1.59</v>
      </c>
      <c r="N193" s="1" t="n">
        <v>0</v>
      </c>
      <c r="O193" s="1" t="n">
        <v>0</v>
      </c>
      <c r="P193" s="1" t="n">
        <v>0</v>
      </c>
      <c r="Q193" s="1" t="n">
        <v>1</v>
      </c>
      <c r="R193" s="1" t="n">
        <v>2.5945E-006</v>
      </c>
      <c r="S193" s="1" t="n">
        <v>7.22E-008</v>
      </c>
      <c r="T193" s="1" t="n">
        <v>2</v>
      </c>
      <c r="U193" s="1" t="n">
        <v>0</v>
      </c>
      <c r="V193" s="1" t="n">
        <v>0</v>
      </c>
      <c r="W193" s="186" t="s">
        <v>563</v>
      </c>
      <c r="X193" s="1" t="s">
        <v>308</v>
      </c>
      <c r="Y193" s="1" t="s">
        <v>309</v>
      </c>
      <c r="AD193" s="1" t="n">
        <f aca="false">AD192+3</f>
        <v>575</v>
      </c>
      <c r="AE193" s="1" t="n">
        <v>192</v>
      </c>
      <c r="AF193" s="1" t="str">
        <f aca="true">INDIRECT("A"&amp;AD193)</f>
        <v>32-&lt;0.2</v>
      </c>
      <c r="AG193" s="1" t="n">
        <f aca="true">INDIRECT("D"&amp;AD193)</f>
        <v>200</v>
      </c>
      <c r="AH193" s="1" t="n">
        <f aca="true">INDIRECT("E"&amp;AD193)</f>
        <v>976</v>
      </c>
      <c r="AI193" s="184" t="n">
        <f aca="true">INDIRECT("I"&amp;AD193)</f>
        <v>-8.1212E-006</v>
      </c>
      <c r="AJ193" s="184" t="n">
        <f aca="true">INDIRECT("J"&amp;AD193)</f>
        <v>-2.081E-007</v>
      </c>
      <c r="AK193" s="184" t="n">
        <f aca="true">AVERAGE(INDIRECT("K"&amp;AD193):INDIRECT("K"&amp;AD194-1))</f>
        <v>0.0021476</v>
      </c>
      <c r="AL193" s="184" t="n">
        <f aca="true">AVERAGE(INDIRECT("L"&amp;AD193):INDIRECT("L"&amp;AD194-1))</f>
        <v>5.25E-005</v>
      </c>
      <c r="AM193" s="184" t="n">
        <f aca="false">(ABS(AK193)/AK193*SQRT((AK193)^2+(AL193)^2))</f>
        <v>0.0021482416088513</v>
      </c>
      <c r="AO193" s="184" t="n">
        <f aca="true">STDEV(INDIRECT("K"&amp;AD193):INDIRECT("K"&amp;AD194-1))</f>
        <v>2.00000000000113E-007</v>
      </c>
    </row>
    <row r="194" customFormat="false" ht="14.25" hidden="false" customHeight="true" outlineLevel="0" collapsed="false">
      <c r="A194" s="1" t="s">
        <v>564</v>
      </c>
      <c r="B194" s="1" t="s">
        <v>305</v>
      </c>
      <c r="C194" s="1" t="n">
        <v>0</v>
      </c>
      <c r="D194" s="1" t="n">
        <v>200</v>
      </c>
      <c r="E194" s="1" t="n">
        <v>976</v>
      </c>
      <c r="F194" s="1" t="s">
        <v>306</v>
      </c>
      <c r="G194" s="184" t="n">
        <v>0.00040582</v>
      </c>
      <c r="H194" s="184" t="n">
        <v>9.6693E-006</v>
      </c>
      <c r="I194" s="184" t="n">
        <v>-8.4035E-006</v>
      </c>
      <c r="J194" s="184" t="n">
        <v>-3.195E-007</v>
      </c>
      <c r="K194" s="184" t="n">
        <v>0.00041422</v>
      </c>
      <c r="L194" s="184" t="n">
        <v>9.9888E-006</v>
      </c>
      <c r="M194" s="185" t="n">
        <v>1.38</v>
      </c>
      <c r="N194" s="1" t="n">
        <v>0</v>
      </c>
      <c r="O194" s="1" t="n">
        <v>0</v>
      </c>
      <c r="P194" s="1" t="n">
        <v>0</v>
      </c>
      <c r="Q194" s="1" t="n">
        <v>1</v>
      </c>
      <c r="R194" s="1" t="n">
        <v>4.1422E-006</v>
      </c>
      <c r="S194" s="1" t="n">
        <v>9.99E-008</v>
      </c>
      <c r="T194" s="1" t="n">
        <v>3</v>
      </c>
      <c r="U194" s="1" t="n">
        <v>0</v>
      </c>
      <c r="V194" s="1" t="n">
        <v>0</v>
      </c>
      <c r="W194" s="186" t="s">
        <v>565</v>
      </c>
      <c r="X194" s="1" t="s">
        <v>308</v>
      </c>
      <c r="Y194" s="1" t="s">
        <v>309</v>
      </c>
      <c r="AD194" s="1" t="n">
        <f aca="false">AD193+3</f>
        <v>578</v>
      </c>
      <c r="AE194" s="1" t="n">
        <v>193</v>
      </c>
      <c r="AF194" s="1" t="str">
        <f aca="true">INDIRECT("A"&amp;AD194)</f>
        <v>33-ALL</v>
      </c>
      <c r="AG194" s="1" t="n">
        <f aca="true">INDIRECT("D"&amp;AD194)</f>
        <v>200</v>
      </c>
      <c r="AH194" s="1" t="n">
        <f aca="true">INDIRECT("E"&amp;AD194)</f>
        <v>976</v>
      </c>
      <c r="AI194" s="184" t="n">
        <f aca="true">INDIRECT("I"&amp;AD194)</f>
        <v>-8.1212E-006</v>
      </c>
      <c r="AJ194" s="184" t="n">
        <f aca="true">INDIRECT("J"&amp;AD194)</f>
        <v>-2.081E-007</v>
      </c>
      <c r="AK194" s="184" t="n">
        <f aca="true">AVERAGE(INDIRECT("K"&amp;AD194):INDIRECT("K"&amp;AD195-1))</f>
        <v>0.0032516</v>
      </c>
      <c r="AL194" s="184" t="n">
        <f aca="true">AVERAGE(INDIRECT("L"&amp;AD194):INDIRECT("L"&amp;AD195-1))</f>
        <v>6.53E-005</v>
      </c>
      <c r="AM194" s="184" t="n">
        <f aca="false">(ABS(AK194)/AK194*SQRT((AK194)^2+(AL194)^2))</f>
        <v>0.00325225562494709</v>
      </c>
      <c r="AO194" s="184" t="n">
        <f aca="true">STDEV(INDIRECT("K"&amp;AD194):INDIRECT("K"&amp;AD195-1))</f>
        <v>4.0000000000001E-007</v>
      </c>
    </row>
    <row r="195" customFormat="false" ht="14.25" hidden="false" customHeight="true" outlineLevel="0" collapsed="false">
      <c r="A195" s="1" t="s">
        <v>564</v>
      </c>
      <c r="B195" s="1" t="s">
        <v>305</v>
      </c>
      <c r="C195" s="1" t="n">
        <v>0</v>
      </c>
      <c r="D195" s="1" t="n">
        <v>200</v>
      </c>
      <c r="E195" s="1" t="n">
        <v>976</v>
      </c>
      <c r="F195" s="1" t="s">
        <v>306</v>
      </c>
      <c r="G195" s="184" t="n">
        <v>0.00040574</v>
      </c>
      <c r="H195" s="184" t="n">
        <v>9.972E-006</v>
      </c>
      <c r="I195" s="184" t="n">
        <v>-8.4035E-006</v>
      </c>
      <c r="J195" s="184" t="n">
        <v>-3.195E-007</v>
      </c>
      <c r="K195" s="184" t="n">
        <v>0.00041415</v>
      </c>
      <c r="L195" s="184" t="n">
        <v>1.0292E-005</v>
      </c>
      <c r="M195" s="185" t="n">
        <v>1.42</v>
      </c>
      <c r="N195" s="1" t="n">
        <v>0</v>
      </c>
      <c r="O195" s="1" t="n">
        <v>0</v>
      </c>
      <c r="P195" s="1" t="n">
        <v>0</v>
      </c>
      <c r="Q195" s="1" t="n">
        <v>1</v>
      </c>
      <c r="R195" s="1" t="n">
        <v>4.1415E-006</v>
      </c>
      <c r="S195" s="1" t="n">
        <v>1.029E-007</v>
      </c>
      <c r="T195" s="1" t="n">
        <v>3</v>
      </c>
      <c r="U195" s="1" t="n">
        <v>0</v>
      </c>
      <c r="V195" s="1" t="n">
        <v>0</v>
      </c>
      <c r="W195" s="186" t="s">
        <v>566</v>
      </c>
      <c r="X195" s="1" t="s">
        <v>308</v>
      </c>
      <c r="Y195" s="1" t="s">
        <v>309</v>
      </c>
      <c r="AD195" s="1" t="n">
        <f aca="false">AD194+3</f>
        <v>581</v>
      </c>
      <c r="AE195" s="1" t="n">
        <v>194</v>
      </c>
      <c r="AF195" s="1" t="str">
        <f aca="true">INDIRECT("A"&amp;AD195)</f>
        <v>33-0.8</v>
      </c>
      <c r="AG195" s="1" t="n">
        <f aca="true">INDIRECT("D"&amp;AD195)</f>
        <v>200</v>
      </c>
      <c r="AH195" s="1" t="n">
        <f aca="true">INDIRECT("E"&amp;AD195)</f>
        <v>976</v>
      </c>
      <c r="AI195" s="184" t="n">
        <f aca="true">INDIRECT("I"&amp;AD195)</f>
        <v>-8.1212E-006</v>
      </c>
      <c r="AJ195" s="184" t="n">
        <f aca="true">INDIRECT("J"&amp;AD195)</f>
        <v>-2.081E-007</v>
      </c>
      <c r="AK195" s="184" t="n">
        <f aca="true">AVERAGE(INDIRECT("K"&amp;AD195):INDIRECT("K"&amp;AD196-1))</f>
        <v>0.00227476666666667</v>
      </c>
      <c r="AL195" s="184" t="n">
        <f aca="true">AVERAGE(INDIRECT("L"&amp;AD195):INDIRECT("L"&amp;AD196-1))</f>
        <v>4.88E-005</v>
      </c>
      <c r="AM195" s="184" t="n">
        <f aca="false">(ABS(AK195)/AK195*SQRT((AK195)^2+(AL195)^2))</f>
        <v>0.00227529005354873</v>
      </c>
      <c r="AO195" s="184" t="n">
        <f aca="true">STDEV(INDIRECT("K"&amp;AD195):INDIRECT("K"&amp;AD196-1))</f>
        <v>4.72581562625238E-007</v>
      </c>
    </row>
    <row r="196" customFormat="false" ht="14.25" hidden="false" customHeight="true" outlineLevel="0" collapsed="false">
      <c r="A196" s="1" t="s">
        <v>564</v>
      </c>
      <c r="B196" s="1" t="s">
        <v>305</v>
      </c>
      <c r="C196" s="1" t="n">
        <v>0</v>
      </c>
      <c r="D196" s="1" t="n">
        <v>200</v>
      </c>
      <c r="E196" s="1" t="n">
        <v>976</v>
      </c>
      <c r="F196" s="1" t="s">
        <v>306</v>
      </c>
      <c r="G196" s="184" t="n">
        <v>0.00040574</v>
      </c>
      <c r="H196" s="184" t="n">
        <v>9.687E-006</v>
      </c>
      <c r="I196" s="184" t="n">
        <v>-8.4035E-006</v>
      </c>
      <c r="J196" s="184" t="n">
        <v>-3.195E-007</v>
      </c>
      <c r="K196" s="184" t="n">
        <v>0.00041414</v>
      </c>
      <c r="L196" s="184" t="n">
        <v>1.0006E-005</v>
      </c>
      <c r="M196" s="185" t="n">
        <v>1.38</v>
      </c>
      <c r="N196" s="1" t="n">
        <v>0</v>
      </c>
      <c r="O196" s="1" t="n">
        <v>0</v>
      </c>
      <c r="P196" s="1" t="n">
        <v>0</v>
      </c>
      <c r="Q196" s="1" t="n">
        <v>1</v>
      </c>
      <c r="R196" s="1" t="n">
        <v>4.1414E-006</v>
      </c>
      <c r="S196" s="1" t="n">
        <v>1.001E-007</v>
      </c>
      <c r="T196" s="1" t="n">
        <v>3</v>
      </c>
      <c r="U196" s="1" t="n">
        <v>0</v>
      </c>
      <c r="V196" s="1" t="n">
        <v>0</v>
      </c>
      <c r="W196" s="186" t="s">
        <v>567</v>
      </c>
      <c r="X196" s="1" t="s">
        <v>308</v>
      </c>
      <c r="Y196" s="1" t="s">
        <v>309</v>
      </c>
      <c r="AD196" s="1" t="n">
        <f aca="false">AD195+3</f>
        <v>584</v>
      </c>
      <c r="AE196" s="1" t="n">
        <v>195</v>
      </c>
      <c r="AF196" s="1" t="str">
        <f aca="true">INDIRECT("A"&amp;AD196)</f>
        <v>33-0.6</v>
      </c>
      <c r="AG196" s="1" t="n">
        <f aca="true">INDIRECT("D"&amp;AD196)</f>
        <v>200</v>
      </c>
      <c r="AH196" s="1" t="n">
        <f aca="true">INDIRECT("E"&amp;AD196)</f>
        <v>976</v>
      </c>
      <c r="AI196" s="184" t="n">
        <f aca="true">INDIRECT("I"&amp;AD196)</f>
        <v>-8.1212E-006</v>
      </c>
      <c r="AJ196" s="184" t="n">
        <f aca="true">INDIRECT("J"&amp;AD196)</f>
        <v>-2.081E-007</v>
      </c>
      <c r="AK196" s="184" t="n">
        <f aca="true">AVERAGE(INDIRECT("K"&amp;AD196):INDIRECT("K"&amp;AD197-1))</f>
        <v>0.0016226</v>
      </c>
      <c r="AL196" s="184" t="n">
        <f aca="true">AVERAGE(INDIRECT("L"&amp;AD196):INDIRECT("L"&amp;AD197-1))</f>
        <v>4.07333333333333E-005</v>
      </c>
      <c r="AM196" s="184" t="n">
        <f aca="false">(ABS(AK196)/AK196*SQRT((AK196)^2+(AL196)^2))</f>
        <v>0.00162311119903858</v>
      </c>
      <c r="AO196" s="184" t="n">
        <f aca="true">STDEV(INDIRECT("K"&amp;AD196):INDIRECT("K"&amp;AD197-1))</f>
        <v>1.81934053986605E-006</v>
      </c>
    </row>
    <row r="197" customFormat="false" ht="14.25" hidden="false" customHeight="true" outlineLevel="0" collapsed="false">
      <c r="A197" s="1" t="s">
        <v>568</v>
      </c>
      <c r="B197" s="1" t="s">
        <v>305</v>
      </c>
      <c r="C197" s="1" t="n">
        <v>0</v>
      </c>
      <c r="D197" s="1" t="n">
        <v>200</v>
      </c>
      <c r="E197" s="1" t="n">
        <v>976</v>
      </c>
      <c r="F197" s="1" t="s">
        <v>306</v>
      </c>
      <c r="G197" s="184" t="n">
        <v>0.0011208</v>
      </c>
      <c r="H197" s="184" t="n">
        <v>2.43E-005</v>
      </c>
      <c r="I197" s="184" t="n">
        <v>-8.4035E-006</v>
      </c>
      <c r="J197" s="184" t="n">
        <v>-3.195E-007</v>
      </c>
      <c r="K197" s="184" t="n">
        <v>0.0011292</v>
      </c>
      <c r="L197" s="184" t="n">
        <v>2.46E-005</v>
      </c>
      <c r="M197" s="185" t="n">
        <v>1.25</v>
      </c>
      <c r="N197" s="1" t="n">
        <v>0</v>
      </c>
      <c r="O197" s="1" t="n">
        <v>0</v>
      </c>
      <c r="P197" s="1" t="n">
        <v>0</v>
      </c>
      <c r="Q197" s="1" t="n">
        <v>1</v>
      </c>
      <c r="R197" s="1" t="n">
        <v>1.1292E-005</v>
      </c>
      <c r="S197" s="1" t="n">
        <v>2.464E-007</v>
      </c>
      <c r="T197" s="1" t="n">
        <v>3</v>
      </c>
      <c r="U197" s="1" t="n">
        <v>0</v>
      </c>
      <c r="V197" s="1" t="n">
        <v>0</v>
      </c>
      <c r="W197" s="186" t="s">
        <v>569</v>
      </c>
      <c r="X197" s="1" t="s">
        <v>308</v>
      </c>
      <c r="Y197" s="1" t="s">
        <v>309</v>
      </c>
      <c r="AD197" s="1" t="n">
        <f aca="false">AD196+3</f>
        <v>587</v>
      </c>
      <c r="AE197" s="1" t="n">
        <v>196</v>
      </c>
      <c r="AF197" s="1" t="str">
        <f aca="true">INDIRECT("A"&amp;AD197)</f>
        <v>33-0.4</v>
      </c>
      <c r="AG197" s="1" t="n">
        <f aca="true">INDIRECT("D"&amp;AD197)</f>
        <v>200</v>
      </c>
      <c r="AH197" s="1" t="n">
        <f aca="true">INDIRECT("E"&amp;AD197)</f>
        <v>976</v>
      </c>
      <c r="AI197" s="184" t="n">
        <f aca="true">INDIRECT("I"&amp;AD197)</f>
        <v>-8.1212E-006</v>
      </c>
      <c r="AJ197" s="184" t="n">
        <f aca="true">INDIRECT("J"&amp;AD197)</f>
        <v>-2.081E-007</v>
      </c>
      <c r="AK197" s="184" t="n">
        <f aca="true">AVERAGE(INDIRECT("K"&amp;AD197):INDIRECT("K"&amp;AD198-1))</f>
        <v>0.00108993333333333</v>
      </c>
      <c r="AL197" s="184" t="n">
        <f aca="true">AVERAGE(INDIRECT("L"&amp;AD197):INDIRECT("L"&amp;AD198-1))</f>
        <v>2.61333333333333E-005</v>
      </c>
      <c r="AM197" s="184" t="n">
        <f aca="false">(ABS(AK197)/AK197*SQRT((AK197)^2+(AL197)^2))</f>
        <v>0.00109024658780581</v>
      </c>
      <c r="AO197" s="184" t="n">
        <f aca="true">STDEV(INDIRECT("K"&amp;AD197):INDIRECT("K"&amp;AD198-1))</f>
        <v>1.33166562369588E-006</v>
      </c>
    </row>
    <row r="198" customFormat="false" ht="14.25" hidden="false" customHeight="true" outlineLevel="0" collapsed="false">
      <c r="A198" s="1" t="s">
        <v>568</v>
      </c>
      <c r="B198" s="1" t="s">
        <v>305</v>
      </c>
      <c r="C198" s="1" t="n">
        <v>0</v>
      </c>
      <c r="D198" s="1" t="n">
        <v>200</v>
      </c>
      <c r="E198" s="1" t="n">
        <v>976</v>
      </c>
      <c r="F198" s="1" t="s">
        <v>306</v>
      </c>
      <c r="G198" s="184" t="n">
        <v>0.0011206</v>
      </c>
      <c r="H198" s="184" t="n">
        <v>2.45E-005</v>
      </c>
      <c r="I198" s="184" t="n">
        <v>-8.4035E-006</v>
      </c>
      <c r="J198" s="184" t="n">
        <v>-3.195E-007</v>
      </c>
      <c r="K198" s="184" t="n">
        <v>0.001129</v>
      </c>
      <c r="L198" s="184" t="n">
        <v>2.49E-005</v>
      </c>
      <c r="M198" s="185" t="n">
        <v>1.26</v>
      </c>
      <c r="N198" s="1" t="n">
        <v>0</v>
      </c>
      <c r="O198" s="1" t="n">
        <v>0</v>
      </c>
      <c r="P198" s="1" t="n">
        <v>0</v>
      </c>
      <c r="Q198" s="1" t="n">
        <v>1</v>
      </c>
      <c r="R198" s="1" t="n">
        <v>1.129E-005</v>
      </c>
      <c r="S198" s="1" t="n">
        <v>2.487E-007</v>
      </c>
      <c r="T198" s="1" t="n">
        <v>3</v>
      </c>
      <c r="U198" s="1" t="n">
        <v>0</v>
      </c>
      <c r="V198" s="1" t="n">
        <v>0</v>
      </c>
      <c r="W198" s="186" t="s">
        <v>570</v>
      </c>
      <c r="X198" s="1" t="s">
        <v>308</v>
      </c>
      <c r="Y198" s="1" t="s">
        <v>309</v>
      </c>
      <c r="AD198" s="1" t="n">
        <f aca="false">AD197+3</f>
        <v>590</v>
      </c>
      <c r="AE198" s="1" t="n">
        <v>197</v>
      </c>
      <c r="AF198" s="1" t="str">
        <f aca="true">INDIRECT("A"&amp;AD198)</f>
        <v>33-0.2</v>
      </c>
      <c r="AG198" s="1" t="n">
        <f aca="true">INDIRECT("D"&amp;AD198)</f>
        <v>200</v>
      </c>
      <c r="AH198" s="1" t="n">
        <f aca="true">INDIRECT("E"&amp;AD198)</f>
        <v>976</v>
      </c>
      <c r="AI198" s="184" t="n">
        <f aca="true">INDIRECT("I"&amp;AD198)</f>
        <v>-8.1212E-006</v>
      </c>
      <c r="AJ198" s="184" t="n">
        <f aca="true">INDIRECT("J"&amp;AD198)</f>
        <v>-2.081E-007</v>
      </c>
      <c r="AK198" s="184" t="n">
        <f aca="true">AVERAGE(INDIRECT("K"&amp;AD198):INDIRECT("K"&amp;AD199-1))</f>
        <v>0.00159136666666667</v>
      </c>
      <c r="AL198" s="184" t="n">
        <f aca="true">AVERAGE(INDIRECT("L"&amp;AD198):INDIRECT("L"&amp;AD199-1))</f>
        <v>3.50666666666667E-005</v>
      </c>
      <c r="AM198" s="184" t="n">
        <f aca="false">(ABS(AK198)/AK198*SQRT((AK198)^2+(AL198)^2))</f>
        <v>0.00159175297671746</v>
      </c>
      <c r="AO198" s="184" t="n">
        <f aca="true">STDEV(INDIRECT("K"&amp;AD198):INDIRECT("K"&amp;AD199-1))</f>
        <v>2.08166599946644E-007</v>
      </c>
    </row>
    <row r="199" customFormat="false" ht="14.25" hidden="false" customHeight="true" outlineLevel="0" collapsed="false">
      <c r="A199" s="1" t="s">
        <v>568</v>
      </c>
      <c r="B199" s="1" t="s">
        <v>305</v>
      </c>
      <c r="C199" s="1" t="n">
        <v>0</v>
      </c>
      <c r="D199" s="1" t="n">
        <v>200</v>
      </c>
      <c r="E199" s="1" t="n">
        <v>976</v>
      </c>
      <c r="F199" s="1" t="s">
        <v>306</v>
      </c>
      <c r="G199" s="184" t="n">
        <v>0.0011201</v>
      </c>
      <c r="H199" s="184" t="n">
        <v>2.42E-005</v>
      </c>
      <c r="I199" s="184" t="n">
        <v>-8.4035E-006</v>
      </c>
      <c r="J199" s="184" t="n">
        <v>-3.195E-007</v>
      </c>
      <c r="K199" s="184" t="n">
        <v>0.0011285</v>
      </c>
      <c r="L199" s="184" t="n">
        <v>2.45E-005</v>
      </c>
      <c r="M199" s="185" t="n">
        <v>1.24</v>
      </c>
      <c r="N199" s="1" t="n">
        <v>0</v>
      </c>
      <c r="O199" s="1" t="n">
        <v>0</v>
      </c>
      <c r="P199" s="1" t="n">
        <v>0</v>
      </c>
      <c r="Q199" s="1" t="n">
        <v>1</v>
      </c>
      <c r="R199" s="1" t="n">
        <v>1.1285E-005</v>
      </c>
      <c r="S199" s="1" t="n">
        <v>2.45E-007</v>
      </c>
      <c r="T199" s="1" t="n">
        <v>3</v>
      </c>
      <c r="U199" s="1" t="n">
        <v>0</v>
      </c>
      <c r="V199" s="1" t="n">
        <v>0</v>
      </c>
      <c r="W199" s="186" t="s">
        <v>571</v>
      </c>
      <c r="X199" s="1" t="s">
        <v>308</v>
      </c>
      <c r="Y199" s="1" t="s">
        <v>309</v>
      </c>
      <c r="AD199" s="1" t="n">
        <f aca="false">AD198+3</f>
        <v>593</v>
      </c>
      <c r="AE199" s="1" t="n">
        <v>198</v>
      </c>
      <c r="AF199" s="1" t="str">
        <f aca="true">INDIRECT("A"&amp;AD199)</f>
        <v>33-&lt;0.2</v>
      </c>
      <c r="AG199" s="1" t="n">
        <f aca="true">INDIRECT("D"&amp;AD199)</f>
        <v>200</v>
      </c>
      <c r="AH199" s="1" t="n">
        <f aca="true">INDIRECT("E"&amp;AD199)</f>
        <v>976</v>
      </c>
      <c r="AI199" s="184" t="n">
        <f aca="true">INDIRECT("I"&amp;AD199)</f>
        <v>-8.1212E-006</v>
      </c>
      <c r="AJ199" s="184" t="n">
        <f aca="true">INDIRECT("J"&amp;AD199)</f>
        <v>-2.081E-007</v>
      </c>
      <c r="AK199" s="184" t="n">
        <f aca="true">AVERAGE(INDIRECT("K"&amp;AD199):INDIRECT("K"&amp;AD200-1))</f>
        <v>0.0047236</v>
      </c>
      <c r="AL199" s="184" t="n">
        <f aca="true">AVERAGE(INDIRECT("L"&amp;AD199):INDIRECT("L"&amp;AD200-1))</f>
        <v>9.26666666666667E-005</v>
      </c>
      <c r="AM199" s="184" t="n">
        <f aca="false">(ABS(AK199)/AK199*SQRT((AK199)^2+(AL199)^2))</f>
        <v>0.00472450887088924</v>
      </c>
      <c r="AO199" s="184" t="n">
        <f aca="true">STDEV(INDIRECT("K"&amp;AD199):INDIRECT("K"&amp;AD200-1))</f>
        <v>9.84885780179662E-007</v>
      </c>
    </row>
    <row r="200" customFormat="false" ht="14.25" hidden="false" customHeight="true" outlineLevel="0" collapsed="false">
      <c r="A200" s="1" t="s">
        <v>572</v>
      </c>
      <c r="B200" s="1" t="s">
        <v>305</v>
      </c>
      <c r="C200" s="1" t="n">
        <v>0</v>
      </c>
      <c r="D200" s="1" t="n">
        <v>200</v>
      </c>
      <c r="E200" s="1" t="n">
        <v>976</v>
      </c>
      <c r="F200" s="1" t="s">
        <v>306</v>
      </c>
      <c r="G200" s="184" t="n">
        <v>0.0011725</v>
      </c>
      <c r="H200" s="184" t="n">
        <v>2.86E-005</v>
      </c>
      <c r="I200" s="184" t="n">
        <v>-8.4035E-006</v>
      </c>
      <c r="J200" s="184" t="n">
        <v>-3.195E-007</v>
      </c>
      <c r="K200" s="184" t="n">
        <v>0.0011809</v>
      </c>
      <c r="L200" s="184" t="n">
        <v>2.89E-005</v>
      </c>
      <c r="M200" s="185" t="n">
        <v>1.4</v>
      </c>
      <c r="N200" s="1" t="n">
        <v>0</v>
      </c>
      <c r="O200" s="1" t="n">
        <v>0</v>
      </c>
      <c r="P200" s="1" t="n">
        <v>0</v>
      </c>
      <c r="Q200" s="1" t="n">
        <v>1</v>
      </c>
      <c r="R200" s="1" t="n">
        <v>1.1809E-005</v>
      </c>
      <c r="S200" s="1" t="n">
        <v>2.891E-007</v>
      </c>
      <c r="T200" s="1" t="n">
        <v>3</v>
      </c>
      <c r="U200" s="1" t="n">
        <v>0</v>
      </c>
      <c r="V200" s="1" t="n">
        <v>0</v>
      </c>
      <c r="W200" s="186" t="s">
        <v>573</v>
      </c>
      <c r="X200" s="1" t="s">
        <v>308</v>
      </c>
      <c r="Y200" s="1" t="s">
        <v>309</v>
      </c>
      <c r="AD200" s="1" t="n">
        <f aca="false">AD199+3</f>
        <v>596</v>
      </c>
      <c r="AE200" s="1" t="n">
        <v>199</v>
      </c>
      <c r="AF200" s="1" t="str">
        <f aca="true">INDIRECT("A"&amp;AD200)</f>
        <v>34-ALL</v>
      </c>
      <c r="AG200" s="1" t="n">
        <f aca="true">INDIRECT("D"&amp;AD200)</f>
        <v>200</v>
      </c>
      <c r="AH200" s="1" t="n">
        <f aca="true">INDIRECT("E"&amp;AD200)</f>
        <v>976</v>
      </c>
      <c r="AI200" s="184" t="n">
        <f aca="true">INDIRECT("I"&amp;AD200)</f>
        <v>-8.1212E-006</v>
      </c>
      <c r="AJ200" s="184" t="n">
        <f aca="true">INDIRECT("J"&amp;AD200)</f>
        <v>-2.081E-007</v>
      </c>
      <c r="AK200" s="184" t="n">
        <f aca="true">AVERAGE(INDIRECT("K"&amp;AD200):INDIRECT("K"&amp;AD201-1))</f>
        <v>0.00198086666666667</v>
      </c>
      <c r="AL200" s="184" t="n">
        <f aca="true">AVERAGE(INDIRECT("L"&amp;AD200):INDIRECT("L"&amp;AD201-1))</f>
        <v>4.78666666666667E-005</v>
      </c>
      <c r="AM200" s="184" t="n">
        <f aca="false">(ABS(AK200)/AK200*SQRT((AK200)^2+(AL200)^2))</f>
        <v>0.00198144491946884</v>
      </c>
      <c r="AO200" s="184" t="n">
        <f aca="true">STDEV(INDIRECT("K"&amp;AD200):INDIRECT("K"&amp;AD201-1))</f>
        <v>4.04145188432752E-007</v>
      </c>
    </row>
    <row r="201" customFormat="false" ht="14.25" hidden="false" customHeight="true" outlineLevel="0" collapsed="false">
      <c r="A201" s="1" t="s">
        <v>572</v>
      </c>
      <c r="B201" s="1" t="s">
        <v>305</v>
      </c>
      <c r="C201" s="1" t="n">
        <v>0</v>
      </c>
      <c r="D201" s="1" t="n">
        <v>200</v>
      </c>
      <c r="E201" s="1" t="n">
        <v>976</v>
      </c>
      <c r="F201" s="1" t="s">
        <v>306</v>
      </c>
      <c r="G201" s="184" t="n">
        <v>0.0011717</v>
      </c>
      <c r="H201" s="184" t="n">
        <v>2.84E-005</v>
      </c>
      <c r="I201" s="184" t="n">
        <v>-8.4035E-006</v>
      </c>
      <c r="J201" s="184" t="n">
        <v>-3.195E-007</v>
      </c>
      <c r="K201" s="184" t="n">
        <v>0.0011801</v>
      </c>
      <c r="L201" s="184" t="n">
        <v>2.88E-005</v>
      </c>
      <c r="M201" s="185" t="n">
        <v>1.4</v>
      </c>
      <c r="N201" s="1" t="n">
        <v>0</v>
      </c>
      <c r="O201" s="1" t="n">
        <v>0</v>
      </c>
      <c r="P201" s="1" t="n">
        <v>0</v>
      </c>
      <c r="Q201" s="1" t="n">
        <v>1</v>
      </c>
      <c r="R201" s="1" t="n">
        <v>1.1801E-005</v>
      </c>
      <c r="S201" s="1" t="n">
        <v>2.876E-007</v>
      </c>
      <c r="T201" s="1" t="n">
        <v>3</v>
      </c>
      <c r="U201" s="1" t="n">
        <v>0</v>
      </c>
      <c r="V201" s="1" t="n">
        <v>0</v>
      </c>
      <c r="W201" s="186" t="s">
        <v>574</v>
      </c>
      <c r="X201" s="1" t="s">
        <v>308</v>
      </c>
      <c r="Y201" s="1" t="s">
        <v>309</v>
      </c>
      <c r="AD201" s="1" t="n">
        <f aca="false">AD200+3</f>
        <v>599</v>
      </c>
      <c r="AE201" s="1" t="n">
        <v>200</v>
      </c>
      <c r="AF201" s="1" t="str">
        <f aca="true">INDIRECT("A"&amp;AD201)</f>
        <v>34-0.8</v>
      </c>
      <c r="AG201" s="1" t="n">
        <f aca="true">INDIRECT("D"&amp;AD201)</f>
        <v>200</v>
      </c>
      <c r="AH201" s="1" t="n">
        <f aca="true">INDIRECT("E"&amp;AD201)</f>
        <v>976</v>
      </c>
      <c r="AI201" s="184" t="n">
        <f aca="true">INDIRECT("I"&amp;AD201)</f>
        <v>-8.1212E-006</v>
      </c>
      <c r="AJ201" s="184" t="n">
        <f aca="true">INDIRECT("J"&amp;AD201)</f>
        <v>-2.081E-007</v>
      </c>
      <c r="AK201" s="184" t="n">
        <f aca="true">AVERAGE(INDIRECT("K"&amp;AD201):INDIRECT("K"&amp;AD202-1))</f>
        <v>0.00131153333333333</v>
      </c>
      <c r="AL201" s="184" t="n">
        <f aca="true">AVERAGE(INDIRECT("L"&amp;AD201):INDIRECT("L"&amp;AD202-1))</f>
        <v>2.88E-005</v>
      </c>
      <c r="AM201" s="184" t="n">
        <f aca="false">(ABS(AK201)/AK201*SQRT((AK201)^2+(AL201)^2))</f>
        <v>0.00131184950525754</v>
      </c>
      <c r="AO201" s="184" t="n">
        <f aca="true">STDEV(INDIRECT("K"&amp;AD201):INDIRECT("K"&amp;AD202-1))</f>
        <v>9.07377172587831E-007</v>
      </c>
    </row>
    <row r="202" customFormat="false" ht="14.25" hidden="false" customHeight="true" outlineLevel="0" collapsed="false">
      <c r="A202" s="1" t="s">
        <v>572</v>
      </c>
      <c r="B202" s="1" t="s">
        <v>305</v>
      </c>
      <c r="C202" s="1" t="n">
        <v>0</v>
      </c>
      <c r="D202" s="1" t="n">
        <v>200</v>
      </c>
      <c r="E202" s="1" t="n">
        <v>976</v>
      </c>
      <c r="F202" s="1" t="s">
        <v>306</v>
      </c>
      <c r="G202" s="184" t="n">
        <v>0.0011719</v>
      </c>
      <c r="H202" s="184" t="n">
        <v>2.85E-005</v>
      </c>
      <c r="I202" s="184" t="n">
        <v>-8.4035E-006</v>
      </c>
      <c r="J202" s="184" t="n">
        <v>-3.195E-007</v>
      </c>
      <c r="K202" s="184" t="n">
        <v>0.0011804</v>
      </c>
      <c r="L202" s="184" t="n">
        <v>2.88E-005</v>
      </c>
      <c r="M202" s="185" t="n">
        <v>1.4</v>
      </c>
      <c r="N202" s="1" t="n">
        <v>0</v>
      </c>
      <c r="O202" s="1" t="n">
        <v>0</v>
      </c>
      <c r="P202" s="1" t="n">
        <v>0</v>
      </c>
      <c r="Q202" s="1" t="n">
        <v>1</v>
      </c>
      <c r="R202" s="1" t="n">
        <v>1.1804E-005</v>
      </c>
      <c r="S202" s="1" t="n">
        <v>2.883E-007</v>
      </c>
      <c r="T202" s="1" t="n">
        <v>3</v>
      </c>
      <c r="U202" s="1" t="n">
        <v>0</v>
      </c>
      <c r="V202" s="1" t="n">
        <v>0</v>
      </c>
      <c r="W202" s="186" t="s">
        <v>575</v>
      </c>
      <c r="X202" s="1" t="s">
        <v>308</v>
      </c>
      <c r="Y202" s="1" t="s">
        <v>309</v>
      </c>
      <c r="AD202" s="1" t="n">
        <f aca="false">AD201+3</f>
        <v>602</v>
      </c>
      <c r="AE202" s="1" t="n">
        <v>201</v>
      </c>
      <c r="AF202" s="1" t="str">
        <f aca="true">INDIRECT("A"&amp;AD202)</f>
        <v>34-0.6</v>
      </c>
      <c r="AG202" s="1" t="n">
        <f aca="true">INDIRECT("D"&amp;AD202)</f>
        <v>200</v>
      </c>
      <c r="AH202" s="1" t="n">
        <f aca="true">INDIRECT("E"&amp;AD202)</f>
        <v>976</v>
      </c>
      <c r="AI202" s="184" t="n">
        <f aca="true">INDIRECT("I"&amp;AD202)</f>
        <v>-8.1212E-006</v>
      </c>
      <c r="AJ202" s="184" t="n">
        <f aca="true">INDIRECT("J"&amp;AD202)</f>
        <v>-2.081E-007</v>
      </c>
      <c r="AK202" s="184" t="n">
        <f aca="true">AVERAGE(INDIRECT("K"&amp;AD202):INDIRECT("K"&amp;AD203-1))</f>
        <v>0.000793256666666667</v>
      </c>
      <c r="AL202" s="184" t="n">
        <f aca="true">AVERAGE(INDIRECT("L"&amp;AD202):INDIRECT("L"&amp;AD203-1))</f>
        <v>1.88176666666667E-005</v>
      </c>
      <c r="AM202" s="184" t="n">
        <f aca="false">(ABS(AK202)/AK202*SQRT((AK202)^2+(AL202)^2))</f>
        <v>0.000793479831999459</v>
      </c>
      <c r="AO202" s="184" t="n">
        <f aca="true">STDEV(INDIRECT("K"&amp;AD202):INDIRECT("K"&amp;AD203-1))</f>
        <v>5.37990086649682E-007</v>
      </c>
    </row>
    <row r="203" customFormat="false" ht="14.25" hidden="false" customHeight="true" outlineLevel="0" collapsed="false">
      <c r="A203" s="1" t="s">
        <v>576</v>
      </c>
      <c r="B203" s="1" t="s">
        <v>305</v>
      </c>
      <c r="C203" s="1" t="n">
        <v>0</v>
      </c>
      <c r="D203" s="1" t="n">
        <v>200</v>
      </c>
      <c r="E203" s="1" t="n">
        <v>976</v>
      </c>
      <c r="F203" s="1" t="s">
        <v>306</v>
      </c>
      <c r="G203" s="184" t="n">
        <v>0.0017495</v>
      </c>
      <c r="H203" s="184" t="n">
        <v>4.44E-005</v>
      </c>
      <c r="I203" s="184" t="n">
        <v>-8.4035E-006</v>
      </c>
      <c r="J203" s="184" t="n">
        <v>-3.195E-007</v>
      </c>
      <c r="K203" s="184" t="n">
        <v>0.0017579</v>
      </c>
      <c r="L203" s="184" t="n">
        <v>4.47E-005</v>
      </c>
      <c r="M203" s="185" t="n">
        <v>1.46</v>
      </c>
      <c r="N203" s="1" t="n">
        <v>0</v>
      </c>
      <c r="O203" s="1" t="n">
        <v>0</v>
      </c>
      <c r="P203" s="1" t="n">
        <v>0</v>
      </c>
      <c r="Q203" s="1" t="n">
        <v>1</v>
      </c>
      <c r="R203" s="1" t="n">
        <v>1.7579E-005</v>
      </c>
      <c r="S203" s="1" t="n">
        <v>4.475E-007</v>
      </c>
      <c r="T203" s="1" t="n">
        <v>3</v>
      </c>
      <c r="U203" s="1" t="n">
        <v>0</v>
      </c>
      <c r="V203" s="1" t="n">
        <v>0</v>
      </c>
      <c r="W203" s="186" t="s">
        <v>577</v>
      </c>
      <c r="X203" s="1" t="s">
        <v>308</v>
      </c>
      <c r="Y203" s="1" t="s">
        <v>309</v>
      </c>
      <c r="AD203" s="1" t="n">
        <f aca="false">AD202+3</f>
        <v>605</v>
      </c>
      <c r="AE203" s="1" t="n">
        <v>202</v>
      </c>
      <c r="AF203" s="1" t="str">
        <f aca="true">INDIRECT("A"&amp;AD203)</f>
        <v>34-0.4</v>
      </c>
      <c r="AG203" s="1" t="n">
        <f aca="true">INDIRECT("D"&amp;AD203)</f>
        <v>200</v>
      </c>
      <c r="AH203" s="1" t="n">
        <f aca="true">INDIRECT("E"&amp;AD203)</f>
        <v>976</v>
      </c>
      <c r="AI203" s="184" t="n">
        <f aca="true">INDIRECT("I"&amp;AD203)</f>
        <v>-8.1212E-006</v>
      </c>
      <c r="AJ203" s="184" t="n">
        <f aca="true">INDIRECT("J"&amp;AD203)</f>
        <v>-2.081E-007</v>
      </c>
      <c r="AK203" s="184" t="n">
        <f aca="true">AVERAGE(INDIRECT("K"&amp;AD203):INDIRECT("K"&amp;AD204-1))</f>
        <v>0.000758423333333333</v>
      </c>
      <c r="AL203" s="184" t="n">
        <f aca="true">AVERAGE(INDIRECT("L"&amp;AD203):INDIRECT("L"&amp;AD204-1))</f>
        <v>1.98686666666667E-005</v>
      </c>
      <c r="AM203" s="184" t="n">
        <f aca="false">(ABS(AK203)/AK203*SQRT((AK203)^2+(AL203)^2))</f>
        <v>0.000758683541708633</v>
      </c>
      <c r="AO203" s="184" t="n">
        <f aca="true">STDEV(INDIRECT("K"&amp;AD203):INDIRECT("K"&amp;AD204-1))</f>
        <v>1.25830573921193E-007</v>
      </c>
    </row>
    <row r="204" customFormat="false" ht="14.25" hidden="false" customHeight="true" outlineLevel="0" collapsed="false">
      <c r="A204" s="1" t="s">
        <v>576</v>
      </c>
      <c r="B204" s="1" t="s">
        <v>305</v>
      </c>
      <c r="C204" s="1" t="n">
        <v>0</v>
      </c>
      <c r="D204" s="1" t="n">
        <v>200</v>
      </c>
      <c r="E204" s="1" t="n">
        <v>976</v>
      </c>
      <c r="F204" s="1" t="s">
        <v>306</v>
      </c>
      <c r="G204" s="184" t="n">
        <v>0.001751</v>
      </c>
      <c r="H204" s="184" t="n">
        <v>4.46E-005</v>
      </c>
      <c r="I204" s="184" t="n">
        <v>-8.4035E-006</v>
      </c>
      <c r="J204" s="184" t="n">
        <v>-3.195E-007</v>
      </c>
      <c r="K204" s="184" t="n">
        <v>0.0017594</v>
      </c>
      <c r="L204" s="184" t="n">
        <v>4.49E-005</v>
      </c>
      <c r="M204" s="185" t="n">
        <v>1.46</v>
      </c>
      <c r="N204" s="1" t="n">
        <v>0</v>
      </c>
      <c r="O204" s="1" t="n">
        <v>0</v>
      </c>
      <c r="P204" s="1" t="n">
        <v>0</v>
      </c>
      <c r="Q204" s="1" t="n">
        <v>1</v>
      </c>
      <c r="R204" s="1" t="n">
        <v>1.7594E-005</v>
      </c>
      <c r="S204" s="1" t="n">
        <v>4.491E-007</v>
      </c>
      <c r="T204" s="1" t="n">
        <v>3</v>
      </c>
      <c r="U204" s="1" t="n">
        <v>0</v>
      </c>
      <c r="V204" s="1" t="n">
        <v>0</v>
      </c>
      <c r="W204" s="186" t="s">
        <v>578</v>
      </c>
      <c r="X204" s="1" t="s">
        <v>308</v>
      </c>
      <c r="Y204" s="1" t="s">
        <v>309</v>
      </c>
      <c r="AD204" s="1" t="n">
        <f aca="false">AD203+3</f>
        <v>608</v>
      </c>
      <c r="AE204" s="1" t="n">
        <v>203</v>
      </c>
      <c r="AF204" s="1" t="str">
        <f aca="true">INDIRECT("A"&amp;AD204)</f>
        <v>34-0.2</v>
      </c>
      <c r="AG204" s="1" t="n">
        <f aca="true">INDIRECT("D"&amp;AD204)</f>
        <v>200</v>
      </c>
      <c r="AH204" s="1" t="n">
        <f aca="true">INDIRECT("E"&amp;AD204)</f>
        <v>976</v>
      </c>
      <c r="AI204" s="184" t="n">
        <f aca="true">INDIRECT("I"&amp;AD204)</f>
        <v>-8.1212E-006</v>
      </c>
      <c r="AJ204" s="184" t="n">
        <f aca="true">INDIRECT("J"&amp;AD204)</f>
        <v>-2.081E-007</v>
      </c>
      <c r="AK204" s="184" t="n">
        <f aca="true">AVERAGE(INDIRECT("K"&amp;AD204):INDIRECT("K"&amp;AD205-1))</f>
        <v>0.0010193</v>
      </c>
      <c r="AL204" s="184" t="n">
        <f aca="true">AVERAGE(INDIRECT("L"&amp;AD204):INDIRECT("L"&amp;AD205-1))</f>
        <v>2.38666666666667E-005</v>
      </c>
      <c r="AM204" s="184" t="n">
        <f aca="false">(ABS(AK204)/AK204*SQRT((AK204)^2+(AL204)^2))</f>
        <v>0.00101957937787</v>
      </c>
      <c r="AO204" s="184" t="n">
        <f aca="true">STDEV(INDIRECT("K"&amp;AD204):INDIRECT("K"&amp;AD205-1))</f>
        <v>9.99999999999482E-008</v>
      </c>
    </row>
    <row r="205" customFormat="false" ht="14.25" hidden="false" customHeight="true" outlineLevel="0" collapsed="false">
      <c r="A205" s="1" t="s">
        <v>576</v>
      </c>
      <c r="B205" s="1" t="s">
        <v>305</v>
      </c>
      <c r="C205" s="1" t="n">
        <v>0</v>
      </c>
      <c r="D205" s="1" t="n">
        <v>200</v>
      </c>
      <c r="E205" s="1" t="n">
        <v>976</v>
      </c>
      <c r="F205" s="1" t="s">
        <v>306</v>
      </c>
      <c r="G205" s="184" t="n">
        <v>0.0017509</v>
      </c>
      <c r="H205" s="184" t="n">
        <v>4.47E-005</v>
      </c>
      <c r="I205" s="184" t="n">
        <v>-8.4035E-006</v>
      </c>
      <c r="J205" s="184" t="n">
        <v>-3.195E-007</v>
      </c>
      <c r="K205" s="184" t="n">
        <v>0.0017593</v>
      </c>
      <c r="L205" s="184" t="n">
        <v>4.5E-005</v>
      </c>
      <c r="M205" s="185" t="n">
        <v>1.47</v>
      </c>
      <c r="N205" s="1" t="n">
        <v>0</v>
      </c>
      <c r="O205" s="1" t="n">
        <v>0</v>
      </c>
      <c r="P205" s="1" t="n">
        <v>0</v>
      </c>
      <c r="Q205" s="1" t="n">
        <v>1</v>
      </c>
      <c r="R205" s="1" t="n">
        <v>1.7593E-005</v>
      </c>
      <c r="S205" s="1" t="n">
        <v>4.503E-007</v>
      </c>
      <c r="T205" s="1" t="n">
        <v>3</v>
      </c>
      <c r="U205" s="1" t="n">
        <v>0</v>
      </c>
      <c r="V205" s="1" t="n">
        <v>0</v>
      </c>
      <c r="W205" s="186" t="s">
        <v>579</v>
      </c>
      <c r="X205" s="1" t="s">
        <v>308</v>
      </c>
      <c r="Y205" s="1" t="s">
        <v>309</v>
      </c>
      <c r="AD205" s="1" t="n">
        <f aca="false">AD204+3</f>
        <v>611</v>
      </c>
      <c r="AE205" s="1" t="n">
        <v>204</v>
      </c>
      <c r="AF205" s="1" t="str">
        <f aca="true">INDIRECT("A"&amp;AD205)</f>
        <v>34-&lt;0.2</v>
      </c>
      <c r="AG205" s="1" t="n">
        <f aca="true">INDIRECT("D"&amp;AD205)</f>
        <v>200</v>
      </c>
      <c r="AH205" s="1" t="n">
        <f aca="true">INDIRECT("E"&amp;AD205)</f>
        <v>976</v>
      </c>
      <c r="AI205" s="184" t="n">
        <f aca="true">INDIRECT("I"&amp;AD205)</f>
        <v>-8.1212E-006</v>
      </c>
      <c r="AJ205" s="184" t="n">
        <f aca="true">INDIRECT("J"&amp;AD205)</f>
        <v>-2.081E-007</v>
      </c>
      <c r="AK205" s="184" t="n">
        <f aca="true">AVERAGE(INDIRECT("K"&amp;AD205):INDIRECT("K"&amp;AD206-1))</f>
        <v>0.00379333333333333</v>
      </c>
      <c r="AL205" s="184" t="n">
        <f aca="true">AVERAGE(INDIRECT("L"&amp;AD205):INDIRECT("L"&amp;AD206-1))</f>
        <v>8.56E-005</v>
      </c>
      <c r="AM205" s="184" t="n">
        <f aca="false">(ABS(AK205)/AK205*SQRT((AK205)^2+(AL205)^2))</f>
        <v>0.00379429903114894</v>
      </c>
      <c r="AO205" s="184" t="n">
        <f aca="true">STDEV(INDIRECT("K"&amp;AD205):INDIRECT("K"&amp;AD206-1))</f>
        <v>3.21455025366412E-007</v>
      </c>
    </row>
    <row r="206" customFormat="false" ht="14.25" hidden="false" customHeight="true" outlineLevel="0" collapsed="false">
      <c r="A206" s="1" t="s">
        <v>580</v>
      </c>
      <c r="B206" s="1" t="s">
        <v>305</v>
      </c>
      <c r="C206" s="1" t="n">
        <v>0</v>
      </c>
      <c r="D206" s="1" t="n">
        <v>200</v>
      </c>
      <c r="E206" s="1" t="n">
        <v>976</v>
      </c>
      <c r="F206" s="1" t="s">
        <v>306</v>
      </c>
      <c r="G206" s="184" t="n">
        <v>0.0011683</v>
      </c>
      <c r="H206" s="184" t="n">
        <v>3.23E-005</v>
      </c>
      <c r="I206" s="184" t="n">
        <v>-8.4035E-006</v>
      </c>
      <c r="J206" s="184" t="n">
        <v>-3.195E-007</v>
      </c>
      <c r="K206" s="184" t="n">
        <v>0.0011767</v>
      </c>
      <c r="L206" s="184" t="n">
        <v>3.27E-005</v>
      </c>
      <c r="M206" s="185" t="n">
        <v>1.59</v>
      </c>
      <c r="N206" s="1" t="n">
        <v>0</v>
      </c>
      <c r="O206" s="1" t="n">
        <v>0</v>
      </c>
      <c r="P206" s="1" t="n">
        <v>0</v>
      </c>
      <c r="Q206" s="1" t="n">
        <v>1</v>
      </c>
      <c r="R206" s="1" t="n">
        <v>1.1767E-005</v>
      </c>
      <c r="S206" s="1" t="n">
        <v>3.266E-007</v>
      </c>
      <c r="T206" s="1" t="n">
        <v>3</v>
      </c>
      <c r="U206" s="1" t="n">
        <v>0</v>
      </c>
      <c r="V206" s="1" t="n">
        <v>0</v>
      </c>
      <c r="W206" s="186" t="s">
        <v>581</v>
      </c>
      <c r="X206" s="1" t="s">
        <v>308</v>
      </c>
      <c r="Y206" s="1" t="s">
        <v>309</v>
      </c>
      <c r="AD206" s="1" t="n">
        <f aca="false">AD205+3</f>
        <v>614</v>
      </c>
      <c r="AE206" s="1" t="n">
        <v>205</v>
      </c>
      <c r="AF206" s="1" t="str">
        <f aca="true">INDIRECT("A"&amp;AD206)</f>
        <v>35-ALL</v>
      </c>
      <c r="AG206" s="1" t="n">
        <f aca="true">INDIRECT("D"&amp;AD206)</f>
        <v>200</v>
      </c>
      <c r="AH206" s="1" t="n">
        <f aca="true">INDIRECT("E"&amp;AD206)</f>
        <v>976</v>
      </c>
      <c r="AI206" s="184" t="n">
        <f aca="true">INDIRECT("I"&amp;AD206)</f>
        <v>-8.1212E-006</v>
      </c>
      <c r="AJ206" s="184" t="n">
        <f aca="true">INDIRECT("J"&amp;AD206)</f>
        <v>-2.081E-007</v>
      </c>
      <c r="AK206" s="184" t="n">
        <f aca="true">AVERAGE(INDIRECT("K"&amp;AD206):INDIRECT("K"&amp;AD207-1))</f>
        <v>0.000863866666666667</v>
      </c>
      <c r="AL206" s="184" t="n">
        <f aca="true">AVERAGE(INDIRECT("L"&amp;AD206):INDIRECT("L"&amp;AD207-1))</f>
        <v>1.92533333333333E-005</v>
      </c>
      <c r="AM206" s="184" t="n">
        <f aca="false">(ABS(AK206)/AK206*SQRT((AK206)^2+(AL206)^2))</f>
        <v>0.000864081193304323</v>
      </c>
      <c r="AO206" s="184" t="n">
        <f aca="true">STDEV(INDIRECT("K"&amp;AD206):INDIRECT("K"&amp;AD207-1))</f>
        <v>1.02143689640264E-007</v>
      </c>
    </row>
    <row r="207" customFormat="false" ht="14.25" hidden="false" customHeight="true" outlineLevel="0" collapsed="false">
      <c r="A207" s="1" t="s">
        <v>580</v>
      </c>
      <c r="B207" s="1" t="s">
        <v>305</v>
      </c>
      <c r="C207" s="1" t="n">
        <v>0</v>
      </c>
      <c r="D207" s="1" t="n">
        <v>200</v>
      </c>
      <c r="E207" s="1" t="n">
        <v>976</v>
      </c>
      <c r="F207" s="1" t="s">
        <v>306</v>
      </c>
      <c r="G207" s="184" t="n">
        <v>0.0011694</v>
      </c>
      <c r="H207" s="184" t="n">
        <v>3.25E-005</v>
      </c>
      <c r="I207" s="184" t="n">
        <v>-8.4035E-006</v>
      </c>
      <c r="J207" s="184" t="n">
        <v>-3.195E-007</v>
      </c>
      <c r="K207" s="184" t="n">
        <v>0.0011778</v>
      </c>
      <c r="L207" s="184" t="n">
        <v>3.29E-005</v>
      </c>
      <c r="M207" s="185" t="n">
        <v>1.6</v>
      </c>
      <c r="N207" s="1" t="n">
        <v>0</v>
      </c>
      <c r="O207" s="1" t="n">
        <v>0</v>
      </c>
      <c r="P207" s="1" t="n">
        <v>0</v>
      </c>
      <c r="Q207" s="1" t="n">
        <v>1</v>
      </c>
      <c r="R207" s="1" t="n">
        <v>1.1778E-005</v>
      </c>
      <c r="S207" s="1" t="n">
        <v>3.287E-007</v>
      </c>
      <c r="T207" s="1" t="n">
        <v>3</v>
      </c>
      <c r="U207" s="1" t="n">
        <v>0</v>
      </c>
      <c r="V207" s="1" t="n">
        <v>0</v>
      </c>
      <c r="W207" s="186" t="s">
        <v>582</v>
      </c>
      <c r="X207" s="1" t="s">
        <v>308</v>
      </c>
      <c r="Y207" s="1" t="s">
        <v>309</v>
      </c>
      <c r="AD207" s="1" t="n">
        <f aca="false">AD206+3</f>
        <v>617</v>
      </c>
      <c r="AE207" s="1" t="n">
        <v>206</v>
      </c>
      <c r="AF207" s="1" t="str">
        <f aca="true">INDIRECT("A"&amp;AD207)</f>
        <v>35-0.8</v>
      </c>
      <c r="AG207" s="1" t="n">
        <f aca="true">INDIRECT("D"&amp;AD207)</f>
        <v>200</v>
      </c>
      <c r="AH207" s="1" t="n">
        <f aca="true">INDIRECT("E"&amp;AD207)</f>
        <v>976</v>
      </c>
      <c r="AI207" s="184" t="n">
        <f aca="true">INDIRECT("I"&amp;AD207)</f>
        <v>-8.1212E-006</v>
      </c>
      <c r="AJ207" s="184" t="n">
        <f aca="true">INDIRECT("J"&amp;AD207)</f>
        <v>-2.081E-007</v>
      </c>
      <c r="AK207" s="184" t="n">
        <f aca="true">AVERAGE(INDIRECT("K"&amp;AD207):INDIRECT("K"&amp;AD208-1))</f>
        <v>0.000651273333333333</v>
      </c>
      <c r="AL207" s="184" t="n">
        <f aca="true">AVERAGE(INDIRECT("L"&amp;AD207):INDIRECT("L"&amp;AD208-1))</f>
        <v>1.53223333333333E-005</v>
      </c>
      <c r="AM207" s="184" t="n">
        <f aca="false">(ABS(AK207)/AK207*SQRT((AK207)^2+(AL207)^2))</f>
        <v>0.000651453550615767</v>
      </c>
      <c r="AO207" s="184" t="n">
        <f aca="true">STDEV(INDIRECT("K"&amp;AD207):INDIRECT("K"&amp;AD208-1))</f>
        <v>6.30105811220128E-007</v>
      </c>
    </row>
    <row r="208" customFormat="false" ht="14.25" hidden="false" customHeight="true" outlineLevel="0" collapsed="false">
      <c r="A208" s="1" t="s">
        <v>580</v>
      </c>
      <c r="B208" s="1" t="s">
        <v>305</v>
      </c>
      <c r="C208" s="1" t="n">
        <v>0</v>
      </c>
      <c r="D208" s="1" t="n">
        <v>200</v>
      </c>
      <c r="E208" s="1" t="n">
        <v>976</v>
      </c>
      <c r="F208" s="1" t="s">
        <v>306</v>
      </c>
      <c r="G208" s="184" t="n">
        <v>0.0011682</v>
      </c>
      <c r="H208" s="184" t="n">
        <v>3.24E-005</v>
      </c>
      <c r="I208" s="184" t="n">
        <v>-8.4035E-006</v>
      </c>
      <c r="J208" s="184" t="n">
        <v>-3.195E-007</v>
      </c>
      <c r="K208" s="184" t="n">
        <v>0.0011766</v>
      </c>
      <c r="L208" s="184" t="n">
        <v>3.27E-005</v>
      </c>
      <c r="M208" s="185" t="n">
        <v>1.59</v>
      </c>
      <c r="N208" s="1" t="n">
        <v>0</v>
      </c>
      <c r="O208" s="1" t="n">
        <v>0</v>
      </c>
      <c r="P208" s="1" t="n">
        <v>0</v>
      </c>
      <c r="Q208" s="1" t="n">
        <v>1</v>
      </c>
      <c r="R208" s="1" t="n">
        <v>1.1766E-005</v>
      </c>
      <c r="S208" s="1" t="n">
        <v>3.271E-007</v>
      </c>
      <c r="T208" s="1" t="n">
        <v>3</v>
      </c>
      <c r="U208" s="1" t="n">
        <v>0</v>
      </c>
      <c r="V208" s="1" t="n">
        <v>0</v>
      </c>
      <c r="W208" s="186" t="s">
        <v>583</v>
      </c>
      <c r="X208" s="1" t="s">
        <v>308</v>
      </c>
      <c r="Y208" s="1" t="s">
        <v>309</v>
      </c>
      <c r="AD208" s="1" t="n">
        <f aca="false">AD207+3</f>
        <v>620</v>
      </c>
      <c r="AE208" s="1" t="n">
        <v>207</v>
      </c>
      <c r="AF208" s="1" t="str">
        <f aca="true">INDIRECT("A"&amp;AD208)</f>
        <v>35-0.6</v>
      </c>
      <c r="AG208" s="1" t="n">
        <f aca="true">INDIRECT("D"&amp;AD208)</f>
        <v>200</v>
      </c>
      <c r="AH208" s="1" t="n">
        <f aca="true">INDIRECT("E"&amp;AD208)</f>
        <v>976</v>
      </c>
      <c r="AI208" s="184" t="n">
        <f aca="true">INDIRECT("I"&amp;AD208)</f>
        <v>-8.1212E-006</v>
      </c>
      <c r="AJ208" s="184" t="n">
        <f aca="true">INDIRECT("J"&amp;AD208)</f>
        <v>-2.081E-007</v>
      </c>
      <c r="AK208" s="184" t="n">
        <f aca="true">AVERAGE(INDIRECT("K"&amp;AD208):INDIRECT("K"&amp;AD209-1))</f>
        <v>0.000372306666666667</v>
      </c>
      <c r="AL208" s="184" t="n">
        <f aca="true">AVERAGE(INDIRECT("L"&amp;AD208):INDIRECT("L"&amp;AD209-1))</f>
        <v>9.37086666666667E-006</v>
      </c>
      <c r="AM208" s="184" t="n">
        <f aca="false">(ABS(AK208)/AK208*SQRT((AK208)^2+(AL208)^2))</f>
        <v>0.000372424579192256</v>
      </c>
      <c r="AO208" s="184" t="n">
        <f aca="true">STDEV(INDIRECT("K"&amp;AD208):INDIRECT("K"&amp;AD209-1))</f>
        <v>3.05505046330231E-008</v>
      </c>
    </row>
    <row r="209" customFormat="false" ht="14.25" hidden="false" customHeight="true" outlineLevel="0" collapsed="false">
      <c r="A209" s="1" t="s">
        <v>584</v>
      </c>
      <c r="B209" s="1" t="s">
        <v>305</v>
      </c>
      <c r="C209" s="1" t="n">
        <v>0</v>
      </c>
      <c r="D209" s="1" t="n">
        <v>200</v>
      </c>
      <c r="E209" s="1" t="n">
        <v>976</v>
      </c>
      <c r="F209" s="1" t="s">
        <v>306</v>
      </c>
      <c r="G209" s="184" t="n">
        <v>0.00081064</v>
      </c>
      <c r="H209" s="184" t="n">
        <v>1.9973E-005</v>
      </c>
      <c r="I209" s="184" t="n">
        <v>-8.4035E-006</v>
      </c>
      <c r="J209" s="184" t="n">
        <v>-3.195E-007</v>
      </c>
      <c r="K209" s="184" t="n">
        <v>0.00081905</v>
      </c>
      <c r="L209" s="184" t="n">
        <v>2.0292E-005</v>
      </c>
      <c r="M209" s="185" t="n">
        <v>1.42</v>
      </c>
      <c r="N209" s="1" t="n">
        <v>0</v>
      </c>
      <c r="O209" s="1" t="n">
        <v>0</v>
      </c>
      <c r="P209" s="1" t="n">
        <v>0</v>
      </c>
      <c r="Q209" s="1" t="n">
        <v>1</v>
      </c>
      <c r="R209" s="1" t="n">
        <v>8.1905E-006</v>
      </c>
      <c r="S209" s="1" t="n">
        <v>2.029E-007</v>
      </c>
      <c r="T209" s="1" t="n">
        <v>3</v>
      </c>
      <c r="U209" s="1" t="n">
        <v>0</v>
      </c>
      <c r="V209" s="1" t="n">
        <v>0</v>
      </c>
      <c r="W209" s="186" t="s">
        <v>585</v>
      </c>
      <c r="X209" s="1" t="s">
        <v>308</v>
      </c>
      <c r="Y209" s="1" t="s">
        <v>309</v>
      </c>
      <c r="AD209" s="1" t="n">
        <f aca="false">AD208+3</f>
        <v>623</v>
      </c>
      <c r="AE209" s="1" t="n">
        <v>208</v>
      </c>
      <c r="AF209" s="1" t="str">
        <f aca="true">INDIRECT("A"&amp;AD209)</f>
        <v>35-0.4</v>
      </c>
      <c r="AG209" s="1" t="n">
        <f aca="true">INDIRECT("D"&amp;AD209)</f>
        <v>200</v>
      </c>
      <c r="AH209" s="1" t="n">
        <f aca="true">INDIRECT("E"&amp;AD209)</f>
        <v>976</v>
      </c>
      <c r="AI209" s="184" t="n">
        <f aca="true">INDIRECT("I"&amp;AD209)</f>
        <v>-8.1212E-006</v>
      </c>
      <c r="AJ209" s="184" t="n">
        <f aca="true">INDIRECT("J"&amp;AD209)</f>
        <v>-2.081E-007</v>
      </c>
      <c r="AK209" s="184" t="n">
        <f aca="true">AVERAGE(INDIRECT("K"&amp;AD209):INDIRECT("K"&amp;AD210-1))</f>
        <v>0.0005038</v>
      </c>
      <c r="AL209" s="184" t="n">
        <f aca="true">AVERAGE(INDIRECT("L"&amp;AD209):INDIRECT("L"&amp;AD210-1))</f>
        <v>1.04392E-005</v>
      </c>
      <c r="AM209" s="184" t="n">
        <f aca="false">(ABS(AK209)/AK209*SQRT((AK209)^2+(AL209)^2))</f>
        <v>0.000503908143312489</v>
      </c>
      <c r="AO209" s="184" t="n">
        <f aca="true">STDEV(INDIRECT("K"&amp;AD209):INDIRECT("K"&amp;AD210-1))</f>
        <v>5.41479454827241E-007</v>
      </c>
    </row>
    <row r="210" customFormat="false" ht="14.25" hidden="false" customHeight="true" outlineLevel="0" collapsed="false">
      <c r="A210" s="1" t="s">
        <v>584</v>
      </c>
      <c r="B210" s="1" t="s">
        <v>305</v>
      </c>
      <c r="C210" s="1" t="n">
        <v>0</v>
      </c>
      <c r="D210" s="1" t="n">
        <v>200</v>
      </c>
      <c r="E210" s="1" t="n">
        <v>976</v>
      </c>
      <c r="F210" s="1" t="s">
        <v>306</v>
      </c>
      <c r="G210" s="184" t="n">
        <v>0.00081041</v>
      </c>
      <c r="H210" s="184" t="n">
        <v>1.98E-005</v>
      </c>
      <c r="I210" s="184" t="n">
        <v>-8.4035E-006</v>
      </c>
      <c r="J210" s="184" t="n">
        <v>-3.195E-007</v>
      </c>
      <c r="K210" s="184" t="n">
        <v>0.00081881</v>
      </c>
      <c r="L210" s="184" t="n">
        <v>2.012E-005</v>
      </c>
      <c r="M210" s="185" t="n">
        <v>1.41</v>
      </c>
      <c r="N210" s="1" t="n">
        <v>0</v>
      </c>
      <c r="O210" s="1" t="n">
        <v>0</v>
      </c>
      <c r="P210" s="1" t="n">
        <v>0</v>
      </c>
      <c r="Q210" s="1" t="n">
        <v>1</v>
      </c>
      <c r="R210" s="1" t="n">
        <v>8.1881E-006</v>
      </c>
      <c r="S210" s="1" t="n">
        <v>2.012E-007</v>
      </c>
      <c r="T210" s="1" t="n">
        <v>3</v>
      </c>
      <c r="U210" s="1" t="n">
        <v>0</v>
      </c>
      <c r="V210" s="1" t="n">
        <v>0</v>
      </c>
      <c r="W210" s="186" t="s">
        <v>586</v>
      </c>
      <c r="X210" s="1" t="s">
        <v>308</v>
      </c>
      <c r="Y210" s="1" t="s">
        <v>309</v>
      </c>
      <c r="AD210" s="1" t="n">
        <f aca="false">AD209+3</f>
        <v>626</v>
      </c>
      <c r="AE210" s="1" t="n">
        <v>209</v>
      </c>
      <c r="AF210" s="1" t="str">
        <f aca="true">INDIRECT("A"&amp;AD210)</f>
        <v>35-0.2</v>
      </c>
      <c r="AG210" s="1" t="n">
        <f aca="true">INDIRECT("D"&amp;AD210)</f>
        <v>200</v>
      </c>
      <c r="AH210" s="1" t="n">
        <f aca="true">INDIRECT("E"&amp;AD210)</f>
        <v>976</v>
      </c>
      <c r="AI210" s="184" t="n">
        <f aca="true">INDIRECT("I"&amp;AD210)</f>
        <v>-8.1212E-006</v>
      </c>
      <c r="AJ210" s="184" t="n">
        <f aca="true">INDIRECT("J"&amp;AD210)</f>
        <v>-2.081E-007</v>
      </c>
      <c r="AK210" s="184" t="n">
        <f aca="true">AVERAGE(INDIRECT("K"&amp;AD210):INDIRECT("K"&amp;AD211-1))</f>
        <v>0.000684533333333333</v>
      </c>
      <c r="AL210" s="184" t="n">
        <f aca="true">AVERAGE(INDIRECT("L"&amp;AD210):INDIRECT("L"&amp;AD211-1))</f>
        <v>1.5578E-005</v>
      </c>
      <c r="AM210" s="184" t="n">
        <f aca="false">(ABS(AK210)/AK210*SQRT((AK210)^2+(AL210)^2))</f>
        <v>0.000684710565515419</v>
      </c>
      <c r="AO210" s="184" t="n">
        <f aca="true">STDEV(INDIRECT("K"&amp;AD210):INDIRECT("K"&amp;AD211-1))</f>
        <v>4.04145188433065E-008</v>
      </c>
    </row>
    <row r="211" customFormat="false" ht="14.25" hidden="false" customHeight="true" outlineLevel="0" collapsed="false">
      <c r="A211" s="1" t="s">
        <v>584</v>
      </c>
      <c r="B211" s="1" t="s">
        <v>305</v>
      </c>
      <c r="C211" s="1" t="n">
        <v>0</v>
      </c>
      <c r="D211" s="1" t="n">
        <v>200</v>
      </c>
      <c r="E211" s="1" t="n">
        <v>976</v>
      </c>
      <c r="F211" s="1" t="s">
        <v>306</v>
      </c>
      <c r="G211" s="184" t="n">
        <v>0.00081044</v>
      </c>
      <c r="H211" s="184" t="n">
        <v>1.9562E-005</v>
      </c>
      <c r="I211" s="184" t="n">
        <v>-8.4035E-006</v>
      </c>
      <c r="J211" s="184" t="n">
        <v>-3.195E-007</v>
      </c>
      <c r="K211" s="184" t="n">
        <v>0.00081884</v>
      </c>
      <c r="L211" s="184" t="n">
        <v>1.9882E-005</v>
      </c>
      <c r="M211" s="185" t="n">
        <v>1.39</v>
      </c>
      <c r="N211" s="1" t="n">
        <v>0</v>
      </c>
      <c r="O211" s="1" t="n">
        <v>0</v>
      </c>
      <c r="P211" s="1" t="n">
        <v>0</v>
      </c>
      <c r="Q211" s="1" t="n">
        <v>1</v>
      </c>
      <c r="R211" s="1" t="n">
        <v>8.1884E-006</v>
      </c>
      <c r="S211" s="1" t="n">
        <v>1.988E-007</v>
      </c>
      <c r="T211" s="1" t="n">
        <v>3</v>
      </c>
      <c r="U211" s="1" t="n">
        <v>0</v>
      </c>
      <c r="V211" s="1" t="n">
        <v>0</v>
      </c>
      <c r="W211" s="186" t="s">
        <v>587</v>
      </c>
      <c r="X211" s="1" t="s">
        <v>308</v>
      </c>
      <c r="Y211" s="1" t="s">
        <v>309</v>
      </c>
      <c r="AD211" s="1" t="n">
        <f aca="false">AD210+3</f>
        <v>629</v>
      </c>
      <c r="AE211" s="1" t="n">
        <v>210</v>
      </c>
      <c r="AF211" s="1" t="str">
        <f aca="true">INDIRECT("A"&amp;AD211)</f>
        <v>35-&lt;0.2</v>
      </c>
      <c r="AG211" s="1" t="n">
        <f aca="true">INDIRECT("D"&amp;AD211)</f>
        <v>200</v>
      </c>
      <c r="AH211" s="1" t="n">
        <f aca="true">INDIRECT("E"&amp;AD211)</f>
        <v>976</v>
      </c>
      <c r="AI211" s="184" t="n">
        <f aca="true">INDIRECT("I"&amp;AD211)</f>
        <v>-8.1212E-006</v>
      </c>
      <c r="AJ211" s="184" t="n">
        <f aca="true">INDIRECT("J"&amp;AD211)</f>
        <v>-2.081E-007</v>
      </c>
      <c r="AK211" s="184" t="n">
        <f aca="true">AVERAGE(INDIRECT("K"&amp;AD211):INDIRECT("K"&amp;AD212-1))</f>
        <v>0.00178593333333333</v>
      </c>
      <c r="AL211" s="184" t="n">
        <f aca="true">AVERAGE(INDIRECT("L"&amp;AD211):INDIRECT("L"&amp;AD212-1))</f>
        <v>3.68E-005</v>
      </c>
      <c r="AM211" s="184" t="n">
        <f aca="false">(ABS(AK211)/AK211*SQRT((AK211)^2+(AL211)^2))</f>
        <v>0.00178631243378954</v>
      </c>
      <c r="AO211" s="184" t="n">
        <f aca="true">STDEV(INDIRECT("K"&amp;AD211):INDIRECT("K"&amp;AD212-1))</f>
        <v>1.52752523165281E-007</v>
      </c>
    </row>
    <row r="212" customFormat="false" ht="14.25" hidden="false" customHeight="true" outlineLevel="0" collapsed="false">
      <c r="A212" s="1" t="s">
        <v>588</v>
      </c>
      <c r="B212" s="1" t="s">
        <v>305</v>
      </c>
      <c r="C212" s="1" t="n">
        <v>0</v>
      </c>
      <c r="D212" s="1" t="n">
        <v>200</v>
      </c>
      <c r="E212" s="1" t="n">
        <v>976</v>
      </c>
      <c r="F212" s="1" t="s">
        <v>306</v>
      </c>
      <c r="G212" s="184" t="n">
        <v>0.00091739</v>
      </c>
      <c r="H212" s="184" t="n">
        <v>2.1468E-005</v>
      </c>
      <c r="I212" s="184" t="n">
        <v>-8.4035E-006</v>
      </c>
      <c r="J212" s="184" t="n">
        <v>-3.195E-007</v>
      </c>
      <c r="K212" s="184" t="n">
        <v>0.0009258</v>
      </c>
      <c r="L212" s="184" t="n">
        <v>2.1788E-005</v>
      </c>
      <c r="M212" s="185" t="n">
        <v>1.35</v>
      </c>
      <c r="N212" s="1" t="n">
        <v>0</v>
      </c>
      <c r="O212" s="1" t="n">
        <v>0</v>
      </c>
      <c r="P212" s="1" t="n">
        <v>0</v>
      </c>
      <c r="Q212" s="1" t="n">
        <v>1</v>
      </c>
      <c r="R212" s="1" t="n">
        <v>9.258E-006</v>
      </c>
      <c r="S212" s="1" t="n">
        <v>2.179E-007</v>
      </c>
      <c r="T212" s="1" t="n">
        <v>3</v>
      </c>
      <c r="U212" s="1" t="n">
        <v>0</v>
      </c>
      <c r="V212" s="1" t="n">
        <v>0</v>
      </c>
      <c r="W212" s="186" t="s">
        <v>589</v>
      </c>
      <c r="X212" s="1" t="s">
        <v>308</v>
      </c>
      <c r="Y212" s="1" t="s">
        <v>309</v>
      </c>
      <c r="AD212" s="1" t="n">
        <f aca="false">AD211+3</f>
        <v>632</v>
      </c>
      <c r="AE212" s="1" t="n">
        <v>211</v>
      </c>
      <c r="AF212" s="1" t="str">
        <f aca="true">INDIRECT("A"&amp;AD212)</f>
        <v>36-ALL</v>
      </c>
      <c r="AG212" s="1" t="n">
        <f aca="true">INDIRECT("D"&amp;AD212)</f>
        <v>200</v>
      </c>
      <c r="AH212" s="1" t="n">
        <f aca="true">INDIRECT("E"&amp;AD212)</f>
        <v>976</v>
      </c>
      <c r="AI212" s="184" t="n">
        <f aca="true">INDIRECT("I"&amp;AD212)</f>
        <v>-8.1212E-006</v>
      </c>
      <c r="AJ212" s="184" t="n">
        <f aca="true">INDIRECT("J"&amp;AD212)</f>
        <v>-2.081E-007</v>
      </c>
      <c r="AK212" s="184" t="n">
        <f aca="true">AVERAGE(INDIRECT("K"&amp;AD212):INDIRECT("K"&amp;AD213-1))</f>
        <v>0.0027235</v>
      </c>
      <c r="AL212" s="184" t="n">
        <f aca="true">AVERAGE(INDIRECT("L"&amp;AD212):INDIRECT("L"&amp;AD213-1))</f>
        <v>5.63333333333333E-005</v>
      </c>
      <c r="AM212" s="184" t="n">
        <f aca="false">(ABS(AK212)/AK212*SQRT((AK212)^2+(AL212)^2))</f>
        <v>0.00272408254178254</v>
      </c>
      <c r="AO212" s="184" t="n">
        <f aca="true">STDEV(INDIRECT("K"&amp;AD212):INDIRECT("K"&amp;AD213-1))</f>
        <v>1.73205080756861E-007</v>
      </c>
    </row>
    <row r="213" customFormat="false" ht="14.25" hidden="false" customHeight="true" outlineLevel="0" collapsed="false">
      <c r="A213" s="1" t="s">
        <v>588</v>
      </c>
      <c r="B213" s="1" t="s">
        <v>305</v>
      </c>
      <c r="C213" s="1" t="n">
        <v>0</v>
      </c>
      <c r="D213" s="1" t="n">
        <v>200</v>
      </c>
      <c r="E213" s="1" t="n">
        <v>976</v>
      </c>
      <c r="F213" s="1" t="s">
        <v>306</v>
      </c>
      <c r="G213" s="184" t="n">
        <v>0.00091713</v>
      </c>
      <c r="H213" s="184" t="n">
        <v>2.127E-005</v>
      </c>
      <c r="I213" s="184" t="n">
        <v>-8.4035E-006</v>
      </c>
      <c r="J213" s="184" t="n">
        <v>-3.195E-007</v>
      </c>
      <c r="K213" s="184" t="n">
        <v>0.00092553</v>
      </c>
      <c r="L213" s="184" t="n">
        <v>2.159E-005</v>
      </c>
      <c r="M213" s="185" t="n">
        <v>1.34</v>
      </c>
      <c r="N213" s="1" t="n">
        <v>0</v>
      </c>
      <c r="O213" s="1" t="n">
        <v>0</v>
      </c>
      <c r="P213" s="1" t="n">
        <v>0</v>
      </c>
      <c r="Q213" s="1" t="n">
        <v>1</v>
      </c>
      <c r="R213" s="1" t="n">
        <v>9.2553E-006</v>
      </c>
      <c r="S213" s="1" t="n">
        <v>2.159E-007</v>
      </c>
      <c r="T213" s="1" t="n">
        <v>3</v>
      </c>
      <c r="U213" s="1" t="n">
        <v>0</v>
      </c>
      <c r="V213" s="1" t="n">
        <v>0</v>
      </c>
      <c r="W213" s="186" t="s">
        <v>590</v>
      </c>
      <c r="X213" s="1" t="s">
        <v>308</v>
      </c>
      <c r="Y213" s="1" t="s">
        <v>309</v>
      </c>
      <c r="AD213" s="1" t="n">
        <f aca="false">AD212+3</f>
        <v>635</v>
      </c>
      <c r="AE213" s="1" t="n">
        <v>212</v>
      </c>
      <c r="AF213" s="1" t="str">
        <f aca="true">INDIRECT("A"&amp;AD213)</f>
        <v>36-0.8</v>
      </c>
      <c r="AG213" s="1" t="n">
        <f aca="true">INDIRECT("D"&amp;AD213)</f>
        <v>200</v>
      </c>
      <c r="AH213" s="1" t="n">
        <f aca="true">INDIRECT("E"&amp;AD213)</f>
        <v>976</v>
      </c>
      <c r="AI213" s="184" t="n">
        <f aca="true">INDIRECT("I"&amp;AD213)</f>
        <v>-8.1212E-006</v>
      </c>
      <c r="AJ213" s="184" t="n">
        <f aca="true">INDIRECT("J"&amp;AD213)</f>
        <v>-2.081E-007</v>
      </c>
      <c r="AK213" s="184" t="n">
        <f aca="true">AVERAGE(INDIRECT("K"&amp;AD213):INDIRECT("K"&amp;AD214-1))</f>
        <v>0.00279306666666667</v>
      </c>
      <c r="AL213" s="184" t="n">
        <f aca="true">AVERAGE(INDIRECT("L"&amp;AD213):INDIRECT("L"&amp;AD214-1))</f>
        <v>5.68E-005</v>
      </c>
      <c r="AM213" s="184" t="n">
        <f aca="false">(ABS(AK213)/AK213*SQRT((AK213)^2+(AL213)^2))</f>
        <v>0.00279364415136296</v>
      </c>
      <c r="AO213" s="184" t="n">
        <f aca="true">STDEV(INDIRECT("K"&amp;AD213):INDIRECT("K"&amp;AD214-1))</f>
        <v>7.50555349946399E-007</v>
      </c>
    </row>
    <row r="214" customFormat="false" ht="14.25" hidden="false" customHeight="true" outlineLevel="0" collapsed="false">
      <c r="A214" s="1" t="s">
        <v>588</v>
      </c>
      <c r="B214" s="1" t="s">
        <v>305</v>
      </c>
      <c r="C214" s="1" t="n">
        <v>0</v>
      </c>
      <c r="D214" s="1" t="n">
        <v>200</v>
      </c>
      <c r="E214" s="1" t="n">
        <v>976</v>
      </c>
      <c r="F214" s="1" t="s">
        <v>306</v>
      </c>
      <c r="G214" s="184" t="n">
        <v>0.00091747</v>
      </c>
      <c r="H214" s="184" t="n">
        <v>2.1303E-005</v>
      </c>
      <c r="I214" s="184" t="n">
        <v>-8.4035E-006</v>
      </c>
      <c r="J214" s="184" t="n">
        <v>-3.195E-007</v>
      </c>
      <c r="K214" s="184" t="n">
        <v>0.00092588</v>
      </c>
      <c r="L214" s="184" t="n">
        <v>2.1622E-005</v>
      </c>
      <c r="M214" s="185" t="n">
        <v>1.34</v>
      </c>
      <c r="N214" s="1" t="n">
        <v>0</v>
      </c>
      <c r="O214" s="1" t="n">
        <v>0</v>
      </c>
      <c r="P214" s="1" t="n">
        <v>0</v>
      </c>
      <c r="Q214" s="1" t="n">
        <v>1</v>
      </c>
      <c r="R214" s="1" t="n">
        <v>9.2588E-006</v>
      </c>
      <c r="S214" s="1" t="n">
        <v>2.162E-007</v>
      </c>
      <c r="T214" s="1" t="n">
        <v>3</v>
      </c>
      <c r="U214" s="1" t="n">
        <v>0</v>
      </c>
      <c r="V214" s="1" t="n">
        <v>0</v>
      </c>
      <c r="W214" s="186" t="s">
        <v>591</v>
      </c>
      <c r="X214" s="1" t="s">
        <v>308</v>
      </c>
      <c r="Y214" s="1" t="s">
        <v>309</v>
      </c>
      <c r="AD214" s="1" t="n">
        <f aca="false">AD213+3</f>
        <v>638</v>
      </c>
      <c r="AE214" s="1" t="n">
        <v>213</v>
      </c>
      <c r="AF214" s="1" t="str">
        <f aca="true">INDIRECT("A"&amp;AD214)</f>
        <v>36-0.6</v>
      </c>
      <c r="AG214" s="1" t="n">
        <f aca="true">INDIRECT("D"&amp;AD214)</f>
        <v>200</v>
      </c>
      <c r="AH214" s="1" t="n">
        <f aca="true">INDIRECT("E"&amp;AD214)</f>
        <v>976</v>
      </c>
      <c r="AI214" s="184" t="n">
        <f aca="true">INDIRECT("I"&amp;AD214)</f>
        <v>-8.1212E-006</v>
      </c>
      <c r="AJ214" s="184" t="n">
        <f aca="true">INDIRECT("J"&amp;AD214)</f>
        <v>-2.081E-007</v>
      </c>
      <c r="AK214" s="184" t="n">
        <f aca="true">AVERAGE(INDIRECT("K"&amp;AD214):INDIRECT("K"&amp;AD215-1))</f>
        <v>0.0017492</v>
      </c>
      <c r="AL214" s="184" t="n">
        <f aca="true">AVERAGE(INDIRECT("L"&amp;AD214):INDIRECT("L"&amp;AD215-1))</f>
        <v>3.82333333333333E-005</v>
      </c>
      <c r="AM214" s="184" t="n">
        <f aca="false">(ABS(AK214)/AK214*SQRT((AK214)^2+(AL214)^2))</f>
        <v>0.00174961779477055</v>
      </c>
      <c r="AO214" s="184" t="n">
        <f aca="true">STDEV(INDIRECT("K"&amp;AD214):INDIRECT("K"&amp;AD215-1))</f>
        <v>4.0000000000001E-007</v>
      </c>
    </row>
    <row r="215" customFormat="false" ht="14.25" hidden="false" customHeight="true" outlineLevel="0" collapsed="false">
      <c r="A215" s="1" t="s">
        <v>592</v>
      </c>
      <c r="B215" s="1" t="s">
        <v>305</v>
      </c>
      <c r="C215" s="1" t="n">
        <v>0</v>
      </c>
      <c r="D215" s="1" t="n">
        <v>200</v>
      </c>
      <c r="E215" s="1" t="n">
        <v>976</v>
      </c>
      <c r="F215" s="1" t="s">
        <v>306</v>
      </c>
      <c r="G215" s="184" t="n">
        <v>0.0024047</v>
      </c>
      <c r="H215" s="184" t="n">
        <v>4.97E-005</v>
      </c>
      <c r="I215" s="184" t="n">
        <v>-8.4035E-006</v>
      </c>
      <c r="J215" s="184" t="n">
        <v>-3.195E-007</v>
      </c>
      <c r="K215" s="184" t="n">
        <v>0.0024131</v>
      </c>
      <c r="L215" s="184" t="n">
        <v>5E-005</v>
      </c>
      <c r="M215" s="185" t="n">
        <v>1.19</v>
      </c>
      <c r="N215" s="1" t="n">
        <v>0</v>
      </c>
      <c r="O215" s="1" t="n">
        <v>0</v>
      </c>
      <c r="P215" s="1" t="n">
        <v>0</v>
      </c>
      <c r="Q215" s="1" t="n">
        <v>1</v>
      </c>
      <c r="R215" s="1" t="n">
        <v>2.4131E-005</v>
      </c>
      <c r="S215" s="1" t="n">
        <v>4.998E-007</v>
      </c>
      <c r="T215" s="1" t="n">
        <v>3</v>
      </c>
      <c r="U215" s="1" t="n">
        <v>0</v>
      </c>
      <c r="V215" s="1" t="n">
        <v>0</v>
      </c>
      <c r="W215" s="186" t="s">
        <v>593</v>
      </c>
      <c r="X215" s="1" t="s">
        <v>308</v>
      </c>
      <c r="Y215" s="1" t="s">
        <v>309</v>
      </c>
      <c r="AD215" s="1" t="n">
        <f aca="false">AD214+3</f>
        <v>641</v>
      </c>
      <c r="AE215" s="1" t="n">
        <v>214</v>
      </c>
      <c r="AF215" s="1" t="str">
        <f aca="true">INDIRECT("A"&amp;AD215)</f>
        <v>36-0.4</v>
      </c>
      <c r="AG215" s="1" t="n">
        <f aca="true">INDIRECT("D"&amp;AD215)</f>
        <v>200</v>
      </c>
      <c r="AH215" s="1" t="n">
        <f aca="true">INDIRECT("E"&amp;AD215)</f>
        <v>976</v>
      </c>
      <c r="AI215" s="184" t="n">
        <f aca="true">INDIRECT("I"&amp;AD215)</f>
        <v>-8.1212E-006</v>
      </c>
      <c r="AJ215" s="184" t="n">
        <f aca="true">INDIRECT("J"&amp;AD215)</f>
        <v>-2.081E-007</v>
      </c>
      <c r="AK215" s="184" t="n">
        <f aca="true">AVERAGE(INDIRECT("K"&amp;AD215):INDIRECT("K"&amp;AD216-1))</f>
        <v>0.00190766666666667</v>
      </c>
      <c r="AL215" s="184" t="n">
        <f aca="true">AVERAGE(INDIRECT("L"&amp;AD215):INDIRECT("L"&amp;AD216-1))</f>
        <v>4.11666666666667E-005</v>
      </c>
      <c r="AM215" s="184" t="n">
        <f aca="false">(ABS(AK215)/AK215*SQRT((AK215)^2+(AL215)^2))</f>
        <v>0.00190811079488471</v>
      </c>
      <c r="AO215" s="184" t="n">
        <f aca="true">STDEV(INDIRECT("K"&amp;AD215):INDIRECT("K"&amp;AD216-1))</f>
        <v>1.52752523165281E-007</v>
      </c>
    </row>
    <row r="216" customFormat="false" ht="14.25" hidden="false" customHeight="true" outlineLevel="0" collapsed="false">
      <c r="A216" s="1" t="s">
        <v>592</v>
      </c>
      <c r="B216" s="1" t="s">
        <v>305</v>
      </c>
      <c r="C216" s="1" t="n">
        <v>0</v>
      </c>
      <c r="D216" s="1" t="n">
        <v>200</v>
      </c>
      <c r="E216" s="1" t="n">
        <v>976</v>
      </c>
      <c r="F216" s="1" t="s">
        <v>306</v>
      </c>
      <c r="G216" s="184" t="n">
        <v>0.0024039</v>
      </c>
      <c r="H216" s="184" t="n">
        <v>4.94E-005</v>
      </c>
      <c r="I216" s="184" t="n">
        <v>-8.4035E-006</v>
      </c>
      <c r="J216" s="184" t="n">
        <v>-3.195E-007</v>
      </c>
      <c r="K216" s="184" t="n">
        <v>0.0024123</v>
      </c>
      <c r="L216" s="184" t="n">
        <v>4.97E-005</v>
      </c>
      <c r="M216" s="185" t="n">
        <v>1.18</v>
      </c>
      <c r="N216" s="1" t="n">
        <v>0</v>
      </c>
      <c r="O216" s="1" t="n">
        <v>0</v>
      </c>
      <c r="P216" s="1" t="n">
        <v>0</v>
      </c>
      <c r="Q216" s="1" t="n">
        <v>1</v>
      </c>
      <c r="R216" s="1" t="n">
        <v>2.4123E-005</v>
      </c>
      <c r="S216" s="1" t="n">
        <v>4.97E-007</v>
      </c>
      <c r="T216" s="1" t="n">
        <v>3</v>
      </c>
      <c r="U216" s="1" t="n">
        <v>0</v>
      </c>
      <c r="V216" s="1" t="n">
        <v>0</v>
      </c>
      <c r="W216" s="186" t="s">
        <v>594</v>
      </c>
      <c r="X216" s="1" t="s">
        <v>308</v>
      </c>
      <c r="Y216" s="1" t="s">
        <v>309</v>
      </c>
      <c r="AD216" s="1" t="n">
        <f aca="false">AD215+3</f>
        <v>644</v>
      </c>
      <c r="AE216" s="1" t="n">
        <v>215</v>
      </c>
      <c r="AF216" s="1" t="str">
        <f aca="true">INDIRECT("A"&amp;AD216)</f>
        <v>36-0.2</v>
      </c>
      <c r="AG216" s="1" t="n">
        <f aca="true">INDIRECT("D"&amp;AD216)</f>
        <v>200</v>
      </c>
      <c r="AH216" s="1" t="n">
        <f aca="true">INDIRECT("E"&amp;AD216)</f>
        <v>976</v>
      </c>
      <c r="AI216" s="184" t="n">
        <f aca="true">INDIRECT("I"&amp;AD216)</f>
        <v>-8.1212E-006</v>
      </c>
      <c r="AJ216" s="184" t="n">
        <f aca="true">INDIRECT("J"&amp;AD216)</f>
        <v>-2.081E-007</v>
      </c>
      <c r="AK216" s="184" t="n">
        <f aca="true">AVERAGE(INDIRECT("K"&amp;AD216):INDIRECT("K"&amp;AD217-1))</f>
        <v>0.0027867</v>
      </c>
      <c r="AL216" s="184" t="n">
        <f aca="true">AVERAGE(INDIRECT("L"&amp;AD216):INDIRECT("L"&amp;AD217-1))</f>
        <v>5.78E-005</v>
      </c>
      <c r="AM216" s="184" t="n">
        <f aca="false">(ABS(AK216)/AK216*SQRT((AK216)^2+(AL216)^2))</f>
        <v>0.00278729936138909</v>
      </c>
      <c r="AO216" s="184" t="n">
        <f aca="true">STDEV(INDIRECT("K"&amp;AD216):INDIRECT("K"&amp;AD217-1))</f>
        <v>9.99999999998398E-008</v>
      </c>
    </row>
    <row r="217" customFormat="false" ht="14.25" hidden="false" customHeight="true" outlineLevel="0" collapsed="false">
      <c r="A217" s="1" t="s">
        <v>592</v>
      </c>
      <c r="B217" s="1" t="s">
        <v>305</v>
      </c>
      <c r="C217" s="1" t="n">
        <v>0</v>
      </c>
      <c r="D217" s="1" t="n">
        <v>200</v>
      </c>
      <c r="E217" s="1" t="n">
        <v>976</v>
      </c>
      <c r="F217" s="1" t="s">
        <v>306</v>
      </c>
      <c r="G217" s="184" t="n">
        <v>0.0024034</v>
      </c>
      <c r="H217" s="184" t="n">
        <v>4.93E-005</v>
      </c>
      <c r="I217" s="184" t="n">
        <v>-8.4035E-006</v>
      </c>
      <c r="J217" s="184" t="n">
        <v>-3.195E-007</v>
      </c>
      <c r="K217" s="184" t="n">
        <v>0.0024118</v>
      </c>
      <c r="L217" s="184" t="n">
        <v>4.96E-005</v>
      </c>
      <c r="M217" s="185" t="n">
        <v>1.18</v>
      </c>
      <c r="N217" s="1" t="n">
        <v>0</v>
      </c>
      <c r="O217" s="1" t="n">
        <v>0</v>
      </c>
      <c r="P217" s="1" t="n">
        <v>0</v>
      </c>
      <c r="Q217" s="1" t="n">
        <v>1</v>
      </c>
      <c r="R217" s="1" t="n">
        <v>2.4118E-005</v>
      </c>
      <c r="S217" s="1" t="n">
        <v>4.958E-007</v>
      </c>
      <c r="T217" s="1" t="n">
        <v>3</v>
      </c>
      <c r="U217" s="1" t="n">
        <v>0</v>
      </c>
      <c r="V217" s="1" t="n">
        <v>0</v>
      </c>
      <c r="W217" s="186" t="s">
        <v>595</v>
      </c>
      <c r="X217" s="1" t="s">
        <v>308</v>
      </c>
      <c r="Y217" s="1" t="s">
        <v>309</v>
      </c>
      <c r="AD217" s="1" t="n">
        <f aca="false">AD216+3</f>
        <v>647</v>
      </c>
      <c r="AE217" s="1" t="n">
        <v>216</v>
      </c>
      <c r="AF217" s="1" t="str">
        <f aca="true">INDIRECT("A"&amp;AD217)</f>
        <v>36-&lt;0.2</v>
      </c>
      <c r="AG217" s="1" t="n">
        <f aca="true">INDIRECT("D"&amp;AD217)</f>
        <v>200</v>
      </c>
      <c r="AH217" s="1" t="n">
        <f aca="true">INDIRECT("E"&amp;AD217)</f>
        <v>976</v>
      </c>
      <c r="AI217" s="184" t="n">
        <f aca="true">INDIRECT("I"&amp;AD217)</f>
        <v>-8.1212E-006</v>
      </c>
      <c r="AJ217" s="184" t="n">
        <f aca="true">INDIRECT("J"&amp;AD217)</f>
        <v>-2.081E-007</v>
      </c>
      <c r="AK217" s="184" t="n">
        <f aca="true">AVERAGE(INDIRECT("K"&amp;AD217):INDIRECT("K"&amp;AD218-1))</f>
        <v>0.0053477</v>
      </c>
      <c r="AL217" s="184" t="n">
        <f aca="true">AVERAGE(INDIRECT("L"&amp;AD217):INDIRECT("L"&amp;AD218-1))</f>
        <v>0.0001034</v>
      </c>
      <c r="AM217" s="184" t="n">
        <f aca="false">(ABS(AK217)/AK217*SQRT((AK217)^2+(AL217)^2))</f>
        <v>0.00534869954755359</v>
      </c>
      <c r="AO217" s="184" t="n">
        <f aca="true">STDEV(INDIRECT("K"&amp;AD217):INDIRECT("K"&amp;AD218-1))</f>
        <v>4.35889894353966E-007</v>
      </c>
    </row>
    <row r="218" customFormat="false" ht="14.25" hidden="false" customHeight="true" outlineLevel="0" collapsed="false">
      <c r="A218" s="1" t="s">
        <v>596</v>
      </c>
      <c r="B218" s="1" t="s">
        <v>305</v>
      </c>
      <c r="C218" s="1" t="n">
        <v>0</v>
      </c>
      <c r="D218" s="1" t="n">
        <v>200</v>
      </c>
      <c r="E218" s="1" t="n">
        <v>976</v>
      </c>
      <c r="F218" s="1" t="s">
        <v>306</v>
      </c>
      <c r="G218" s="184" t="n">
        <v>0.00079369</v>
      </c>
      <c r="H218" s="184" t="n">
        <v>2.2993E-005</v>
      </c>
      <c r="I218" s="184" t="n">
        <v>-8.4035E-006</v>
      </c>
      <c r="J218" s="184" t="n">
        <v>-3.195E-007</v>
      </c>
      <c r="K218" s="184" t="n">
        <v>0.0008021</v>
      </c>
      <c r="L218" s="184" t="n">
        <v>2.3312E-005</v>
      </c>
      <c r="M218" s="185" t="n">
        <v>1.66</v>
      </c>
      <c r="N218" s="1" t="n">
        <v>0</v>
      </c>
      <c r="O218" s="1" t="n">
        <v>0</v>
      </c>
      <c r="P218" s="1" t="n">
        <v>0</v>
      </c>
      <c r="Q218" s="1" t="n">
        <v>1</v>
      </c>
      <c r="R218" s="1" t="n">
        <v>8.021E-006</v>
      </c>
      <c r="S218" s="1" t="n">
        <v>2.331E-007</v>
      </c>
      <c r="T218" s="1" t="n">
        <v>3</v>
      </c>
      <c r="U218" s="1" t="n">
        <v>0</v>
      </c>
      <c r="V218" s="1" t="n">
        <v>0</v>
      </c>
      <c r="W218" s="186" t="s">
        <v>597</v>
      </c>
      <c r="X218" s="1" t="s">
        <v>308</v>
      </c>
      <c r="Y218" s="1" t="s">
        <v>309</v>
      </c>
      <c r="AD218" s="1" t="n">
        <f aca="false">AD217+3</f>
        <v>650</v>
      </c>
      <c r="AE218" s="1" t="n">
        <v>217</v>
      </c>
      <c r="AF218" s="1" t="str">
        <f aca="true">INDIRECT("A"&amp;AD218)</f>
        <v>37-ALL</v>
      </c>
      <c r="AG218" s="1" t="n">
        <f aca="true">INDIRECT("D"&amp;AD218)</f>
        <v>200</v>
      </c>
      <c r="AH218" s="1" t="n">
        <f aca="true">INDIRECT("E"&amp;AD218)</f>
        <v>976</v>
      </c>
      <c r="AI218" s="184" t="n">
        <f aca="true">INDIRECT("I"&amp;AD218)</f>
        <v>-8.1212E-006</v>
      </c>
      <c r="AJ218" s="184" t="n">
        <f aca="true">INDIRECT("J"&amp;AD218)</f>
        <v>-2.081E-007</v>
      </c>
      <c r="AK218" s="184" t="n">
        <f aca="true">AVERAGE(INDIRECT("K"&amp;AD218):INDIRECT("K"&amp;AD219-1))</f>
        <v>0.00173746666666667</v>
      </c>
      <c r="AL218" s="184" t="n">
        <f aca="true">AVERAGE(INDIRECT("L"&amp;AD218):INDIRECT("L"&amp;AD219-1))</f>
        <v>3.28333333333333E-005</v>
      </c>
      <c r="AM218" s="184" t="n">
        <f aca="false">(ABS(AK218)/AK218*SQRT((AK218)^2+(AL218)^2))</f>
        <v>0.00173777686874799</v>
      </c>
      <c r="AO218" s="184" t="n">
        <f aca="true">STDEV(INDIRECT("K"&amp;AD218):INDIRECT("K"&amp;AD219-1))</f>
        <v>1.50111069989312E-006</v>
      </c>
    </row>
    <row r="219" customFormat="false" ht="14.25" hidden="false" customHeight="true" outlineLevel="0" collapsed="false">
      <c r="A219" s="1" t="s">
        <v>596</v>
      </c>
      <c r="B219" s="1" t="s">
        <v>305</v>
      </c>
      <c r="C219" s="1" t="n">
        <v>0</v>
      </c>
      <c r="D219" s="1" t="n">
        <v>200</v>
      </c>
      <c r="E219" s="1" t="n">
        <v>976</v>
      </c>
      <c r="F219" s="1" t="s">
        <v>306</v>
      </c>
      <c r="G219" s="184" t="n">
        <v>0.00079382</v>
      </c>
      <c r="H219" s="184" t="n">
        <v>2.2883E-005</v>
      </c>
      <c r="I219" s="184" t="n">
        <v>-8.4035E-006</v>
      </c>
      <c r="J219" s="184" t="n">
        <v>-3.195E-007</v>
      </c>
      <c r="K219" s="184" t="n">
        <v>0.00080222</v>
      </c>
      <c r="L219" s="184" t="n">
        <v>2.3202E-005</v>
      </c>
      <c r="M219" s="185" t="n">
        <v>1.66</v>
      </c>
      <c r="N219" s="1" t="n">
        <v>0</v>
      </c>
      <c r="O219" s="1" t="n">
        <v>0</v>
      </c>
      <c r="P219" s="1" t="n">
        <v>0</v>
      </c>
      <c r="Q219" s="1" t="n">
        <v>1</v>
      </c>
      <c r="R219" s="1" t="n">
        <v>8.0222E-006</v>
      </c>
      <c r="S219" s="1" t="n">
        <v>2.32E-007</v>
      </c>
      <c r="T219" s="1" t="n">
        <v>3</v>
      </c>
      <c r="U219" s="1" t="n">
        <v>0</v>
      </c>
      <c r="V219" s="1" t="n">
        <v>0</v>
      </c>
      <c r="W219" s="186" t="s">
        <v>598</v>
      </c>
      <c r="X219" s="1" t="s">
        <v>308</v>
      </c>
      <c r="Y219" s="1" t="s">
        <v>309</v>
      </c>
      <c r="AD219" s="1" t="n">
        <f aca="false">AD218+3</f>
        <v>653</v>
      </c>
      <c r="AE219" s="1" t="n">
        <v>218</v>
      </c>
      <c r="AF219" s="1" t="str">
        <f aca="true">INDIRECT("A"&amp;AD219)</f>
        <v>37-0.8</v>
      </c>
      <c r="AG219" s="1" t="n">
        <f aca="true">INDIRECT("D"&amp;AD219)</f>
        <v>200</v>
      </c>
      <c r="AH219" s="1" t="n">
        <f aca="true">INDIRECT("E"&amp;AD219)</f>
        <v>976</v>
      </c>
      <c r="AI219" s="184" t="n">
        <f aca="true">INDIRECT("I"&amp;AD219)</f>
        <v>-8.1212E-006</v>
      </c>
      <c r="AJ219" s="184" t="n">
        <f aca="true">INDIRECT("J"&amp;AD219)</f>
        <v>-2.081E-007</v>
      </c>
      <c r="AK219" s="184" t="n">
        <f aca="true">AVERAGE(INDIRECT("K"&amp;AD219):INDIRECT("K"&amp;AD220-1))</f>
        <v>0.00322783333333333</v>
      </c>
      <c r="AL219" s="184" t="n">
        <f aca="true">AVERAGE(INDIRECT("L"&amp;AD219):INDIRECT("L"&amp;AD220-1))</f>
        <v>5.37E-005</v>
      </c>
      <c r="AM219" s="184" t="n">
        <f aca="false">(ABS(AK219)/AK219*SQRT((AK219)^2+(AL219)^2))</f>
        <v>0.00322827999370838</v>
      </c>
      <c r="AO219" s="184" t="n">
        <f aca="true">STDEV(INDIRECT("K"&amp;AD219):INDIRECT("K"&amp;AD220-1))</f>
        <v>6.02771377334296E-007</v>
      </c>
    </row>
    <row r="220" customFormat="false" ht="14.25" hidden="false" customHeight="true" outlineLevel="0" collapsed="false">
      <c r="A220" s="1" t="s">
        <v>596</v>
      </c>
      <c r="B220" s="1" t="s">
        <v>305</v>
      </c>
      <c r="C220" s="1" t="n">
        <v>0</v>
      </c>
      <c r="D220" s="1" t="n">
        <v>200</v>
      </c>
      <c r="E220" s="1" t="n">
        <v>976</v>
      </c>
      <c r="F220" s="1" t="s">
        <v>306</v>
      </c>
      <c r="G220" s="184" t="n">
        <v>0.00079344</v>
      </c>
      <c r="H220" s="184" t="n">
        <v>2.2773E-005</v>
      </c>
      <c r="I220" s="184" t="n">
        <v>-8.4035E-006</v>
      </c>
      <c r="J220" s="184" t="n">
        <v>-3.195E-007</v>
      </c>
      <c r="K220" s="184" t="n">
        <v>0.00080185</v>
      </c>
      <c r="L220" s="184" t="n">
        <v>2.3093E-005</v>
      </c>
      <c r="M220" s="185" t="n">
        <v>1.65</v>
      </c>
      <c r="N220" s="1" t="n">
        <v>0</v>
      </c>
      <c r="O220" s="1" t="n">
        <v>0</v>
      </c>
      <c r="P220" s="1" t="n">
        <v>0</v>
      </c>
      <c r="Q220" s="1" t="n">
        <v>1</v>
      </c>
      <c r="R220" s="1" t="n">
        <v>8.0185E-006</v>
      </c>
      <c r="S220" s="1" t="n">
        <v>2.309E-007</v>
      </c>
      <c r="T220" s="1" t="n">
        <v>3</v>
      </c>
      <c r="U220" s="1" t="n">
        <v>0</v>
      </c>
      <c r="V220" s="1" t="n">
        <v>0</v>
      </c>
      <c r="W220" s="186" t="s">
        <v>599</v>
      </c>
      <c r="X220" s="1" t="s">
        <v>308</v>
      </c>
      <c r="Y220" s="1" t="s">
        <v>309</v>
      </c>
      <c r="AD220" s="1" t="n">
        <f aca="false">AD219+3</f>
        <v>656</v>
      </c>
      <c r="AE220" s="1" t="n">
        <v>219</v>
      </c>
      <c r="AF220" s="1" t="str">
        <f aca="true">INDIRECT("A"&amp;AD220)</f>
        <v>37-0.6</v>
      </c>
      <c r="AG220" s="1" t="n">
        <f aca="true">INDIRECT("D"&amp;AD220)</f>
        <v>200</v>
      </c>
      <c r="AH220" s="1" t="n">
        <f aca="true">INDIRECT("E"&amp;AD220)</f>
        <v>976</v>
      </c>
      <c r="AI220" s="184" t="n">
        <f aca="true">INDIRECT("I"&amp;AD220)</f>
        <v>-8.1212E-006</v>
      </c>
      <c r="AJ220" s="184" t="n">
        <f aca="true">INDIRECT("J"&amp;AD220)</f>
        <v>-2.081E-007</v>
      </c>
      <c r="AK220" s="184" t="n">
        <f aca="true">AVERAGE(INDIRECT("K"&amp;AD220):INDIRECT("K"&amp;AD221-1))</f>
        <v>0.00197063333333333</v>
      </c>
      <c r="AL220" s="184" t="n">
        <f aca="true">AVERAGE(INDIRECT("L"&amp;AD220):INDIRECT("L"&amp;AD221-1))</f>
        <v>3.59E-005</v>
      </c>
      <c r="AM220" s="184" t="n">
        <f aca="false">(ABS(AK220)/AK220*SQRT((AK220)^2+(AL220)^2))</f>
        <v>0.00197096031021542</v>
      </c>
      <c r="AO220" s="184" t="n">
        <f aca="true">STDEV(INDIRECT("K"&amp;AD220):INDIRECT("K"&amp;AD221-1))</f>
        <v>1.15470053837991E-007</v>
      </c>
    </row>
    <row r="221" customFormat="false" ht="14.25" hidden="false" customHeight="true" outlineLevel="0" collapsed="false">
      <c r="A221" s="1" t="s">
        <v>600</v>
      </c>
      <c r="B221" s="1" t="s">
        <v>305</v>
      </c>
      <c r="C221" s="1" t="n">
        <v>0</v>
      </c>
      <c r="D221" s="1" t="n">
        <v>200</v>
      </c>
      <c r="E221" s="1" t="n">
        <v>976</v>
      </c>
      <c r="F221" s="1" t="s">
        <v>306</v>
      </c>
      <c r="G221" s="184" t="n">
        <v>0.0019922</v>
      </c>
      <c r="H221" s="184" t="n">
        <v>5.99E-005</v>
      </c>
      <c r="I221" s="184" t="n">
        <v>-8.4035E-006</v>
      </c>
      <c r="J221" s="184" t="n">
        <v>-3.195E-007</v>
      </c>
      <c r="K221" s="184" t="n">
        <v>0.0020006</v>
      </c>
      <c r="L221" s="184" t="n">
        <v>6.02E-005</v>
      </c>
      <c r="M221" s="185" t="n">
        <v>1.72</v>
      </c>
      <c r="N221" s="1" t="n">
        <v>0</v>
      </c>
      <c r="O221" s="1" t="n">
        <v>0</v>
      </c>
      <c r="P221" s="1" t="n">
        <v>0</v>
      </c>
      <c r="Q221" s="1" t="n">
        <v>1</v>
      </c>
      <c r="R221" s="1" t="n">
        <v>2.0006E-005</v>
      </c>
      <c r="S221" s="1" t="n">
        <v>6.021E-007</v>
      </c>
      <c r="T221" s="1" t="n">
        <v>3</v>
      </c>
      <c r="U221" s="1" t="n">
        <v>0</v>
      </c>
      <c r="V221" s="1" t="n">
        <v>0</v>
      </c>
      <c r="W221" s="186" t="s">
        <v>601</v>
      </c>
      <c r="X221" s="1" t="s">
        <v>308</v>
      </c>
      <c r="Y221" s="1" t="s">
        <v>309</v>
      </c>
      <c r="AD221" s="1" t="n">
        <f aca="false">AD220+3</f>
        <v>659</v>
      </c>
      <c r="AE221" s="1" t="n">
        <v>220</v>
      </c>
      <c r="AF221" s="1" t="str">
        <f aca="true">INDIRECT("A"&amp;AD221)</f>
        <v>37-0.4</v>
      </c>
      <c r="AG221" s="1" t="n">
        <f aca="true">INDIRECT("D"&amp;AD221)</f>
        <v>200</v>
      </c>
      <c r="AH221" s="1" t="n">
        <f aca="true">INDIRECT("E"&amp;AD221)</f>
        <v>976</v>
      </c>
      <c r="AI221" s="184" t="n">
        <f aca="true">INDIRECT("I"&amp;AD221)</f>
        <v>-8.1212E-006</v>
      </c>
      <c r="AJ221" s="184" t="n">
        <f aca="true">INDIRECT("J"&amp;AD221)</f>
        <v>-2.081E-007</v>
      </c>
      <c r="AK221" s="184" t="n">
        <f aca="true">AVERAGE(INDIRECT("K"&amp;AD221):INDIRECT("K"&amp;AD222-1))</f>
        <v>0.001197</v>
      </c>
      <c r="AL221" s="184" t="n">
        <f aca="true">AVERAGE(INDIRECT("L"&amp;AD221):INDIRECT("L"&amp;AD222-1))</f>
        <v>2.50666666666667E-005</v>
      </c>
      <c r="AM221" s="184" t="n">
        <f aca="false">(ABS(AK221)/AK221*SQRT((AK221)^2+(AL221)^2))</f>
        <v>0.00119726243479773</v>
      </c>
      <c r="AO221" s="184" t="n">
        <f aca="true">STDEV(INDIRECT("K"&amp;AD221):INDIRECT("K"&amp;AD222-1))</f>
        <v>2.64575131106486E-007</v>
      </c>
    </row>
    <row r="222" customFormat="false" ht="14.25" hidden="false" customHeight="true" outlineLevel="0" collapsed="false">
      <c r="A222" s="1" t="s">
        <v>600</v>
      </c>
      <c r="B222" s="1" t="s">
        <v>305</v>
      </c>
      <c r="C222" s="1" t="n">
        <v>0</v>
      </c>
      <c r="D222" s="1" t="n">
        <v>200</v>
      </c>
      <c r="E222" s="1" t="n">
        <v>976</v>
      </c>
      <c r="F222" s="1" t="s">
        <v>306</v>
      </c>
      <c r="G222" s="184" t="n">
        <v>0.0019922</v>
      </c>
      <c r="H222" s="184" t="n">
        <v>5.95E-005</v>
      </c>
      <c r="I222" s="184" t="n">
        <v>-8.4035E-006</v>
      </c>
      <c r="J222" s="184" t="n">
        <v>-3.195E-007</v>
      </c>
      <c r="K222" s="184" t="n">
        <v>0.0020006</v>
      </c>
      <c r="L222" s="184" t="n">
        <v>5.98E-005</v>
      </c>
      <c r="M222" s="185" t="n">
        <v>1.71</v>
      </c>
      <c r="N222" s="1" t="n">
        <v>0</v>
      </c>
      <c r="O222" s="1" t="n">
        <v>0</v>
      </c>
      <c r="P222" s="1" t="n">
        <v>0</v>
      </c>
      <c r="Q222" s="1" t="n">
        <v>1</v>
      </c>
      <c r="R222" s="1" t="n">
        <v>2.0006E-005</v>
      </c>
      <c r="S222" s="1" t="n">
        <v>5.981E-007</v>
      </c>
      <c r="T222" s="1" t="n">
        <v>3</v>
      </c>
      <c r="U222" s="1" t="n">
        <v>0</v>
      </c>
      <c r="V222" s="1" t="n">
        <v>0</v>
      </c>
      <c r="W222" s="186" t="s">
        <v>602</v>
      </c>
      <c r="X222" s="1" t="s">
        <v>308</v>
      </c>
      <c r="Y222" s="1" t="s">
        <v>309</v>
      </c>
      <c r="AD222" s="1" t="n">
        <f aca="false">AD221+3</f>
        <v>662</v>
      </c>
      <c r="AE222" s="1" t="n">
        <v>221</v>
      </c>
      <c r="AF222" s="1" t="str">
        <f aca="true">INDIRECT("A"&amp;AD222)</f>
        <v>37-0.2</v>
      </c>
      <c r="AG222" s="1" t="n">
        <f aca="true">INDIRECT("D"&amp;AD222)</f>
        <v>200</v>
      </c>
      <c r="AH222" s="1" t="n">
        <f aca="true">INDIRECT("E"&amp;AD222)</f>
        <v>976</v>
      </c>
      <c r="AI222" s="184" t="n">
        <f aca="true">INDIRECT("I"&amp;AD222)</f>
        <v>-8.1212E-006</v>
      </c>
      <c r="AJ222" s="184" t="n">
        <f aca="true">INDIRECT("J"&amp;AD222)</f>
        <v>-2.081E-007</v>
      </c>
      <c r="AK222" s="184" t="n">
        <f aca="true">AVERAGE(INDIRECT("K"&amp;AD222):INDIRECT("K"&amp;AD223-1))</f>
        <v>0.0013933</v>
      </c>
      <c r="AL222" s="184" t="n">
        <f aca="true">AVERAGE(INDIRECT("L"&amp;AD222):INDIRECT("L"&amp;AD223-1))</f>
        <v>2.81E-005</v>
      </c>
      <c r="AM222" s="184" t="n">
        <f aca="false">(ABS(AK222)/AK222*SQRT((AK222)^2+(AL222)^2))</f>
        <v>0.00139358333084176</v>
      </c>
      <c r="AO222" s="184" t="n">
        <f aca="true">STDEV(INDIRECT("K"&amp;AD222):INDIRECT("K"&amp;AD223-1))</f>
        <v>6.08276253029846E-007</v>
      </c>
    </row>
    <row r="223" customFormat="false" ht="14.25" hidden="false" customHeight="true" outlineLevel="0" collapsed="false">
      <c r="A223" s="1" t="s">
        <v>600</v>
      </c>
      <c r="B223" s="1" t="s">
        <v>305</v>
      </c>
      <c r="C223" s="1" t="n">
        <v>0</v>
      </c>
      <c r="D223" s="1" t="n">
        <v>200</v>
      </c>
      <c r="E223" s="1" t="n">
        <v>976</v>
      </c>
      <c r="F223" s="1" t="s">
        <v>306</v>
      </c>
      <c r="G223" s="184" t="n">
        <v>0.0019912</v>
      </c>
      <c r="H223" s="184" t="n">
        <v>5.97E-005</v>
      </c>
      <c r="I223" s="184" t="n">
        <v>-8.4035E-006</v>
      </c>
      <c r="J223" s="184" t="n">
        <v>-3.195E-007</v>
      </c>
      <c r="K223" s="184" t="n">
        <v>0.0019996</v>
      </c>
      <c r="L223" s="184" t="n">
        <v>6E-005</v>
      </c>
      <c r="M223" s="185" t="n">
        <v>1.72</v>
      </c>
      <c r="N223" s="1" t="n">
        <v>0</v>
      </c>
      <c r="O223" s="1" t="n">
        <v>0</v>
      </c>
      <c r="P223" s="1" t="n">
        <v>0</v>
      </c>
      <c r="Q223" s="1" t="n">
        <v>1</v>
      </c>
      <c r="R223" s="1" t="n">
        <v>1.9996E-005</v>
      </c>
      <c r="S223" s="1" t="n">
        <v>6E-007</v>
      </c>
      <c r="T223" s="1" t="n">
        <v>3</v>
      </c>
      <c r="U223" s="1" t="n">
        <v>0</v>
      </c>
      <c r="V223" s="1" t="n">
        <v>0</v>
      </c>
      <c r="W223" s="186" t="s">
        <v>603</v>
      </c>
      <c r="X223" s="1" t="s">
        <v>308</v>
      </c>
      <c r="Y223" s="1" t="s">
        <v>309</v>
      </c>
      <c r="AD223" s="1" t="n">
        <f aca="false">AD222+3</f>
        <v>665</v>
      </c>
      <c r="AE223" s="1" t="n">
        <v>222</v>
      </c>
      <c r="AF223" s="1" t="str">
        <f aca="true">INDIRECT("A"&amp;AD223)</f>
        <v>37-&lt;0.2</v>
      </c>
      <c r="AG223" s="1" t="n">
        <f aca="true">INDIRECT("D"&amp;AD223)</f>
        <v>200</v>
      </c>
      <c r="AH223" s="1" t="n">
        <f aca="true">INDIRECT("E"&amp;AD223)</f>
        <v>976</v>
      </c>
      <c r="AI223" s="184" t="n">
        <f aca="true">INDIRECT("I"&amp;AD223)</f>
        <v>-8.1212E-006</v>
      </c>
      <c r="AJ223" s="184" t="n">
        <f aca="true">INDIRECT("J"&amp;AD223)</f>
        <v>-2.081E-007</v>
      </c>
      <c r="AK223" s="184" t="n">
        <f aca="true">AVERAGE(INDIRECT("K"&amp;AD223):INDIRECT("K"&amp;AD224-1))</f>
        <v>0.00335963333333333</v>
      </c>
      <c r="AL223" s="184" t="n">
        <f aca="true">AVERAGE(INDIRECT("L"&amp;AD223):INDIRECT("L"&amp;AD224-1))</f>
        <v>6.24333333333333E-005</v>
      </c>
      <c r="AM223" s="184" t="n">
        <f aca="false">(ABS(AK223)/AK223*SQRT((AK223)^2+(AL223)^2))</f>
        <v>0.00336021339434798</v>
      </c>
      <c r="AO223" s="184" t="n">
        <f aca="true">STDEV(INDIRECT("K"&amp;AD223):INDIRECT("K"&amp;AD224-1))</f>
        <v>3.05505046330373E-007</v>
      </c>
    </row>
    <row r="224" customFormat="false" ht="14.25" hidden="false" customHeight="true" outlineLevel="0" collapsed="false">
      <c r="A224" s="1" t="s">
        <v>604</v>
      </c>
      <c r="B224" s="1" t="s">
        <v>305</v>
      </c>
      <c r="C224" s="1" t="n">
        <v>0</v>
      </c>
      <c r="D224" s="1" t="n">
        <v>200</v>
      </c>
      <c r="E224" s="1" t="n">
        <v>976</v>
      </c>
      <c r="F224" s="1" t="s">
        <v>306</v>
      </c>
      <c r="G224" s="184" t="n">
        <v>0.0011509</v>
      </c>
      <c r="H224" s="184" t="n">
        <v>3.42E-005</v>
      </c>
      <c r="I224" s="184" t="n">
        <v>-8.4035E-006</v>
      </c>
      <c r="J224" s="184" t="n">
        <v>-3.195E-007</v>
      </c>
      <c r="K224" s="184" t="n">
        <v>0.0011593</v>
      </c>
      <c r="L224" s="184" t="n">
        <v>3.45E-005</v>
      </c>
      <c r="M224" s="185" t="n">
        <v>1.71</v>
      </c>
      <c r="N224" s="1" t="n">
        <v>0</v>
      </c>
      <c r="O224" s="1" t="n">
        <v>0</v>
      </c>
      <c r="P224" s="1" t="n">
        <v>0</v>
      </c>
      <c r="Q224" s="1" t="n">
        <v>1</v>
      </c>
      <c r="R224" s="1" t="n">
        <v>1.1593E-005</v>
      </c>
      <c r="S224" s="1" t="n">
        <v>3.454E-007</v>
      </c>
      <c r="T224" s="1" t="n">
        <v>3</v>
      </c>
      <c r="U224" s="1" t="n">
        <v>0</v>
      </c>
      <c r="V224" s="1" t="n">
        <v>0</v>
      </c>
      <c r="W224" s="186" t="s">
        <v>605</v>
      </c>
      <c r="X224" s="1" t="s">
        <v>308</v>
      </c>
      <c r="Y224" s="1" t="s">
        <v>309</v>
      </c>
      <c r="AD224" s="1" t="n">
        <f aca="false">AD223+3</f>
        <v>668</v>
      </c>
      <c r="AE224" s="1" t="n">
        <v>223</v>
      </c>
      <c r="AF224" s="1" t="str">
        <f aca="true">INDIRECT("A"&amp;AD224)</f>
        <v>38-ALL</v>
      </c>
      <c r="AG224" s="1" t="n">
        <f aca="true">INDIRECT("D"&amp;AD224)</f>
        <v>200</v>
      </c>
      <c r="AH224" s="1" t="n">
        <f aca="true">INDIRECT("E"&amp;AD224)</f>
        <v>976</v>
      </c>
      <c r="AI224" s="184" t="n">
        <f aca="true">INDIRECT("I"&amp;AD224)</f>
        <v>-8.1212E-006</v>
      </c>
      <c r="AJ224" s="184" t="n">
        <f aca="true">INDIRECT("J"&amp;AD224)</f>
        <v>-2.081E-007</v>
      </c>
      <c r="AK224" s="184" t="n">
        <f aca="true">AVERAGE(INDIRECT("K"&amp;AD224):INDIRECT("K"&amp;AD225-1))</f>
        <v>0.00141376666666667</v>
      </c>
      <c r="AL224" s="184" t="n">
        <f aca="true">AVERAGE(INDIRECT("L"&amp;AD224):INDIRECT("L"&amp;AD225-1))</f>
        <v>3.12333333333333E-005</v>
      </c>
      <c r="AM224" s="184" t="n">
        <f aca="false">(ABS(AK224)/AK224*SQRT((AK224)^2+(AL224)^2))</f>
        <v>0.00141411163239996</v>
      </c>
      <c r="AO224" s="184" t="n">
        <f aca="true">STDEV(INDIRECT("K"&amp;AD224):INDIRECT("K"&amp;AD225-1))</f>
        <v>2.08166599946523E-007</v>
      </c>
    </row>
    <row r="225" customFormat="false" ht="14.25" hidden="false" customHeight="true" outlineLevel="0" collapsed="false">
      <c r="A225" s="1" t="s">
        <v>604</v>
      </c>
      <c r="B225" s="1" t="s">
        <v>305</v>
      </c>
      <c r="C225" s="1" t="n">
        <v>0</v>
      </c>
      <c r="D225" s="1" t="n">
        <v>200</v>
      </c>
      <c r="E225" s="1" t="n">
        <v>976</v>
      </c>
      <c r="F225" s="1" t="s">
        <v>306</v>
      </c>
      <c r="G225" s="184" t="n">
        <v>0.0011522</v>
      </c>
      <c r="H225" s="184" t="n">
        <v>3.37E-005</v>
      </c>
      <c r="I225" s="184" t="n">
        <v>-8.4035E-006</v>
      </c>
      <c r="J225" s="184" t="n">
        <v>-3.195E-007</v>
      </c>
      <c r="K225" s="184" t="n">
        <v>0.0011606</v>
      </c>
      <c r="L225" s="184" t="n">
        <v>3.41E-005</v>
      </c>
      <c r="M225" s="185" t="n">
        <v>1.68</v>
      </c>
      <c r="N225" s="1" t="n">
        <v>0</v>
      </c>
      <c r="O225" s="1" t="n">
        <v>0</v>
      </c>
      <c r="P225" s="1" t="n">
        <v>0</v>
      </c>
      <c r="Q225" s="1" t="n">
        <v>1</v>
      </c>
      <c r="R225" s="1" t="n">
        <v>1.1606E-005</v>
      </c>
      <c r="S225" s="1" t="n">
        <v>3.406E-007</v>
      </c>
      <c r="T225" s="1" t="n">
        <v>3</v>
      </c>
      <c r="U225" s="1" t="n">
        <v>0</v>
      </c>
      <c r="V225" s="1" t="n">
        <v>0</v>
      </c>
      <c r="W225" s="186" t="s">
        <v>606</v>
      </c>
      <c r="X225" s="1" t="s">
        <v>308</v>
      </c>
      <c r="Y225" s="1" t="s">
        <v>309</v>
      </c>
      <c r="AD225" s="1" t="n">
        <f aca="false">AD224+3</f>
        <v>671</v>
      </c>
      <c r="AE225" s="1" t="n">
        <v>224</v>
      </c>
      <c r="AF225" s="1" t="str">
        <f aca="true">INDIRECT("A"&amp;AD225)</f>
        <v>38-0.8</v>
      </c>
      <c r="AG225" s="1" t="n">
        <f aca="true">INDIRECT("D"&amp;AD225)</f>
        <v>200</v>
      </c>
      <c r="AH225" s="1" t="n">
        <f aca="true">INDIRECT("E"&amp;AD225)</f>
        <v>976</v>
      </c>
      <c r="AI225" s="184" t="n">
        <f aca="true">INDIRECT("I"&amp;AD225)</f>
        <v>-8.1212E-006</v>
      </c>
      <c r="AJ225" s="184" t="n">
        <f aca="true">INDIRECT("J"&amp;AD225)</f>
        <v>-2.081E-007</v>
      </c>
      <c r="AK225" s="184" t="n">
        <f aca="true">AVERAGE(INDIRECT("K"&amp;AD225):INDIRECT("K"&amp;AD226-1))</f>
        <v>0.0014635</v>
      </c>
      <c r="AL225" s="184" t="n">
        <f aca="true">AVERAGE(INDIRECT("L"&amp;AD225):INDIRECT("L"&amp;AD226-1))</f>
        <v>3.84333333333333E-005</v>
      </c>
      <c r="AM225" s="184" t="n">
        <f aca="false">(ABS(AK225)/AK225*SQRT((AK225)^2+(AL225)^2))</f>
        <v>0.00146400456662919</v>
      </c>
      <c r="AO225" s="184" t="n">
        <f aca="true">STDEV(INDIRECT("K"&amp;AD225):INDIRECT("K"&amp;AD226-1))</f>
        <v>1.73205080756986E-007</v>
      </c>
    </row>
    <row r="226" customFormat="false" ht="14.25" hidden="false" customHeight="true" outlineLevel="0" collapsed="false">
      <c r="A226" s="1" t="s">
        <v>604</v>
      </c>
      <c r="B226" s="1" t="s">
        <v>305</v>
      </c>
      <c r="C226" s="1" t="n">
        <v>0</v>
      </c>
      <c r="D226" s="1" t="n">
        <v>200</v>
      </c>
      <c r="E226" s="1" t="n">
        <v>976</v>
      </c>
      <c r="F226" s="1" t="s">
        <v>306</v>
      </c>
      <c r="G226" s="184" t="n">
        <v>0.0011524</v>
      </c>
      <c r="H226" s="184" t="n">
        <v>3.4E-005</v>
      </c>
      <c r="I226" s="184" t="n">
        <v>-8.4035E-006</v>
      </c>
      <c r="J226" s="184" t="n">
        <v>-3.195E-007</v>
      </c>
      <c r="K226" s="184" t="n">
        <v>0.0011608</v>
      </c>
      <c r="L226" s="184" t="n">
        <v>3.43E-005</v>
      </c>
      <c r="M226" s="185" t="n">
        <v>1.69</v>
      </c>
      <c r="N226" s="1" t="n">
        <v>0</v>
      </c>
      <c r="O226" s="1" t="n">
        <v>0</v>
      </c>
      <c r="P226" s="1" t="n">
        <v>0</v>
      </c>
      <c r="Q226" s="1" t="n">
        <v>1</v>
      </c>
      <c r="R226" s="1" t="n">
        <v>1.1608E-005</v>
      </c>
      <c r="S226" s="1" t="n">
        <v>3.43E-007</v>
      </c>
      <c r="T226" s="1" t="n">
        <v>3</v>
      </c>
      <c r="U226" s="1" t="n">
        <v>0</v>
      </c>
      <c r="V226" s="1" t="n">
        <v>0</v>
      </c>
      <c r="W226" s="186" t="s">
        <v>607</v>
      </c>
      <c r="X226" s="1" t="s">
        <v>308</v>
      </c>
      <c r="Y226" s="1" t="s">
        <v>309</v>
      </c>
      <c r="AD226" s="1" t="n">
        <f aca="false">AD225+3</f>
        <v>674</v>
      </c>
      <c r="AE226" s="1" t="n">
        <v>225</v>
      </c>
      <c r="AF226" s="1" t="str">
        <f aca="true">INDIRECT("A"&amp;AD226)</f>
        <v>38-0.6</v>
      </c>
      <c r="AG226" s="1" t="n">
        <f aca="true">INDIRECT("D"&amp;AD226)</f>
        <v>200</v>
      </c>
      <c r="AH226" s="1" t="n">
        <f aca="true">INDIRECT("E"&amp;AD226)</f>
        <v>976</v>
      </c>
      <c r="AI226" s="184" t="n">
        <f aca="true">INDIRECT("I"&amp;AD226)</f>
        <v>-8.1212E-006</v>
      </c>
      <c r="AJ226" s="184" t="n">
        <f aca="true">INDIRECT("J"&amp;AD226)</f>
        <v>-2.081E-007</v>
      </c>
      <c r="AK226" s="184" t="n">
        <f aca="true">AVERAGE(INDIRECT("K"&amp;AD226):INDIRECT("K"&amp;AD227-1))</f>
        <v>0.0010068</v>
      </c>
      <c r="AL226" s="184" t="n">
        <f aca="true">AVERAGE(INDIRECT("L"&amp;AD226):INDIRECT("L"&amp;AD227-1))</f>
        <v>2.15E-005</v>
      </c>
      <c r="AM226" s="184" t="n">
        <f aca="false">(ABS(AK226)/AK226*SQRT((AK226)^2+(AL226)^2))</f>
        <v>0.00100702953779917</v>
      </c>
      <c r="AO226" s="184" t="n">
        <f aca="true">STDEV(INDIRECT("K"&amp;AD226):INDIRECT("K"&amp;AD227-1))</f>
        <v>2.64575131106404E-007</v>
      </c>
    </row>
    <row r="227" customFormat="false" ht="14.25" hidden="false" customHeight="true" outlineLevel="0" collapsed="false">
      <c r="A227" s="1" t="s">
        <v>608</v>
      </c>
      <c r="B227" s="1" t="s">
        <v>305</v>
      </c>
      <c r="C227" s="1" t="n">
        <v>0</v>
      </c>
      <c r="D227" s="1" t="n">
        <v>200</v>
      </c>
      <c r="E227" s="1" t="n">
        <v>976</v>
      </c>
      <c r="F227" s="1" t="s">
        <v>306</v>
      </c>
      <c r="G227" s="184" t="n">
        <v>0.00071162</v>
      </c>
      <c r="H227" s="184" t="n">
        <v>2.0002E-005</v>
      </c>
      <c r="I227" s="184" t="n">
        <v>-8.4035E-006</v>
      </c>
      <c r="J227" s="184" t="n">
        <v>-3.195E-007</v>
      </c>
      <c r="K227" s="184" t="n">
        <v>0.00072002</v>
      </c>
      <c r="L227" s="184" t="n">
        <v>2.0321E-005</v>
      </c>
      <c r="M227" s="185" t="n">
        <v>1.62</v>
      </c>
      <c r="N227" s="1" t="n">
        <v>0</v>
      </c>
      <c r="O227" s="1" t="n">
        <v>0</v>
      </c>
      <c r="P227" s="1" t="n">
        <v>0</v>
      </c>
      <c r="Q227" s="1" t="n">
        <v>1</v>
      </c>
      <c r="R227" s="1" t="n">
        <v>7.2002E-006</v>
      </c>
      <c r="S227" s="1" t="n">
        <v>2.032E-007</v>
      </c>
      <c r="T227" s="1" t="n">
        <v>3</v>
      </c>
      <c r="U227" s="1" t="n">
        <v>0</v>
      </c>
      <c r="V227" s="1" t="n">
        <v>0</v>
      </c>
      <c r="W227" s="186" t="s">
        <v>609</v>
      </c>
      <c r="X227" s="1" t="s">
        <v>308</v>
      </c>
      <c r="Y227" s="1" t="s">
        <v>309</v>
      </c>
      <c r="AD227" s="1" t="n">
        <f aca="false">AD226+3</f>
        <v>677</v>
      </c>
      <c r="AE227" s="1" t="n">
        <v>226</v>
      </c>
      <c r="AF227" s="1" t="str">
        <f aca="true">INDIRECT("A"&amp;AD227)</f>
        <v>38-0.4</v>
      </c>
      <c r="AG227" s="1" t="n">
        <f aca="true">INDIRECT("D"&amp;AD227)</f>
        <v>200</v>
      </c>
      <c r="AH227" s="1" t="n">
        <f aca="true">INDIRECT("E"&amp;AD227)</f>
        <v>976</v>
      </c>
      <c r="AI227" s="184" t="n">
        <f aca="true">INDIRECT("I"&amp;AD227)</f>
        <v>-8.1212E-006</v>
      </c>
      <c r="AJ227" s="184" t="n">
        <f aca="true">INDIRECT("J"&amp;AD227)</f>
        <v>-2.081E-007</v>
      </c>
      <c r="AK227" s="184" t="n">
        <f aca="true">AVERAGE(INDIRECT("K"&amp;AD227):INDIRECT("K"&amp;AD228-1))</f>
        <v>0.000602626666666667</v>
      </c>
      <c r="AL227" s="184" t="n">
        <f aca="true">AVERAGE(INDIRECT("L"&amp;AD227):INDIRECT("L"&amp;AD228-1))</f>
        <v>1.4468E-005</v>
      </c>
      <c r="AM227" s="184" t="n">
        <f aca="false">(ABS(AK227)/AK227*SQRT((AK227)^2+(AL227)^2))</f>
        <v>0.000602800317187854</v>
      </c>
      <c r="AO227" s="184" t="n">
        <f aca="true">STDEV(INDIRECT("K"&amp;AD227):INDIRECT("K"&amp;AD228-1))</f>
        <v>2.15715862498168E-007</v>
      </c>
    </row>
    <row r="228" customFormat="false" ht="14.25" hidden="false" customHeight="true" outlineLevel="0" collapsed="false">
      <c r="A228" s="1" t="s">
        <v>608</v>
      </c>
      <c r="B228" s="1" t="s">
        <v>305</v>
      </c>
      <c r="C228" s="1" t="n">
        <v>0</v>
      </c>
      <c r="D228" s="1" t="n">
        <v>200</v>
      </c>
      <c r="E228" s="1" t="n">
        <v>976</v>
      </c>
      <c r="F228" s="1" t="s">
        <v>306</v>
      </c>
      <c r="G228" s="184" t="n">
        <v>0.00071208</v>
      </c>
      <c r="H228" s="184" t="n">
        <v>1.9852E-005</v>
      </c>
      <c r="I228" s="184" t="n">
        <v>-8.4035E-006</v>
      </c>
      <c r="J228" s="184" t="n">
        <v>-3.195E-007</v>
      </c>
      <c r="K228" s="184" t="n">
        <v>0.00072048</v>
      </c>
      <c r="L228" s="184" t="n">
        <v>2.0172E-005</v>
      </c>
      <c r="M228" s="185" t="n">
        <v>1.6</v>
      </c>
      <c r="N228" s="1" t="n">
        <v>0</v>
      </c>
      <c r="O228" s="1" t="n">
        <v>0</v>
      </c>
      <c r="P228" s="1" t="n">
        <v>0</v>
      </c>
      <c r="Q228" s="1" t="n">
        <v>1</v>
      </c>
      <c r="R228" s="1" t="n">
        <v>7.2048E-006</v>
      </c>
      <c r="S228" s="1" t="n">
        <v>2.017E-007</v>
      </c>
      <c r="T228" s="1" t="n">
        <v>3</v>
      </c>
      <c r="U228" s="1" t="n">
        <v>0</v>
      </c>
      <c r="V228" s="1" t="n">
        <v>0</v>
      </c>
      <c r="W228" s="186" t="s">
        <v>610</v>
      </c>
      <c r="X228" s="1" t="s">
        <v>308</v>
      </c>
      <c r="Y228" s="1" t="s">
        <v>309</v>
      </c>
      <c r="AD228" s="1" t="n">
        <f aca="false">AD227+3</f>
        <v>680</v>
      </c>
      <c r="AE228" s="1" t="n">
        <v>227</v>
      </c>
      <c r="AF228" s="1" t="str">
        <f aca="true">INDIRECT("A"&amp;AD228)</f>
        <v>38-0.2</v>
      </c>
      <c r="AG228" s="1" t="n">
        <f aca="true">INDIRECT("D"&amp;AD228)</f>
        <v>200</v>
      </c>
      <c r="AH228" s="1" t="n">
        <f aca="true">INDIRECT("E"&amp;AD228)</f>
        <v>976</v>
      </c>
      <c r="AI228" s="184" t="n">
        <f aca="true">INDIRECT("I"&amp;AD228)</f>
        <v>-8.1212E-006</v>
      </c>
      <c r="AJ228" s="184" t="n">
        <f aca="true">INDIRECT("J"&amp;AD228)</f>
        <v>-2.081E-007</v>
      </c>
      <c r="AK228" s="184" t="n">
        <f aca="true">AVERAGE(INDIRECT("K"&amp;AD228):INDIRECT("K"&amp;AD229-1))</f>
        <v>0.000864236666666667</v>
      </c>
      <c r="AL228" s="184" t="n">
        <f aca="true">AVERAGE(INDIRECT("L"&amp;AD228):INDIRECT("L"&amp;AD229-1))</f>
        <v>2.00416666666667E-005</v>
      </c>
      <c r="AM228" s="184" t="n">
        <f aca="false">(ABS(AK228)/AK228*SQRT((AK228)^2+(AL228)^2))</f>
        <v>0.000864469018770418</v>
      </c>
      <c r="AO228" s="184" t="n">
        <f aca="true">STDEV(INDIRECT("K"&amp;AD228):INDIRECT("K"&amp;AD229-1))</f>
        <v>9.29157324317801E-008</v>
      </c>
    </row>
    <row r="229" customFormat="false" ht="14.25" hidden="false" customHeight="true" outlineLevel="0" collapsed="false">
      <c r="A229" s="1" t="s">
        <v>608</v>
      </c>
      <c r="B229" s="1" t="s">
        <v>305</v>
      </c>
      <c r="C229" s="1" t="n">
        <v>0</v>
      </c>
      <c r="D229" s="1" t="n">
        <v>200</v>
      </c>
      <c r="E229" s="1" t="n">
        <v>976</v>
      </c>
      <c r="F229" s="1" t="s">
        <v>306</v>
      </c>
      <c r="G229" s="184" t="n">
        <v>0.00071136</v>
      </c>
      <c r="H229" s="184" t="n">
        <v>1.9704E-005</v>
      </c>
      <c r="I229" s="184" t="n">
        <v>-8.4035E-006</v>
      </c>
      <c r="J229" s="184" t="n">
        <v>-3.195E-007</v>
      </c>
      <c r="K229" s="184" t="n">
        <v>0.00071976</v>
      </c>
      <c r="L229" s="184" t="n">
        <v>2.0023E-005</v>
      </c>
      <c r="M229" s="185" t="n">
        <v>1.59</v>
      </c>
      <c r="N229" s="1" t="n">
        <v>0</v>
      </c>
      <c r="O229" s="1" t="n">
        <v>0</v>
      </c>
      <c r="P229" s="1" t="n">
        <v>0</v>
      </c>
      <c r="Q229" s="1" t="n">
        <v>1</v>
      </c>
      <c r="R229" s="1" t="n">
        <v>7.1976E-006</v>
      </c>
      <c r="S229" s="1" t="n">
        <v>2.002E-007</v>
      </c>
      <c r="T229" s="1" t="n">
        <v>3</v>
      </c>
      <c r="U229" s="1" t="n">
        <v>0</v>
      </c>
      <c r="V229" s="1" t="n">
        <v>0</v>
      </c>
      <c r="W229" s="186" t="s">
        <v>611</v>
      </c>
      <c r="X229" s="1" t="s">
        <v>308</v>
      </c>
      <c r="Y229" s="1" t="s">
        <v>309</v>
      </c>
      <c r="AD229" s="1" t="n">
        <f aca="false">AD228+3</f>
        <v>683</v>
      </c>
      <c r="AE229" s="1" t="n">
        <v>228</v>
      </c>
      <c r="AF229" s="1" t="str">
        <f aca="true">INDIRECT("A"&amp;AD229)</f>
        <v>38-&lt;0.2</v>
      </c>
      <c r="AG229" s="1" t="n">
        <f aca="true">INDIRECT("D"&amp;AD229)</f>
        <v>200</v>
      </c>
      <c r="AH229" s="1" t="n">
        <f aca="true">INDIRECT("E"&amp;AD229)</f>
        <v>976</v>
      </c>
      <c r="AI229" s="184" t="n">
        <f aca="true">INDIRECT("I"&amp;AD229)</f>
        <v>-8.1212E-006</v>
      </c>
      <c r="AJ229" s="184" t="n">
        <f aca="true">INDIRECT("J"&amp;AD229)</f>
        <v>-2.081E-007</v>
      </c>
      <c r="AK229" s="184" t="n">
        <f aca="true">AVERAGE(INDIRECT("K"&amp;AD229):INDIRECT("K"&amp;AD230-1))</f>
        <v>0.00246493333333333</v>
      </c>
      <c r="AL229" s="184" t="n">
        <f aca="true">AVERAGE(INDIRECT("L"&amp;AD229):INDIRECT("L"&amp;AD230-1))</f>
        <v>5.15666666666667E-005</v>
      </c>
      <c r="AM229" s="184" t="n">
        <f aca="false">(ABS(AK229)/AK229*SQRT((AK229)^2+(AL229)^2))</f>
        <v>0.00246547266439701</v>
      </c>
      <c r="AO229" s="184" t="n">
        <f aca="true">STDEV(INDIRECT("K"&amp;AD229):INDIRECT("K"&amp;AD230-1))</f>
        <v>1.15470053837991E-007</v>
      </c>
    </row>
    <row r="230" customFormat="false" ht="14.25" hidden="false" customHeight="true" outlineLevel="0" collapsed="false">
      <c r="A230" s="1" t="s">
        <v>612</v>
      </c>
      <c r="B230" s="1" t="s">
        <v>305</v>
      </c>
      <c r="C230" s="1" t="n">
        <v>0</v>
      </c>
      <c r="D230" s="1" t="n">
        <v>200</v>
      </c>
      <c r="E230" s="1" t="n">
        <v>976</v>
      </c>
      <c r="F230" s="1" t="s">
        <v>306</v>
      </c>
      <c r="G230" s="184" t="n">
        <v>0.00084116</v>
      </c>
      <c r="H230" s="184" t="n">
        <v>2.0989E-005</v>
      </c>
      <c r="I230" s="184" t="n">
        <v>-8.4035E-006</v>
      </c>
      <c r="J230" s="184" t="n">
        <v>-3.195E-007</v>
      </c>
      <c r="K230" s="184" t="n">
        <v>0.00084957</v>
      </c>
      <c r="L230" s="184" t="n">
        <v>2.1309E-005</v>
      </c>
      <c r="M230" s="185" t="n">
        <v>1.44</v>
      </c>
      <c r="N230" s="1" t="n">
        <v>0</v>
      </c>
      <c r="O230" s="1" t="n">
        <v>0</v>
      </c>
      <c r="P230" s="1" t="n">
        <v>0</v>
      </c>
      <c r="Q230" s="1" t="n">
        <v>1</v>
      </c>
      <c r="R230" s="1" t="n">
        <v>8.4957E-006</v>
      </c>
      <c r="S230" s="1" t="n">
        <v>2.131E-007</v>
      </c>
      <c r="T230" s="1" t="n">
        <v>3</v>
      </c>
      <c r="U230" s="1" t="n">
        <v>0</v>
      </c>
      <c r="V230" s="1" t="n">
        <v>0</v>
      </c>
      <c r="W230" s="186" t="s">
        <v>613</v>
      </c>
      <c r="X230" s="1" t="s">
        <v>308</v>
      </c>
      <c r="Y230" s="1" t="s">
        <v>309</v>
      </c>
      <c r="AD230" s="1" t="n">
        <f aca="false">AD229+3</f>
        <v>686</v>
      </c>
      <c r="AE230" s="1" t="n">
        <v>229</v>
      </c>
      <c r="AF230" s="1" t="str">
        <f aca="true">INDIRECT("A"&amp;AD230)</f>
        <v>39-ALL</v>
      </c>
      <c r="AG230" s="1" t="n">
        <f aca="true">INDIRECT("D"&amp;AD230)</f>
        <v>200</v>
      </c>
      <c r="AH230" s="1" t="n">
        <f aca="true">INDIRECT("E"&amp;AD230)</f>
        <v>976</v>
      </c>
      <c r="AI230" s="184" t="n">
        <f aca="true">INDIRECT("I"&amp;AD230)</f>
        <v>-8.1212E-006</v>
      </c>
      <c r="AJ230" s="184" t="n">
        <f aca="true">INDIRECT("J"&amp;AD230)</f>
        <v>-2.081E-007</v>
      </c>
      <c r="AK230" s="184" t="n">
        <f aca="true">AVERAGE(INDIRECT("K"&amp;AD230):INDIRECT("K"&amp;AD231-1))</f>
        <v>0.00235056666666667</v>
      </c>
      <c r="AL230" s="184" t="n">
        <f aca="true">AVERAGE(INDIRECT("L"&amp;AD230):INDIRECT("L"&amp;AD231-1))</f>
        <v>4.72666666666667E-005</v>
      </c>
      <c r="AM230" s="184" t="n">
        <f aca="false">(ABS(AK230)/AK230*SQRT((AK230)^2+(AL230)^2))</f>
        <v>0.00235104185250332</v>
      </c>
      <c r="AO230" s="184" t="n">
        <f aca="true">STDEV(INDIRECT("K"&amp;AD230):INDIRECT("K"&amp;AD231-1))</f>
        <v>2.08166599946696E-007</v>
      </c>
    </row>
    <row r="231" customFormat="false" ht="14.25" hidden="false" customHeight="true" outlineLevel="0" collapsed="false">
      <c r="A231" s="1" t="s">
        <v>612</v>
      </c>
      <c r="B231" s="1" t="s">
        <v>305</v>
      </c>
      <c r="C231" s="1" t="n">
        <v>0</v>
      </c>
      <c r="D231" s="1" t="n">
        <v>200</v>
      </c>
      <c r="E231" s="1" t="n">
        <v>976</v>
      </c>
      <c r="F231" s="1" t="s">
        <v>306</v>
      </c>
      <c r="G231" s="184" t="n">
        <v>0.00084092</v>
      </c>
      <c r="H231" s="184" t="n">
        <v>2.0829E-005</v>
      </c>
      <c r="I231" s="184" t="n">
        <v>-8.4035E-006</v>
      </c>
      <c r="J231" s="184" t="n">
        <v>-3.195E-007</v>
      </c>
      <c r="K231" s="184" t="n">
        <v>0.00084932</v>
      </c>
      <c r="L231" s="184" t="n">
        <v>2.1148E-005</v>
      </c>
      <c r="M231" s="185" t="n">
        <v>1.43</v>
      </c>
      <c r="N231" s="1" t="n">
        <v>0</v>
      </c>
      <c r="O231" s="1" t="n">
        <v>0</v>
      </c>
      <c r="P231" s="1" t="n">
        <v>0</v>
      </c>
      <c r="Q231" s="1" t="n">
        <v>1</v>
      </c>
      <c r="R231" s="1" t="n">
        <v>8.4932E-006</v>
      </c>
      <c r="S231" s="1" t="n">
        <v>2.115E-007</v>
      </c>
      <c r="T231" s="1" t="n">
        <v>3</v>
      </c>
      <c r="U231" s="1" t="n">
        <v>0</v>
      </c>
      <c r="V231" s="1" t="n">
        <v>0</v>
      </c>
      <c r="W231" s="186" t="s">
        <v>614</v>
      </c>
      <c r="X231" s="1" t="s">
        <v>308</v>
      </c>
      <c r="Y231" s="1" t="s">
        <v>309</v>
      </c>
      <c r="AD231" s="1" t="n">
        <f aca="false">AD230+3</f>
        <v>689</v>
      </c>
      <c r="AE231" s="1" t="n">
        <v>230</v>
      </c>
      <c r="AF231" s="1" t="str">
        <f aca="true">INDIRECT("A"&amp;AD231)</f>
        <v>39-0.8</v>
      </c>
      <c r="AG231" s="1" t="n">
        <f aca="true">INDIRECT("D"&amp;AD231)</f>
        <v>200</v>
      </c>
      <c r="AH231" s="1" t="n">
        <f aca="true">INDIRECT("E"&amp;AD231)</f>
        <v>976</v>
      </c>
      <c r="AI231" s="184" t="n">
        <f aca="true">INDIRECT("I"&amp;AD231)</f>
        <v>-8.1212E-006</v>
      </c>
      <c r="AJ231" s="184" t="n">
        <f aca="true">INDIRECT("J"&amp;AD231)</f>
        <v>-2.081E-007</v>
      </c>
      <c r="AK231" s="184" t="n">
        <f aca="true">AVERAGE(INDIRECT("K"&amp;AD231):INDIRECT("K"&amp;AD232-1))</f>
        <v>0.003113</v>
      </c>
      <c r="AL231" s="184" t="n">
        <f aca="true">AVERAGE(INDIRECT("L"&amp;AD231):INDIRECT("L"&amp;AD232-1))</f>
        <v>5.76666666666667E-005</v>
      </c>
      <c r="AM231" s="184" t="n">
        <f aca="false">(ABS(AK231)/AK231*SQRT((AK231)^2+(AL231)^2))</f>
        <v>0.0031135340763262</v>
      </c>
      <c r="AO231" s="184" t="n">
        <f aca="true">STDEV(INDIRECT("K"&amp;AD231):INDIRECT("K"&amp;AD232-1))</f>
        <v>1.99999999999896E-007</v>
      </c>
    </row>
    <row r="232" customFormat="false" ht="14.25" hidden="false" customHeight="true" outlineLevel="0" collapsed="false">
      <c r="A232" s="1" t="s">
        <v>612</v>
      </c>
      <c r="B232" s="1" t="s">
        <v>305</v>
      </c>
      <c r="C232" s="1" t="n">
        <v>0</v>
      </c>
      <c r="D232" s="1" t="n">
        <v>200</v>
      </c>
      <c r="E232" s="1" t="n">
        <v>976</v>
      </c>
      <c r="F232" s="1" t="s">
        <v>306</v>
      </c>
      <c r="G232" s="184" t="n">
        <v>0.000841</v>
      </c>
      <c r="H232" s="184" t="n">
        <v>2.0437E-005</v>
      </c>
      <c r="I232" s="184" t="n">
        <v>-8.4035E-006</v>
      </c>
      <c r="J232" s="184" t="n">
        <v>-3.195E-007</v>
      </c>
      <c r="K232" s="184" t="n">
        <v>0.0008494</v>
      </c>
      <c r="L232" s="184" t="n">
        <v>2.0757E-005</v>
      </c>
      <c r="M232" s="185" t="n">
        <v>1.4</v>
      </c>
      <c r="N232" s="1" t="n">
        <v>0</v>
      </c>
      <c r="O232" s="1" t="n">
        <v>0</v>
      </c>
      <c r="P232" s="1" t="n">
        <v>0</v>
      </c>
      <c r="Q232" s="1" t="n">
        <v>1</v>
      </c>
      <c r="R232" s="1" t="n">
        <v>8.494E-006</v>
      </c>
      <c r="S232" s="1" t="n">
        <v>2.076E-007</v>
      </c>
      <c r="T232" s="1" t="n">
        <v>3</v>
      </c>
      <c r="U232" s="1" t="n">
        <v>0</v>
      </c>
      <c r="V232" s="1" t="n">
        <v>0</v>
      </c>
      <c r="W232" s="186" t="s">
        <v>615</v>
      </c>
      <c r="X232" s="1" t="s">
        <v>308</v>
      </c>
      <c r="Y232" s="1" t="s">
        <v>309</v>
      </c>
      <c r="AD232" s="1" t="n">
        <f aca="false">AD231+3</f>
        <v>692</v>
      </c>
      <c r="AE232" s="1" t="n">
        <v>231</v>
      </c>
      <c r="AF232" s="1" t="str">
        <f aca="true">INDIRECT("A"&amp;AD232)</f>
        <v>39-0.6</v>
      </c>
      <c r="AG232" s="1" t="n">
        <f aca="true">INDIRECT("D"&amp;AD232)</f>
        <v>200</v>
      </c>
      <c r="AH232" s="1" t="n">
        <f aca="true">INDIRECT("E"&amp;AD232)</f>
        <v>976</v>
      </c>
      <c r="AI232" s="184" t="n">
        <f aca="true">INDIRECT("I"&amp;AD232)</f>
        <v>-8.1212E-006</v>
      </c>
      <c r="AJ232" s="184" t="n">
        <f aca="true">INDIRECT("J"&amp;AD232)</f>
        <v>-2.081E-007</v>
      </c>
      <c r="AK232" s="184" t="n">
        <f aca="true">AVERAGE(INDIRECT("K"&amp;AD232):INDIRECT("K"&amp;AD233-1))</f>
        <v>0.00205723333333333</v>
      </c>
      <c r="AL232" s="184" t="n">
        <f aca="true">AVERAGE(INDIRECT("L"&amp;AD232):INDIRECT("L"&amp;AD233-1))</f>
        <v>3.99E-005</v>
      </c>
      <c r="AM232" s="184" t="n">
        <f aca="false">(ABS(AK232)/AK232*SQRT((AK232)^2+(AL232)^2))</f>
        <v>0.00205762022681003</v>
      </c>
      <c r="AO232" s="184" t="n">
        <f aca="true">STDEV(INDIRECT("K"&amp;AD232):INDIRECT("K"&amp;AD233-1))</f>
        <v>2.51661147842386E-007</v>
      </c>
    </row>
    <row r="233" customFormat="false" ht="14.25" hidden="false" customHeight="true" outlineLevel="0" collapsed="false">
      <c r="A233" s="1" t="s">
        <v>616</v>
      </c>
      <c r="B233" s="1" t="s">
        <v>305</v>
      </c>
      <c r="C233" s="1" t="n">
        <v>0</v>
      </c>
      <c r="D233" s="1" t="n">
        <v>200</v>
      </c>
      <c r="E233" s="1" t="n">
        <v>976</v>
      </c>
      <c r="F233" s="1" t="s">
        <v>306</v>
      </c>
      <c r="G233" s="184" t="n">
        <v>0.00083718</v>
      </c>
      <c r="H233" s="184" t="n">
        <v>2.3909E-005</v>
      </c>
      <c r="I233" s="184" t="n">
        <v>-8.4035E-006</v>
      </c>
      <c r="J233" s="184" t="n">
        <v>-3.195E-007</v>
      </c>
      <c r="K233" s="184" t="n">
        <v>0.00084559</v>
      </c>
      <c r="L233" s="184" t="n">
        <v>2.4228E-005</v>
      </c>
      <c r="M233" s="185" t="n">
        <v>1.64</v>
      </c>
      <c r="N233" s="1" t="n">
        <v>0</v>
      </c>
      <c r="O233" s="1" t="n">
        <v>0</v>
      </c>
      <c r="P233" s="1" t="n">
        <v>0</v>
      </c>
      <c r="Q233" s="1" t="n">
        <v>1</v>
      </c>
      <c r="R233" s="1" t="n">
        <v>8.4558E-006</v>
      </c>
      <c r="S233" s="1" t="n">
        <v>2.423E-007</v>
      </c>
      <c r="T233" s="1" t="n">
        <v>3</v>
      </c>
      <c r="U233" s="1" t="n">
        <v>0</v>
      </c>
      <c r="V233" s="1" t="n">
        <v>0</v>
      </c>
      <c r="W233" s="186" t="s">
        <v>617</v>
      </c>
      <c r="X233" s="1" t="s">
        <v>308</v>
      </c>
      <c r="Y233" s="1" t="s">
        <v>309</v>
      </c>
      <c r="AD233" s="1" t="n">
        <f aca="false">AD232+3</f>
        <v>695</v>
      </c>
      <c r="AE233" s="1" t="n">
        <v>232</v>
      </c>
      <c r="AF233" s="1" t="str">
        <f aca="true">INDIRECT("A"&amp;AD233)</f>
        <v>39-0.4</v>
      </c>
      <c r="AG233" s="1" t="n">
        <f aca="true">INDIRECT("D"&amp;AD233)</f>
        <v>200</v>
      </c>
      <c r="AH233" s="1" t="n">
        <f aca="true">INDIRECT("E"&amp;AD233)</f>
        <v>976</v>
      </c>
      <c r="AI233" s="184" t="n">
        <f aca="true">INDIRECT("I"&amp;AD233)</f>
        <v>-8.1212E-006</v>
      </c>
      <c r="AJ233" s="184" t="n">
        <f aca="true">INDIRECT("J"&amp;AD233)</f>
        <v>-2.081E-007</v>
      </c>
      <c r="AK233" s="184" t="n">
        <f aca="true">AVERAGE(INDIRECT("K"&amp;AD233):INDIRECT("K"&amp;AD234-1))</f>
        <v>0.00146813333333333</v>
      </c>
      <c r="AL233" s="184" t="n">
        <f aca="true">AVERAGE(INDIRECT("L"&amp;AD233):INDIRECT("L"&amp;AD234-1))</f>
        <v>3.09333333333333E-005</v>
      </c>
      <c r="AM233" s="184" t="n">
        <f aca="false">(ABS(AK233)/AK233*SQRT((AK233)^2+(AL233)^2))</f>
        <v>0.00146845917735413</v>
      </c>
      <c r="AO233" s="184" t="n">
        <f aca="true">STDEV(INDIRECT("K"&amp;AD233):INDIRECT("K"&amp;AD234-1))</f>
        <v>4.50924975282329E-007</v>
      </c>
    </row>
    <row r="234" customFormat="false" ht="14.25" hidden="false" customHeight="true" outlineLevel="0" collapsed="false">
      <c r="A234" s="1" t="s">
        <v>616</v>
      </c>
      <c r="B234" s="1" t="s">
        <v>305</v>
      </c>
      <c r="C234" s="1" t="n">
        <v>0</v>
      </c>
      <c r="D234" s="1" t="n">
        <v>200</v>
      </c>
      <c r="E234" s="1" t="n">
        <v>976</v>
      </c>
      <c r="F234" s="1" t="s">
        <v>306</v>
      </c>
      <c r="G234" s="184" t="n">
        <v>0.0008373</v>
      </c>
      <c r="H234" s="184" t="n">
        <v>2.3509E-005</v>
      </c>
      <c r="I234" s="184" t="n">
        <v>-8.4035E-006</v>
      </c>
      <c r="J234" s="184" t="n">
        <v>-3.195E-007</v>
      </c>
      <c r="K234" s="184" t="n">
        <v>0.00084571</v>
      </c>
      <c r="L234" s="184" t="n">
        <v>2.3828E-005</v>
      </c>
      <c r="M234" s="185" t="n">
        <v>1.61</v>
      </c>
      <c r="N234" s="1" t="n">
        <v>0</v>
      </c>
      <c r="O234" s="1" t="n">
        <v>0</v>
      </c>
      <c r="P234" s="1" t="n">
        <v>0</v>
      </c>
      <c r="Q234" s="1" t="n">
        <v>1</v>
      </c>
      <c r="R234" s="1" t="n">
        <v>8.4571E-006</v>
      </c>
      <c r="S234" s="1" t="n">
        <v>2.383E-007</v>
      </c>
      <c r="T234" s="1" t="n">
        <v>3</v>
      </c>
      <c r="U234" s="1" t="n">
        <v>0</v>
      </c>
      <c r="V234" s="1" t="n">
        <v>0</v>
      </c>
      <c r="W234" s="186" t="s">
        <v>618</v>
      </c>
      <c r="X234" s="1" t="s">
        <v>308</v>
      </c>
      <c r="Y234" s="1" t="s">
        <v>309</v>
      </c>
      <c r="AD234" s="1" t="n">
        <f aca="false">AD233+3</f>
        <v>698</v>
      </c>
      <c r="AE234" s="1" t="n">
        <v>233</v>
      </c>
      <c r="AF234" s="1" t="str">
        <f aca="true">INDIRECT("A"&amp;AD234)</f>
        <v>39-0.2</v>
      </c>
      <c r="AG234" s="1" t="n">
        <f aca="true">INDIRECT("D"&amp;AD234)</f>
        <v>200</v>
      </c>
      <c r="AH234" s="1" t="n">
        <f aca="true">INDIRECT("E"&amp;AD234)</f>
        <v>976</v>
      </c>
      <c r="AI234" s="184" t="n">
        <f aca="true">INDIRECT("I"&amp;AD234)</f>
        <v>-8.1212E-006</v>
      </c>
      <c r="AJ234" s="184" t="n">
        <f aca="true">INDIRECT("J"&amp;AD234)</f>
        <v>-2.081E-007</v>
      </c>
      <c r="AK234" s="184" t="n">
        <f aca="true">AVERAGE(INDIRECT("K"&amp;AD234):INDIRECT("K"&amp;AD235-1))</f>
        <v>0.00193953333333333</v>
      </c>
      <c r="AL234" s="184" t="n">
        <f aca="true">AVERAGE(INDIRECT("L"&amp;AD234):INDIRECT("L"&amp;AD235-1))</f>
        <v>3.99666666666667E-005</v>
      </c>
      <c r="AM234" s="184" t="n">
        <f aca="false">(ABS(AK234)/AK234*SQRT((AK234)^2+(AL234)^2))</f>
        <v>0.00193994507281922</v>
      </c>
      <c r="AO234" s="184" t="n">
        <f aca="true">STDEV(INDIRECT("K"&amp;AD234):INDIRECT("K"&amp;AD235-1))</f>
        <v>1.15470053837991E-007</v>
      </c>
    </row>
    <row r="235" customFormat="false" ht="14.25" hidden="false" customHeight="true" outlineLevel="0" collapsed="false">
      <c r="A235" s="1" t="s">
        <v>616</v>
      </c>
      <c r="B235" s="1" t="s">
        <v>305</v>
      </c>
      <c r="C235" s="1" t="n">
        <v>0</v>
      </c>
      <c r="D235" s="1" t="n">
        <v>200</v>
      </c>
      <c r="E235" s="1" t="n">
        <v>976</v>
      </c>
      <c r="F235" s="1" t="s">
        <v>306</v>
      </c>
      <c r="G235" s="184" t="n">
        <v>0.00083656</v>
      </c>
      <c r="H235" s="184" t="n">
        <v>2.3791E-005</v>
      </c>
      <c r="I235" s="184" t="n">
        <v>-8.4035E-006</v>
      </c>
      <c r="J235" s="184" t="n">
        <v>-3.195E-007</v>
      </c>
      <c r="K235" s="184" t="n">
        <v>0.00084496</v>
      </c>
      <c r="L235" s="184" t="n">
        <v>2.411E-005</v>
      </c>
      <c r="M235" s="185" t="n">
        <v>1.63</v>
      </c>
      <c r="N235" s="1" t="n">
        <v>0</v>
      </c>
      <c r="O235" s="1" t="n">
        <v>0</v>
      </c>
      <c r="P235" s="1" t="n">
        <v>0</v>
      </c>
      <c r="Q235" s="1" t="n">
        <v>1</v>
      </c>
      <c r="R235" s="1" t="n">
        <v>8.4496E-006</v>
      </c>
      <c r="S235" s="1" t="n">
        <v>2.411E-007</v>
      </c>
      <c r="T235" s="1" t="n">
        <v>3</v>
      </c>
      <c r="U235" s="1" t="n">
        <v>0</v>
      </c>
      <c r="V235" s="1" t="n">
        <v>0</v>
      </c>
      <c r="W235" s="186" t="s">
        <v>619</v>
      </c>
      <c r="X235" s="1" t="s">
        <v>308</v>
      </c>
      <c r="Y235" s="1" t="s">
        <v>309</v>
      </c>
      <c r="AD235" s="1" t="n">
        <f aca="false">AD234+3</f>
        <v>701</v>
      </c>
      <c r="AE235" s="1" t="n">
        <v>234</v>
      </c>
      <c r="AF235" s="1" t="str">
        <f aca="true">INDIRECT("A"&amp;AD235)</f>
        <v>39-&lt;0.2</v>
      </c>
      <c r="AG235" s="1" t="n">
        <f aca="true">INDIRECT("D"&amp;AD235)</f>
        <v>200</v>
      </c>
      <c r="AH235" s="1" t="n">
        <f aca="true">INDIRECT("E"&amp;AD235)</f>
        <v>976</v>
      </c>
      <c r="AI235" s="184" t="n">
        <f aca="true">INDIRECT("I"&amp;AD235)</f>
        <v>-8.1212E-006</v>
      </c>
      <c r="AJ235" s="184" t="n">
        <f aca="true">INDIRECT("J"&amp;AD235)</f>
        <v>-2.081E-007</v>
      </c>
      <c r="AK235" s="184" t="n">
        <f aca="true">AVERAGE(INDIRECT("K"&amp;AD235):INDIRECT("K"&amp;AD236-1))</f>
        <v>0.00287593333333333</v>
      </c>
      <c r="AL235" s="184" t="n">
        <f aca="true">AVERAGE(INDIRECT("L"&amp;AD235):INDIRECT("L"&amp;AD236-1))</f>
        <v>5.59333333333333E-005</v>
      </c>
      <c r="AM235" s="184" t="n">
        <f aca="false">(ABS(AK235)/AK235*SQRT((AK235)^2+(AL235)^2))</f>
        <v>0.00287647719885897</v>
      </c>
      <c r="AO235" s="184" t="n">
        <f aca="true">STDEV(INDIRECT("K"&amp;AD235):INDIRECT("K"&amp;AD236-1))</f>
        <v>1.15470053837991E-007</v>
      </c>
    </row>
    <row r="236" customFormat="false" ht="14.25" hidden="false" customHeight="true" outlineLevel="0" collapsed="false">
      <c r="A236" s="1" t="s">
        <v>620</v>
      </c>
      <c r="B236" s="1" t="s">
        <v>305</v>
      </c>
      <c r="C236" s="1" t="n">
        <v>0</v>
      </c>
      <c r="D236" s="1" t="n">
        <v>200</v>
      </c>
      <c r="E236" s="1" t="n">
        <v>976</v>
      </c>
      <c r="F236" s="1" t="s">
        <v>306</v>
      </c>
      <c r="G236" s="184" t="n">
        <v>0.00082435</v>
      </c>
      <c r="H236" s="184" t="n">
        <v>2.1096E-005</v>
      </c>
      <c r="I236" s="184" t="n">
        <v>-8.4035E-006</v>
      </c>
      <c r="J236" s="184" t="n">
        <v>-3.195E-007</v>
      </c>
      <c r="K236" s="184" t="n">
        <v>0.00083276</v>
      </c>
      <c r="L236" s="184" t="n">
        <v>2.1416E-005</v>
      </c>
      <c r="M236" s="185" t="n">
        <v>1.47</v>
      </c>
      <c r="N236" s="1" t="n">
        <v>0</v>
      </c>
      <c r="O236" s="1" t="n">
        <v>0</v>
      </c>
      <c r="P236" s="1" t="n">
        <v>0</v>
      </c>
      <c r="Q236" s="1" t="n">
        <v>1</v>
      </c>
      <c r="R236" s="1" t="n">
        <v>8.3276E-006</v>
      </c>
      <c r="S236" s="1" t="n">
        <v>2.142E-007</v>
      </c>
      <c r="T236" s="1" t="n">
        <v>3</v>
      </c>
      <c r="U236" s="1" t="n">
        <v>0</v>
      </c>
      <c r="V236" s="1" t="n">
        <v>0</v>
      </c>
      <c r="W236" s="186" t="s">
        <v>621</v>
      </c>
      <c r="X236" s="1" t="s">
        <v>308</v>
      </c>
      <c r="Y236" s="1" t="s">
        <v>309</v>
      </c>
      <c r="AD236" s="1" t="n">
        <f aca="false">AD235+3</f>
        <v>704</v>
      </c>
      <c r="AE236" s="1" t="n">
        <v>235</v>
      </c>
      <c r="AF236" s="1" t="str">
        <f aca="true">INDIRECT("A"&amp;AD236)</f>
        <v>40-ALL</v>
      </c>
      <c r="AG236" s="1" t="n">
        <f aca="true">INDIRECT("D"&amp;AD236)</f>
        <v>200</v>
      </c>
      <c r="AH236" s="1" t="n">
        <f aca="true">INDIRECT("E"&amp;AD236)</f>
        <v>976</v>
      </c>
      <c r="AI236" s="184" t="n">
        <f aca="true">INDIRECT("I"&amp;AD236)</f>
        <v>-8.1212E-006</v>
      </c>
      <c r="AJ236" s="184" t="n">
        <f aca="true">INDIRECT("J"&amp;AD236)</f>
        <v>-2.081E-007</v>
      </c>
      <c r="AK236" s="184" t="n">
        <f aca="true">AVERAGE(INDIRECT("K"&amp;AD236):INDIRECT("K"&amp;AD237-1))</f>
        <v>0.00192233333333333</v>
      </c>
      <c r="AL236" s="184" t="n">
        <f aca="true">AVERAGE(INDIRECT("L"&amp;AD236):INDIRECT("L"&amp;AD237-1))</f>
        <v>4.17E-005</v>
      </c>
      <c r="AM236" s="184" t="n">
        <f aca="false">(ABS(AK236)/AK236*SQRT((AK236)^2+(AL236)^2))</f>
        <v>0.00192278556642296</v>
      </c>
      <c r="AO236" s="184" t="n">
        <f aca="true">STDEV(INDIRECT("K"&amp;AD236):INDIRECT("K"&amp;AD237-1))</f>
        <v>2.08166599946644E-007</v>
      </c>
    </row>
    <row r="237" customFormat="false" ht="14.25" hidden="false" customHeight="true" outlineLevel="0" collapsed="false">
      <c r="A237" s="1" t="s">
        <v>620</v>
      </c>
      <c r="B237" s="1" t="s">
        <v>305</v>
      </c>
      <c r="C237" s="1" t="n">
        <v>0</v>
      </c>
      <c r="D237" s="1" t="n">
        <v>200</v>
      </c>
      <c r="E237" s="1" t="n">
        <v>976</v>
      </c>
      <c r="F237" s="1" t="s">
        <v>306</v>
      </c>
      <c r="G237" s="184" t="n">
        <v>0.00082446</v>
      </c>
      <c r="H237" s="184" t="n">
        <v>2.0881E-005</v>
      </c>
      <c r="I237" s="184" t="n">
        <v>-8.4035E-006</v>
      </c>
      <c r="J237" s="184" t="n">
        <v>-3.195E-007</v>
      </c>
      <c r="K237" s="184" t="n">
        <v>0.00083287</v>
      </c>
      <c r="L237" s="184" t="n">
        <v>2.1201E-005</v>
      </c>
      <c r="M237" s="185" t="n">
        <v>1.46</v>
      </c>
      <c r="N237" s="1" t="n">
        <v>0</v>
      </c>
      <c r="O237" s="1" t="n">
        <v>0</v>
      </c>
      <c r="P237" s="1" t="n">
        <v>0</v>
      </c>
      <c r="Q237" s="1" t="n">
        <v>1</v>
      </c>
      <c r="R237" s="1" t="n">
        <v>8.3287E-006</v>
      </c>
      <c r="S237" s="1" t="n">
        <v>2.12E-007</v>
      </c>
      <c r="T237" s="1" t="n">
        <v>3</v>
      </c>
      <c r="U237" s="1" t="n">
        <v>0</v>
      </c>
      <c r="V237" s="1" t="n">
        <v>0</v>
      </c>
      <c r="W237" s="186" t="s">
        <v>622</v>
      </c>
      <c r="X237" s="1" t="s">
        <v>308</v>
      </c>
      <c r="Y237" s="1" t="s">
        <v>309</v>
      </c>
      <c r="AD237" s="1" t="n">
        <f aca="false">AD236+3</f>
        <v>707</v>
      </c>
      <c r="AE237" s="1" t="n">
        <v>236</v>
      </c>
      <c r="AF237" s="1" t="str">
        <f aca="true">INDIRECT("A"&amp;AD237)</f>
        <v>40-0.8</v>
      </c>
      <c r="AG237" s="1" t="n">
        <f aca="true">INDIRECT("D"&amp;AD237)</f>
        <v>200</v>
      </c>
      <c r="AH237" s="1" t="n">
        <f aca="true">INDIRECT("E"&amp;AD237)</f>
        <v>976</v>
      </c>
      <c r="AI237" s="184" t="n">
        <f aca="true">INDIRECT("I"&amp;AD237)</f>
        <v>-8.1212E-006</v>
      </c>
      <c r="AJ237" s="184" t="n">
        <f aca="true">INDIRECT("J"&amp;AD237)</f>
        <v>-2.081E-007</v>
      </c>
      <c r="AK237" s="184" t="n">
        <f aca="true">AVERAGE(INDIRECT("K"&amp;AD237):INDIRECT("K"&amp;AD238-1))</f>
        <v>0.0032442</v>
      </c>
      <c r="AL237" s="184" t="n">
        <f aca="true">AVERAGE(INDIRECT("L"&amp;AD237):INDIRECT("L"&amp;AD238-1))</f>
        <v>7.06333333333333E-005</v>
      </c>
      <c r="AM237" s="184" t="n">
        <f aca="false">(ABS(AK237)/AK237*SQRT((AK237)^2+(AL237)^2))</f>
        <v>0.00324496883001637</v>
      </c>
      <c r="AO237" s="184" t="n">
        <f aca="true">STDEV(INDIRECT("K"&amp;AD237):INDIRECT("K"&amp;AD238-1))</f>
        <v>5.19615242270582E-007</v>
      </c>
    </row>
    <row r="238" customFormat="false" ht="14.25" hidden="false" customHeight="true" outlineLevel="0" collapsed="false">
      <c r="A238" s="1" t="s">
        <v>620</v>
      </c>
      <c r="B238" s="1" t="s">
        <v>305</v>
      </c>
      <c r="C238" s="1" t="n">
        <v>0</v>
      </c>
      <c r="D238" s="1" t="n">
        <v>200</v>
      </c>
      <c r="E238" s="1" t="n">
        <v>976</v>
      </c>
      <c r="F238" s="1" t="s">
        <v>306</v>
      </c>
      <c r="G238" s="184" t="n">
        <v>0.00082406</v>
      </c>
      <c r="H238" s="184" t="n">
        <v>2.1069E-005</v>
      </c>
      <c r="I238" s="184" t="n">
        <v>-8.4035E-006</v>
      </c>
      <c r="J238" s="184" t="n">
        <v>-3.195E-007</v>
      </c>
      <c r="K238" s="184" t="n">
        <v>0.00083247</v>
      </c>
      <c r="L238" s="184" t="n">
        <v>2.1388E-005</v>
      </c>
      <c r="M238" s="185" t="n">
        <v>1.47</v>
      </c>
      <c r="N238" s="1" t="n">
        <v>0</v>
      </c>
      <c r="O238" s="1" t="n">
        <v>0</v>
      </c>
      <c r="P238" s="1" t="n">
        <v>0</v>
      </c>
      <c r="Q238" s="1" t="n">
        <v>1</v>
      </c>
      <c r="R238" s="1" t="n">
        <v>8.3247E-006</v>
      </c>
      <c r="S238" s="1" t="n">
        <v>2.139E-007</v>
      </c>
      <c r="T238" s="1" t="n">
        <v>3</v>
      </c>
      <c r="U238" s="1" t="n">
        <v>0</v>
      </c>
      <c r="V238" s="1" t="n">
        <v>0</v>
      </c>
      <c r="W238" s="186" t="s">
        <v>623</v>
      </c>
      <c r="X238" s="1" t="s">
        <v>308</v>
      </c>
      <c r="Y238" s="1" t="s">
        <v>309</v>
      </c>
      <c r="AD238" s="1" t="n">
        <f aca="false">AD237+3</f>
        <v>710</v>
      </c>
      <c r="AE238" s="1" t="n">
        <v>237</v>
      </c>
      <c r="AF238" s="1" t="str">
        <f aca="true">INDIRECT("A"&amp;AD238)</f>
        <v>40-0.6</v>
      </c>
      <c r="AG238" s="1" t="n">
        <f aca="true">INDIRECT("D"&amp;AD238)</f>
        <v>200</v>
      </c>
      <c r="AH238" s="1" t="n">
        <f aca="true">INDIRECT("E"&amp;AD238)</f>
        <v>976</v>
      </c>
      <c r="AI238" s="184" t="n">
        <f aca="true">INDIRECT("I"&amp;AD238)</f>
        <v>-8.1212E-006</v>
      </c>
      <c r="AJ238" s="184" t="n">
        <f aca="true">INDIRECT("J"&amp;AD238)</f>
        <v>-2.081E-007</v>
      </c>
      <c r="AK238" s="184" t="n">
        <f aca="true">AVERAGE(INDIRECT("K"&amp;AD238):INDIRECT("K"&amp;AD239-1))</f>
        <v>0.00206126666666667</v>
      </c>
      <c r="AL238" s="184" t="n">
        <f aca="true">AVERAGE(INDIRECT("L"&amp;AD238):INDIRECT("L"&amp;AD239-1))</f>
        <v>4.71E-005</v>
      </c>
      <c r="AM238" s="184" t="n">
        <f aca="false">(ABS(AK238)/AK238*SQRT((AK238)^2+(AL238)^2))</f>
        <v>0.00206180471459135</v>
      </c>
      <c r="AO238" s="184" t="n">
        <f aca="true">STDEV(INDIRECT("K"&amp;AD238):INDIRECT("K"&amp;AD239-1))</f>
        <v>1.52752523165139E-007</v>
      </c>
    </row>
    <row r="239" customFormat="false" ht="14.25" hidden="false" customHeight="true" outlineLevel="0" collapsed="false">
      <c r="A239" s="1" t="s">
        <v>624</v>
      </c>
      <c r="B239" s="1" t="s">
        <v>305</v>
      </c>
      <c r="C239" s="1" t="n">
        <v>0</v>
      </c>
      <c r="D239" s="1" t="n">
        <v>200</v>
      </c>
      <c r="E239" s="1" t="n">
        <v>976</v>
      </c>
      <c r="F239" s="1" t="s">
        <v>306</v>
      </c>
      <c r="G239" s="184" t="n">
        <v>0.0012195</v>
      </c>
      <c r="H239" s="184" t="n">
        <v>4.49E-005</v>
      </c>
      <c r="I239" s="184" t="n">
        <v>-8.4035E-006</v>
      </c>
      <c r="J239" s="184" t="n">
        <v>-3.195E-007</v>
      </c>
      <c r="K239" s="184" t="n">
        <v>0.0012279</v>
      </c>
      <c r="L239" s="184" t="n">
        <v>4.52E-005</v>
      </c>
      <c r="M239" s="185" t="n">
        <v>2.11</v>
      </c>
      <c r="N239" s="1" t="n">
        <v>0</v>
      </c>
      <c r="O239" s="1" t="n">
        <v>0</v>
      </c>
      <c r="P239" s="1" t="n">
        <v>0</v>
      </c>
      <c r="Q239" s="1" t="n">
        <v>1</v>
      </c>
      <c r="R239" s="1" t="n">
        <v>1.2279E-005</v>
      </c>
      <c r="S239" s="1" t="n">
        <v>4.523E-007</v>
      </c>
      <c r="T239" s="1" t="n">
        <v>3</v>
      </c>
      <c r="U239" s="1" t="n">
        <v>0</v>
      </c>
      <c r="V239" s="1" t="n">
        <v>0</v>
      </c>
      <c r="W239" s="186" t="s">
        <v>625</v>
      </c>
      <c r="X239" s="1" t="s">
        <v>308</v>
      </c>
      <c r="Y239" s="1" t="s">
        <v>309</v>
      </c>
      <c r="AD239" s="1" t="n">
        <f aca="false">AD238+3</f>
        <v>713</v>
      </c>
      <c r="AE239" s="1" t="n">
        <v>238</v>
      </c>
      <c r="AF239" s="1" t="str">
        <f aca="true">INDIRECT("A"&amp;AD239)</f>
        <v>40-0.4</v>
      </c>
      <c r="AG239" s="1" t="n">
        <f aca="true">INDIRECT("D"&amp;AD239)</f>
        <v>200</v>
      </c>
      <c r="AH239" s="1" t="n">
        <f aca="true">INDIRECT("E"&amp;AD239)</f>
        <v>976</v>
      </c>
      <c r="AI239" s="184" t="n">
        <f aca="true">INDIRECT("I"&amp;AD239)</f>
        <v>-8.1212E-006</v>
      </c>
      <c r="AJ239" s="184" t="n">
        <f aca="true">INDIRECT("J"&amp;AD239)</f>
        <v>-2.081E-007</v>
      </c>
      <c r="AK239" s="184" t="n">
        <f aca="true">AVERAGE(INDIRECT("K"&amp;AD239):INDIRECT("K"&amp;AD240-1))</f>
        <v>0.00159926666666667</v>
      </c>
      <c r="AL239" s="184" t="n">
        <f aca="true">AVERAGE(INDIRECT("L"&amp;AD239):INDIRECT("L"&amp;AD240-1))</f>
        <v>3.48E-005</v>
      </c>
      <c r="AM239" s="184" t="n">
        <f aca="false">(ABS(AK239)/AK239*SQRT((AK239)^2+(AL239)^2))</f>
        <v>0.00159964524539384</v>
      </c>
      <c r="AO239" s="184" t="n">
        <f aca="true">STDEV(INDIRECT("K"&amp;AD239):INDIRECT("K"&amp;AD240-1))</f>
        <v>2.0816659994661E-007</v>
      </c>
    </row>
    <row r="240" customFormat="false" ht="14.25" hidden="false" customHeight="true" outlineLevel="0" collapsed="false">
      <c r="A240" s="1" t="s">
        <v>624</v>
      </c>
      <c r="B240" s="1" t="s">
        <v>305</v>
      </c>
      <c r="C240" s="1" t="n">
        <v>0</v>
      </c>
      <c r="D240" s="1" t="n">
        <v>200</v>
      </c>
      <c r="E240" s="1" t="n">
        <v>976</v>
      </c>
      <c r="F240" s="1" t="s">
        <v>306</v>
      </c>
      <c r="G240" s="184" t="n">
        <v>0.0012193</v>
      </c>
      <c r="H240" s="184" t="n">
        <v>4.48E-005</v>
      </c>
      <c r="I240" s="184" t="n">
        <v>-8.4035E-006</v>
      </c>
      <c r="J240" s="184" t="n">
        <v>-3.195E-007</v>
      </c>
      <c r="K240" s="184" t="n">
        <v>0.0012277</v>
      </c>
      <c r="L240" s="184" t="n">
        <v>4.51E-005</v>
      </c>
      <c r="M240" s="185" t="n">
        <v>2.1</v>
      </c>
      <c r="N240" s="1" t="n">
        <v>0</v>
      </c>
      <c r="O240" s="1" t="n">
        <v>0</v>
      </c>
      <c r="P240" s="1" t="n">
        <v>0</v>
      </c>
      <c r="Q240" s="1" t="n">
        <v>1</v>
      </c>
      <c r="R240" s="1" t="n">
        <v>1.2277E-005</v>
      </c>
      <c r="S240" s="1" t="n">
        <v>4.508E-007</v>
      </c>
      <c r="T240" s="1" t="n">
        <v>3</v>
      </c>
      <c r="U240" s="1" t="n">
        <v>0</v>
      </c>
      <c r="V240" s="1" t="n">
        <v>0</v>
      </c>
      <c r="W240" s="186" t="s">
        <v>626</v>
      </c>
      <c r="X240" s="1" t="s">
        <v>308</v>
      </c>
      <c r="Y240" s="1" t="s">
        <v>309</v>
      </c>
      <c r="AD240" s="1" t="n">
        <f aca="false">AD239+3</f>
        <v>716</v>
      </c>
      <c r="AE240" s="1" t="n">
        <v>239</v>
      </c>
      <c r="AF240" s="1" t="str">
        <f aca="true">INDIRECT("A"&amp;AD240)</f>
        <v>40-0.2</v>
      </c>
      <c r="AG240" s="1" t="n">
        <f aca="true">INDIRECT("D"&amp;AD240)</f>
        <v>200</v>
      </c>
      <c r="AH240" s="1" t="n">
        <f aca="true">INDIRECT("E"&amp;AD240)</f>
        <v>976</v>
      </c>
      <c r="AI240" s="184" t="n">
        <f aca="true">INDIRECT("I"&amp;AD240)</f>
        <v>-8.1212E-006</v>
      </c>
      <c r="AJ240" s="184" t="n">
        <f aca="true">INDIRECT("J"&amp;AD240)</f>
        <v>-2.081E-007</v>
      </c>
      <c r="AK240" s="184" t="n">
        <f aca="true">AVERAGE(INDIRECT("K"&amp;AD240):INDIRECT("K"&amp;AD241-1))</f>
        <v>0.00187106666666667</v>
      </c>
      <c r="AL240" s="184" t="n">
        <f aca="true">AVERAGE(INDIRECT("L"&amp;AD240):INDIRECT("L"&amp;AD241-1))</f>
        <v>4E-005</v>
      </c>
      <c r="AM240" s="184" t="n">
        <f aca="false">(ABS(AK240)/AK240*SQRT((AK240)^2+(AL240)^2))</f>
        <v>0.00187149418142593</v>
      </c>
      <c r="AO240" s="184" t="n">
        <f aca="true">STDEV(INDIRECT("K"&amp;AD240):INDIRECT("K"&amp;AD241-1))</f>
        <v>2.30940107675856E-007</v>
      </c>
    </row>
    <row r="241" customFormat="false" ht="14.25" hidden="false" customHeight="true" outlineLevel="0" collapsed="false">
      <c r="A241" s="1" t="s">
        <v>624</v>
      </c>
      <c r="B241" s="1" t="s">
        <v>305</v>
      </c>
      <c r="C241" s="1" t="n">
        <v>0</v>
      </c>
      <c r="D241" s="1" t="n">
        <v>200</v>
      </c>
      <c r="E241" s="1" t="n">
        <v>976</v>
      </c>
      <c r="F241" s="1" t="s">
        <v>306</v>
      </c>
      <c r="G241" s="184" t="n">
        <v>0.0012196</v>
      </c>
      <c r="H241" s="184" t="n">
        <v>4.49E-005</v>
      </c>
      <c r="I241" s="184" t="n">
        <v>-8.4035E-006</v>
      </c>
      <c r="J241" s="184" t="n">
        <v>-3.195E-007</v>
      </c>
      <c r="K241" s="184" t="n">
        <v>0.0012281</v>
      </c>
      <c r="L241" s="184" t="n">
        <v>4.52E-005</v>
      </c>
      <c r="M241" s="185" t="n">
        <v>2.11</v>
      </c>
      <c r="N241" s="1" t="n">
        <v>0</v>
      </c>
      <c r="O241" s="1" t="n">
        <v>0</v>
      </c>
      <c r="P241" s="1" t="n">
        <v>0</v>
      </c>
      <c r="Q241" s="1" t="n">
        <v>1</v>
      </c>
      <c r="R241" s="1" t="n">
        <v>1.2281E-005</v>
      </c>
      <c r="S241" s="1" t="n">
        <v>4.524E-007</v>
      </c>
      <c r="T241" s="1" t="n">
        <v>3</v>
      </c>
      <c r="U241" s="1" t="n">
        <v>0</v>
      </c>
      <c r="V241" s="1" t="n">
        <v>0</v>
      </c>
      <c r="W241" s="186" t="s">
        <v>627</v>
      </c>
      <c r="X241" s="1" t="s">
        <v>308</v>
      </c>
      <c r="Y241" s="1" t="s">
        <v>309</v>
      </c>
      <c r="AD241" s="1" t="n">
        <f aca="false">AD240+3</f>
        <v>719</v>
      </c>
      <c r="AE241" s="1" t="n">
        <v>240</v>
      </c>
      <c r="AF241" s="1" t="str">
        <f aca="true">INDIRECT("A"&amp;AD241)</f>
        <v>40-&lt;0.2</v>
      </c>
      <c r="AG241" s="1" t="n">
        <f aca="true">INDIRECT("D"&amp;AD241)</f>
        <v>200</v>
      </c>
      <c r="AH241" s="1" t="n">
        <f aca="true">INDIRECT("E"&amp;AD241)</f>
        <v>976</v>
      </c>
      <c r="AI241" s="184" t="n">
        <f aca="true">INDIRECT("I"&amp;AD241)</f>
        <v>-8.1212E-006</v>
      </c>
      <c r="AJ241" s="184" t="n">
        <f aca="true">INDIRECT("J"&amp;AD241)</f>
        <v>-2.081E-007</v>
      </c>
      <c r="AK241" s="184" t="n">
        <f aca="true">AVERAGE(INDIRECT("K"&amp;AD241):INDIRECT("K"&amp;AD242-1))</f>
        <v>0.00298426666666667</v>
      </c>
      <c r="AL241" s="184" t="n">
        <f aca="true">AVERAGE(INDIRECT("L"&amp;AD241):INDIRECT("L"&amp;AD242-1))</f>
        <v>5.68666666666667E-005</v>
      </c>
      <c r="AM241" s="184" t="n">
        <f aca="false">(ABS(AK241)/AK241*SQRT((AK241)^2+(AL241)^2))</f>
        <v>0.00298480842861909</v>
      </c>
      <c r="AO241" s="184" t="n">
        <f aca="true">STDEV(INDIRECT("K"&amp;AD241):INDIRECT("K"&amp;AD242-1))</f>
        <v>5.77350269191205E-008</v>
      </c>
    </row>
    <row r="242" customFormat="false" ht="14.25" hidden="false" customHeight="true" outlineLevel="0" collapsed="false">
      <c r="A242" s="1" t="s">
        <v>628</v>
      </c>
      <c r="B242" s="1" t="s">
        <v>305</v>
      </c>
      <c r="C242" s="1" t="n">
        <v>0</v>
      </c>
      <c r="D242" s="1" t="n">
        <v>200</v>
      </c>
      <c r="E242" s="1" t="n">
        <v>976</v>
      </c>
      <c r="F242" s="1" t="s">
        <v>306</v>
      </c>
      <c r="G242" s="184" t="n">
        <v>0.00084506</v>
      </c>
      <c r="H242" s="184" t="n">
        <v>2.2387E-005</v>
      </c>
      <c r="I242" s="184" t="n">
        <v>-8.4035E-006</v>
      </c>
      <c r="J242" s="184" t="n">
        <v>-3.195E-007</v>
      </c>
      <c r="K242" s="184" t="n">
        <v>0.00085346</v>
      </c>
      <c r="L242" s="184" t="n">
        <v>2.2707E-005</v>
      </c>
      <c r="M242" s="185" t="n">
        <v>1.52</v>
      </c>
      <c r="N242" s="1" t="n">
        <v>0</v>
      </c>
      <c r="O242" s="1" t="n">
        <v>0</v>
      </c>
      <c r="P242" s="1" t="n">
        <v>0</v>
      </c>
      <c r="Q242" s="1" t="n">
        <v>1</v>
      </c>
      <c r="R242" s="1" t="n">
        <v>8.5346E-006</v>
      </c>
      <c r="S242" s="1" t="n">
        <v>2.271E-007</v>
      </c>
      <c r="T242" s="1" t="n">
        <v>3</v>
      </c>
      <c r="U242" s="1" t="n">
        <v>0</v>
      </c>
      <c r="V242" s="1" t="n">
        <v>0</v>
      </c>
      <c r="W242" s="186" t="s">
        <v>629</v>
      </c>
      <c r="X242" s="1" t="s">
        <v>308</v>
      </c>
      <c r="Y242" s="1" t="s">
        <v>309</v>
      </c>
      <c r="AD242" s="1" t="n">
        <f aca="false">AD241+3</f>
        <v>722</v>
      </c>
      <c r="AE242" s="1" t="n">
        <v>241</v>
      </c>
      <c r="AF242" s="1" t="str">
        <f aca="true">INDIRECT("A"&amp;AD242)</f>
        <v>41-ALL</v>
      </c>
      <c r="AG242" s="1" t="n">
        <f aca="true">INDIRECT("D"&amp;AD242)</f>
        <v>200</v>
      </c>
      <c r="AH242" s="1" t="n">
        <f aca="true">INDIRECT("E"&amp;AD242)</f>
        <v>976</v>
      </c>
      <c r="AI242" s="184" t="n">
        <f aca="true">INDIRECT("I"&amp;AD242)</f>
        <v>-8.1212E-006</v>
      </c>
      <c r="AJ242" s="184" t="n">
        <f aca="true">INDIRECT("J"&amp;AD242)</f>
        <v>-2.081E-007</v>
      </c>
      <c r="AK242" s="184" t="n">
        <f aca="true">AVERAGE(INDIRECT("K"&amp;AD242):INDIRECT("K"&amp;AD243-1))</f>
        <v>0.00102116666666667</v>
      </c>
      <c r="AL242" s="184" t="n">
        <f aca="true">AVERAGE(INDIRECT("L"&amp;AD242):INDIRECT("L"&amp;AD243-1))</f>
        <v>3.04666666666667E-005</v>
      </c>
      <c r="AM242" s="184" t="n">
        <f aca="false">(ABS(AK242)/AK242*SQRT((AK242)^2+(AL242)^2))</f>
        <v>0.00102162105444675</v>
      </c>
      <c r="AO242" s="184" t="n">
        <f aca="true">STDEV(INDIRECT("K"&amp;AD242):INDIRECT("K"&amp;AD243-1))</f>
        <v>1.15470053837865E-007</v>
      </c>
    </row>
    <row r="243" customFormat="false" ht="14.25" hidden="false" customHeight="true" outlineLevel="0" collapsed="false">
      <c r="A243" s="1" t="s">
        <v>628</v>
      </c>
      <c r="B243" s="1" t="s">
        <v>305</v>
      </c>
      <c r="C243" s="1" t="n">
        <v>0</v>
      </c>
      <c r="D243" s="1" t="n">
        <v>200</v>
      </c>
      <c r="E243" s="1" t="n">
        <v>976</v>
      </c>
      <c r="F243" s="1" t="s">
        <v>306</v>
      </c>
      <c r="G243" s="184" t="n">
        <v>0.00084464</v>
      </c>
      <c r="H243" s="184" t="n">
        <v>2.2553E-005</v>
      </c>
      <c r="I243" s="184" t="n">
        <v>-8.4035E-006</v>
      </c>
      <c r="J243" s="184" t="n">
        <v>-3.195E-007</v>
      </c>
      <c r="K243" s="184" t="n">
        <v>0.00085304</v>
      </c>
      <c r="L243" s="184" t="n">
        <v>2.2873E-005</v>
      </c>
      <c r="M243" s="185" t="n">
        <v>1.54</v>
      </c>
      <c r="N243" s="1" t="n">
        <v>0</v>
      </c>
      <c r="O243" s="1" t="n">
        <v>0</v>
      </c>
      <c r="P243" s="1" t="n">
        <v>0</v>
      </c>
      <c r="Q243" s="1" t="n">
        <v>1</v>
      </c>
      <c r="R243" s="1" t="n">
        <v>8.5304E-006</v>
      </c>
      <c r="S243" s="1" t="n">
        <v>2.287E-007</v>
      </c>
      <c r="T243" s="1" t="n">
        <v>3</v>
      </c>
      <c r="U243" s="1" t="n">
        <v>0</v>
      </c>
      <c r="V243" s="1" t="n">
        <v>0</v>
      </c>
      <c r="W243" s="186" t="s">
        <v>630</v>
      </c>
      <c r="X243" s="1" t="s">
        <v>308</v>
      </c>
      <c r="Y243" s="1" t="s">
        <v>309</v>
      </c>
      <c r="AD243" s="1" t="n">
        <f aca="false">AD242+3</f>
        <v>725</v>
      </c>
      <c r="AE243" s="1" t="n">
        <v>242</v>
      </c>
      <c r="AF243" s="1" t="str">
        <f aca="true">INDIRECT("A"&amp;AD243)</f>
        <v>41-0.8</v>
      </c>
      <c r="AG243" s="1" t="n">
        <f aca="true">INDIRECT("D"&amp;AD243)</f>
        <v>200</v>
      </c>
      <c r="AH243" s="1" t="n">
        <f aca="true">INDIRECT("E"&amp;AD243)</f>
        <v>976</v>
      </c>
      <c r="AI243" s="184" t="n">
        <f aca="true">INDIRECT("I"&amp;AD243)</f>
        <v>-8.1212E-006</v>
      </c>
      <c r="AJ243" s="184" t="n">
        <f aca="true">INDIRECT("J"&amp;AD243)</f>
        <v>-2.081E-007</v>
      </c>
      <c r="AK243" s="184" t="n">
        <f aca="true">AVERAGE(INDIRECT("K"&amp;AD243):INDIRECT("K"&amp;AD244-1))</f>
        <v>0.001446</v>
      </c>
      <c r="AL243" s="184" t="n">
        <f aca="true">AVERAGE(INDIRECT("L"&amp;AD243):INDIRECT("L"&amp;AD244-1))</f>
        <v>4.69E-005</v>
      </c>
      <c r="AM243" s="184" t="n">
        <f aca="false">(ABS(AK243)/AK243*SQRT((AK243)^2+(AL243)^2))</f>
        <v>0.00144676038444519</v>
      </c>
      <c r="AO243" s="184" t="n">
        <f aca="true">STDEV(INDIRECT("K"&amp;AD243):INDIRECT("K"&amp;AD244-1))</f>
        <v>1.00000000000057E-007</v>
      </c>
    </row>
    <row r="244" customFormat="false" ht="14.25" hidden="false" customHeight="true" outlineLevel="0" collapsed="false">
      <c r="A244" s="1" t="s">
        <v>628</v>
      </c>
      <c r="B244" s="1" t="s">
        <v>305</v>
      </c>
      <c r="C244" s="1" t="n">
        <v>0</v>
      </c>
      <c r="D244" s="1" t="n">
        <v>200</v>
      </c>
      <c r="E244" s="1" t="n">
        <v>976</v>
      </c>
      <c r="F244" s="1" t="s">
        <v>306</v>
      </c>
      <c r="G244" s="184" t="n">
        <v>0.00084461</v>
      </c>
      <c r="H244" s="184" t="n">
        <v>2.2519E-005</v>
      </c>
      <c r="I244" s="184" t="n">
        <v>-8.4035E-006</v>
      </c>
      <c r="J244" s="184" t="n">
        <v>-3.195E-007</v>
      </c>
      <c r="K244" s="184" t="n">
        <v>0.00085301</v>
      </c>
      <c r="L244" s="184" t="n">
        <v>2.2838E-005</v>
      </c>
      <c r="M244" s="185" t="n">
        <v>1.53</v>
      </c>
      <c r="N244" s="1" t="n">
        <v>0</v>
      </c>
      <c r="O244" s="1" t="n">
        <v>0</v>
      </c>
      <c r="P244" s="1" t="n">
        <v>0</v>
      </c>
      <c r="Q244" s="1" t="n">
        <v>1</v>
      </c>
      <c r="R244" s="1" t="n">
        <v>8.5301E-006</v>
      </c>
      <c r="S244" s="1" t="n">
        <v>2.284E-007</v>
      </c>
      <c r="T244" s="1" t="n">
        <v>3</v>
      </c>
      <c r="U244" s="1" t="n">
        <v>0</v>
      </c>
      <c r="V244" s="1" t="n">
        <v>0</v>
      </c>
      <c r="W244" s="186" t="s">
        <v>631</v>
      </c>
      <c r="X244" s="1" t="s">
        <v>308</v>
      </c>
      <c r="Y244" s="1" t="s">
        <v>309</v>
      </c>
      <c r="AD244" s="1" t="n">
        <f aca="false">AD243+3</f>
        <v>728</v>
      </c>
      <c r="AE244" s="1" t="n">
        <v>243</v>
      </c>
      <c r="AF244" s="1" t="str">
        <f aca="true">INDIRECT("A"&amp;AD244)</f>
        <v>41-0.6</v>
      </c>
      <c r="AG244" s="1" t="n">
        <f aca="true">INDIRECT("D"&amp;AD244)</f>
        <v>200</v>
      </c>
      <c r="AH244" s="1" t="n">
        <f aca="true">INDIRECT("E"&amp;AD244)</f>
        <v>976</v>
      </c>
      <c r="AI244" s="184" t="n">
        <f aca="true">INDIRECT("I"&amp;AD244)</f>
        <v>-8.1212E-006</v>
      </c>
      <c r="AJ244" s="184" t="n">
        <f aca="true">INDIRECT("J"&amp;AD244)</f>
        <v>-2.081E-007</v>
      </c>
      <c r="AK244" s="184" t="n">
        <f aca="true">AVERAGE(INDIRECT("K"&amp;AD244):INDIRECT("K"&amp;AD245-1))</f>
        <v>0.000725486666666667</v>
      </c>
      <c r="AL244" s="184" t="n">
        <f aca="true">AVERAGE(INDIRECT("L"&amp;AD244):INDIRECT("L"&amp;AD245-1))</f>
        <v>2.25626666666667E-005</v>
      </c>
      <c r="AM244" s="184" t="n">
        <f aca="false">(ABS(AK244)/AK244*SQRT((AK244)^2+(AL244)^2))</f>
        <v>0.000725837431824939</v>
      </c>
      <c r="AO244" s="184" t="n">
        <f aca="true">STDEV(INDIRECT("K"&amp;AD244):INDIRECT("K"&amp;AD245-1))</f>
        <v>6.6583281184773E-008</v>
      </c>
    </row>
    <row r="245" customFormat="false" ht="14.25" hidden="false" customHeight="true" outlineLevel="0" collapsed="false">
      <c r="A245" s="1" t="s">
        <v>632</v>
      </c>
      <c r="B245" s="1" t="s">
        <v>305</v>
      </c>
      <c r="C245" s="1" t="n">
        <v>0</v>
      </c>
      <c r="D245" s="1" t="n">
        <v>200</v>
      </c>
      <c r="E245" s="1" t="n">
        <v>976</v>
      </c>
      <c r="F245" s="1" t="s">
        <v>306</v>
      </c>
      <c r="G245" s="184" t="n">
        <v>0.0006223</v>
      </c>
      <c r="H245" s="184" t="n">
        <v>1.6747E-005</v>
      </c>
      <c r="I245" s="184" t="n">
        <v>-8.4035E-006</v>
      </c>
      <c r="J245" s="184" t="n">
        <v>-3.195E-007</v>
      </c>
      <c r="K245" s="184" t="n">
        <v>0.0006307</v>
      </c>
      <c r="L245" s="184" t="n">
        <v>1.7067E-005</v>
      </c>
      <c r="M245" s="185" t="n">
        <v>1.55</v>
      </c>
      <c r="N245" s="1" t="n">
        <v>0</v>
      </c>
      <c r="O245" s="1" t="n">
        <v>0</v>
      </c>
      <c r="P245" s="1" t="n">
        <v>0</v>
      </c>
      <c r="Q245" s="1" t="n">
        <v>1</v>
      </c>
      <c r="R245" s="1" t="n">
        <v>6.307E-006</v>
      </c>
      <c r="S245" s="1" t="n">
        <v>1.707E-007</v>
      </c>
      <c r="T245" s="1" t="n">
        <v>3</v>
      </c>
      <c r="U245" s="1" t="n">
        <v>0</v>
      </c>
      <c r="V245" s="1" t="n">
        <v>0</v>
      </c>
      <c r="W245" s="186" t="s">
        <v>633</v>
      </c>
      <c r="X245" s="1" t="s">
        <v>308</v>
      </c>
      <c r="Y245" s="1" t="s">
        <v>309</v>
      </c>
      <c r="AD245" s="1" t="n">
        <f aca="false">AD244+3</f>
        <v>731</v>
      </c>
      <c r="AE245" s="1" t="n">
        <v>244</v>
      </c>
      <c r="AF245" s="1" t="str">
        <f aca="true">INDIRECT("A"&amp;AD245)</f>
        <v>41-0.4</v>
      </c>
      <c r="AG245" s="1" t="n">
        <f aca="true">INDIRECT("D"&amp;AD245)</f>
        <v>200</v>
      </c>
      <c r="AH245" s="1" t="n">
        <f aca="true">INDIRECT("E"&amp;AD245)</f>
        <v>976</v>
      </c>
      <c r="AI245" s="184" t="n">
        <f aca="true">INDIRECT("I"&amp;AD245)</f>
        <v>-8.1212E-006</v>
      </c>
      <c r="AJ245" s="184" t="n">
        <f aca="true">INDIRECT("J"&amp;AD245)</f>
        <v>-2.081E-007</v>
      </c>
      <c r="AK245" s="184" t="n">
        <f aca="true">AVERAGE(INDIRECT("K"&amp;AD245):INDIRECT("K"&amp;AD246-1))</f>
        <v>0.000492463333333333</v>
      </c>
      <c r="AL245" s="184" t="n">
        <f aca="true">AVERAGE(INDIRECT("L"&amp;AD245):INDIRECT("L"&amp;AD246-1))</f>
        <v>1.42106666666667E-005</v>
      </c>
      <c r="AM245" s="184" t="n">
        <f aca="false">(ABS(AK245)/AK245*SQRT((AK245)^2+(AL245)^2))</f>
        <v>0.000492668324255669</v>
      </c>
      <c r="AO245" s="184" t="n">
        <f aca="true">STDEV(INDIRECT("K"&amp;AD245):INDIRECT("K"&amp;AD246-1))</f>
        <v>2.4006943440037E-007</v>
      </c>
    </row>
    <row r="246" customFormat="false" ht="14.25" hidden="false" customHeight="true" outlineLevel="0" collapsed="false">
      <c r="A246" s="1" t="s">
        <v>632</v>
      </c>
      <c r="B246" s="1" t="s">
        <v>305</v>
      </c>
      <c r="C246" s="1" t="n">
        <v>0</v>
      </c>
      <c r="D246" s="1" t="n">
        <v>200</v>
      </c>
      <c r="E246" s="1" t="n">
        <v>976</v>
      </c>
      <c r="F246" s="1" t="s">
        <v>306</v>
      </c>
      <c r="G246" s="184" t="n">
        <v>0.00062253</v>
      </c>
      <c r="H246" s="184" t="n">
        <v>1.6516E-005</v>
      </c>
      <c r="I246" s="184" t="n">
        <v>-8.4035E-006</v>
      </c>
      <c r="J246" s="184" t="n">
        <v>-3.195E-007</v>
      </c>
      <c r="K246" s="184" t="n">
        <v>0.00063094</v>
      </c>
      <c r="L246" s="184" t="n">
        <v>1.6835E-005</v>
      </c>
      <c r="M246" s="185" t="n">
        <v>1.53</v>
      </c>
      <c r="N246" s="1" t="n">
        <v>0</v>
      </c>
      <c r="O246" s="1" t="n">
        <v>0</v>
      </c>
      <c r="P246" s="1" t="n">
        <v>0</v>
      </c>
      <c r="Q246" s="1" t="n">
        <v>1</v>
      </c>
      <c r="R246" s="1" t="n">
        <v>6.3094E-006</v>
      </c>
      <c r="S246" s="1" t="n">
        <v>1.684E-007</v>
      </c>
      <c r="T246" s="1" t="n">
        <v>3</v>
      </c>
      <c r="U246" s="1" t="n">
        <v>0</v>
      </c>
      <c r="V246" s="1" t="n">
        <v>0</v>
      </c>
      <c r="W246" s="186" t="s">
        <v>634</v>
      </c>
      <c r="X246" s="1" t="s">
        <v>308</v>
      </c>
      <c r="Y246" s="1" t="s">
        <v>309</v>
      </c>
      <c r="AD246" s="1" t="n">
        <f aca="false">AD245+3</f>
        <v>734</v>
      </c>
      <c r="AE246" s="1" t="n">
        <v>245</v>
      </c>
      <c r="AF246" s="1" t="str">
        <f aca="true">INDIRECT("A"&amp;AD246)</f>
        <v>41-0.2</v>
      </c>
      <c r="AG246" s="1" t="n">
        <f aca="true">INDIRECT("D"&amp;AD246)</f>
        <v>200</v>
      </c>
      <c r="AH246" s="1" t="n">
        <f aca="true">INDIRECT("E"&amp;AD246)</f>
        <v>976</v>
      </c>
      <c r="AI246" s="184" t="n">
        <f aca="true">INDIRECT("I"&amp;AD246)</f>
        <v>-8.1212E-006</v>
      </c>
      <c r="AJ246" s="184" t="n">
        <f aca="true">INDIRECT("J"&amp;AD246)</f>
        <v>-2.081E-007</v>
      </c>
      <c r="AK246" s="184" t="n">
        <f aca="true">AVERAGE(INDIRECT("K"&amp;AD246):INDIRECT("K"&amp;AD247-1))</f>
        <v>0.000741906666666667</v>
      </c>
      <c r="AL246" s="184" t="n">
        <f aca="true">AVERAGE(INDIRECT("L"&amp;AD246):INDIRECT("L"&amp;AD247-1))</f>
        <v>1.92866666666667E-005</v>
      </c>
      <c r="AM246" s="184" t="n">
        <f aca="false">(ABS(AK246)/AK246*SQRT((AK246)^2+(AL246)^2))</f>
        <v>0.000742157313213011</v>
      </c>
      <c r="AO246" s="184" t="n">
        <f aca="true">STDEV(INDIRECT("K"&amp;AD246):INDIRECT("K"&amp;AD247-1))</f>
        <v>1.22202018532152E-007</v>
      </c>
    </row>
    <row r="247" customFormat="false" ht="14.25" hidden="false" customHeight="true" outlineLevel="0" collapsed="false">
      <c r="A247" s="1" t="s">
        <v>632</v>
      </c>
      <c r="B247" s="1" t="s">
        <v>305</v>
      </c>
      <c r="C247" s="1" t="n">
        <v>0</v>
      </c>
      <c r="D247" s="1" t="n">
        <v>200</v>
      </c>
      <c r="E247" s="1" t="n">
        <v>976</v>
      </c>
      <c r="F247" s="1" t="s">
        <v>306</v>
      </c>
      <c r="G247" s="184" t="n">
        <v>0.00062263</v>
      </c>
      <c r="H247" s="184" t="n">
        <v>1.6556E-005</v>
      </c>
      <c r="I247" s="184" t="n">
        <v>-8.4035E-006</v>
      </c>
      <c r="J247" s="184" t="n">
        <v>-3.195E-007</v>
      </c>
      <c r="K247" s="184" t="n">
        <v>0.00063104</v>
      </c>
      <c r="L247" s="184" t="n">
        <v>1.6875E-005</v>
      </c>
      <c r="M247" s="185" t="n">
        <v>1.53</v>
      </c>
      <c r="N247" s="1" t="n">
        <v>0</v>
      </c>
      <c r="O247" s="1" t="n">
        <v>0</v>
      </c>
      <c r="P247" s="1" t="n">
        <v>0</v>
      </c>
      <c r="Q247" s="1" t="n">
        <v>1</v>
      </c>
      <c r="R247" s="1" t="n">
        <v>6.3104E-006</v>
      </c>
      <c r="S247" s="1" t="n">
        <v>1.688E-007</v>
      </c>
      <c r="T247" s="1" t="n">
        <v>3</v>
      </c>
      <c r="U247" s="1" t="n">
        <v>0</v>
      </c>
      <c r="V247" s="1" t="n">
        <v>0</v>
      </c>
      <c r="W247" s="186" t="s">
        <v>635</v>
      </c>
      <c r="X247" s="1" t="s">
        <v>308</v>
      </c>
      <c r="Y247" s="1" t="s">
        <v>309</v>
      </c>
      <c r="AD247" s="1" t="n">
        <f aca="false">AD246+3</f>
        <v>737</v>
      </c>
      <c r="AE247" s="1" t="n">
        <v>246</v>
      </c>
      <c r="AF247" s="1" t="str">
        <f aca="true">INDIRECT("A"&amp;AD247)</f>
        <v>41-&lt;0.2</v>
      </c>
      <c r="AG247" s="1" t="n">
        <f aca="true">INDIRECT("D"&amp;AD247)</f>
        <v>200</v>
      </c>
      <c r="AH247" s="1" t="n">
        <f aca="true">INDIRECT("E"&amp;AD247)</f>
        <v>976</v>
      </c>
      <c r="AI247" s="184" t="n">
        <f aca="true">INDIRECT("I"&amp;AD247)</f>
        <v>-8.1212E-006</v>
      </c>
      <c r="AJ247" s="184" t="n">
        <f aca="true">INDIRECT("J"&amp;AD247)</f>
        <v>-2.081E-007</v>
      </c>
      <c r="AK247" s="184" t="n">
        <f aca="true">AVERAGE(INDIRECT("K"&amp;AD247):INDIRECT("K"&amp;AD248-1))</f>
        <v>0.00250593333333333</v>
      </c>
      <c r="AL247" s="184" t="n">
        <f aca="true">AVERAGE(INDIRECT("L"&amp;AD247):INDIRECT("L"&amp;AD248-1))</f>
        <v>5.85666666666667E-005</v>
      </c>
      <c r="AM247" s="184" t="n">
        <f aca="false">(ABS(AK247)/AK247*SQRT((AK247)^2+(AL247)^2))</f>
        <v>0.00250661762651497</v>
      </c>
      <c r="AO247" s="184" t="n">
        <f aca="true">STDEV(INDIRECT("K"&amp;AD247):INDIRECT("K"&amp;AD248-1))</f>
        <v>1.52752523165139E-007</v>
      </c>
    </row>
    <row r="248" customFormat="false" ht="14.25" hidden="false" customHeight="true" outlineLevel="0" collapsed="false">
      <c r="A248" s="1" t="s">
        <v>636</v>
      </c>
      <c r="B248" s="1" t="s">
        <v>305</v>
      </c>
      <c r="C248" s="1" t="n">
        <v>0</v>
      </c>
      <c r="D248" s="1" t="n">
        <v>200</v>
      </c>
      <c r="E248" s="1" t="n">
        <v>976</v>
      </c>
      <c r="F248" s="1" t="s">
        <v>306</v>
      </c>
      <c r="G248" s="184" t="n">
        <v>0.00073053</v>
      </c>
      <c r="H248" s="184" t="n">
        <v>1.7831E-005</v>
      </c>
      <c r="I248" s="184" t="n">
        <v>-8.4035E-006</v>
      </c>
      <c r="J248" s="184" t="n">
        <v>-3.195E-007</v>
      </c>
      <c r="K248" s="184" t="n">
        <v>0.00073893</v>
      </c>
      <c r="L248" s="184" t="n">
        <v>1.8151E-005</v>
      </c>
      <c r="M248" s="185" t="n">
        <v>1.41</v>
      </c>
      <c r="N248" s="1" t="n">
        <v>0</v>
      </c>
      <c r="O248" s="1" t="n">
        <v>0</v>
      </c>
      <c r="P248" s="1" t="n">
        <v>0</v>
      </c>
      <c r="Q248" s="1" t="n">
        <v>1</v>
      </c>
      <c r="R248" s="1" t="n">
        <v>7.3893E-006</v>
      </c>
      <c r="S248" s="1" t="n">
        <v>1.815E-007</v>
      </c>
      <c r="T248" s="1" t="n">
        <v>3</v>
      </c>
      <c r="U248" s="1" t="n">
        <v>0</v>
      </c>
      <c r="V248" s="1" t="n">
        <v>0</v>
      </c>
      <c r="W248" s="186" t="s">
        <v>637</v>
      </c>
      <c r="X248" s="1" t="s">
        <v>308</v>
      </c>
      <c r="Y248" s="1" t="s">
        <v>309</v>
      </c>
      <c r="AD248" s="1" t="n">
        <f aca="false">AD247+3</f>
        <v>740</v>
      </c>
      <c r="AE248" s="1" t="n">
        <v>247</v>
      </c>
      <c r="AF248" s="1" t="str">
        <f aca="true">INDIRECT("A"&amp;AD248)</f>
        <v>42-ALL</v>
      </c>
      <c r="AG248" s="1" t="n">
        <f aca="true">INDIRECT("D"&amp;AD248)</f>
        <v>200</v>
      </c>
      <c r="AH248" s="1" t="n">
        <f aca="true">INDIRECT("E"&amp;AD248)</f>
        <v>976</v>
      </c>
      <c r="AI248" s="184" t="n">
        <f aca="true">INDIRECT("I"&amp;AD248)</f>
        <v>-8.1212E-006</v>
      </c>
      <c r="AJ248" s="184" t="n">
        <f aca="true">INDIRECT("J"&amp;AD248)</f>
        <v>-2.081E-007</v>
      </c>
      <c r="AK248" s="184" t="n">
        <f aca="true">AVERAGE(INDIRECT("K"&amp;AD248):INDIRECT("K"&amp;AD249-1))</f>
        <v>0.00153033333333333</v>
      </c>
      <c r="AL248" s="184" t="n">
        <f aca="true">AVERAGE(INDIRECT("L"&amp;AD248):INDIRECT("L"&amp;AD249-1))</f>
        <v>3.30333333333333E-005</v>
      </c>
      <c r="AM248" s="184" t="n">
        <f aca="false">(ABS(AK248)/AK248*SQRT((AK248)^2+(AL248)^2))</f>
        <v>0.00153068981580927</v>
      </c>
      <c r="AO248" s="184" t="n">
        <f aca="true">STDEV(INDIRECT("K"&amp;AD248):INDIRECT("K"&amp;AD249-1))</f>
        <v>1.52752523165163E-007</v>
      </c>
    </row>
    <row r="249" customFormat="false" ht="14.25" hidden="false" customHeight="true" outlineLevel="0" collapsed="false">
      <c r="A249" s="1" t="s">
        <v>636</v>
      </c>
      <c r="B249" s="1" t="s">
        <v>305</v>
      </c>
      <c r="C249" s="1" t="n">
        <v>0</v>
      </c>
      <c r="D249" s="1" t="n">
        <v>200</v>
      </c>
      <c r="E249" s="1" t="n">
        <v>976</v>
      </c>
      <c r="F249" s="1" t="s">
        <v>306</v>
      </c>
      <c r="G249" s="184" t="n">
        <v>0.00073064</v>
      </c>
      <c r="H249" s="184" t="n">
        <v>1.7941E-005</v>
      </c>
      <c r="I249" s="184" t="n">
        <v>-8.4035E-006</v>
      </c>
      <c r="J249" s="184" t="n">
        <v>-3.195E-007</v>
      </c>
      <c r="K249" s="184" t="n">
        <v>0.00073904</v>
      </c>
      <c r="L249" s="184" t="n">
        <v>1.8261E-005</v>
      </c>
      <c r="M249" s="185" t="n">
        <v>1.42</v>
      </c>
      <c r="N249" s="1" t="n">
        <v>0</v>
      </c>
      <c r="O249" s="1" t="n">
        <v>0</v>
      </c>
      <c r="P249" s="1" t="n">
        <v>0</v>
      </c>
      <c r="Q249" s="1" t="n">
        <v>1</v>
      </c>
      <c r="R249" s="1" t="n">
        <v>7.3904E-006</v>
      </c>
      <c r="S249" s="1" t="n">
        <v>1.826E-007</v>
      </c>
      <c r="T249" s="1" t="n">
        <v>3</v>
      </c>
      <c r="U249" s="1" t="n">
        <v>0</v>
      </c>
      <c r="V249" s="1" t="n">
        <v>0</v>
      </c>
      <c r="W249" s="186" t="s">
        <v>638</v>
      </c>
      <c r="X249" s="1" t="s">
        <v>308</v>
      </c>
      <c r="Y249" s="1" t="s">
        <v>309</v>
      </c>
      <c r="AD249" s="1" t="n">
        <f aca="false">AD248+3</f>
        <v>743</v>
      </c>
      <c r="AE249" s="1" t="n">
        <v>248</v>
      </c>
      <c r="AF249" s="1" t="str">
        <f aca="true">INDIRECT("A"&amp;AD249)</f>
        <v>42-0.8</v>
      </c>
      <c r="AG249" s="1" t="n">
        <f aca="true">INDIRECT("D"&amp;AD249)</f>
        <v>200</v>
      </c>
      <c r="AH249" s="1" t="n">
        <f aca="true">INDIRECT("E"&amp;AD249)</f>
        <v>976</v>
      </c>
      <c r="AI249" s="184" t="n">
        <f aca="true">INDIRECT("I"&amp;AD249)</f>
        <v>-8.1212E-006</v>
      </c>
      <c r="AJ249" s="184" t="n">
        <f aca="true">INDIRECT("J"&amp;AD249)</f>
        <v>-2.081E-007</v>
      </c>
      <c r="AK249" s="184" t="n">
        <f aca="true">AVERAGE(INDIRECT("K"&amp;AD249):INDIRECT("K"&amp;AD250-1))</f>
        <v>0.0022653</v>
      </c>
      <c r="AL249" s="184" t="n">
        <f aca="true">AVERAGE(INDIRECT("L"&amp;AD249):INDIRECT("L"&amp;AD250-1))</f>
        <v>4.17666666666667E-005</v>
      </c>
      <c r="AM249" s="184" t="n">
        <f aca="false">(ABS(AK249)/AK249*SQRT((AK249)^2+(AL249)^2))</f>
        <v>0.00226568500556552</v>
      </c>
      <c r="AO249" s="184" t="n">
        <f aca="true">STDEV(INDIRECT("K"&amp;AD249):INDIRECT("K"&amp;AD250-1))</f>
        <v>2.17025344142098E-006</v>
      </c>
    </row>
    <row r="250" customFormat="false" ht="14.25" hidden="false" customHeight="true" outlineLevel="0" collapsed="false">
      <c r="A250" s="1" t="s">
        <v>636</v>
      </c>
      <c r="B250" s="1" t="s">
        <v>305</v>
      </c>
      <c r="C250" s="1" t="n">
        <v>0</v>
      </c>
      <c r="D250" s="1" t="n">
        <v>200</v>
      </c>
      <c r="E250" s="1" t="n">
        <v>976</v>
      </c>
      <c r="F250" s="1" t="s">
        <v>306</v>
      </c>
      <c r="G250" s="184" t="n">
        <v>0.00073003</v>
      </c>
      <c r="H250" s="184" t="n">
        <v>1.7645E-005</v>
      </c>
      <c r="I250" s="184" t="n">
        <v>-8.4035E-006</v>
      </c>
      <c r="J250" s="184" t="n">
        <v>-3.195E-007</v>
      </c>
      <c r="K250" s="184" t="n">
        <v>0.00073844</v>
      </c>
      <c r="L250" s="184" t="n">
        <v>1.7964E-005</v>
      </c>
      <c r="M250" s="185" t="n">
        <v>1.39</v>
      </c>
      <c r="N250" s="1" t="n">
        <v>0</v>
      </c>
      <c r="O250" s="1" t="n">
        <v>0</v>
      </c>
      <c r="P250" s="1" t="n">
        <v>0</v>
      </c>
      <c r="Q250" s="1" t="n">
        <v>1</v>
      </c>
      <c r="R250" s="1" t="n">
        <v>7.3844E-006</v>
      </c>
      <c r="S250" s="1" t="n">
        <v>1.796E-007</v>
      </c>
      <c r="T250" s="1" t="n">
        <v>3</v>
      </c>
      <c r="U250" s="1" t="n">
        <v>0</v>
      </c>
      <c r="V250" s="1" t="n">
        <v>0</v>
      </c>
      <c r="W250" s="186" t="s">
        <v>639</v>
      </c>
      <c r="X250" s="1" t="s">
        <v>308</v>
      </c>
      <c r="Y250" s="1" t="s">
        <v>309</v>
      </c>
      <c r="AD250" s="1" t="n">
        <f aca="false">AD249+3</f>
        <v>746</v>
      </c>
      <c r="AE250" s="1" t="n">
        <v>249</v>
      </c>
      <c r="AF250" s="1" t="str">
        <f aca="true">INDIRECT("A"&amp;AD250)</f>
        <v>42-0.6</v>
      </c>
      <c r="AG250" s="1" t="n">
        <f aca="true">INDIRECT("D"&amp;AD250)</f>
        <v>200</v>
      </c>
      <c r="AH250" s="1" t="n">
        <f aca="true">INDIRECT("E"&amp;AD250)</f>
        <v>976</v>
      </c>
      <c r="AI250" s="184" t="n">
        <f aca="true">INDIRECT("I"&amp;AD250)</f>
        <v>-8.1212E-006</v>
      </c>
      <c r="AJ250" s="184" t="n">
        <f aca="true">INDIRECT("J"&amp;AD250)</f>
        <v>-2.081E-007</v>
      </c>
      <c r="AK250" s="184" t="n">
        <f aca="true">AVERAGE(INDIRECT("K"&amp;AD250):INDIRECT("K"&amp;AD251-1))</f>
        <v>0.001331</v>
      </c>
      <c r="AL250" s="184" t="n">
        <f aca="true">AVERAGE(INDIRECT("L"&amp;AD250):INDIRECT("L"&amp;AD251-1))</f>
        <v>2.69666666666667E-005</v>
      </c>
      <c r="AM250" s="184" t="n">
        <f aca="false">(ABS(AK250)/AK250*SQRT((AK250)^2+(AL250)^2))</f>
        <v>0.00133127315045077</v>
      </c>
      <c r="AO250" s="184" t="n">
        <f aca="true">STDEV(INDIRECT("K"&amp;AD250):INDIRECT("K"&amp;AD251-1))</f>
        <v>9.99999999999482E-008</v>
      </c>
    </row>
    <row r="251" customFormat="false" ht="14.25" hidden="false" customHeight="true" outlineLevel="0" collapsed="false">
      <c r="A251" s="1" t="s">
        <v>640</v>
      </c>
      <c r="B251" s="1" t="s">
        <v>305</v>
      </c>
      <c r="C251" s="1" t="n">
        <v>0</v>
      </c>
      <c r="D251" s="1" t="n">
        <v>200</v>
      </c>
      <c r="E251" s="1" t="n">
        <v>976</v>
      </c>
      <c r="F251" s="1" t="s">
        <v>306</v>
      </c>
      <c r="G251" s="184" t="n">
        <v>0.0014914</v>
      </c>
      <c r="H251" s="184" t="n">
        <v>3.5E-005</v>
      </c>
      <c r="I251" s="184" t="n">
        <v>-8.4035E-006</v>
      </c>
      <c r="J251" s="184" t="n">
        <v>-3.195E-007</v>
      </c>
      <c r="K251" s="184" t="n">
        <v>0.0014998</v>
      </c>
      <c r="L251" s="184" t="n">
        <v>3.53E-005</v>
      </c>
      <c r="M251" s="185" t="n">
        <v>1.35</v>
      </c>
      <c r="N251" s="1" t="n">
        <v>0</v>
      </c>
      <c r="O251" s="1" t="n">
        <v>0</v>
      </c>
      <c r="P251" s="1" t="n">
        <v>0</v>
      </c>
      <c r="Q251" s="1" t="n">
        <v>1</v>
      </c>
      <c r="R251" s="1" t="n">
        <v>1.4998E-005</v>
      </c>
      <c r="S251" s="1" t="n">
        <v>3.528E-007</v>
      </c>
      <c r="T251" s="1" t="n">
        <v>3</v>
      </c>
      <c r="U251" s="1" t="n">
        <v>0</v>
      </c>
      <c r="V251" s="1" t="n">
        <v>0</v>
      </c>
      <c r="W251" s="186" t="s">
        <v>641</v>
      </c>
      <c r="X251" s="1" t="s">
        <v>308</v>
      </c>
      <c r="Y251" s="1" t="s">
        <v>309</v>
      </c>
      <c r="AD251" s="1" t="n">
        <f aca="false">AD250+3</f>
        <v>749</v>
      </c>
      <c r="AE251" s="1" t="n">
        <v>250</v>
      </c>
      <c r="AF251" s="1" t="str">
        <f aca="true">INDIRECT("A"&amp;AD251)</f>
        <v>42-0.4</v>
      </c>
      <c r="AG251" s="1" t="n">
        <f aca="true">INDIRECT("D"&amp;AD251)</f>
        <v>200</v>
      </c>
      <c r="AH251" s="1" t="n">
        <f aca="true">INDIRECT("E"&amp;AD251)</f>
        <v>976</v>
      </c>
      <c r="AI251" s="184" t="n">
        <f aca="true">INDIRECT("I"&amp;AD251)</f>
        <v>-8.1212E-006</v>
      </c>
      <c r="AJ251" s="184" t="n">
        <f aca="true">INDIRECT("J"&amp;AD251)</f>
        <v>-2.081E-007</v>
      </c>
      <c r="AK251" s="184" t="n">
        <f aca="true">AVERAGE(INDIRECT("K"&amp;AD251):INDIRECT("K"&amp;AD252-1))</f>
        <v>0.000936356666666667</v>
      </c>
      <c r="AL251" s="184" t="n">
        <f aca="true">AVERAGE(INDIRECT("L"&amp;AD251):INDIRECT("L"&amp;AD252-1))</f>
        <v>2.1054E-005</v>
      </c>
      <c r="AM251" s="184" t="n">
        <f aca="false">(ABS(AK251)/AK251*SQRT((AK251)^2+(AL251)^2))</f>
        <v>0.000936593336580563</v>
      </c>
      <c r="AO251" s="184" t="n">
        <f aca="true">STDEV(INDIRECT("K"&amp;AD251):INDIRECT("K"&amp;AD252-1))</f>
        <v>3.41955162752841E-007</v>
      </c>
    </row>
    <row r="252" customFormat="false" ht="14.25" hidden="false" customHeight="true" outlineLevel="0" collapsed="false">
      <c r="A252" s="1" t="s">
        <v>640</v>
      </c>
      <c r="B252" s="1" t="s">
        <v>305</v>
      </c>
      <c r="C252" s="1" t="n">
        <v>0</v>
      </c>
      <c r="D252" s="1" t="n">
        <v>200</v>
      </c>
      <c r="E252" s="1" t="n">
        <v>976</v>
      </c>
      <c r="F252" s="1" t="s">
        <v>306</v>
      </c>
      <c r="G252" s="184" t="n">
        <v>0.0014912</v>
      </c>
      <c r="H252" s="184" t="n">
        <v>3.46E-005</v>
      </c>
      <c r="I252" s="184" t="n">
        <v>-8.4035E-006</v>
      </c>
      <c r="J252" s="184" t="n">
        <v>-3.195E-007</v>
      </c>
      <c r="K252" s="184" t="n">
        <v>0.0014996</v>
      </c>
      <c r="L252" s="184" t="n">
        <v>3.5E-005</v>
      </c>
      <c r="M252" s="185" t="n">
        <v>1.34</v>
      </c>
      <c r="N252" s="1" t="n">
        <v>0</v>
      </c>
      <c r="O252" s="1" t="n">
        <v>0</v>
      </c>
      <c r="P252" s="1" t="n">
        <v>0</v>
      </c>
      <c r="Q252" s="1" t="n">
        <v>1</v>
      </c>
      <c r="R252" s="1" t="n">
        <v>1.4996E-005</v>
      </c>
      <c r="S252" s="1" t="n">
        <v>3.496E-007</v>
      </c>
      <c r="T252" s="1" t="n">
        <v>3</v>
      </c>
      <c r="U252" s="1" t="n">
        <v>0</v>
      </c>
      <c r="V252" s="1" t="n">
        <v>0</v>
      </c>
      <c r="W252" s="186" t="s">
        <v>642</v>
      </c>
      <c r="X252" s="1" t="s">
        <v>308</v>
      </c>
      <c r="Y252" s="1" t="s">
        <v>309</v>
      </c>
      <c r="AD252" s="1" t="n">
        <f aca="false">AD251+3</f>
        <v>752</v>
      </c>
      <c r="AE252" s="1" t="n">
        <v>251</v>
      </c>
      <c r="AF252" s="1" t="str">
        <f aca="true">INDIRECT("A"&amp;AD252)</f>
        <v>42-0.2</v>
      </c>
      <c r="AG252" s="1" t="n">
        <f aca="true">INDIRECT("D"&amp;AD252)</f>
        <v>200</v>
      </c>
      <c r="AH252" s="1" t="n">
        <f aca="true">INDIRECT("E"&amp;AD252)</f>
        <v>976</v>
      </c>
      <c r="AI252" s="184" t="n">
        <f aca="true">INDIRECT("I"&amp;AD252)</f>
        <v>-8.1212E-006</v>
      </c>
      <c r="AJ252" s="184" t="n">
        <f aca="true">INDIRECT("J"&amp;AD252)</f>
        <v>-2.081E-007</v>
      </c>
      <c r="AK252" s="184" t="n">
        <f aca="true">AVERAGE(INDIRECT("K"&amp;AD252):INDIRECT("K"&amp;AD253-1))</f>
        <v>0.00111376666666667</v>
      </c>
      <c r="AL252" s="184" t="n">
        <f aca="true">AVERAGE(INDIRECT("L"&amp;AD252):INDIRECT("L"&amp;AD253-1))</f>
        <v>2.50333333333333E-005</v>
      </c>
      <c r="AM252" s="184" t="n">
        <f aca="false">(ABS(AK252)/AK252*SQRT((AK252)^2+(AL252)^2))</f>
        <v>0.00111404795927085</v>
      </c>
      <c r="AO252" s="184" t="n">
        <f aca="true">STDEV(INDIRECT("K"&amp;AD252):INDIRECT("K"&amp;AD253-1))</f>
        <v>5.77350269189953E-008</v>
      </c>
    </row>
    <row r="253" customFormat="false" ht="14.25" hidden="false" customHeight="true" outlineLevel="0" collapsed="false">
      <c r="A253" s="1" t="s">
        <v>640</v>
      </c>
      <c r="B253" s="1" t="s">
        <v>305</v>
      </c>
      <c r="C253" s="1" t="n">
        <v>0</v>
      </c>
      <c r="D253" s="1" t="n">
        <v>200</v>
      </c>
      <c r="E253" s="1" t="n">
        <v>976</v>
      </c>
      <c r="F253" s="1" t="s">
        <v>306</v>
      </c>
      <c r="G253" s="184" t="n">
        <v>0.001491</v>
      </c>
      <c r="H253" s="184" t="n">
        <v>3.47E-005</v>
      </c>
      <c r="I253" s="184" t="n">
        <v>-8.4035E-006</v>
      </c>
      <c r="J253" s="184" t="n">
        <v>-3.195E-007</v>
      </c>
      <c r="K253" s="184" t="n">
        <v>0.0014994</v>
      </c>
      <c r="L253" s="184" t="n">
        <v>3.5E-005</v>
      </c>
      <c r="M253" s="185" t="n">
        <v>1.34</v>
      </c>
      <c r="N253" s="1" t="n">
        <v>0</v>
      </c>
      <c r="O253" s="1" t="n">
        <v>0</v>
      </c>
      <c r="P253" s="1" t="n">
        <v>0</v>
      </c>
      <c r="Q253" s="1" t="n">
        <v>1</v>
      </c>
      <c r="R253" s="1" t="n">
        <v>1.4994E-005</v>
      </c>
      <c r="S253" s="1" t="n">
        <v>3.504E-007</v>
      </c>
      <c r="T253" s="1" t="n">
        <v>3</v>
      </c>
      <c r="U253" s="1" t="n">
        <v>0</v>
      </c>
      <c r="V253" s="1" t="n">
        <v>0</v>
      </c>
      <c r="W253" s="186" t="s">
        <v>643</v>
      </c>
      <c r="X253" s="1" t="s">
        <v>308</v>
      </c>
      <c r="Y253" s="1" t="s">
        <v>309</v>
      </c>
      <c r="AD253" s="1" t="n">
        <f aca="false">AD252+3</f>
        <v>755</v>
      </c>
      <c r="AE253" s="1" t="n">
        <v>252</v>
      </c>
      <c r="AF253" s="1" t="str">
        <f aca="true">INDIRECT("A"&amp;AD253)</f>
        <v>42-&lt;0.2</v>
      </c>
      <c r="AG253" s="1" t="n">
        <f aca="true">INDIRECT("D"&amp;AD253)</f>
        <v>200</v>
      </c>
      <c r="AH253" s="1" t="n">
        <f aca="true">INDIRECT("E"&amp;AD253)</f>
        <v>976</v>
      </c>
      <c r="AI253" s="184" t="n">
        <f aca="true">INDIRECT("I"&amp;AD253)</f>
        <v>-8.1212E-006</v>
      </c>
      <c r="AJ253" s="184" t="n">
        <f aca="true">INDIRECT("J"&amp;AD253)</f>
        <v>-2.081E-007</v>
      </c>
      <c r="AK253" s="184" t="n">
        <f aca="true">AVERAGE(INDIRECT("K"&amp;AD253):INDIRECT("K"&amp;AD254-1))</f>
        <v>0.00230313333333333</v>
      </c>
      <c r="AL253" s="184" t="n">
        <f aca="true">AVERAGE(INDIRECT("L"&amp;AD253):INDIRECT("L"&amp;AD254-1))</f>
        <v>4.95333333333333E-005</v>
      </c>
      <c r="AM253" s="184" t="n">
        <f aca="false">(ABS(AK253)/AK253*SQRT((AK253)^2+(AL253)^2))</f>
        <v>0.00230366592678327</v>
      </c>
      <c r="AO253" s="184" t="n">
        <f aca="true">STDEV(INDIRECT("K"&amp;AD253):INDIRECT("K"&amp;AD254-1))</f>
        <v>4.93288286231728E-007</v>
      </c>
    </row>
    <row r="254" customFormat="false" ht="14.25" hidden="false" customHeight="true" outlineLevel="0" collapsed="false">
      <c r="A254" s="1" t="s">
        <v>644</v>
      </c>
      <c r="B254" s="1" t="s">
        <v>305</v>
      </c>
      <c r="C254" s="1" t="n">
        <v>0</v>
      </c>
      <c r="D254" s="1" t="n">
        <v>200</v>
      </c>
      <c r="E254" s="1" t="n">
        <v>976</v>
      </c>
      <c r="F254" s="1" t="s">
        <v>306</v>
      </c>
      <c r="G254" s="184" t="n">
        <v>0.001387</v>
      </c>
      <c r="H254" s="184" t="n">
        <v>3.82E-005</v>
      </c>
      <c r="I254" s="184" t="n">
        <v>-8.4035E-006</v>
      </c>
      <c r="J254" s="184" t="n">
        <v>-3.195E-007</v>
      </c>
      <c r="K254" s="184" t="n">
        <v>0.0013954</v>
      </c>
      <c r="L254" s="184" t="n">
        <v>3.85E-005</v>
      </c>
      <c r="M254" s="185" t="n">
        <v>1.58</v>
      </c>
      <c r="N254" s="1" t="n">
        <v>0</v>
      </c>
      <c r="O254" s="1" t="n">
        <v>0</v>
      </c>
      <c r="P254" s="1" t="n">
        <v>0</v>
      </c>
      <c r="Q254" s="1" t="n">
        <v>1</v>
      </c>
      <c r="R254" s="1" t="n">
        <v>1.3954E-005</v>
      </c>
      <c r="S254" s="1" t="n">
        <v>3.847E-007</v>
      </c>
      <c r="T254" s="1" t="n">
        <v>3</v>
      </c>
      <c r="U254" s="1" t="n">
        <v>0</v>
      </c>
      <c r="V254" s="1" t="n">
        <v>0</v>
      </c>
      <c r="W254" s="186" t="s">
        <v>645</v>
      </c>
      <c r="X254" s="1" t="s">
        <v>308</v>
      </c>
      <c r="Y254" s="1" t="s">
        <v>309</v>
      </c>
      <c r="AD254" s="1" t="n">
        <f aca="false">AD253+3</f>
        <v>758</v>
      </c>
      <c r="AE254" s="1" t="n">
        <v>253</v>
      </c>
      <c r="AF254" s="1" t="str">
        <f aca="true">INDIRECT("A"&amp;AD254)</f>
        <v>43-ALL</v>
      </c>
      <c r="AG254" s="1" t="n">
        <f aca="true">INDIRECT("D"&amp;AD254)</f>
        <v>200</v>
      </c>
      <c r="AH254" s="1" t="n">
        <f aca="true">INDIRECT("E"&amp;AD254)</f>
        <v>976</v>
      </c>
      <c r="AI254" s="184" t="n">
        <f aca="true">INDIRECT("I"&amp;AD254)</f>
        <v>-8.1212E-006</v>
      </c>
      <c r="AJ254" s="184" t="n">
        <f aca="true">INDIRECT("J"&amp;AD254)</f>
        <v>-2.081E-007</v>
      </c>
      <c r="AK254" s="184" t="n">
        <f aca="true">AVERAGE(INDIRECT("K"&amp;AD254):INDIRECT("K"&amp;AD255-1))</f>
        <v>0.00135343333333333</v>
      </c>
      <c r="AL254" s="184" t="n">
        <f aca="true">AVERAGE(INDIRECT("L"&amp;AD254):INDIRECT("L"&amp;AD255-1))</f>
        <v>2.9E-005</v>
      </c>
      <c r="AM254" s="184" t="n">
        <f aca="false">(ABS(AK254)/AK254*SQRT((AK254)^2+(AL254)^2))</f>
        <v>0.00135374398900892</v>
      </c>
      <c r="AO254" s="184" t="n">
        <f aca="true">STDEV(INDIRECT("K"&amp;AD254):INDIRECT("K"&amp;AD255-1))</f>
        <v>2.08166599946644E-007</v>
      </c>
    </row>
    <row r="255" customFormat="false" ht="14.25" hidden="false" customHeight="true" outlineLevel="0" collapsed="false">
      <c r="A255" s="1" t="s">
        <v>644</v>
      </c>
      <c r="B255" s="1" t="s">
        <v>305</v>
      </c>
      <c r="C255" s="1" t="n">
        <v>0</v>
      </c>
      <c r="D255" s="1" t="n">
        <v>200</v>
      </c>
      <c r="E255" s="1" t="n">
        <v>976</v>
      </c>
      <c r="F255" s="1" t="s">
        <v>306</v>
      </c>
      <c r="G255" s="184" t="n">
        <v>0.0013864</v>
      </c>
      <c r="H255" s="184" t="n">
        <v>3.8E-005</v>
      </c>
      <c r="I255" s="184" t="n">
        <v>-8.4035E-006</v>
      </c>
      <c r="J255" s="184" t="n">
        <v>-3.195E-007</v>
      </c>
      <c r="K255" s="184" t="n">
        <v>0.0013948</v>
      </c>
      <c r="L255" s="184" t="n">
        <v>3.84E-005</v>
      </c>
      <c r="M255" s="185" t="n">
        <v>1.58</v>
      </c>
      <c r="N255" s="1" t="n">
        <v>0</v>
      </c>
      <c r="O255" s="1" t="n">
        <v>0</v>
      </c>
      <c r="P255" s="1" t="n">
        <v>0</v>
      </c>
      <c r="Q255" s="1" t="n">
        <v>1</v>
      </c>
      <c r="R255" s="1" t="n">
        <v>1.3948E-005</v>
      </c>
      <c r="S255" s="1" t="n">
        <v>3.837E-007</v>
      </c>
      <c r="T255" s="1" t="n">
        <v>3</v>
      </c>
      <c r="U255" s="1" t="n">
        <v>0</v>
      </c>
      <c r="V255" s="1" t="n">
        <v>0</v>
      </c>
      <c r="W255" s="186" t="s">
        <v>646</v>
      </c>
      <c r="X255" s="1" t="s">
        <v>308</v>
      </c>
      <c r="Y255" s="1" t="s">
        <v>309</v>
      </c>
      <c r="AD255" s="1" t="n">
        <f aca="false">AD254+3</f>
        <v>761</v>
      </c>
      <c r="AE255" s="1" t="n">
        <v>254</v>
      </c>
      <c r="AF255" s="1" t="str">
        <f aca="true">INDIRECT("A"&amp;AD255)</f>
        <v>43-0.8</v>
      </c>
      <c r="AG255" s="1" t="n">
        <f aca="true">INDIRECT("D"&amp;AD255)</f>
        <v>200</v>
      </c>
      <c r="AH255" s="1" t="n">
        <f aca="true">INDIRECT("E"&amp;AD255)</f>
        <v>976</v>
      </c>
      <c r="AI255" s="184" t="n">
        <f aca="true">INDIRECT("I"&amp;AD255)</f>
        <v>-8.1212E-006</v>
      </c>
      <c r="AJ255" s="184" t="n">
        <f aca="true">INDIRECT("J"&amp;AD255)</f>
        <v>-2.081E-007</v>
      </c>
      <c r="AK255" s="184" t="n">
        <f aca="true">AVERAGE(INDIRECT("K"&amp;AD255):INDIRECT("K"&amp;AD256-1))</f>
        <v>0.0010629</v>
      </c>
      <c r="AL255" s="184" t="n">
        <f aca="true">AVERAGE(INDIRECT("L"&amp;AD255):INDIRECT("L"&amp;AD256-1))</f>
        <v>2.24333333333333E-005</v>
      </c>
      <c r="AM255" s="184" t="n">
        <f aca="false">(ABS(AK255)/AK255*SQRT((AK255)^2+(AL255)^2))</f>
        <v>0.00106313671013866</v>
      </c>
      <c r="AO255" s="184" t="n">
        <f aca="true">STDEV(INDIRECT("K"&amp;AD255):INDIRECT("K"&amp;AD256-1))</f>
        <v>6.08276253029917E-007</v>
      </c>
    </row>
    <row r="256" customFormat="false" ht="14.25" hidden="false" customHeight="true" outlineLevel="0" collapsed="false">
      <c r="A256" s="1" t="s">
        <v>644</v>
      </c>
      <c r="B256" s="1" t="s">
        <v>305</v>
      </c>
      <c r="C256" s="1" t="n">
        <v>0</v>
      </c>
      <c r="D256" s="1" t="n">
        <v>200</v>
      </c>
      <c r="E256" s="1" t="n">
        <v>976</v>
      </c>
      <c r="F256" s="1" t="s">
        <v>306</v>
      </c>
      <c r="G256" s="184" t="n">
        <v>0.0013862</v>
      </c>
      <c r="H256" s="184" t="n">
        <v>3.77E-005</v>
      </c>
      <c r="I256" s="184" t="n">
        <v>-8.4035E-006</v>
      </c>
      <c r="J256" s="184" t="n">
        <v>-3.195E-007</v>
      </c>
      <c r="K256" s="184" t="n">
        <v>0.0013946</v>
      </c>
      <c r="L256" s="184" t="n">
        <v>3.81E-005</v>
      </c>
      <c r="M256" s="185" t="n">
        <v>1.56</v>
      </c>
      <c r="N256" s="1" t="n">
        <v>0</v>
      </c>
      <c r="O256" s="1" t="n">
        <v>0</v>
      </c>
      <c r="P256" s="1" t="n">
        <v>0</v>
      </c>
      <c r="Q256" s="1" t="n">
        <v>1</v>
      </c>
      <c r="R256" s="1" t="n">
        <v>1.3946E-005</v>
      </c>
      <c r="S256" s="1" t="n">
        <v>3.807E-007</v>
      </c>
      <c r="T256" s="1" t="n">
        <v>3</v>
      </c>
      <c r="U256" s="1" t="n">
        <v>0</v>
      </c>
      <c r="V256" s="1" t="n">
        <v>0</v>
      </c>
      <c r="W256" s="186" t="s">
        <v>647</v>
      </c>
      <c r="X256" s="1" t="s">
        <v>308</v>
      </c>
      <c r="Y256" s="1" t="s">
        <v>309</v>
      </c>
      <c r="AD256" s="1" t="n">
        <f aca="false">AD255+3</f>
        <v>764</v>
      </c>
      <c r="AE256" s="1" t="n">
        <v>255</v>
      </c>
      <c r="AF256" s="1" t="str">
        <f aca="true">INDIRECT("A"&amp;AD256)</f>
        <v>43-0.6</v>
      </c>
      <c r="AG256" s="1" t="n">
        <f aca="true">INDIRECT("D"&amp;AD256)</f>
        <v>200</v>
      </c>
      <c r="AH256" s="1" t="n">
        <f aca="true">INDIRECT("E"&amp;AD256)</f>
        <v>976</v>
      </c>
      <c r="AI256" s="184" t="n">
        <f aca="true">INDIRECT("I"&amp;AD256)</f>
        <v>-8.1212E-006</v>
      </c>
      <c r="AJ256" s="184" t="n">
        <f aca="true">INDIRECT("J"&amp;AD256)</f>
        <v>-2.081E-007</v>
      </c>
      <c r="AK256" s="184" t="n">
        <f aca="true">AVERAGE(INDIRECT("K"&amp;AD256):INDIRECT("K"&amp;AD257-1))</f>
        <v>0.00109606666666667</v>
      </c>
      <c r="AL256" s="184" t="n">
        <f aca="true">AVERAGE(INDIRECT("L"&amp;AD256):INDIRECT("L"&amp;AD257-1))</f>
        <v>2.13E-005</v>
      </c>
      <c r="AM256" s="184" t="n">
        <f aca="false">(ABS(AK256)/AK256*SQRT((AK256)^2+(AL256)^2))</f>
        <v>0.00109627360990666</v>
      </c>
      <c r="AO256" s="184" t="n">
        <f aca="true">STDEV(INDIRECT("K"&amp;AD256):INDIRECT("K"&amp;AD257-1))</f>
        <v>4.61880215351712E-007</v>
      </c>
    </row>
    <row r="257" customFormat="false" ht="14.25" hidden="false" customHeight="true" outlineLevel="0" collapsed="false">
      <c r="A257" s="1" t="s">
        <v>648</v>
      </c>
      <c r="B257" s="1" t="s">
        <v>305</v>
      </c>
      <c r="C257" s="1" t="n">
        <v>0</v>
      </c>
      <c r="D257" s="1" t="n">
        <v>200</v>
      </c>
      <c r="E257" s="1" t="n">
        <v>976</v>
      </c>
      <c r="F257" s="1" t="s">
        <v>306</v>
      </c>
      <c r="G257" s="184" t="n">
        <v>0.0010989</v>
      </c>
      <c r="H257" s="184" t="n">
        <v>4.56E-005</v>
      </c>
      <c r="I257" s="184" t="n">
        <v>-8.4035E-006</v>
      </c>
      <c r="J257" s="184" t="n">
        <v>-3.195E-007</v>
      </c>
      <c r="K257" s="184" t="n">
        <v>0.0011073</v>
      </c>
      <c r="L257" s="184" t="n">
        <v>4.59E-005</v>
      </c>
      <c r="M257" s="185" t="n">
        <v>2.37</v>
      </c>
      <c r="N257" s="1" t="n">
        <v>0</v>
      </c>
      <c r="O257" s="1" t="n">
        <v>0</v>
      </c>
      <c r="P257" s="1" t="n">
        <v>0</v>
      </c>
      <c r="Q257" s="1" t="n">
        <v>1</v>
      </c>
      <c r="R257" s="1" t="n">
        <v>1.1073E-005</v>
      </c>
      <c r="S257" s="1" t="n">
        <v>4.592E-007</v>
      </c>
      <c r="T257" s="1" t="n">
        <v>3</v>
      </c>
      <c r="U257" s="1" t="n">
        <v>0</v>
      </c>
      <c r="V257" s="1" t="n">
        <v>0</v>
      </c>
      <c r="W257" s="186" t="s">
        <v>649</v>
      </c>
      <c r="X257" s="1" t="s">
        <v>308</v>
      </c>
      <c r="Y257" s="1" t="s">
        <v>309</v>
      </c>
      <c r="AD257" s="1" t="n">
        <f aca="false">AD256+3</f>
        <v>767</v>
      </c>
      <c r="AE257" s="1" t="n">
        <v>256</v>
      </c>
      <c r="AF257" s="1" t="str">
        <f aca="true">INDIRECT("A"&amp;AD257)</f>
        <v>43-0.4</v>
      </c>
      <c r="AG257" s="1" t="n">
        <f aca="true">INDIRECT("D"&amp;AD257)</f>
        <v>200</v>
      </c>
      <c r="AH257" s="1" t="n">
        <f aca="true">INDIRECT("E"&amp;AD257)</f>
        <v>976</v>
      </c>
      <c r="AI257" s="184" t="n">
        <f aca="true">INDIRECT("I"&amp;AD257)</f>
        <v>-8.1212E-006</v>
      </c>
      <c r="AJ257" s="184" t="n">
        <f aca="true">INDIRECT("J"&amp;AD257)</f>
        <v>-2.081E-007</v>
      </c>
      <c r="AK257" s="184" t="n">
        <f aca="true">AVERAGE(INDIRECT("K"&amp;AD257):INDIRECT("K"&amp;AD258-1))</f>
        <v>0.000749136666666667</v>
      </c>
      <c r="AL257" s="184" t="n">
        <f aca="true">AVERAGE(INDIRECT("L"&amp;AD257):INDIRECT("L"&amp;AD258-1))</f>
        <v>1.72796666666667E-005</v>
      </c>
      <c r="AM257" s="184" t="n">
        <f aca="false">(ABS(AK257)/AK257*SQRT((AK257)^2+(AL257)^2))</f>
        <v>0.00074933592748817</v>
      </c>
      <c r="AO257" s="184" t="n">
        <f aca="true">STDEV(INDIRECT("K"&amp;AD257):INDIRECT("K"&amp;AD258-1))</f>
        <v>1.66232768530552E-007</v>
      </c>
    </row>
    <row r="258" customFormat="false" ht="14.25" hidden="false" customHeight="true" outlineLevel="0" collapsed="false">
      <c r="A258" s="1" t="s">
        <v>648</v>
      </c>
      <c r="B258" s="1" t="s">
        <v>305</v>
      </c>
      <c r="C258" s="1" t="n">
        <v>0</v>
      </c>
      <c r="D258" s="1" t="n">
        <v>200</v>
      </c>
      <c r="E258" s="1" t="n">
        <v>976</v>
      </c>
      <c r="F258" s="1" t="s">
        <v>306</v>
      </c>
      <c r="G258" s="184" t="n">
        <v>0.0010984</v>
      </c>
      <c r="H258" s="184" t="n">
        <v>4.58E-005</v>
      </c>
      <c r="I258" s="184" t="n">
        <v>-8.4035E-006</v>
      </c>
      <c r="J258" s="184" t="n">
        <v>-3.195E-007</v>
      </c>
      <c r="K258" s="184" t="n">
        <v>0.0011068</v>
      </c>
      <c r="L258" s="184" t="n">
        <v>4.61E-005</v>
      </c>
      <c r="M258" s="185" t="n">
        <v>2.39</v>
      </c>
      <c r="N258" s="1" t="n">
        <v>0</v>
      </c>
      <c r="O258" s="1" t="n">
        <v>0</v>
      </c>
      <c r="P258" s="1" t="n">
        <v>0</v>
      </c>
      <c r="Q258" s="1" t="n">
        <v>1</v>
      </c>
      <c r="R258" s="1" t="n">
        <v>1.1068E-005</v>
      </c>
      <c r="S258" s="1" t="n">
        <v>4.615E-007</v>
      </c>
      <c r="T258" s="1" t="n">
        <v>3</v>
      </c>
      <c r="U258" s="1" t="n">
        <v>0</v>
      </c>
      <c r="V258" s="1" t="n">
        <v>0</v>
      </c>
      <c r="W258" s="186" t="s">
        <v>650</v>
      </c>
      <c r="X258" s="1" t="s">
        <v>308</v>
      </c>
      <c r="Y258" s="1" t="s">
        <v>309</v>
      </c>
      <c r="AD258" s="1" t="n">
        <f aca="false">AD257+3</f>
        <v>770</v>
      </c>
      <c r="AE258" s="1" t="n">
        <v>257</v>
      </c>
      <c r="AF258" s="1" t="str">
        <f aca="true">INDIRECT("A"&amp;AD258)</f>
        <v>43-0.2</v>
      </c>
      <c r="AG258" s="1" t="n">
        <f aca="true">INDIRECT("D"&amp;AD258)</f>
        <v>200</v>
      </c>
      <c r="AH258" s="1" t="n">
        <f aca="true">INDIRECT("E"&amp;AD258)</f>
        <v>976</v>
      </c>
      <c r="AI258" s="184" t="n">
        <f aca="true">INDIRECT("I"&amp;AD258)</f>
        <v>-8.1212E-006</v>
      </c>
      <c r="AJ258" s="184" t="n">
        <f aca="true">INDIRECT("J"&amp;AD258)</f>
        <v>-2.081E-007</v>
      </c>
      <c r="AK258" s="184" t="n">
        <f aca="true">AVERAGE(INDIRECT("K"&amp;AD258):INDIRECT("K"&amp;AD259-1))</f>
        <v>0.00116106666666667</v>
      </c>
      <c r="AL258" s="184" t="n">
        <f aca="true">AVERAGE(INDIRECT("L"&amp;AD258):INDIRECT("L"&amp;AD259-1))</f>
        <v>2.46E-005</v>
      </c>
      <c r="AM258" s="184" t="n">
        <f aca="false">(ABS(AK258)/AK258*SQRT((AK258)^2+(AL258)^2))</f>
        <v>0.00116132724261702</v>
      </c>
      <c r="AO258" s="184" t="n">
        <f aca="true">STDEV(INDIRECT("K"&amp;AD258):INDIRECT("K"&amp;AD259-1))</f>
        <v>4.72581562625284E-007</v>
      </c>
    </row>
    <row r="259" customFormat="false" ht="14.25" hidden="false" customHeight="true" outlineLevel="0" collapsed="false">
      <c r="A259" s="1" t="s">
        <v>648</v>
      </c>
      <c r="B259" s="1" t="s">
        <v>305</v>
      </c>
      <c r="C259" s="1" t="n">
        <v>0</v>
      </c>
      <c r="D259" s="1" t="n">
        <v>200</v>
      </c>
      <c r="E259" s="1" t="n">
        <v>976</v>
      </c>
      <c r="F259" s="1" t="s">
        <v>306</v>
      </c>
      <c r="G259" s="184" t="n">
        <v>0.0010975</v>
      </c>
      <c r="H259" s="184" t="n">
        <v>4.59E-005</v>
      </c>
      <c r="I259" s="184" t="n">
        <v>-8.4035E-006</v>
      </c>
      <c r="J259" s="184" t="n">
        <v>-3.195E-007</v>
      </c>
      <c r="K259" s="184" t="n">
        <v>0.0011059</v>
      </c>
      <c r="L259" s="184" t="n">
        <v>4.62E-005</v>
      </c>
      <c r="M259" s="185" t="n">
        <v>2.39</v>
      </c>
      <c r="N259" s="1" t="n">
        <v>0</v>
      </c>
      <c r="O259" s="1" t="n">
        <v>0</v>
      </c>
      <c r="P259" s="1" t="n">
        <v>0</v>
      </c>
      <c r="Q259" s="1" t="n">
        <v>1</v>
      </c>
      <c r="R259" s="1" t="n">
        <v>1.1059E-005</v>
      </c>
      <c r="S259" s="1" t="n">
        <v>4.618E-007</v>
      </c>
      <c r="T259" s="1" t="n">
        <v>3</v>
      </c>
      <c r="U259" s="1" t="n">
        <v>0</v>
      </c>
      <c r="V259" s="1" t="n">
        <v>0</v>
      </c>
      <c r="W259" s="186" t="s">
        <v>651</v>
      </c>
      <c r="X259" s="1" t="s">
        <v>308</v>
      </c>
      <c r="Y259" s="1" t="s">
        <v>309</v>
      </c>
      <c r="AD259" s="1" t="n">
        <f aca="false">AD258+3</f>
        <v>773</v>
      </c>
      <c r="AE259" s="1" t="n">
        <v>258</v>
      </c>
      <c r="AF259" s="1" t="str">
        <f aca="true">INDIRECT("A"&amp;AD259)</f>
        <v>43-&lt;0.2</v>
      </c>
      <c r="AG259" s="1" t="n">
        <f aca="true">INDIRECT("D"&amp;AD259)</f>
        <v>200</v>
      </c>
      <c r="AH259" s="1" t="n">
        <f aca="true">INDIRECT("E"&amp;AD259)</f>
        <v>976</v>
      </c>
      <c r="AI259" s="184" t="n">
        <f aca="true">INDIRECT("I"&amp;AD259)</f>
        <v>-8.1212E-006</v>
      </c>
      <c r="AJ259" s="184" t="n">
        <f aca="true">INDIRECT("J"&amp;AD259)</f>
        <v>-2.081E-007</v>
      </c>
      <c r="AK259" s="184" t="n">
        <f aca="true">AVERAGE(INDIRECT("K"&amp;AD259):INDIRECT("K"&amp;AD260-1))</f>
        <v>0.0020302</v>
      </c>
      <c r="AL259" s="184" t="n">
        <f aca="true">AVERAGE(INDIRECT("L"&amp;AD259):INDIRECT("L"&amp;AD260-1))</f>
        <v>4E-005</v>
      </c>
      <c r="AM259" s="184" t="n">
        <f aca="false">(ABS(AK259)/AK259*SQRT((AK259)^2+(AL259)^2))</f>
        <v>0.00203059401161335</v>
      </c>
      <c r="AO259" s="184" t="n">
        <f aca="true">STDEV(INDIRECT("K"&amp;AD259):INDIRECT("K"&amp;AD260-1))</f>
        <v>0</v>
      </c>
    </row>
    <row r="260" customFormat="false" ht="14.25" hidden="false" customHeight="true" outlineLevel="0" collapsed="false">
      <c r="A260" s="1" t="s">
        <v>652</v>
      </c>
      <c r="B260" s="1" t="s">
        <v>305</v>
      </c>
      <c r="C260" s="1" t="n">
        <v>0</v>
      </c>
      <c r="D260" s="1" t="n">
        <v>200</v>
      </c>
      <c r="E260" s="1" t="n">
        <v>976</v>
      </c>
      <c r="F260" s="1" t="s">
        <v>306</v>
      </c>
      <c r="G260" s="184" t="n">
        <v>0.00088573</v>
      </c>
      <c r="H260" s="184" t="n">
        <v>3.4661E-005</v>
      </c>
      <c r="I260" s="184" t="n">
        <v>-8.4035E-006</v>
      </c>
      <c r="J260" s="184" t="n">
        <v>-3.195E-007</v>
      </c>
      <c r="K260" s="184" t="n">
        <v>0.00089413</v>
      </c>
      <c r="L260" s="184" t="n">
        <v>3.4981E-005</v>
      </c>
      <c r="M260" s="185" t="n">
        <v>2.24</v>
      </c>
      <c r="N260" s="1" t="n">
        <v>0</v>
      </c>
      <c r="O260" s="1" t="n">
        <v>0</v>
      </c>
      <c r="P260" s="1" t="n">
        <v>0</v>
      </c>
      <c r="Q260" s="1" t="n">
        <v>1</v>
      </c>
      <c r="R260" s="1" t="n">
        <v>8.9413E-006</v>
      </c>
      <c r="S260" s="1" t="n">
        <v>3.498E-007</v>
      </c>
      <c r="T260" s="1" t="n">
        <v>3</v>
      </c>
      <c r="U260" s="1" t="n">
        <v>0</v>
      </c>
      <c r="V260" s="1" t="n">
        <v>0</v>
      </c>
      <c r="W260" s="186" t="s">
        <v>653</v>
      </c>
      <c r="X260" s="1" t="s">
        <v>308</v>
      </c>
      <c r="Y260" s="1" t="s">
        <v>309</v>
      </c>
      <c r="AD260" s="1" t="n">
        <f aca="false">AD259+3</f>
        <v>776</v>
      </c>
      <c r="AE260" s="1" t="n">
        <v>259</v>
      </c>
      <c r="AF260" s="1" t="str">
        <f aca="true">INDIRECT("A"&amp;AD260)</f>
        <v>44-ALL</v>
      </c>
      <c r="AG260" s="1" t="n">
        <f aca="true">INDIRECT("D"&amp;AD260)</f>
        <v>200</v>
      </c>
      <c r="AH260" s="1" t="n">
        <f aca="true">INDIRECT("E"&amp;AD260)</f>
        <v>976</v>
      </c>
      <c r="AI260" s="184" t="n">
        <f aca="true">INDIRECT("I"&amp;AD260)</f>
        <v>-8.1212E-006</v>
      </c>
      <c r="AJ260" s="184" t="n">
        <f aca="true">INDIRECT("J"&amp;AD260)</f>
        <v>-2.081E-007</v>
      </c>
      <c r="AK260" s="184" t="n">
        <f aca="true">AVERAGE(INDIRECT("K"&amp;AD260):INDIRECT("K"&amp;AD261-1))</f>
        <v>0.001538</v>
      </c>
      <c r="AL260" s="184" t="n">
        <f aca="true">AVERAGE(INDIRECT("L"&amp;AD260):INDIRECT("L"&amp;AD261-1))</f>
        <v>4.67333333333333E-005</v>
      </c>
      <c r="AM260" s="184" t="n">
        <f aca="false">(ABS(AK260)/AK260*SQRT((AK260)^2+(AL260)^2))</f>
        <v>0.00153870985063606</v>
      </c>
      <c r="AO260" s="184" t="n">
        <f aca="true">STDEV(INDIRECT("K"&amp;AD260):INDIRECT("K"&amp;AD261-1))</f>
        <v>0</v>
      </c>
    </row>
    <row r="261" customFormat="false" ht="14.25" hidden="false" customHeight="true" outlineLevel="0" collapsed="false">
      <c r="A261" s="1" t="s">
        <v>652</v>
      </c>
      <c r="B261" s="1" t="s">
        <v>305</v>
      </c>
      <c r="C261" s="1" t="n">
        <v>0</v>
      </c>
      <c r="D261" s="1" t="n">
        <v>200</v>
      </c>
      <c r="E261" s="1" t="n">
        <v>976</v>
      </c>
      <c r="F261" s="1" t="s">
        <v>306</v>
      </c>
      <c r="G261" s="184" t="n">
        <v>0.00088469</v>
      </c>
      <c r="H261" s="184" t="n">
        <v>3.4326E-005</v>
      </c>
      <c r="I261" s="184" t="n">
        <v>-8.4035E-006</v>
      </c>
      <c r="J261" s="184" t="n">
        <v>-3.195E-007</v>
      </c>
      <c r="K261" s="184" t="n">
        <v>0.00089309</v>
      </c>
      <c r="L261" s="184" t="n">
        <v>3.4646E-005</v>
      </c>
      <c r="M261" s="185" t="n">
        <v>2.22</v>
      </c>
      <c r="N261" s="1" t="n">
        <v>0</v>
      </c>
      <c r="O261" s="1" t="n">
        <v>0</v>
      </c>
      <c r="P261" s="1" t="n">
        <v>0</v>
      </c>
      <c r="Q261" s="1" t="n">
        <v>1</v>
      </c>
      <c r="R261" s="1" t="n">
        <v>8.9309E-006</v>
      </c>
      <c r="S261" s="1" t="n">
        <v>3.465E-007</v>
      </c>
      <c r="T261" s="1" t="n">
        <v>3</v>
      </c>
      <c r="U261" s="1" t="n">
        <v>0</v>
      </c>
      <c r="V261" s="1" t="n">
        <v>0</v>
      </c>
      <c r="W261" s="186" t="s">
        <v>654</v>
      </c>
      <c r="X261" s="1" t="s">
        <v>308</v>
      </c>
      <c r="Y261" s="1" t="s">
        <v>309</v>
      </c>
      <c r="AD261" s="1" t="n">
        <f aca="false">AD260+3</f>
        <v>779</v>
      </c>
      <c r="AE261" s="1" t="n">
        <v>260</v>
      </c>
      <c r="AF261" s="1" t="str">
        <f aca="true">INDIRECT("A"&amp;AD261)</f>
        <v>44-0.8</v>
      </c>
      <c r="AG261" s="1" t="n">
        <f aca="true">INDIRECT("D"&amp;AD261)</f>
        <v>200</v>
      </c>
      <c r="AH261" s="1" t="n">
        <f aca="true">INDIRECT("E"&amp;AD261)</f>
        <v>976</v>
      </c>
      <c r="AI261" s="184" t="n">
        <f aca="true">INDIRECT("I"&amp;AD261)</f>
        <v>-8.1212E-006</v>
      </c>
      <c r="AJ261" s="184" t="n">
        <f aca="true">INDIRECT("J"&amp;AD261)</f>
        <v>-2.081E-007</v>
      </c>
      <c r="AK261" s="184" t="n">
        <f aca="true">AVERAGE(INDIRECT("K"&amp;AD261):INDIRECT("K"&amp;AD262-1))</f>
        <v>0.0012995</v>
      </c>
      <c r="AL261" s="184" t="n">
        <f aca="true">AVERAGE(INDIRECT("L"&amp;AD261):INDIRECT("L"&amp;AD262-1))</f>
        <v>5.5E-005</v>
      </c>
      <c r="AM261" s="184" t="n">
        <f aca="false">(ABS(AK261)/AK261*SQRT((AK261)^2+(AL261)^2))</f>
        <v>0.00130066338842915</v>
      </c>
      <c r="AO261" s="184" t="n">
        <f aca="true">STDEV(INDIRECT("K"&amp;AD261):INDIRECT("K"&amp;AD262-1))</f>
        <v>3.00000000000062E-007</v>
      </c>
    </row>
    <row r="262" customFormat="false" ht="14.25" hidden="false" customHeight="true" outlineLevel="0" collapsed="false">
      <c r="A262" s="1" t="s">
        <v>652</v>
      </c>
      <c r="B262" s="1" t="s">
        <v>305</v>
      </c>
      <c r="C262" s="1" t="n">
        <v>0</v>
      </c>
      <c r="D262" s="1" t="n">
        <v>200</v>
      </c>
      <c r="E262" s="1" t="n">
        <v>976</v>
      </c>
      <c r="F262" s="1" t="s">
        <v>306</v>
      </c>
      <c r="G262" s="184" t="n">
        <v>0.00088401</v>
      </c>
      <c r="H262" s="184" t="n">
        <v>3.378E-005</v>
      </c>
      <c r="I262" s="184" t="n">
        <v>-8.4035E-006</v>
      </c>
      <c r="J262" s="184" t="n">
        <v>-3.195E-007</v>
      </c>
      <c r="K262" s="184" t="n">
        <v>0.00089242</v>
      </c>
      <c r="L262" s="184" t="n">
        <v>3.4099E-005</v>
      </c>
      <c r="M262" s="185" t="n">
        <v>2.19</v>
      </c>
      <c r="N262" s="1" t="n">
        <v>0</v>
      </c>
      <c r="O262" s="1" t="n">
        <v>0</v>
      </c>
      <c r="P262" s="1" t="n">
        <v>0</v>
      </c>
      <c r="Q262" s="1" t="n">
        <v>1</v>
      </c>
      <c r="R262" s="1" t="n">
        <v>8.9242E-006</v>
      </c>
      <c r="S262" s="1" t="n">
        <v>3.41E-007</v>
      </c>
      <c r="T262" s="1" t="n">
        <v>3</v>
      </c>
      <c r="U262" s="1" t="n">
        <v>0</v>
      </c>
      <c r="V262" s="1" t="n">
        <v>0</v>
      </c>
      <c r="W262" s="186" t="s">
        <v>655</v>
      </c>
      <c r="X262" s="1" t="s">
        <v>308</v>
      </c>
      <c r="Y262" s="1" t="s">
        <v>309</v>
      </c>
      <c r="AD262" s="1" t="n">
        <f aca="false">AD261+3</f>
        <v>782</v>
      </c>
      <c r="AE262" s="1" t="n">
        <v>261</v>
      </c>
      <c r="AF262" s="1" t="str">
        <f aca="true">INDIRECT("A"&amp;AD262)</f>
        <v>44-0.6</v>
      </c>
      <c r="AG262" s="1" t="n">
        <f aca="true">INDIRECT("D"&amp;AD262)</f>
        <v>200</v>
      </c>
      <c r="AH262" s="1" t="n">
        <f aca="true">INDIRECT("E"&amp;AD262)</f>
        <v>976</v>
      </c>
      <c r="AI262" s="184" t="n">
        <f aca="true">INDIRECT("I"&amp;AD262)</f>
        <v>-8.1212E-006</v>
      </c>
      <c r="AJ262" s="184" t="n">
        <f aca="true">INDIRECT("J"&amp;AD262)</f>
        <v>-2.081E-007</v>
      </c>
      <c r="AK262" s="184" t="n">
        <f aca="true">AVERAGE(INDIRECT("K"&amp;AD262):INDIRECT("K"&amp;AD263-1))</f>
        <v>0.000995323333333333</v>
      </c>
      <c r="AL262" s="184" t="n">
        <f aca="true">AVERAGE(INDIRECT("L"&amp;AD262):INDIRECT("L"&amp;AD263-1))</f>
        <v>3.54763333333333E-005</v>
      </c>
      <c r="AM262" s="184" t="n">
        <f aca="false">(ABS(AK262)/AK262*SQRT((AK262)^2+(AL262)^2))</f>
        <v>0.000995955374554782</v>
      </c>
      <c r="AO262" s="184" t="n">
        <f aca="true">STDEV(INDIRECT("K"&amp;AD262):INDIRECT("K"&amp;AD263-1))</f>
        <v>2.05507501890618E-007</v>
      </c>
    </row>
    <row r="263" customFormat="false" ht="14.25" hidden="false" customHeight="true" outlineLevel="0" collapsed="false">
      <c r="A263" s="1" t="s">
        <v>656</v>
      </c>
      <c r="B263" s="1" t="s">
        <v>305</v>
      </c>
      <c r="C263" s="1" t="n">
        <v>0</v>
      </c>
      <c r="D263" s="1" t="n">
        <v>200</v>
      </c>
      <c r="E263" s="1" t="n">
        <v>976</v>
      </c>
      <c r="F263" s="1" t="s">
        <v>306</v>
      </c>
      <c r="G263" s="184" t="n">
        <v>0.0008483</v>
      </c>
      <c r="H263" s="184" t="n">
        <v>2.3151E-005</v>
      </c>
      <c r="I263" s="184" t="n">
        <v>-8.4035E-006</v>
      </c>
      <c r="J263" s="184" t="n">
        <v>-3.195E-007</v>
      </c>
      <c r="K263" s="184" t="n">
        <v>0.00085671</v>
      </c>
      <c r="L263" s="184" t="n">
        <v>2.3471E-005</v>
      </c>
      <c r="M263" s="185" t="n">
        <v>1.57</v>
      </c>
      <c r="N263" s="1" t="n">
        <v>0</v>
      </c>
      <c r="O263" s="1" t="n">
        <v>0</v>
      </c>
      <c r="P263" s="1" t="n">
        <v>0</v>
      </c>
      <c r="Q263" s="1" t="n">
        <v>1</v>
      </c>
      <c r="R263" s="1" t="n">
        <v>8.5671E-006</v>
      </c>
      <c r="S263" s="1" t="n">
        <v>2.347E-007</v>
      </c>
      <c r="T263" s="1" t="n">
        <v>3</v>
      </c>
      <c r="U263" s="1" t="n">
        <v>0</v>
      </c>
      <c r="V263" s="1" t="n">
        <v>0</v>
      </c>
      <c r="W263" s="186" t="s">
        <v>657</v>
      </c>
      <c r="X263" s="1" t="s">
        <v>308</v>
      </c>
      <c r="Y263" s="1" t="s">
        <v>309</v>
      </c>
      <c r="AD263" s="1" t="n">
        <f aca="false">AD262+3</f>
        <v>785</v>
      </c>
      <c r="AE263" s="1" t="n">
        <v>262</v>
      </c>
      <c r="AF263" s="1" t="str">
        <f aca="true">INDIRECT("A"&amp;AD263)</f>
        <v>44-0.4</v>
      </c>
      <c r="AG263" s="1" t="n">
        <f aca="true">INDIRECT("D"&amp;AD263)</f>
        <v>200</v>
      </c>
      <c r="AH263" s="1" t="n">
        <f aca="true">INDIRECT("E"&amp;AD263)</f>
        <v>976</v>
      </c>
      <c r="AI263" s="184" t="n">
        <f aca="true">INDIRECT("I"&amp;AD263)</f>
        <v>-8.1212E-006</v>
      </c>
      <c r="AJ263" s="184" t="n">
        <f aca="true">INDIRECT("J"&amp;AD263)</f>
        <v>-2.081E-007</v>
      </c>
      <c r="AK263" s="184" t="n">
        <f aca="true">AVERAGE(INDIRECT("K"&amp;AD263):INDIRECT("K"&amp;AD264-1))</f>
        <v>0.000800206666666667</v>
      </c>
      <c r="AL263" s="184" t="n">
        <f aca="true">AVERAGE(INDIRECT("L"&amp;AD263):INDIRECT("L"&amp;AD264-1))</f>
        <v>2.66583333333333E-005</v>
      </c>
      <c r="AM263" s="184" t="n">
        <f aca="false">(ABS(AK263)/AK263*SQRT((AK263)^2+(AL263)^2))</f>
        <v>0.000800650595524595</v>
      </c>
      <c r="AO263" s="184" t="n">
        <f aca="true">STDEV(INDIRECT("K"&amp;AD263):INDIRECT("K"&amp;AD264-1))</f>
        <v>4.50924975282336E-008</v>
      </c>
    </row>
    <row r="264" customFormat="false" ht="14.25" hidden="false" customHeight="true" outlineLevel="0" collapsed="false">
      <c r="A264" s="1" t="s">
        <v>656</v>
      </c>
      <c r="B264" s="1" t="s">
        <v>305</v>
      </c>
      <c r="C264" s="1" t="n">
        <v>0</v>
      </c>
      <c r="D264" s="1" t="n">
        <v>200</v>
      </c>
      <c r="E264" s="1" t="n">
        <v>976</v>
      </c>
      <c r="F264" s="1" t="s">
        <v>306</v>
      </c>
      <c r="G264" s="184" t="n">
        <v>0.00084878</v>
      </c>
      <c r="H264" s="184" t="n">
        <v>2.2818E-005</v>
      </c>
      <c r="I264" s="184" t="n">
        <v>-8.4035E-006</v>
      </c>
      <c r="J264" s="184" t="n">
        <v>-3.195E-007</v>
      </c>
      <c r="K264" s="184" t="n">
        <v>0.00085718</v>
      </c>
      <c r="L264" s="184" t="n">
        <v>2.3137E-005</v>
      </c>
      <c r="M264" s="185" t="n">
        <v>1.55</v>
      </c>
      <c r="N264" s="1" t="n">
        <v>0</v>
      </c>
      <c r="O264" s="1" t="n">
        <v>0</v>
      </c>
      <c r="P264" s="1" t="n">
        <v>0</v>
      </c>
      <c r="Q264" s="1" t="n">
        <v>1</v>
      </c>
      <c r="R264" s="1" t="n">
        <v>8.5718E-006</v>
      </c>
      <c r="S264" s="1" t="n">
        <v>2.314E-007</v>
      </c>
      <c r="T264" s="1" t="n">
        <v>3</v>
      </c>
      <c r="U264" s="1" t="n">
        <v>0</v>
      </c>
      <c r="V264" s="1" t="n">
        <v>0</v>
      </c>
      <c r="W264" s="186" t="s">
        <v>658</v>
      </c>
      <c r="X264" s="1" t="s">
        <v>308</v>
      </c>
      <c r="Y264" s="1" t="s">
        <v>309</v>
      </c>
      <c r="AD264" s="1" t="n">
        <f aca="false">AD263+3</f>
        <v>788</v>
      </c>
      <c r="AE264" s="1" t="n">
        <v>263</v>
      </c>
      <c r="AF264" s="1" t="str">
        <f aca="true">INDIRECT("A"&amp;AD264)</f>
        <v>44-0.2</v>
      </c>
      <c r="AG264" s="1" t="n">
        <f aca="true">INDIRECT("D"&amp;AD264)</f>
        <v>200</v>
      </c>
      <c r="AH264" s="1" t="n">
        <f aca="true">INDIRECT("E"&amp;AD264)</f>
        <v>976</v>
      </c>
      <c r="AI264" s="184" t="n">
        <f aca="true">INDIRECT("I"&amp;AD264)</f>
        <v>-8.1212E-006</v>
      </c>
      <c r="AJ264" s="184" t="n">
        <f aca="true">INDIRECT("J"&amp;AD264)</f>
        <v>-2.081E-007</v>
      </c>
      <c r="AK264" s="184" t="n">
        <f aca="true">AVERAGE(INDIRECT("K"&amp;AD264):INDIRECT("K"&amp;AD265-1))</f>
        <v>0.00127116666666667</v>
      </c>
      <c r="AL264" s="184" t="n">
        <f aca="true">AVERAGE(INDIRECT("L"&amp;AD264):INDIRECT("L"&amp;AD265-1))</f>
        <v>3.45E-005</v>
      </c>
      <c r="AM264" s="184" t="n">
        <f aca="false">(ABS(AK264)/AK264*SQRT((AK264)^2+(AL264)^2))</f>
        <v>0.00127163475276686</v>
      </c>
      <c r="AO264" s="184" t="n">
        <f aca="true">STDEV(INDIRECT("K"&amp;AD264):INDIRECT("K"&amp;AD265-1))</f>
        <v>5.77350269189953E-008</v>
      </c>
    </row>
    <row r="265" customFormat="false" ht="14.25" hidden="false" customHeight="true" outlineLevel="0" collapsed="false">
      <c r="A265" s="1" t="s">
        <v>656</v>
      </c>
      <c r="B265" s="1" t="s">
        <v>305</v>
      </c>
      <c r="C265" s="1" t="n">
        <v>0</v>
      </c>
      <c r="D265" s="1" t="n">
        <v>200</v>
      </c>
      <c r="E265" s="1" t="n">
        <v>976</v>
      </c>
      <c r="F265" s="1" t="s">
        <v>306</v>
      </c>
      <c r="G265" s="184" t="n">
        <v>0.00084868</v>
      </c>
      <c r="H265" s="184" t="n">
        <v>2.2779E-005</v>
      </c>
      <c r="I265" s="184" t="n">
        <v>-8.4035E-006</v>
      </c>
      <c r="J265" s="184" t="n">
        <v>-3.195E-007</v>
      </c>
      <c r="K265" s="184" t="n">
        <v>0.00085708</v>
      </c>
      <c r="L265" s="184" t="n">
        <v>2.3099E-005</v>
      </c>
      <c r="M265" s="185" t="n">
        <v>1.54</v>
      </c>
      <c r="N265" s="1" t="n">
        <v>0</v>
      </c>
      <c r="O265" s="1" t="n">
        <v>0</v>
      </c>
      <c r="P265" s="1" t="n">
        <v>0</v>
      </c>
      <c r="Q265" s="1" t="n">
        <v>1</v>
      </c>
      <c r="R265" s="1" t="n">
        <v>8.5708E-006</v>
      </c>
      <c r="S265" s="1" t="n">
        <v>2.31E-007</v>
      </c>
      <c r="T265" s="1" t="n">
        <v>3</v>
      </c>
      <c r="U265" s="1" t="n">
        <v>0</v>
      </c>
      <c r="V265" s="1" t="n">
        <v>0</v>
      </c>
      <c r="W265" s="186" t="s">
        <v>659</v>
      </c>
      <c r="X265" s="1" t="s">
        <v>308</v>
      </c>
      <c r="Y265" s="1" t="s">
        <v>309</v>
      </c>
      <c r="AD265" s="1" t="n">
        <f aca="false">AD264+3</f>
        <v>791</v>
      </c>
      <c r="AE265" s="1" t="n">
        <v>264</v>
      </c>
      <c r="AF265" s="1" t="str">
        <f aca="true">INDIRECT("A"&amp;AD265)</f>
        <v>44-&lt;0.2</v>
      </c>
      <c r="AG265" s="1" t="n">
        <f aca="true">INDIRECT("D"&amp;AD265)</f>
        <v>200</v>
      </c>
      <c r="AH265" s="1" t="n">
        <f aca="true">INDIRECT("E"&amp;AD265)</f>
        <v>976</v>
      </c>
      <c r="AI265" s="184" t="n">
        <f aca="true">INDIRECT("I"&amp;AD265)</f>
        <v>-8.1212E-006</v>
      </c>
      <c r="AJ265" s="184" t="n">
        <f aca="true">INDIRECT("J"&amp;AD265)</f>
        <v>-2.081E-007</v>
      </c>
      <c r="AK265" s="184" t="n">
        <f aca="true">AVERAGE(INDIRECT("K"&amp;AD265):INDIRECT("K"&amp;AD266-1))</f>
        <v>0.00247083333333333</v>
      </c>
      <c r="AL265" s="184" t="n">
        <f aca="true">AVERAGE(INDIRECT("L"&amp;AD265):INDIRECT("L"&amp;AD266-1))</f>
        <v>6.10333333333333E-005</v>
      </c>
      <c r="AM265" s="184" t="n">
        <f aca="false">(ABS(AK265)/AK265*SQRT((AK265)^2+(AL265)^2))</f>
        <v>0.00247158702636361</v>
      </c>
      <c r="AO265" s="184" t="n">
        <f aca="true">STDEV(INDIRECT("K"&amp;AD265):INDIRECT("K"&amp;AD266-1))</f>
        <v>8.38649708360652E-007</v>
      </c>
    </row>
    <row r="266" customFormat="false" ht="14.25" hidden="false" customHeight="true" outlineLevel="0" collapsed="false">
      <c r="A266" s="1" t="s">
        <v>660</v>
      </c>
      <c r="B266" s="1" t="s">
        <v>305</v>
      </c>
      <c r="C266" s="1" t="n">
        <v>0</v>
      </c>
      <c r="D266" s="1" t="n">
        <v>200</v>
      </c>
      <c r="E266" s="1" t="n">
        <v>976</v>
      </c>
      <c r="F266" s="1" t="s">
        <v>306</v>
      </c>
      <c r="G266" s="184" t="n">
        <v>0.00091111</v>
      </c>
      <c r="H266" s="184" t="n">
        <v>2.4427E-005</v>
      </c>
      <c r="I266" s="184" t="n">
        <v>-8.4035E-006</v>
      </c>
      <c r="J266" s="184" t="n">
        <v>-3.195E-007</v>
      </c>
      <c r="K266" s="184" t="n">
        <v>0.00091951</v>
      </c>
      <c r="L266" s="184" t="n">
        <v>2.4747E-005</v>
      </c>
      <c r="M266" s="185" t="n">
        <v>1.54</v>
      </c>
      <c r="N266" s="1" t="n">
        <v>0</v>
      </c>
      <c r="O266" s="1" t="n">
        <v>0</v>
      </c>
      <c r="P266" s="1" t="n">
        <v>0</v>
      </c>
      <c r="Q266" s="1" t="n">
        <v>1</v>
      </c>
      <c r="R266" s="1" t="n">
        <v>9.1951E-006</v>
      </c>
      <c r="S266" s="1" t="n">
        <v>2.475E-007</v>
      </c>
      <c r="T266" s="1" t="n">
        <v>3</v>
      </c>
      <c r="U266" s="1" t="n">
        <v>0</v>
      </c>
      <c r="V266" s="1" t="n">
        <v>0</v>
      </c>
      <c r="W266" s="186" t="s">
        <v>661</v>
      </c>
      <c r="X266" s="1" t="s">
        <v>308</v>
      </c>
      <c r="Y266" s="1" t="s">
        <v>309</v>
      </c>
      <c r="AD266" s="1" t="n">
        <f aca="false">AD265+3</f>
        <v>794</v>
      </c>
      <c r="AE266" s="1" t="n">
        <v>265</v>
      </c>
      <c r="AF266" s="1" t="str">
        <f aca="true">INDIRECT("A"&amp;AD266)</f>
        <v>45-ALL</v>
      </c>
      <c r="AG266" s="1" t="n">
        <f aca="true">INDIRECT("D"&amp;AD266)</f>
        <v>200</v>
      </c>
      <c r="AH266" s="1" t="n">
        <f aca="true">INDIRECT("E"&amp;AD266)</f>
        <v>976</v>
      </c>
      <c r="AI266" s="184" t="n">
        <f aca="true">INDIRECT("I"&amp;AD266)</f>
        <v>-8.1212E-006</v>
      </c>
      <c r="AJ266" s="184" t="n">
        <f aca="true">INDIRECT("J"&amp;AD266)</f>
        <v>-2.081E-007</v>
      </c>
      <c r="AK266" s="184" t="n">
        <f aca="true">AVERAGE(INDIRECT("K"&amp;AD266):INDIRECT("K"&amp;AD267-1))</f>
        <v>0.00293966666666667</v>
      </c>
      <c r="AL266" s="184" t="n">
        <f aca="true">AVERAGE(INDIRECT("L"&amp;AD266):INDIRECT("L"&amp;AD267-1))</f>
        <v>6.31666666666667E-005</v>
      </c>
      <c r="AM266" s="184" t="n">
        <f aca="false">(ABS(AK266)/AK266*SQRT((AK266)^2+(AL266)^2))</f>
        <v>0.00294034524144511</v>
      </c>
      <c r="AO266" s="184" t="n">
        <f aca="true">STDEV(INDIRECT("K"&amp;AD266):INDIRECT("K"&amp;AD267-1))</f>
        <v>4.72581562625238E-007</v>
      </c>
    </row>
    <row r="267" customFormat="false" ht="14.25" hidden="false" customHeight="true" outlineLevel="0" collapsed="false">
      <c r="A267" s="1" t="s">
        <v>660</v>
      </c>
      <c r="B267" s="1" t="s">
        <v>305</v>
      </c>
      <c r="C267" s="1" t="n">
        <v>0</v>
      </c>
      <c r="D267" s="1" t="n">
        <v>200</v>
      </c>
      <c r="E267" s="1" t="n">
        <v>976</v>
      </c>
      <c r="F267" s="1" t="s">
        <v>306</v>
      </c>
      <c r="G267" s="184" t="n">
        <v>0.00091056</v>
      </c>
      <c r="H267" s="184" t="n">
        <v>2.4343E-005</v>
      </c>
      <c r="I267" s="184" t="n">
        <v>-8.4035E-006</v>
      </c>
      <c r="J267" s="184" t="n">
        <v>-3.195E-007</v>
      </c>
      <c r="K267" s="184" t="n">
        <v>0.00091896</v>
      </c>
      <c r="L267" s="184" t="n">
        <v>2.4662E-005</v>
      </c>
      <c r="M267" s="185" t="n">
        <v>1.54</v>
      </c>
      <c r="N267" s="1" t="n">
        <v>0</v>
      </c>
      <c r="O267" s="1" t="n">
        <v>0</v>
      </c>
      <c r="P267" s="1" t="n">
        <v>0</v>
      </c>
      <c r="Q267" s="1" t="n">
        <v>1</v>
      </c>
      <c r="R267" s="1" t="n">
        <v>9.1896E-006</v>
      </c>
      <c r="S267" s="1" t="n">
        <v>2.466E-007</v>
      </c>
      <c r="T267" s="1" t="n">
        <v>3</v>
      </c>
      <c r="U267" s="1" t="n">
        <v>0</v>
      </c>
      <c r="V267" s="1" t="n">
        <v>0</v>
      </c>
      <c r="W267" s="186" t="s">
        <v>662</v>
      </c>
      <c r="X267" s="1" t="s">
        <v>308</v>
      </c>
      <c r="Y267" s="1" t="s">
        <v>309</v>
      </c>
      <c r="AD267" s="1" t="n">
        <f aca="false">AD266+3</f>
        <v>797</v>
      </c>
      <c r="AE267" s="1" t="n">
        <v>266</v>
      </c>
      <c r="AF267" s="1" t="str">
        <f aca="true">INDIRECT("A"&amp;AD267)</f>
        <v>45-0.8</v>
      </c>
      <c r="AG267" s="1" t="n">
        <f aca="true">INDIRECT("D"&amp;AD267)</f>
        <v>200</v>
      </c>
      <c r="AH267" s="1" t="n">
        <f aca="true">INDIRECT("E"&amp;AD267)</f>
        <v>976</v>
      </c>
      <c r="AI267" s="184" t="n">
        <f aca="true">INDIRECT("I"&amp;AD267)</f>
        <v>-8.1212E-006</v>
      </c>
      <c r="AJ267" s="184" t="n">
        <f aca="true">INDIRECT("J"&amp;AD267)</f>
        <v>-2.081E-007</v>
      </c>
      <c r="AK267" s="184" t="n">
        <f aca="true">AVERAGE(INDIRECT("K"&amp;AD267):INDIRECT("K"&amp;AD268-1))</f>
        <v>0.00275713333333333</v>
      </c>
      <c r="AL267" s="184" t="n">
        <f aca="true">AVERAGE(INDIRECT("L"&amp;AD267):INDIRECT("L"&amp;AD268-1))</f>
        <v>6.29333333333333E-005</v>
      </c>
      <c r="AM267" s="184" t="n">
        <f aca="false">(ABS(AK267)/AK267*SQRT((AK267)^2+(AL267)^2))</f>
        <v>0.00275785148661458</v>
      </c>
      <c r="AO267" s="184" t="n">
        <f aca="true">STDEV(INDIRECT("K"&amp;AD267):INDIRECT("K"&amp;AD268-1))</f>
        <v>1.19303534454486E-006</v>
      </c>
    </row>
    <row r="268" customFormat="false" ht="14.25" hidden="false" customHeight="true" outlineLevel="0" collapsed="false">
      <c r="A268" s="1" t="s">
        <v>660</v>
      </c>
      <c r="B268" s="1" t="s">
        <v>305</v>
      </c>
      <c r="C268" s="1" t="n">
        <v>0</v>
      </c>
      <c r="D268" s="1" t="n">
        <v>200</v>
      </c>
      <c r="E268" s="1" t="n">
        <v>976</v>
      </c>
      <c r="F268" s="1" t="s">
        <v>306</v>
      </c>
      <c r="G268" s="184" t="n">
        <v>0.00091072</v>
      </c>
      <c r="H268" s="184" t="n">
        <v>2.4442E-005</v>
      </c>
      <c r="I268" s="184" t="n">
        <v>-8.4035E-006</v>
      </c>
      <c r="J268" s="184" t="n">
        <v>-3.195E-007</v>
      </c>
      <c r="K268" s="184" t="n">
        <v>0.00091912</v>
      </c>
      <c r="L268" s="184" t="n">
        <v>2.4761E-005</v>
      </c>
      <c r="M268" s="185" t="n">
        <v>1.54</v>
      </c>
      <c r="N268" s="1" t="n">
        <v>0</v>
      </c>
      <c r="O268" s="1" t="n">
        <v>0</v>
      </c>
      <c r="P268" s="1" t="n">
        <v>0</v>
      </c>
      <c r="Q268" s="1" t="n">
        <v>1</v>
      </c>
      <c r="R268" s="1" t="n">
        <v>9.1912E-006</v>
      </c>
      <c r="S268" s="1" t="n">
        <v>2.476E-007</v>
      </c>
      <c r="T268" s="1" t="n">
        <v>3</v>
      </c>
      <c r="U268" s="1" t="n">
        <v>0</v>
      </c>
      <c r="V268" s="1" t="n">
        <v>0</v>
      </c>
      <c r="W268" s="186" t="s">
        <v>663</v>
      </c>
      <c r="X268" s="1" t="s">
        <v>308</v>
      </c>
      <c r="Y268" s="1" t="s">
        <v>309</v>
      </c>
      <c r="AD268" s="1" t="n">
        <f aca="false">AD267+3</f>
        <v>800</v>
      </c>
      <c r="AE268" s="1" t="n">
        <v>267</v>
      </c>
      <c r="AF268" s="1" t="str">
        <f aca="true">INDIRECT("A"&amp;AD268)</f>
        <v>45-0.6</v>
      </c>
      <c r="AG268" s="1" t="n">
        <f aca="true">INDIRECT("D"&amp;AD268)</f>
        <v>200</v>
      </c>
      <c r="AH268" s="1" t="n">
        <f aca="true">INDIRECT("E"&amp;AD268)</f>
        <v>976</v>
      </c>
      <c r="AI268" s="184" t="n">
        <f aca="true">INDIRECT("I"&amp;AD268)</f>
        <v>-8.1212E-006</v>
      </c>
      <c r="AJ268" s="184" t="n">
        <f aca="true">INDIRECT("J"&amp;AD268)</f>
        <v>-2.081E-007</v>
      </c>
      <c r="AK268" s="184" t="n">
        <f aca="true">AVERAGE(INDIRECT("K"&amp;AD268):INDIRECT("K"&amp;AD269-1))</f>
        <v>0.0021911</v>
      </c>
      <c r="AL268" s="184" t="n">
        <f aca="true">AVERAGE(INDIRECT("L"&amp;AD268):INDIRECT("L"&amp;AD269-1))</f>
        <v>4.91E-005</v>
      </c>
      <c r="AM268" s="184" t="n">
        <f aca="false">(ABS(AK268)/AK268*SQRT((AK268)^2+(AL268)^2))</f>
        <v>0.00219165006787124</v>
      </c>
      <c r="AO268" s="184" t="n">
        <f aca="true">STDEV(INDIRECT("K"&amp;AD268):INDIRECT("K"&amp;AD269-1))</f>
        <v>1.57162336455007E-006</v>
      </c>
    </row>
    <row r="269" customFormat="false" ht="14.25" hidden="false" customHeight="true" outlineLevel="0" collapsed="false">
      <c r="A269" s="1" t="s">
        <v>664</v>
      </c>
      <c r="B269" s="1" t="s">
        <v>305</v>
      </c>
      <c r="C269" s="1" t="n">
        <v>0</v>
      </c>
      <c r="D269" s="1" t="n">
        <v>200</v>
      </c>
      <c r="E269" s="1" t="n">
        <v>976</v>
      </c>
      <c r="F269" s="1" t="s">
        <v>306</v>
      </c>
      <c r="G269" s="184" t="n">
        <v>0.0022784</v>
      </c>
      <c r="H269" s="184" t="n">
        <v>5.49E-005</v>
      </c>
      <c r="I269" s="184" t="n">
        <v>-8.4035E-006</v>
      </c>
      <c r="J269" s="184" t="n">
        <v>-3.195E-007</v>
      </c>
      <c r="K269" s="184" t="n">
        <v>0.0022868</v>
      </c>
      <c r="L269" s="184" t="n">
        <v>5.52E-005</v>
      </c>
      <c r="M269" s="185" t="n">
        <v>1.38</v>
      </c>
      <c r="N269" s="1" t="n">
        <v>0</v>
      </c>
      <c r="O269" s="1" t="n">
        <v>0</v>
      </c>
      <c r="P269" s="1" t="n">
        <v>0</v>
      </c>
      <c r="Q269" s="1" t="n">
        <v>1</v>
      </c>
      <c r="R269" s="1" t="n">
        <v>2.2868E-005</v>
      </c>
      <c r="S269" s="1" t="n">
        <v>5.522E-007</v>
      </c>
      <c r="T269" s="1" t="n">
        <v>3</v>
      </c>
      <c r="U269" s="1" t="n">
        <v>0</v>
      </c>
      <c r="V269" s="1" t="n">
        <v>0</v>
      </c>
      <c r="W269" s="186" t="s">
        <v>665</v>
      </c>
      <c r="X269" s="1" t="s">
        <v>308</v>
      </c>
      <c r="Y269" s="1" t="s">
        <v>309</v>
      </c>
      <c r="AD269" s="1" t="n">
        <f aca="false">AD268+3</f>
        <v>803</v>
      </c>
      <c r="AE269" s="1" t="n">
        <v>268</v>
      </c>
      <c r="AF269" s="1" t="str">
        <f aca="true">INDIRECT("A"&amp;AD269)</f>
        <v>45-0.4</v>
      </c>
      <c r="AG269" s="1" t="n">
        <f aca="true">INDIRECT("D"&amp;AD269)</f>
        <v>200</v>
      </c>
      <c r="AH269" s="1" t="n">
        <f aca="true">INDIRECT("E"&amp;AD269)</f>
        <v>976</v>
      </c>
      <c r="AI269" s="184" t="n">
        <f aca="true">INDIRECT("I"&amp;AD269)</f>
        <v>-8.1212E-006</v>
      </c>
      <c r="AJ269" s="184" t="n">
        <f aca="true">INDIRECT("J"&amp;AD269)</f>
        <v>-2.081E-007</v>
      </c>
      <c r="AK269" s="184" t="n">
        <f aca="true">AVERAGE(INDIRECT("K"&amp;AD269):INDIRECT("K"&amp;AD270-1))</f>
        <v>0.00218853333333333</v>
      </c>
      <c r="AL269" s="184" t="n">
        <f aca="true">AVERAGE(INDIRECT("L"&amp;AD269):INDIRECT("L"&amp;AD270-1))</f>
        <v>5.05333333333333E-005</v>
      </c>
      <c r="AM269" s="184" t="n">
        <f aca="false">(ABS(AK269)/AK269*SQRT((AK269)^2+(AL269)^2))</f>
        <v>0.00218911666406541</v>
      </c>
      <c r="AO269" s="184" t="n">
        <f aca="true">STDEV(INDIRECT("K"&amp;AD269):INDIRECT("K"&amp;AD270-1))</f>
        <v>1.58219257150737E-006</v>
      </c>
    </row>
    <row r="270" customFormat="false" ht="14.25" hidden="false" customHeight="true" outlineLevel="0" collapsed="false">
      <c r="A270" s="1" t="s">
        <v>664</v>
      </c>
      <c r="B270" s="1" t="s">
        <v>305</v>
      </c>
      <c r="C270" s="1" t="n">
        <v>0</v>
      </c>
      <c r="D270" s="1" t="n">
        <v>200</v>
      </c>
      <c r="E270" s="1" t="n">
        <v>976</v>
      </c>
      <c r="F270" s="1" t="s">
        <v>306</v>
      </c>
      <c r="G270" s="184" t="n">
        <v>0.0022778</v>
      </c>
      <c r="H270" s="184" t="n">
        <v>5.49E-005</v>
      </c>
      <c r="I270" s="184" t="n">
        <v>-8.4035E-006</v>
      </c>
      <c r="J270" s="184" t="n">
        <v>-3.195E-007</v>
      </c>
      <c r="K270" s="184" t="n">
        <v>0.0022862</v>
      </c>
      <c r="L270" s="184" t="n">
        <v>5.52E-005</v>
      </c>
      <c r="M270" s="185" t="n">
        <v>1.38</v>
      </c>
      <c r="N270" s="1" t="n">
        <v>0</v>
      </c>
      <c r="O270" s="1" t="n">
        <v>0</v>
      </c>
      <c r="P270" s="1" t="n">
        <v>0</v>
      </c>
      <c r="Q270" s="1" t="n">
        <v>1</v>
      </c>
      <c r="R270" s="1" t="n">
        <v>2.2862E-005</v>
      </c>
      <c r="S270" s="1" t="n">
        <v>5.525E-007</v>
      </c>
      <c r="T270" s="1" t="n">
        <v>3</v>
      </c>
      <c r="U270" s="1" t="n">
        <v>0</v>
      </c>
      <c r="V270" s="1" t="n">
        <v>0</v>
      </c>
      <c r="W270" s="186" t="s">
        <v>666</v>
      </c>
      <c r="X270" s="1" t="s">
        <v>308</v>
      </c>
      <c r="Y270" s="1" t="s">
        <v>309</v>
      </c>
      <c r="AD270" s="1" t="n">
        <f aca="false">AD269+3</f>
        <v>806</v>
      </c>
      <c r="AE270" s="1" t="n">
        <v>269</v>
      </c>
      <c r="AF270" s="1" t="str">
        <f aca="true">INDIRECT("A"&amp;AD270)</f>
        <v>45-0.2</v>
      </c>
      <c r="AG270" s="1" t="n">
        <f aca="true">INDIRECT("D"&amp;AD270)</f>
        <v>200</v>
      </c>
      <c r="AH270" s="1" t="n">
        <f aca="true">INDIRECT("E"&amp;AD270)</f>
        <v>976</v>
      </c>
      <c r="AI270" s="184" t="n">
        <f aca="true">INDIRECT("I"&amp;AD270)</f>
        <v>-8.1212E-006</v>
      </c>
      <c r="AJ270" s="184" t="n">
        <f aca="true">INDIRECT("J"&amp;AD270)</f>
        <v>-2.081E-007</v>
      </c>
      <c r="AK270" s="184" t="n">
        <f aca="true">AVERAGE(INDIRECT("K"&amp;AD270):INDIRECT("K"&amp;AD271-1))</f>
        <v>0.0027575</v>
      </c>
      <c r="AL270" s="184" t="n">
        <f aca="true">AVERAGE(INDIRECT("L"&amp;AD270):INDIRECT("L"&amp;AD271-1))</f>
        <v>6.02333333333333E-005</v>
      </c>
      <c r="AM270" s="184" t="n">
        <f aca="false">(ABS(AK270)/AK270*SQRT((AK270)^2+(AL270)^2))</f>
        <v>0.00275815777366786</v>
      </c>
      <c r="AO270" s="184" t="n">
        <f aca="true">STDEV(INDIRECT("K"&amp;AD270):INDIRECT("K"&amp;AD271-1))</f>
        <v>8.88819441731696E-007</v>
      </c>
    </row>
    <row r="271" customFormat="false" ht="14.25" hidden="false" customHeight="true" outlineLevel="0" collapsed="false">
      <c r="A271" s="1" t="s">
        <v>664</v>
      </c>
      <c r="B271" s="1" t="s">
        <v>305</v>
      </c>
      <c r="C271" s="1" t="n">
        <v>0</v>
      </c>
      <c r="D271" s="1" t="n">
        <v>200</v>
      </c>
      <c r="E271" s="1" t="n">
        <v>976</v>
      </c>
      <c r="F271" s="1" t="s">
        <v>306</v>
      </c>
      <c r="G271" s="184" t="n">
        <v>0.0022775</v>
      </c>
      <c r="H271" s="184" t="n">
        <v>5.44E-005</v>
      </c>
      <c r="I271" s="184" t="n">
        <v>-8.4035E-006</v>
      </c>
      <c r="J271" s="184" t="n">
        <v>-3.195E-007</v>
      </c>
      <c r="K271" s="184" t="n">
        <v>0.0022859</v>
      </c>
      <c r="L271" s="184" t="n">
        <v>5.47E-005</v>
      </c>
      <c r="M271" s="185" t="n">
        <v>1.37</v>
      </c>
      <c r="N271" s="1" t="n">
        <v>0</v>
      </c>
      <c r="O271" s="1" t="n">
        <v>0</v>
      </c>
      <c r="P271" s="1" t="n">
        <v>0</v>
      </c>
      <c r="Q271" s="1" t="n">
        <v>1</v>
      </c>
      <c r="R271" s="1" t="n">
        <v>2.2859E-005</v>
      </c>
      <c r="S271" s="1" t="n">
        <v>5.475E-007</v>
      </c>
      <c r="T271" s="1" t="n">
        <v>3</v>
      </c>
      <c r="U271" s="1" t="n">
        <v>0</v>
      </c>
      <c r="V271" s="1" t="n">
        <v>0</v>
      </c>
      <c r="W271" s="186" t="s">
        <v>667</v>
      </c>
      <c r="X271" s="1" t="s">
        <v>308</v>
      </c>
      <c r="Y271" s="1" t="s">
        <v>309</v>
      </c>
      <c r="AD271" s="1" t="n">
        <f aca="false">AD270+3</f>
        <v>809</v>
      </c>
      <c r="AE271" s="1" t="n">
        <v>270</v>
      </c>
      <c r="AF271" s="1" t="str">
        <f aca="true">INDIRECT("A"&amp;AD271)</f>
        <v>45-&lt;0.2</v>
      </c>
      <c r="AG271" s="1" t="n">
        <f aca="true">INDIRECT("D"&amp;AD271)</f>
        <v>200</v>
      </c>
      <c r="AH271" s="1" t="n">
        <f aca="true">INDIRECT("E"&amp;AD271)</f>
        <v>976</v>
      </c>
      <c r="AI271" s="184" t="n">
        <f aca="true">INDIRECT("I"&amp;AD271)</f>
        <v>-8.1212E-006</v>
      </c>
      <c r="AJ271" s="184" t="n">
        <f aca="true">INDIRECT("J"&amp;AD271)</f>
        <v>-2.081E-007</v>
      </c>
      <c r="AK271" s="184" t="n">
        <f aca="true">AVERAGE(INDIRECT("K"&amp;AD271):INDIRECT("K"&amp;AD272-1))</f>
        <v>0.00345346666666667</v>
      </c>
      <c r="AL271" s="184" t="n">
        <f aca="true">AVERAGE(INDIRECT("L"&amp;AD271):INDIRECT("L"&amp;AD272-1))</f>
        <v>7.46333333333333E-005</v>
      </c>
      <c r="AM271" s="184" t="n">
        <f aca="false">(ABS(AK271)/AK271*SQRT((AK271)^2+(AL271)^2))</f>
        <v>0.00345427302803676</v>
      </c>
      <c r="AO271" s="184" t="n">
        <f aca="true">STDEV(INDIRECT("K"&amp;AD271):INDIRECT("K"&amp;AD272-1))</f>
        <v>5.03322295684772E-007</v>
      </c>
    </row>
    <row r="272" customFormat="false" ht="14.25" hidden="false" customHeight="true" outlineLevel="0" collapsed="false">
      <c r="A272" s="1" t="s">
        <v>668</v>
      </c>
      <c r="B272" s="1" t="s">
        <v>305</v>
      </c>
      <c r="C272" s="1" t="n">
        <v>0</v>
      </c>
      <c r="D272" s="1" t="n">
        <v>200</v>
      </c>
      <c r="E272" s="1" t="n">
        <v>976</v>
      </c>
      <c r="F272" s="1" t="s">
        <v>306</v>
      </c>
      <c r="G272" s="184" t="n">
        <v>0.0027857</v>
      </c>
      <c r="H272" s="184" t="n">
        <v>3.98E-005</v>
      </c>
      <c r="I272" s="184" t="n">
        <v>-8.4035E-006</v>
      </c>
      <c r="J272" s="184" t="n">
        <v>-3.195E-007</v>
      </c>
      <c r="K272" s="184" t="n">
        <v>0.0027941</v>
      </c>
      <c r="L272" s="184" t="n">
        <v>4.01E-005</v>
      </c>
      <c r="M272" s="185" t="n">
        <v>0.82</v>
      </c>
      <c r="N272" s="1" t="n">
        <v>0</v>
      </c>
      <c r="O272" s="1" t="n">
        <v>0</v>
      </c>
      <c r="P272" s="1" t="n">
        <v>0</v>
      </c>
      <c r="Q272" s="1" t="n">
        <v>1</v>
      </c>
      <c r="R272" s="1" t="n">
        <v>2.7941E-005</v>
      </c>
      <c r="S272" s="1" t="n">
        <v>4.009E-007</v>
      </c>
      <c r="T272" s="1" t="n">
        <v>3</v>
      </c>
      <c r="U272" s="1" t="n">
        <v>0</v>
      </c>
      <c r="V272" s="1" t="n">
        <v>0</v>
      </c>
      <c r="W272" s="186" t="s">
        <v>669</v>
      </c>
      <c r="X272" s="1" t="s">
        <v>308</v>
      </c>
      <c r="Y272" s="1" t="s">
        <v>309</v>
      </c>
      <c r="AD272" s="1" t="n">
        <f aca="false">AD271+3</f>
        <v>812</v>
      </c>
      <c r="AE272" s="1" t="n">
        <v>271</v>
      </c>
      <c r="AF272" s="1" t="str">
        <f aca="true">INDIRECT("A"&amp;AD272)</f>
        <v>46-ALL</v>
      </c>
      <c r="AG272" s="1" t="n">
        <f aca="true">INDIRECT("D"&amp;AD272)</f>
        <v>200</v>
      </c>
      <c r="AH272" s="1" t="n">
        <f aca="true">INDIRECT("E"&amp;AD272)</f>
        <v>976</v>
      </c>
      <c r="AI272" s="184" t="n">
        <f aca="true">INDIRECT("I"&amp;AD272)</f>
        <v>-8.1212E-006</v>
      </c>
      <c r="AJ272" s="184" t="n">
        <f aca="true">INDIRECT("J"&amp;AD272)</f>
        <v>-2.081E-007</v>
      </c>
      <c r="AK272" s="184" t="n">
        <f aca="true">AVERAGE(INDIRECT("K"&amp;AD272):INDIRECT("K"&amp;AD273-1))</f>
        <v>0.00261706666666667</v>
      </c>
      <c r="AL272" s="184" t="n">
        <f aca="true">AVERAGE(INDIRECT("L"&amp;AD272):INDIRECT("L"&amp;AD273-1))</f>
        <v>4.59E-005</v>
      </c>
      <c r="AM272" s="184" t="n">
        <f aca="false">(ABS(AK272)/AK272*SQRT((AK272)^2+(AL272)^2))</f>
        <v>0.00261746914934594</v>
      </c>
      <c r="AO272" s="184" t="n">
        <f aca="true">STDEV(INDIRECT("K"&amp;AD272):INDIRECT("K"&amp;AD273-1))</f>
        <v>5.85946527708193E-007</v>
      </c>
    </row>
    <row r="273" customFormat="false" ht="14.25" hidden="false" customHeight="true" outlineLevel="0" collapsed="false">
      <c r="A273" s="1" t="s">
        <v>668</v>
      </c>
      <c r="B273" s="1" t="s">
        <v>305</v>
      </c>
      <c r="C273" s="1" t="n">
        <v>0</v>
      </c>
      <c r="D273" s="1" t="n">
        <v>200</v>
      </c>
      <c r="E273" s="1" t="n">
        <v>976</v>
      </c>
      <c r="F273" s="1" t="s">
        <v>306</v>
      </c>
      <c r="G273" s="184" t="n">
        <v>0.0027848</v>
      </c>
      <c r="H273" s="184" t="n">
        <v>3.98E-005</v>
      </c>
      <c r="I273" s="184" t="n">
        <v>-8.4035E-006</v>
      </c>
      <c r="J273" s="184" t="n">
        <v>-3.195E-007</v>
      </c>
      <c r="K273" s="184" t="n">
        <v>0.0027932</v>
      </c>
      <c r="L273" s="184" t="n">
        <v>4.01E-005</v>
      </c>
      <c r="M273" s="185" t="n">
        <v>0.82</v>
      </c>
      <c r="N273" s="1" t="n">
        <v>0</v>
      </c>
      <c r="O273" s="1" t="n">
        <v>0</v>
      </c>
      <c r="P273" s="1" t="n">
        <v>0</v>
      </c>
      <c r="Q273" s="1" t="n">
        <v>1</v>
      </c>
      <c r="R273" s="1" t="n">
        <v>2.7932E-005</v>
      </c>
      <c r="S273" s="1" t="n">
        <v>4.014E-007</v>
      </c>
      <c r="T273" s="1" t="n">
        <v>3</v>
      </c>
      <c r="U273" s="1" t="n">
        <v>0</v>
      </c>
      <c r="V273" s="1" t="n">
        <v>0</v>
      </c>
      <c r="W273" s="186" t="s">
        <v>670</v>
      </c>
      <c r="X273" s="1" t="s">
        <v>308</v>
      </c>
      <c r="Y273" s="1" t="s">
        <v>309</v>
      </c>
      <c r="AD273" s="1" t="n">
        <f aca="false">AD272+3</f>
        <v>815</v>
      </c>
      <c r="AE273" s="1" t="n">
        <v>272</v>
      </c>
      <c r="AF273" s="1" t="str">
        <f aca="true">INDIRECT("A"&amp;AD273)</f>
        <v>46-0.8</v>
      </c>
      <c r="AG273" s="1" t="n">
        <f aca="true">INDIRECT("D"&amp;AD273)</f>
        <v>200</v>
      </c>
      <c r="AH273" s="1" t="n">
        <f aca="true">INDIRECT("E"&amp;AD273)</f>
        <v>976</v>
      </c>
      <c r="AI273" s="184" t="n">
        <f aca="true">INDIRECT("I"&amp;AD273)</f>
        <v>-8.1212E-006</v>
      </c>
      <c r="AJ273" s="184" t="n">
        <f aca="true">INDIRECT("J"&amp;AD273)</f>
        <v>-2.081E-007</v>
      </c>
      <c r="AK273" s="184" t="n">
        <f aca="true">AVERAGE(INDIRECT("K"&amp;AD273):INDIRECT("K"&amp;AD274-1))</f>
        <v>0.00479193333333333</v>
      </c>
      <c r="AL273" s="184" t="n">
        <f aca="true">AVERAGE(INDIRECT("L"&amp;AD273):INDIRECT("L"&amp;AD274-1))</f>
        <v>9.22E-005</v>
      </c>
      <c r="AM273" s="184" t="n">
        <f aca="false">(ABS(AK273)/AK273*SQRT((AK273)^2+(AL273)^2))</f>
        <v>0.00479282024606714</v>
      </c>
      <c r="AO273" s="184" t="n">
        <f aca="true">STDEV(INDIRECT("K"&amp;AD273):INDIRECT("K"&amp;AD274-1))</f>
        <v>8.5049005481157E-007</v>
      </c>
    </row>
    <row r="274" customFormat="false" ht="14.25" hidden="false" customHeight="true" outlineLevel="0" collapsed="false">
      <c r="A274" s="1" t="s">
        <v>668</v>
      </c>
      <c r="B274" s="1" t="s">
        <v>305</v>
      </c>
      <c r="C274" s="1" t="n">
        <v>0</v>
      </c>
      <c r="D274" s="1" t="n">
        <v>200</v>
      </c>
      <c r="E274" s="1" t="n">
        <v>976</v>
      </c>
      <c r="F274" s="1" t="s">
        <v>306</v>
      </c>
      <c r="G274" s="184" t="n">
        <v>0.0027847</v>
      </c>
      <c r="H274" s="184" t="n">
        <v>3.93E-005</v>
      </c>
      <c r="I274" s="184" t="n">
        <v>-8.4035E-006</v>
      </c>
      <c r="J274" s="184" t="n">
        <v>-3.195E-007</v>
      </c>
      <c r="K274" s="184" t="n">
        <v>0.0027931</v>
      </c>
      <c r="L274" s="184" t="n">
        <v>3.96E-005</v>
      </c>
      <c r="M274" s="185" t="n">
        <v>0.81</v>
      </c>
      <c r="N274" s="1" t="n">
        <v>0</v>
      </c>
      <c r="O274" s="1" t="n">
        <v>0</v>
      </c>
      <c r="P274" s="1" t="n">
        <v>0</v>
      </c>
      <c r="Q274" s="1" t="n">
        <v>1</v>
      </c>
      <c r="R274" s="1" t="n">
        <v>2.7931E-005</v>
      </c>
      <c r="S274" s="1" t="n">
        <v>3.965E-007</v>
      </c>
      <c r="T274" s="1" t="n">
        <v>3</v>
      </c>
      <c r="U274" s="1" t="n">
        <v>0</v>
      </c>
      <c r="V274" s="1" t="n">
        <v>0</v>
      </c>
      <c r="W274" s="186" t="s">
        <v>671</v>
      </c>
      <c r="X274" s="1" t="s">
        <v>308</v>
      </c>
      <c r="Y274" s="1" t="s">
        <v>309</v>
      </c>
      <c r="AD274" s="1" t="n">
        <f aca="false">AD273+3</f>
        <v>818</v>
      </c>
      <c r="AE274" s="1" t="n">
        <v>273</v>
      </c>
      <c r="AF274" s="1" t="str">
        <f aca="true">INDIRECT("A"&amp;AD274)</f>
        <v>46-0.6</v>
      </c>
      <c r="AG274" s="1" t="n">
        <f aca="true">INDIRECT("D"&amp;AD274)</f>
        <v>200</v>
      </c>
      <c r="AH274" s="1" t="n">
        <f aca="true">INDIRECT("E"&amp;AD274)</f>
        <v>976</v>
      </c>
      <c r="AI274" s="184" t="n">
        <f aca="true">INDIRECT("I"&amp;AD274)</f>
        <v>-8.1212E-006</v>
      </c>
      <c r="AJ274" s="184" t="n">
        <f aca="true">INDIRECT("J"&amp;AD274)</f>
        <v>-2.081E-007</v>
      </c>
      <c r="AK274" s="184" t="n">
        <f aca="true">AVERAGE(INDIRECT("K"&amp;AD274):INDIRECT("K"&amp;AD275-1))</f>
        <v>0.0025061</v>
      </c>
      <c r="AL274" s="184" t="n">
        <f aca="true">AVERAGE(INDIRECT("L"&amp;AD274):INDIRECT("L"&amp;AD275-1))</f>
        <v>4.92E-005</v>
      </c>
      <c r="AM274" s="184" t="n">
        <f aca="false">(ABS(AK274)/AK274*SQRT((AK274)^2+(AL274)^2))</f>
        <v>0.00250658290307741</v>
      </c>
      <c r="AO274" s="184" t="n">
        <f aca="true">STDEV(INDIRECT("K"&amp;AD274):INDIRECT("K"&amp;AD275-1))</f>
        <v>6.9999999999987E-007</v>
      </c>
    </row>
    <row r="275" customFormat="false" ht="14.25" hidden="false" customHeight="true" outlineLevel="0" collapsed="false">
      <c r="A275" s="1" t="s">
        <v>672</v>
      </c>
      <c r="B275" s="1" t="s">
        <v>305</v>
      </c>
      <c r="C275" s="1" t="n">
        <v>0</v>
      </c>
      <c r="D275" s="1" t="n">
        <v>200</v>
      </c>
      <c r="E275" s="1" t="n">
        <v>976</v>
      </c>
      <c r="F275" s="1" t="s">
        <v>306</v>
      </c>
      <c r="G275" s="184" t="n">
        <v>0.0040369</v>
      </c>
      <c r="H275" s="184" t="n">
        <v>5.89E-005</v>
      </c>
      <c r="I275" s="184" t="n">
        <v>-8.4035E-006</v>
      </c>
      <c r="J275" s="184" t="n">
        <v>-3.195E-007</v>
      </c>
      <c r="K275" s="184" t="n">
        <v>0.0040453</v>
      </c>
      <c r="L275" s="184" t="n">
        <v>5.92E-005</v>
      </c>
      <c r="M275" s="185" t="n">
        <v>0.84</v>
      </c>
      <c r="N275" s="1" t="n">
        <v>0</v>
      </c>
      <c r="O275" s="1" t="n">
        <v>0</v>
      </c>
      <c r="P275" s="1" t="n">
        <v>0</v>
      </c>
      <c r="Q275" s="1" t="n">
        <v>1</v>
      </c>
      <c r="R275" s="1" t="n">
        <v>4.0453E-005</v>
      </c>
      <c r="S275" s="1" t="n">
        <v>5.922E-007</v>
      </c>
      <c r="T275" s="1" t="n">
        <v>4</v>
      </c>
      <c r="U275" s="1" t="n">
        <v>0</v>
      </c>
      <c r="V275" s="1" t="n">
        <v>0</v>
      </c>
      <c r="W275" s="186" t="s">
        <v>673</v>
      </c>
      <c r="X275" s="1" t="s">
        <v>308</v>
      </c>
      <c r="Y275" s="1" t="s">
        <v>309</v>
      </c>
      <c r="AD275" s="1" t="n">
        <f aca="false">AD274+3</f>
        <v>821</v>
      </c>
      <c r="AE275" s="1" t="n">
        <v>274</v>
      </c>
      <c r="AF275" s="1" t="str">
        <f aca="true">INDIRECT("A"&amp;AD275)</f>
        <v>46-0.4</v>
      </c>
      <c r="AG275" s="1" t="n">
        <f aca="true">INDIRECT("D"&amp;AD275)</f>
        <v>200</v>
      </c>
      <c r="AH275" s="1" t="n">
        <f aca="true">INDIRECT("E"&amp;AD275)</f>
        <v>976</v>
      </c>
      <c r="AI275" s="184" t="n">
        <f aca="true">INDIRECT("I"&amp;AD275)</f>
        <v>-8.1212E-006</v>
      </c>
      <c r="AJ275" s="184" t="n">
        <f aca="true">INDIRECT("J"&amp;AD275)</f>
        <v>-2.081E-007</v>
      </c>
      <c r="AK275" s="184" t="n">
        <f aca="true">AVERAGE(INDIRECT("K"&amp;AD275):INDIRECT("K"&amp;AD276-1))</f>
        <v>0.0021166</v>
      </c>
      <c r="AL275" s="184" t="n">
        <f aca="true">AVERAGE(INDIRECT("L"&amp;AD275):INDIRECT("L"&amp;AD276-1))</f>
        <v>3.87E-005</v>
      </c>
      <c r="AM275" s="184" t="n">
        <f aca="false">(ABS(AK275)/AK275*SQRT((AK275)^2+(AL275)^2))</f>
        <v>0.00211695376661844</v>
      </c>
      <c r="AO275" s="184" t="n">
        <f aca="true">STDEV(INDIRECT("K"&amp;AD275):INDIRECT("K"&amp;AD276-1))</f>
        <v>8.66025403784303E-007</v>
      </c>
    </row>
    <row r="276" customFormat="false" ht="14.25" hidden="false" customHeight="true" outlineLevel="0" collapsed="false">
      <c r="A276" s="1" t="s">
        <v>672</v>
      </c>
      <c r="B276" s="1" t="s">
        <v>305</v>
      </c>
      <c r="C276" s="1" t="n">
        <v>0</v>
      </c>
      <c r="D276" s="1" t="n">
        <v>200</v>
      </c>
      <c r="E276" s="1" t="n">
        <v>976</v>
      </c>
      <c r="F276" s="1" t="s">
        <v>306</v>
      </c>
      <c r="G276" s="184" t="n">
        <v>0.0040265</v>
      </c>
      <c r="H276" s="184" t="n">
        <v>6.02E-005</v>
      </c>
      <c r="I276" s="184" t="n">
        <v>-8.4035E-006</v>
      </c>
      <c r="J276" s="184" t="n">
        <v>-3.195E-007</v>
      </c>
      <c r="K276" s="184" t="n">
        <v>0.0040349</v>
      </c>
      <c r="L276" s="184" t="n">
        <v>6.06E-005</v>
      </c>
      <c r="M276" s="185" t="n">
        <v>0.86</v>
      </c>
      <c r="N276" s="1" t="n">
        <v>0</v>
      </c>
      <c r="O276" s="1" t="n">
        <v>0</v>
      </c>
      <c r="P276" s="1" t="n">
        <v>0</v>
      </c>
      <c r="Q276" s="1" t="n">
        <v>1</v>
      </c>
      <c r="R276" s="1" t="n">
        <v>4.0349E-005</v>
      </c>
      <c r="S276" s="1" t="n">
        <v>6.055E-007</v>
      </c>
      <c r="T276" s="1" t="n">
        <v>4</v>
      </c>
      <c r="U276" s="1" t="n">
        <v>0</v>
      </c>
      <c r="V276" s="1" t="n">
        <v>0</v>
      </c>
      <c r="W276" s="186" t="s">
        <v>674</v>
      </c>
      <c r="X276" s="1" t="s">
        <v>308</v>
      </c>
      <c r="Y276" s="1" t="s">
        <v>309</v>
      </c>
      <c r="AD276" s="1" t="n">
        <f aca="false">AD275+3</f>
        <v>824</v>
      </c>
      <c r="AE276" s="1" t="n">
        <v>275</v>
      </c>
      <c r="AF276" s="1" t="str">
        <f aca="true">INDIRECT("A"&amp;AD276)</f>
        <v>46-0.2</v>
      </c>
      <c r="AG276" s="1" t="n">
        <f aca="true">INDIRECT("D"&amp;AD276)</f>
        <v>200</v>
      </c>
      <c r="AH276" s="1" t="n">
        <f aca="true">INDIRECT("E"&amp;AD276)</f>
        <v>976</v>
      </c>
      <c r="AI276" s="184" t="n">
        <f aca="true">INDIRECT("I"&amp;AD276)</f>
        <v>-8.1212E-006</v>
      </c>
      <c r="AJ276" s="184" t="n">
        <f aca="true">INDIRECT("J"&amp;AD276)</f>
        <v>-2.081E-007</v>
      </c>
      <c r="AK276" s="184" t="n">
        <f aca="true">AVERAGE(INDIRECT("K"&amp;AD276):INDIRECT("K"&amp;AD277-1))</f>
        <v>0.00216493333333333</v>
      </c>
      <c r="AL276" s="184" t="n">
        <f aca="true">AVERAGE(INDIRECT("L"&amp;AD276):INDIRECT("L"&amp;AD277-1))</f>
        <v>3.77333333333333E-005</v>
      </c>
      <c r="AM276" s="184" t="n">
        <f aca="false">(ABS(AK276)/AK276*SQRT((AK276)^2+(AL276)^2))</f>
        <v>0.00216526214168683</v>
      </c>
      <c r="AO276" s="184" t="n">
        <f aca="true">STDEV(INDIRECT("K"&amp;AD276):INDIRECT("K"&amp;AD277-1))</f>
        <v>3.95010548382357E-006</v>
      </c>
    </row>
    <row r="277" customFormat="false" ht="14.25" hidden="false" customHeight="true" outlineLevel="0" collapsed="false">
      <c r="A277" s="1" t="s">
        <v>672</v>
      </c>
      <c r="B277" s="1" t="s">
        <v>305</v>
      </c>
      <c r="C277" s="1" t="n">
        <v>0</v>
      </c>
      <c r="D277" s="1" t="n">
        <v>200</v>
      </c>
      <c r="E277" s="1" t="n">
        <v>976</v>
      </c>
      <c r="F277" s="1" t="s">
        <v>306</v>
      </c>
      <c r="G277" s="184" t="n">
        <v>0.0040285</v>
      </c>
      <c r="H277" s="184" t="n">
        <v>5.88E-005</v>
      </c>
      <c r="I277" s="184" t="n">
        <v>-8.4035E-006</v>
      </c>
      <c r="J277" s="184" t="n">
        <v>-3.195E-007</v>
      </c>
      <c r="K277" s="184" t="n">
        <v>0.0040369</v>
      </c>
      <c r="L277" s="184" t="n">
        <v>5.91E-005</v>
      </c>
      <c r="M277" s="185" t="n">
        <v>0.84</v>
      </c>
      <c r="N277" s="1" t="n">
        <v>0</v>
      </c>
      <c r="O277" s="1" t="n">
        <v>0</v>
      </c>
      <c r="P277" s="1" t="n">
        <v>0</v>
      </c>
      <c r="Q277" s="1" t="n">
        <v>1</v>
      </c>
      <c r="R277" s="1" t="n">
        <v>4.0369E-005</v>
      </c>
      <c r="S277" s="1" t="n">
        <v>5.911E-007</v>
      </c>
      <c r="T277" s="1" t="n">
        <v>4</v>
      </c>
      <c r="U277" s="1" t="n">
        <v>0</v>
      </c>
      <c r="V277" s="1" t="n">
        <v>0</v>
      </c>
      <c r="W277" s="186" t="s">
        <v>675</v>
      </c>
      <c r="X277" s="1" t="s">
        <v>308</v>
      </c>
      <c r="Y277" s="1" t="s">
        <v>309</v>
      </c>
      <c r="AD277" s="1" t="n">
        <f aca="false">AD276+3</f>
        <v>827</v>
      </c>
      <c r="AE277" s="1" t="n">
        <v>276</v>
      </c>
      <c r="AF277" s="1" t="str">
        <f aca="true">INDIRECT("A"&amp;AD277)</f>
        <v>46-&lt;0.2</v>
      </c>
      <c r="AG277" s="1" t="n">
        <f aca="true">INDIRECT("D"&amp;AD277)</f>
        <v>200</v>
      </c>
      <c r="AH277" s="1" t="n">
        <f aca="true">INDIRECT("E"&amp;AD277)</f>
        <v>976</v>
      </c>
      <c r="AI277" s="184" t="n">
        <f aca="true">INDIRECT("I"&amp;AD277)</f>
        <v>-8.1212E-006</v>
      </c>
      <c r="AJ277" s="184" t="n">
        <f aca="true">INDIRECT("J"&amp;AD277)</f>
        <v>-2.081E-007</v>
      </c>
      <c r="AK277" s="184" t="n">
        <f aca="true">AVERAGE(INDIRECT("K"&amp;AD277):INDIRECT("K"&amp;AD278-1))</f>
        <v>0.0036944</v>
      </c>
      <c r="AL277" s="184" t="n">
        <f aca="true">AVERAGE(INDIRECT("L"&amp;AD277):INDIRECT("L"&amp;AD278-1))</f>
        <v>5.58333333333333E-005</v>
      </c>
      <c r="AM277" s="184" t="n">
        <f aca="false">(ABS(AK277)/AK277*SQRT((AK277)^2+(AL277)^2))</f>
        <v>0.00369482187948365</v>
      </c>
      <c r="AO277" s="184" t="n">
        <f aca="true">STDEV(INDIRECT("K"&amp;AD277):INDIRECT("K"&amp;AD278-1))</f>
        <v>1.05356537528532E-006</v>
      </c>
    </row>
    <row r="278" customFormat="false" ht="14.25" hidden="false" customHeight="true" outlineLevel="0" collapsed="false">
      <c r="A278" s="1" t="s">
        <v>676</v>
      </c>
      <c r="B278" s="1" t="s">
        <v>305</v>
      </c>
      <c r="C278" s="1" t="n">
        <v>0</v>
      </c>
      <c r="D278" s="1" t="n">
        <v>200</v>
      </c>
      <c r="E278" s="1" t="n">
        <v>976</v>
      </c>
      <c r="F278" s="1" t="s">
        <v>306</v>
      </c>
      <c r="G278" s="184" t="n">
        <v>0.0023897</v>
      </c>
      <c r="H278" s="184" t="n">
        <v>3.68E-005</v>
      </c>
      <c r="I278" s="184" t="n">
        <v>-8.4035E-006</v>
      </c>
      <c r="J278" s="184" t="n">
        <v>-3.195E-007</v>
      </c>
      <c r="K278" s="184" t="n">
        <v>0.0023981</v>
      </c>
      <c r="L278" s="184" t="n">
        <v>3.71E-005</v>
      </c>
      <c r="M278" s="185" t="n">
        <v>0.89</v>
      </c>
      <c r="N278" s="1" t="n">
        <v>0</v>
      </c>
      <c r="O278" s="1" t="n">
        <v>0</v>
      </c>
      <c r="P278" s="1" t="n">
        <v>0</v>
      </c>
      <c r="Q278" s="1" t="n">
        <v>1</v>
      </c>
      <c r="R278" s="1" t="n">
        <v>2.3981E-005</v>
      </c>
      <c r="S278" s="1" t="n">
        <v>3.714E-007</v>
      </c>
      <c r="T278" s="1" t="n">
        <v>3</v>
      </c>
      <c r="U278" s="1" t="n">
        <v>0</v>
      </c>
      <c r="V278" s="1" t="n">
        <v>0</v>
      </c>
      <c r="W278" s="186" t="s">
        <v>677</v>
      </c>
      <c r="X278" s="1" t="s">
        <v>308</v>
      </c>
      <c r="Y278" s="1" t="s">
        <v>309</v>
      </c>
      <c r="AD278" s="1" t="n">
        <f aca="false">AD277+3</f>
        <v>830</v>
      </c>
      <c r="AE278" s="1" t="n">
        <v>277</v>
      </c>
      <c r="AF278" s="1" t="str">
        <f aca="true">INDIRECT("A"&amp;AD278)</f>
        <v>47-ALL</v>
      </c>
      <c r="AG278" s="1" t="n">
        <f aca="true">INDIRECT("D"&amp;AD278)</f>
        <v>200</v>
      </c>
      <c r="AH278" s="1" t="n">
        <f aca="true">INDIRECT("E"&amp;AD278)</f>
        <v>976</v>
      </c>
      <c r="AI278" s="184" t="n">
        <f aca="true">INDIRECT("I"&amp;AD278)</f>
        <v>-8.1212E-006</v>
      </c>
      <c r="AJ278" s="184" t="n">
        <f aca="true">INDIRECT("J"&amp;AD278)</f>
        <v>-2.081E-007</v>
      </c>
      <c r="AK278" s="184" t="n">
        <f aca="true">AVERAGE(INDIRECT("K"&amp;AD278):INDIRECT("K"&amp;AD279-1))</f>
        <v>0.00218136666666667</v>
      </c>
      <c r="AL278" s="184" t="n">
        <f aca="true">AVERAGE(INDIRECT("L"&amp;AD278):INDIRECT("L"&amp;AD279-1))</f>
        <v>4.30333333333333E-005</v>
      </c>
      <c r="AM278" s="184" t="n">
        <f aca="false">(ABS(AK278)/AK278*SQRT((AK278)^2+(AL278)^2))</f>
        <v>0.0021817910995836</v>
      </c>
      <c r="AO278" s="184" t="n">
        <f aca="true">STDEV(INDIRECT("K"&amp;AD278):INDIRECT("K"&amp;AD279-1))</f>
        <v>1.52752523165187E-007</v>
      </c>
    </row>
    <row r="279" customFormat="false" ht="14.25" hidden="false" customHeight="true" outlineLevel="0" collapsed="false">
      <c r="A279" s="1" t="s">
        <v>676</v>
      </c>
      <c r="B279" s="1" t="s">
        <v>305</v>
      </c>
      <c r="C279" s="1" t="n">
        <v>0</v>
      </c>
      <c r="D279" s="1" t="n">
        <v>200</v>
      </c>
      <c r="E279" s="1" t="n">
        <v>976</v>
      </c>
      <c r="F279" s="1" t="s">
        <v>306</v>
      </c>
      <c r="G279" s="184" t="n">
        <v>0.0023914</v>
      </c>
      <c r="H279" s="184" t="n">
        <v>3.67E-005</v>
      </c>
      <c r="I279" s="184" t="n">
        <v>-8.4035E-006</v>
      </c>
      <c r="J279" s="184" t="n">
        <v>-3.195E-007</v>
      </c>
      <c r="K279" s="184" t="n">
        <v>0.0023998</v>
      </c>
      <c r="L279" s="184" t="n">
        <v>3.7E-005</v>
      </c>
      <c r="M279" s="185" t="n">
        <v>0.88</v>
      </c>
      <c r="N279" s="1" t="n">
        <v>0</v>
      </c>
      <c r="O279" s="1" t="n">
        <v>0</v>
      </c>
      <c r="P279" s="1" t="n">
        <v>0</v>
      </c>
      <c r="Q279" s="1" t="n">
        <v>1</v>
      </c>
      <c r="R279" s="1" t="n">
        <v>2.3998E-005</v>
      </c>
      <c r="S279" s="1" t="n">
        <v>3.702E-007</v>
      </c>
      <c r="T279" s="1" t="n">
        <v>3</v>
      </c>
      <c r="U279" s="1" t="n">
        <v>0</v>
      </c>
      <c r="V279" s="1" t="n">
        <v>0</v>
      </c>
      <c r="W279" s="186" t="s">
        <v>678</v>
      </c>
      <c r="X279" s="1" t="s">
        <v>308</v>
      </c>
      <c r="Y279" s="1" t="s">
        <v>309</v>
      </c>
      <c r="AD279" s="1" t="n">
        <f aca="false">AD278+3</f>
        <v>833</v>
      </c>
      <c r="AE279" s="1" t="n">
        <v>278</v>
      </c>
      <c r="AF279" s="1" t="str">
        <f aca="true">INDIRECT("A"&amp;AD279)</f>
        <v>47-0.8</v>
      </c>
      <c r="AG279" s="1" t="n">
        <f aca="true">INDIRECT("D"&amp;AD279)</f>
        <v>200</v>
      </c>
      <c r="AH279" s="1" t="n">
        <f aca="true">INDIRECT("E"&amp;AD279)</f>
        <v>976</v>
      </c>
      <c r="AI279" s="184" t="n">
        <f aca="true">INDIRECT("I"&amp;AD279)</f>
        <v>-8.1212E-006</v>
      </c>
      <c r="AJ279" s="184" t="n">
        <f aca="true">INDIRECT("J"&amp;AD279)</f>
        <v>-2.081E-007</v>
      </c>
      <c r="AK279" s="184" t="n">
        <f aca="true">AVERAGE(INDIRECT("K"&amp;AD279):INDIRECT("K"&amp;AD280-1))</f>
        <v>0.00466483333333333</v>
      </c>
      <c r="AL279" s="184" t="n">
        <f aca="true">AVERAGE(INDIRECT("L"&amp;AD279):INDIRECT("L"&amp;AD280-1))</f>
        <v>9.01333333333333E-005</v>
      </c>
      <c r="AM279" s="184" t="n">
        <f aca="false">(ABS(AK279)/AK279*SQRT((AK279)^2+(AL279)^2))</f>
        <v>0.00466570402464146</v>
      </c>
      <c r="AO279" s="184" t="n">
        <f aca="true">STDEV(INDIRECT("K"&amp;AD279):INDIRECT("K"&amp;AD280-1))</f>
        <v>1.02632028788954E-006</v>
      </c>
    </row>
    <row r="280" customFormat="false" ht="14.25" hidden="false" customHeight="true" outlineLevel="0" collapsed="false">
      <c r="A280" s="1" t="s">
        <v>676</v>
      </c>
      <c r="B280" s="1" t="s">
        <v>305</v>
      </c>
      <c r="C280" s="1" t="n">
        <v>0</v>
      </c>
      <c r="D280" s="1" t="n">
        <v>200</v>
      </c>
      <c r="E280" s="1" t="n">
        <v>976</v>
      </c>
      <c r="F280" s="1" t="s">
        <v>306</v>
      </c>
      <c r="G280" s="184" t="n">
        <v>0.0023915</v>
      </c>
      <c r="H280" s="184" t="n">
        <v>3.65E-005</v>
      </c>
      <c r="I280" s="184" t="n">
        <v>-8.4035E-006</v>
      </c>
      <c r="J280" s="184" t="n">
        <v>-3.195E-007</v>
      </c>
      <c r="K280" s="184" t="n">
        <v>0.0024</v>
      </c>
      <c r="L280" s="184" t="n">
        <v>3.68E-005</v>
      </c>
      <c r="M280" s="185" t="n">
        <v>0.88</v>
      </c>
      <c r="N280" s="1" t="n">
        <v>0</v>
      </c>
      <c r="O280" s="1" t="n">
        <v>0</v>
      </c>
      <c r="P280" s="1" t="n">
        <v>0</v>
      </c>
      <c r="Q280" s="1" t="n">
        <v>1</v>
      </c>
      <c r="R280" s="1" t="n">
        <v>2.4E-005</v>
      </c>
      <c r="S280" s="1" t="n">
        <v>3.68E-007</v>
      </c>
      <c r="T280" s="1" t="n">
        <v>3</v>
      </c>
      <c r="U280" s="1" t="n">
        <v>0</v>
      </c>
      <c r="V280" s="1" t="n">
        <v>0</v>
      </c>
      <c r="W280" s="186" t="s">
        <v>679</v>
      </c>
      <c r="X280" s="1" t="s">
        <v>308</v>
      </c>
      <c r="Y280" s="1" t="s">
        <v>309</v>
      </c>
      <c r="AD280" s="1" t="n">
        <f aca="false">AD279+3</f>
        <v>836</v>
      </c>
      <c r="AE280" s="1" t="n">
        <v>279</v>
      </c>
      <c r="AF280" s="1" t="str">
        <f aca="true">INDIRECT("A"&amp;AD280)</f>
        <v>47-0.6</v>
      </c>
      <c r="AG280" s="1" t="n">
        <f aca="true">INDIRECT("D"&amp;AD280)</f>
        <v>200</v>
      </c>
      <c r="AH280" s="1" t="n">
        <f aca="true">INDIRECT("E"&amp;AD280)</f>
        <v>976</v>
      </c>
      <c r="AI280" s="184" t="n">
        <f aca="true">INDIRECT("I"&amp;AD280)</f>
        <v>-8.1212E-006</v>
      </c>
      <c r="AJ280" s="184" t="n">
        <f aca="true">INDIRECT("J"&amp;AD280)</f>
        <v>-2.081E-007</v>
      </c>
      <c r="AK280" s="184" t="n">
        <f aca="true">AVERAGE(INDIRECT("K"&amp;AD280):INDIRECT("K"&amp;AD281-1))</f>
        <v>0.00252123333333333</v>
      </c>
      <c r="AL280" s="184" t="n">
        <f aca="true">AVERAGE(INDIRECT("L"&amp;AD280):INDIRECT("L"&amp;AD281-1))</f>
        <v>4.75333333333333E-005</v>
      </c>
      <c r="AM280" s="184" t="n">
        <f aca="false">(ABS(AK280)/AK280*SQRT((AK280)^2+(AL280)^2))</f>
        <v>0.00252168137140458</v>
      </c>
      <c r="AO280" s="184" t="n">
        <f aca="true">STDEV(INDIRECT("K"&amp;AD280):INDIRECT("K"&amp;AD281-1))</f>
        <v>3.05505046330373E-007</v>
      </c>
    </row>
    <row r="281" customFormat="false" ht="14.25" hidden="false" customHeight="true" outlineLevel="0" collapsed="false">
      <c r="A281" s="1" t="s">
        <v>680</v>
      </c>
      <c r="B281" s="1" t="s">
        <v>305</v>
      </c>
      <c r="C281" s="1" t="n">
        <v>0</v>
      </c>
      <c r="D281" s="1" t="n">
        <v>200</v>
      </c>
      <c r="E281" s="1" t="n">
        <v>976</v>
      </c>
      <c r="F281" s="1" t="s">
        <v>306</v>
      </c>
      <c r="G281" s="184" t="n">
        <v>0.0018594</v>
      </c>
      <c r="H281" s="184" t="n">
        <v>2.89E-005</v>
      </c>
      <c r="I281" s="184" t="n">
        <v>-8.4035E-006</v>
      </c>
      <c r="J281" s="184" t="n">
        <v>-3.195E-007</v>
      </c>
      <c r="K281" s="184" t="n">
        <v>0.0018678</v>
      </c>
      <c r="L281" s="184" t="n">
        <v>2.92E-005</v>
      </c>
      <c r="M281" s="185" t="n">
        <v>0.9</v>
      </c>
      <c r="N281" s="1" t="n">
        <v>0</v>
      </c>
      <c r="O281" s="1" t="n">
        <v>0</v>
      </c>
      <c r="P281" s="1" t="n">
        <v>0</v>
      </c>
      <c r="Q281" s="1" t="n">
        <v>1</v>
      </c>
      <c r="R281" s="1" t="n">
        <v>1.8678E-005</v>
      </c>
      <c r="S281" s="1" t="n">
        <v>2.921E-007</v>
      </c>
      <c r="T281" s="1" t="n">
        <v>3</v>
      </c>
      <c r="U281" s="1" t="n">
        <v>0</v>
      </c>
      <c r="V281" s="1" t="n">
        <v>0</v>
      </c>
      <c r="W281" s="186" t="s">
        <v>681</v>
      </c>
      <c r="X281" s="1" t="s">
        <v>308</v>
      </c>
      <c r="Y281" s="1" t="s">
        <v>309</v>
      </c>
      <c r="AD281" s="1" t="n">
        <f aca="false">AD280+3</f>
        <v>839</v>
      </c>
      <c r="AE281" s="1" t="n">
        <v>280</v>
      </c>
      <c r="AF281" s="1" t="str">
        <f aca="true">INDIRECT("A"&amp;AD281)</f>
        <v>47-0.4</v>
      </c>
      <c r="AG281" s="1" t="n">
        <f aca="true">INDIRECT("D"&amp;AD281)</f>
        <v>200</v>
      </c>
      <c r="AH281" s="1" t="n">
        <f aca="true">INDIRECT("E"&amp;AD281)</f>
        <v>976</v>
      </c>
      <c r="AI281" s="184" t="n">
        <f aca="true">INDIRECT("I"&amp;AD281)</f>
        <v>-8.1212E-006</v>
      </c>
      <c r="AJ281" s="184" t="n">
        <f aca="true">INDIRECT("J"&amp;AD281)</f>
        <v>-2.081E-007</v>
      </c>
      <c r="AK281" s="184" t="n">
        <f aca="true">AVERAGE(INDIRECT("K"&amp;AD281):INDIRECT("K"&amp;AD282-1))</f>
        <v>0.0014378</v>
      </c>
      <c r="AL281" s="184" t="n">
        <f aca="true">AVERAGE(INDIRECT("L"&amp;AD281):INDIRECT("L"&amp;AD282-1))</f>
        <v>2.96E-005</v>
      </c>
      <c r="AM281" s="184" t="n">
        <f aca="false">(ABS(AK281)/AK281*SQRT((AK281)^2+(AL281)^2))</f>
        <v>0.00143810465544063</v>
      </c>
      <c r="AO281" s="184" t="n">
        <f aca="true">STDEV(INDIRECT("K"&amp;AD281):INDIRECT("K"&amp;AD282-1))</f>
        <v>2.64575131106486E-007</v>
      </c>
    </row>
    <row r="282" customFormat="false" ht="14.25" hidden="false" customHeight="true" outlineLevel="0" collapsed="false">
      <c r="A282" s="1" t="s">
        <v>680</v>
      </c>
      <c r="B282" s="1" t="s">
        <v>305</v>
      </c>
      <c r="C282" s="1" t="n">
        <v>0</v>
      </c>
      <c r="D282" s="1" t="n">
        <v>200</v>
      </c>
      <c r="E282" s="1" t="n">
        <v>976</v>
      </c>
      <c r="F282" s="1" t="s">
        <v>306</v>
      </c>
      <c r="G282" s="184" t="n">
        <v>0.0018589</v>
      </c>
      <c r="H282" s="184" t="n">
        <v>2.84E-005</v>
      </c>
      <c r="I282" s="184" t="n">
        <v>-8.4035E-006</v>
      </c>
      <c r="J282" s="184" t="n">
        <v>-3.195E-007</v>
      </c>
      <c r="K282" s="184" t="n">
        <v>0.0018673</v>
      </c>
      <c r="L282" s="184" t="n">
        <v>2.87E-005</v>
      </c>
      <c r="M282" s="185" t="n">
        <v>0.88</v>
      </c>
      <c r="N282" s="1" t="n">
        <v>0</v>
      </c>
      <c r="O282" s="1" t="n">
        <v>0</v>
      </c>
      <c r="P282" s="1" t="n">
        <v>0</v>
      </c>
      <c r="Q282" s="1" t="n">
        <v>1</v>
      </c>
      <c r="R282" s="1" t="n">
        <v>1.8673E-005</v>
      </c>
      <c r="S282" s="1" t="n">
        <v>2.869E-007</v>
      </c>
      <c r="T282" s="1" t="n">
        <v>3</v>
      </c>
      <c r="U282" s="1" t="n">
        <v>0</v>
      </c>
      <c r="V282" s="1" t="n">
        <v>0</v>
      </c>
      <c r="W282" s="186" t="s">
        <v>682</v>
      </c>
      <c r="X282" s="1" t="s">
        <v>308</v>
      </c>
      <c r="Y282" s="1" t="s">
        <v>309</v>
      </c>
      <c r="AD282" s="1" t="n">
        <f aca="false">AD281+3</f>
        <v>842</v>
      </c>
      <c r="AE282" s="1" t="n">
        <v>281</v>
      </c>
      <c r="AF282" s="1" t="str">
        <f aca="true">INDIRECT("A"&amp;AD282)</f>
        <v>47-0.2</v>
      </c>
      <c r="AG282" s="1" t="n">
        <f aca="true">INDIRECT("D"&amp;AD282)</f>
        <v>200</v>
      </c>
      <c r="AH282" s="1" t="n">
        <f aca="true">INDIRECT("E"&amp;AD282)</f>
        <v>976</v>
      </c>
      <c r="AI282" s="184" t="n">
        <f aca="true">INDIRECT("I"&amp;AD282)</f>
        <v>-8.1212E-006</v>
      </c>
      <c r="AJ282" s="184" t="n">
        <f aca="true">INDIRECT("J"&amp;AD282)</f>
        <v>-2.081E-007</v>
      </c>
      <c r="AK282" s="184" t="n">
        <f aca="true">AVERAGE(INDIRECT("K"&amp;AD282):INDIRECT("K"&amp;AD283-1))</f>
        <v>0.0019191</v>
      </c>
      <c r="AL282" s="184" t="n">
        <f aca="true">AVERAGE(INDIRECT("L"&amp;AD282):INDIRECT("L"&amp;AD283-1))</f>
        <v>3.66333333333333E-005</v>
      </c>
      <c r="AM282" s="184" t="n">
        <f aca="false">(ABS(AK282)/AK282*SQRT((AK282)^2+(AL282)^2))</f>
        <v>0.00191944961150615</v>
      </c>
      <c r="AO282" s="184" t="n">
        <f aca="true">STDEV(INDIRECT("K"&amp;AD282):INDIRECT("K"&amp;AD283-1))</f>
        <v>1.73205080756986E-007</v>
      </c>
    </row>
    <row r="283" customFormat="false" ht="14.25" hidden="false" customHeight="true" outlineLevel="0" collapsed="false">
      <c r="A283" s="1" t="s">
        <v>680</v>
      </c>
      <c r="B283" s="1" t="s">
        <v>305</v>
      </c>
      <c r="C283" s="1" t="n">
        <v>0</v>
      </c>
      <c r="D283" s="1" t="n">
        <v>200</v>
      </c>
      <c r="E283" s="1" t="n">
        <v>976</v>
      </c>
      <c r="F283" s="1" t="s">
        <v>306</v>
      </c>
      <c r="G283" s="184" t="n">
        <v>0.0018583</v>
      </c>
      <c r="H283" s="184" t="n">
        <v>2.85E-005</v>
      </c>
      <c r="I283" s="184" t="n">
        <v>-8.4035E-006</v>
      </c>
      <c r="J283" s="184" t="n">
        <v>-3.195E-007</v>
      </c>
      <c r="K283" s="184" t="n">
        <v>0.0018667</v>
      </c>
      <c r="L283" s="184" t="n">
        <v>2.88E-005</v>
      </c>
      <c r="M283" s="185" t="n">
        <v>0.89</v>
      </c>
      <c r="N283" s="1" t="n">
        <v>0</v>
      </c>
      <c r="O283" s="1" t="n">
        <v>0</v>
      </c>
      <c r="P283" s="1" t="n">
        <v>0</v>
      </c>
      <c r="Q283" s="1" t="n">
        <v>1</v>
      </c>
      <c r="R283" s="1" t="n">
        <v>1.8667E-005</v>
      </c>
      <c r="S283" s="1" t="n">
        <v>2.885E-007</v>
      </c>
      <c r="T283" s="1" t="n">
        <v>3</v>
      </c>
      <c r="U283" s="1" t="n">
        <v>0</v>
      </c>
      <c r="V283" s="1" t="n">
        <v>0</v>
      </c>
      <c r="W283" s="186" t="s">
        <v>683</v>
      </c>
      <c r="X283" s="1" t="s">
        <v>308</v>
      </c>
      <c r="Y283" s="1" t="s">
        <v>309</v>
      </c>
      <c r="AD283" s="1" t="n">
        <f aca="false">AD282+3</f>
        <v>845</v>
      </c>
      <c r="AE283" s="1" t="n">
        <v>282</v>
      </c>
      <c r="AF283" s="1" t="str">
        <f aca="true">INDIRECT("A"&amp;AD283)</f>
        <v>47-&lt;0.2</v>
      </c>
      <c r="AG283" s="1" t="n">
        <f aca="true">INDIRECT("D"&amp;AD283)</f>
        <v>200</v>
      </c>
      <c r="AH283" s="1" t="n">
        <f aca="true">INDIRECT("E"&amp;AD283)</f>
        <v>976</v>
      </c>
      <c r="AI283" s="184" t="n">
        <f aca="true">INDIRECT("I"&amp;AD283)</f>
        <v>-8.1212E-006</v>
      </c>
      <c r="AJ283" s="184" t="n">
        <f aca="true">INDIRECT("J"&amp;AD283)</f>
        <v>-2.081E-007</v>
      </c>
      <c r="AK283" s="184" t="n">
        <f aca="true">AVERAGE(INDIRECT("K"&amp;AD283):INDIRECT("K"&amp;AD284-1))</f>
        <v>0.00290606666666667</v>
      </c>
      <c r="AL283" s="184" t="n">
        <f aca="true">AVERAGE(INDIRECT("L"&amp;AD283):INDIRECT("L"&amp;AD284-1))</f>
        <v>5.01E-005</v>
      </c>
      <c r="AM283" s="184" t="n">
        <f aca="false">(ABS(AK283)/AK283*SQRT((AK283)^2+(AL283)^2))</f>
        <v>0.00290649849150333</v>
      </c>
      <c r="AO283" s="184" t="n">
        <f aca="true">STDEV(INDIRECT("K"&amp;AD283):INDIRECT("K"&amp;AD284-1))</f>
        <v>4.0414518843252E-007</v>
      </c>
    </row>
    <row r="284" customFormat="false" ht="14.25" hidden="false" customHeight="true" outlineLevel="0" collapsed="false">
      <c r="A284" s="1" t="s">
        <v>684</v>
      </c>
      <c r="B284" s="1" t="s">
        <v>305</v>
      </c>
      <c r="C284" s="1" t="n">
        <v>0</v>
      </c>
      <c r="D284" s="1" t="n">
        <v>200</v>
      </c>
      <c r="E284" s="1" t="n">
        <v>976</v>
      </c>
      <c r="F284" s="1" t="s">
        <v>306</v>
      </c>
      <c r="G284" s="184" t="n">
        <v>0.0019625</v>
      </c>
      <c r="H284" s="184" t="n">
        <v>2.83E-005</v>
      </c>
      <c r="I284" s="184" t="n">
        <v>-8.4035E-006</v>
      </c>
      <c r="J284" s="184" t="n">
        <v>-3.195E-007</v>
      </c>
      <c r="K284" s="184" t="n">
        <v>0.0019709</v>
      </c>
      <c r="L284" s="184" t="n">
        <v>2.86E-005</v>
      </c>
      <c r="M284" s="185" t="n">
        <v>0.83</v>
      </c>
      <c r="N284" s="1" t="n">
        <v>0</v>
      </c>
      <c r="O284" s="1" t="n">
        <v>0</v>
      </c>
      <c r="P284" s="1" t="n">
        <v>0</v>
      </c>
      <c r="Q284" s="1" t="n">
        <v>1</v>
      </c>
      <c r="R284" s="1" t="n">
        <v>1.9709E-005</v>
      </c>
      <c r="S284" s="1" t="n">
        <v>2.86E-007</v>
      </c>
      <c r="T284" s="1" t="n">
        <v>3</v>
      </c>
      <c r="U284" s="1" t="n">
        <v>0</v>
      </c>
      <c r="V284" s="1" t="n">
        <v>0</v>
      </c>
      <c r="W284" s="186" t="s">
        <v>685</v>
      </c>
      <c r="X284" s="1" t="s">
        <v>308</v>
      </c>
      <c r="Y284" s="1" t="s">
        <v>309</v>
      </c>
      <c r="AD284" s="1" t="n">
        <f aca="false">AD283+3</f>
        <v>848</v>
      </c>
      <c r="AE284" s="1" t="n">
        <v>283</v>
      </c>
      <c r="AF284" s="1" t="str">
        <f aca="true">INDIRECT("A"&amp;AD284)</f>
        <v>48-ALL</v>
      </c>
      <c r="AG284" s="1" t="n">
        <f aca="true">INDIRECT("D"&amp;AD284)</f>
        <v>200</v>
      </c>
      <c r="AH284" s="1" t="n">
        <f aca="true">INDIRECT("E"&amp;AD284)</f>
        <v>976</v>
      </c>
      <c r="AI284" s="184" t="n">
        <f aca="true">INDIRECT("I"&amp;AD284)</f>
        <v>-8.1212E-006</v>
      </c>
      <c r="AJ284" s="184" t="n">
        <f aca="true">INDIRECT("J"&amp;AD284)</f>
        <v>-2.081E-007</v>
      </c>
      <c r="AK284" s="184" t="n">
        <f aca="true">AVERAGE(INDIRECT("K"&amp;AD284):INDIRECT("K"&amp;AD285-1))</f>
        <v>0.00215353333333333</v>
      </c>
      <c r="AL284" s="184" t="n">
        <f aca="true">AVERAGE(INDIRECT("L"&amp;AD284):INDIRECT("L"&amp;AD285-1))</f>
        <v>3.65333333333333E-005</v>
      </c>
      <c r="AM284" s="184" t="n">
        <f aca="false">(ABS(AK284)/AK284*SQRT((AK284)^2+(AL284)^2))</f>
        <v>0.00215384319350834</v>
      </c>
      <c r="AO284" s="184" t="n">
        <f aca="true">STDEV(INDIRECT("K"&amp;AD284):INDIRECT("K"&amp;AD285-1))</f>
        <v>2.08166599946696E-007</v>
      </c>
    </row>
    <row r="285" customFormat="false" ht="14.25" hidden="false" customHeight="true" outlineLevel="0" collapsed="false">
      <c r="A285" s="1" t="s">
        <v>684</v>
      </c>
      <c r="B285" s="1" t="s">
        <v>305</v>
      </c>
      <c r="C285" s="1" t="n">
        <v>0</v>
      </c>
      <c r="D285" s="1" t="n">
        <v>200</v>
      </c>
      <c r="E285" s="1" t="n">
        <v>976</v>
      </c>
      <c r="F285" s="1" t="s">
        <v>306</v>
      </c>
      <c r="G285" s="184" t="n">
        <v>0.0019618</v>
      </c>
      <c r="H285" s="184" t="n">
        <v>2.81E-005</v>
      </c>
      <c r="I285" s="184" t="n">
        <v>-8.4035E-006</v>
      </c>
      <c r="J285" s="184" t="n">
        <v>-3.195E-007</v>
      </c>
      <c r="K285" s="184" t="n">
        <v>0.0019702</v>
      </c>
      <c r="L285" s="184" t="n">
        <v>2.84E-005</v>
      </c>
      <c r="M285" s="185" t="n">
        <v>0.83</v>
      </c>
      <c r="N285" s="1" t="n">
        <v>0</v>
      </c>
      <c r="O285" s="1" t="n">
        <v>0</v>
      </c>
      <c r="P285" s="1" t="n">
        <v>0</v>
      </c>
      <c r="Q285" s="1" t="n">
        <v>1</v>
      </c>
      <c r="R285" s="1" t="n">
        <v>1.9702E-005</v>
      </c>
      <c r="S285" s="1" t="n">
        <v>2.842E-007</v>
      </c>
      <c r="T285" s="1" t="n">
        <v>3</v>
      </c>
      <c r="U285" s="1" t="n">
        <v>0</v>
      </c>
      <c r="V285" s="1" t="n">
        <v>0</v>
      </c>
      <c r="W285" s="186" t="s">
        <v>686</v>
      </c>
      <c r="X285" s="1" t="s">
        <v>308</v>
      </c>
      <c r="Y285" s="1" t="s">
        <v>309</v>
      </c>
      <c r="AD285" s="1" t="n">
        <f aca="false">AD284+3</f>
        <v>851</v>
      </c>
      <c r="AE285" s="1" t="n">
        <v>284</v>
      </c>
      <c r="AF285" s="1" t="str">
        <f aca="true">INDIRECT("A"&amp;AD285)</f>
        <v>48-0.8</v>
      </c>
      <c r="AG285" s="1" t="n">
        <f aca="true">INDIRECT("D"&amp;AD285)</f>
        <v>200</v>
      </c>
      <c r="AH285" s="1" t="n">
        <f aca="true">INDIRECT("E"&amp;AD285)</f>
        <v>976</v>
      </c>
      <c r="AI285" s="184" t="n">
        <f aca="true">INDIRECT("I"&amp;AD285)</f>
        <v>-8.1212E-006</v>
      </c>
      <c r="AJ285" s="184" t="n">
        <f aca="true">INDIRECT("J"&amp;AD285)</f>
        <v>-2.081E-007</v>
      </c>
      <c r="AK285" s="184" t="n">
        <f aca="true">AVERAGE(INDIRECT("K"&amp;AD285):INDIRECT("K"&amp;AD286-1))</f>
        <v>0.00514966666666667</v>
      </c>
      <c r="AL285" s="184" t="n">
        <f aca="true">AVERAGE(INDIRECT("L"&amp;AD285):INDIRECT("L"&amp;AD286-1))</f>
        <v>6.96E-005</v>
      </c>
      <c r="AM285" s="184" t="n">
        <f aca="false">(ABS(AK285)/AK285*SQRT((AK285)^2+(AL285)^2))</f>
        <v>0.0051501369824285</v>
      </c>
      <c r="AO285" s="184" t="n">
        <f aca="true">STDEV(INDIRECT("K"&amp;AD285):INDIRECT("K"&amp;AD286-1))</f>
        <v>3.68555739791607E-006</v>
      </c>
    </row>
    <row r="286" customFormat="false" ht="14.25" hidden="false" customHeight="true" outlineLevel="0" collapsed="false">
      <c r="A286" s="1" t="s">
        <v>684</v>
      </c>
      <c r="B286" s="1" t="s">
        <v>305</v>
      </c>
      <c r="C286" s="1" t="n">
        <v>0</v>
      </c>
      <c r="D286" s="1" t="n">
        <v>200</v>
      </c>
      <c r="E286" s="1" t="n">
        <v>976</v>
      </c>
      <c r="F286" s="1" t="s">
        <v>306</v>
      </c>
      <c r="G286" s="184" t="n">
        <v>0.0019622</v>
      </c>
      <c r="H286" s="184" t="n">
        <v>2.9E-005</v>
      </c>
      <c r="I286" s="184" t="n">
        <v>-8.4035E-006</v>
      </c>
      <c r="J286" s="184" t="n">
        <v>-3.195E-007</v>
      </c>
      <c r="K286" s="184" t="n">
        <v>0.0019706</v>
      </c>
      <c r="L286" s="184" t="n">
        <v>2.93E-005</v>
      </c>
      <c r="M286" s="185" t="n">
        <v>0.85</v>
      </c>
      <c r="N286" s="1" t="n">
        <v>0</v>
      </c>
      <c r="O286" s="1" t="n">
        <v>0</v>
      </c>
      <c r="P286" s="1" t="n">
        <v>0</v>
      </c>
      <c r="Q286" s="1" t="n">
        <v>1</v>
      </c>
      <c r="R286" s="1" t="n">
        <v>1.9706E-005</v>
      </c>
      <c r="S286" s="1" t="n">
        <v>2.933E-007</v>
      </c>
      <c r="T286" s="1" t="n">
        <v>3</v>
      </c>
      <c r="U286" s="1" t="n">
        <v>0</v>
      </c>
      <c r="V286" s="1" t="n">
        <v>0</v>
      </c>
      <c r="W286" s="186" t="s">
        <v>687</v>
      </c>
      <c r="X286" s="1" t="s">
        <v>308</v>
      </c>
      <c r="Y286" s="1" t="s">
        <v>309</v>
      </c>
      <c r="AD286" s="1" t="n">
        <f aca="false">AD285+3</f>
        <v>854</v>
      </c>
      <c r="AE286" s="1" t="n">
        <v>285</v>
      </c>
      <c r="AF286" s="1" t="str">
        <f aca="true">INDIRECT("A"&amp;AD286)</f>
        <v>48-0.6</v>
      </c>
      <c r="AG286" s="1" t="n">
        <f aca="true">INDIRECT("D"&amp;AD286)</f>
        <v>200</v>
      </c>
      <c r="AH286" s="1" t="n">
        <f aca="true">INDIRECT("E"&amp;AD286)</f>
        <v>976</v>
      </c>
      <c r="AI286" s="184" t="n">
        <f aca="true">INDIRECT("I"&amp;AD286)</f>
        <v>-8.1212E-006</v>
      </c>
      <c r="AJ286" s="184" t="n">
        <f aca="true">INDIRECT("J"&amp;AD286)</f>
        <v>-2.081E-007</v>
      </c>
      <c r="AK286" s="184" t="n">
        <f aca="true">AVERAGE(INDIRECT("K"&amp;AD286):INDIRECT("K"&amp;AD287-1))</f>
        <v>0.00268216666666667</v>
      </c>
      <c r="AL286" s="184" t="n">
        <f aca="true">AVERAGE(INDIRECT("L"&amp;AD286):INDIRECT("L"&amp;AD287-1))</f>
        <v>4.08666666666667E-005</v>
      </c>
      <c r="AM286" s="184" t="n">
        <f aca="false">(ABS(AK286)/AK286*SQRT((AK286)^2+(AL286)^2))</f>
        <v>0.00268247797982057</v>
      </c>
      <c r="AO286" s="184" t="n">
        <f aca="true">STDEV(INDIRECT("K"&amp;AD286):INDIRECT("K"&amp;AD287-1))</f>
        <v>6.65832811848013E-007</v>
      </c>
    </row>
    <row r="287" customFormat="false" ht="14.25" hidden="false" customHeight="true" outlineLevel="0" collapsed="false">
      <c r="A287" s="1" t="s">
        <v>688</v>
      </c>
      <c r="B287" s="1" t="s">
        <v>305</v>
      </c>
      <c r="C287" s="1" t="n">
        <v>0</v>
      </c>
      <c r="D287" s="1" t="n">
        <v>200</v>
      </c>
      <c r="E287" s="1" t="n">
        <v>976</v>
      </c>
      <c r="F287" s="1" t="s">
        <v>306</v>
      </c>
      <c r="G287" s="184" t="n">
        <v>0.004201</v>
      </c>
      <c r="H287" s="184" t="n">
        <v>5.21E-005</v>
      </c>
      <c r="I287" s="184" t="n">
        <v>-8.4035E-006</v>
      </c>
      <c r="J287" s="184" t="n">
        <v>-3.195E-007</v>
      </c>
      <c r="K287" s="184" t="n">
        <v>0.0042094</v>
      </c>
      <c r="L287" s="184" t="n">
        <v>5.24E-005</v>
      </c>
      <c r="M287" s="185" t="n">
        <v>0.71</v>
      </c>
      <c r="N287" s="1" t="n">
        <v>0</v>
      </c>
      <c r="O287" s="1" t="n">
        <v>0</v>
      </c>
      <c r="P287" s="1" t="n">
        <v>0</v>
      </c>
      <c r="Q287" s="1" t="n">
        <v>1</v>
      </c>
      <c r="R287" s="1" t="n">
        <v>4.2094E-005</v>
      </c>
      <c r="S287" s="1" t="n">
        <v>5.242E-007</v>
      </c>
      <c r="T287" s="1" t="n">
        <v>4</v>
      </c>
      <c r="U287" s="1" t="n">
        <v>0</v>
      </c>
      <c r="V287" s="1" t="n">
        <v>0</v>
      </c>
      <c r="W287" s="186" t="s">
        <v>689</v>
      </c>
      <c r="X287" s="1" t="s">
        <v>308</v>
      </c>
      <c r="Y287" s="1" t="s">
        <v>309</v>
      </c>
      <c r="AD287" s="1" t="n">
        <f aca="false">AD286+3</f>
        <v>857</v>
      </c>
      <c r="AE287" s="1" t="n">
        <v>286</v>
      </c>
      <c r="AF287" s="1" t="str">
        <f aca="true">INDIRECT("A"&amp;AD287)</f>
        <v>48-0.4</v>
      </c>
      <c r="AG287" s="1" t="n">
        <f aca="true">INDIRECT("D"&amp;AD287)</f>
        <v>200</v>
      </c>
      <c r="AH287" s="1" t="n">
        <f aca="true">INDIRECT("E"&amp;AD287)</f>
        <v>976</v>
      </c>
      <c r="AI287" s="184" t="n">
        <f aca="true">INDIRECT("I"&amp;AD287)</f>
        <v>-8.1212E-006</v>
      </c>
      <c r="AJ287" s="184" t="n">
        <f aca="true">INDIRECT("J"&amp;AD287)</f>
        <v>-2.081E-007</v>
      </c>
      <c r="AK287" s="184" t="n">
        <f aca="true">AVERAGE(INDIRECT("K"&amp;AD287):INDIRECT("K"&amp;AD288-1))</f>
        <v>0.0012984</v>
      </c>
      <c r="AL287" s="184" t="n">
        <f aca="true">AVERAGE(INDIRECT("L"&amp;AD287):INDIRECT("L"&amp;AD288-1))</f>
        <v>2.35333333333333E-005</v>
      </c>
      <c r="AM287" s="184" t="n">
        <f aca="false">(ABS(AK287)/AK287*SQRT((AK287)^2+(AL287)^2))</f>
        <v>0.00129861325181048</v>
      </c>
      <c r="AO287" s="184" t="n">
        <f aca="true">STDEV(INDIRECT("K"&amp;AD287):INDIRECT("K"&amp;AD288-1))</f>
        <v>9.99999999999482E-008</v>
      </c>
    </row>
    <row r="288" customFormat="false" ht="14.25" hidden="false" customHeight="true" outlineLevel="0" collapsed="false">
      <c r="A288" s="1" t="s">
        <v>688</v>
      </c>
      <c r="B288" s="1" t="s">
        <v>305</v>
      </c>
      <c r="C288" s="1" t="n">
        <v>0</v>
      </c>
      <c r="D288" s="1" t="n">
        <v>200</v>
      </c>
      <c r="E288" s="1" t="n">
        <v>976</v>
      </c>
      <c r="F288" s="1" t="s">
        <v>306</v>
      </c>
      <c r="G288" s="184" t="n">
        <v>0.0042003</v>
      </c>
      <c r="H288" s="184" t="n">
        <v>5.26E-005</v>
      </c>
      <c r="I288" s="184" t="n">
        <v>-8.4035E-006</v>
      </c>
      <c r="J288" s="184" t="n">
        <v>-3.195E-007</v>
      </c>
      <c r="K288" s="184" t="n">
        <v>0.0042087</v>
      </c>
      <c r="L288" s="184" t="n">
        <v>5.29E-005</v>
      </c>
      <c r="M288" s="185" t="n">
        <v>0.72</v>
      </c>
      <c r="N288" s="1" t="n">
        <v>0</v>
      </c>
      <c r="O288" s="1" t="n">
        <v>0</v>
      </c>
      <c r="P288" s="1" t="n">
        <v>0</v>
      </c>
      <c r="Q288" s="1" t="n">
        <v>1</v>
      </c>
      <c r="R288" s="1" t="n">
        <v>4.2087E-005</v>
      </c>
      <c r="S288" s="1" t="n">
        <v>5.292E-007</v>
      </c>
      <c r="T288" s="1" t="n">
        <v>4</v>
      </c>
      <c r="U288" s="1" t="n">
        <v>0</v>
      </c>
      <c r="V288" s="1" t="n">
        <v>0</v>
      </c>
      <c r="W288" s="186" t="s">
        <v>690</v>
      </c>
      <c r="X288" s="1" t="s">
        <v>308</v>
      </c>
      <c r="Y288" s="1" t="s">
        <v>309</v>
      </c>
      <c r="AD288" s="1" t="n">
        <f aca="false">AD287+3</f>
        <v>860</v>
      </c>
      <c r="AE288" s="1" t="n">
        <v>287</v>
      </c>
      <c r="AF288" s="1" t="str">
        <f aca="true">INDIRECT("A"&amp;AD288)</f>
        <v>48-0.2</v>
      </c>
      <c r="AG288" s="1" t="n">
        <f aca="true">INDIRECT("D"&amp;AD288)</f>
        <v>200</v>
      </c>
      <c r="AH288" s="1" t="n">
        <f aca="true">INDIRECT("E"&amp;AD288)</f>
        <v>976</v>
      </c>
      <c r="AI288" s="184" t="n">
        <f aca="true">INDIRECT("I"&amp;AD288)</f>
        <v>-8.1212E-006</v>
      </c>
      <c r="AJ288" s="184" t="n">
        <f aca="true">INDIRECT("J"&amp;AD288)</f>
        <v>-2.081E-007</v>
      </c>
      <c r="AK288" s="184" t="n">
        <f aca="true">AVERAGE(INDIRECT("K"&amp;AD288):INDIRECT("K"&amp;AD289-1))</f>
        <v>0.00154373333333333</v>
      </c>
      <c r="AL288" s="184" t="n">
        <f aca="true">AVERAGE(INDIRECT("L"&amp;AD288):INDIRECT("L"&amp;AD289-1))</f>
        <v>2.67333333333333E-005</v>
      </c>
      <c r="AM288" s="184" t="n">
        <f aca="false">(ABS(AK288)/AK288*SQRT((AK288)^2+(AL288)^2))</f>
        <v>0.0015439647909054</v>
      </c>
      <c r="AO288" s="184" t="n">
        <f aca="true">STDEV(INDIRECT("K"&amp;AD288):INDIRECT("K"&amp;AD289-1))</f>
        <v>5.77350269188701E-008</v>
      </c>
    </row>
    <row r="289" customFormat="false" ht="14.25" hidden="false" customHeight="true" outlineLevel="0" collapsed="false">
      <c r="A289" s="1" t="s">
        <v>688</v>
      </c>
      <c r="B289" s="1" t="s">
        <v>305</v>
      </c>
      <c r="C289" s="1" t="n">
        <v>0</v>
      </c>
      <c r="D289" s="1" t="n">
        <v>200</v>
      </c>
      <c r="E289" s="1" t="n">
        <v>976</v>
      </c>
      <c r="F289" s="1" t="s">
        <v>306</v>
      </c>
      <c r="G289" s="184" t="n">
        <v>0.0042003</v>
      </c>
      <c r="H289" s="184" t="n">
        <v>5.14E-005</v>
      </c>
      <c r="I289" s="184" t="n">
        <v>-8.4035E-006</v>
      </c>
      <c r="J289" s="184" t="n">
        <v>-3.195E-007</v>
      </c>
      <c r="K289" s="184" t="n">
        <v>0.0042087</v>
      </c>
      <c r="L289" s="184" t="n">
        <v>5.17E-005</v>
      </c>
      <c r="M289" s="185" t="n">
        <v>0.7</v>
      </c>
      <c r="N289" s="1" t="n">
        <v>0</v>
      </c>
      <c r="O289" s="1" t="n">
        <v>0</v>
      </c>
      <c r="P289" s="1" t="n">
        <v>0</v>
      </c>
      <c r="Q289" s="1" t="n">
        <v>1</v>
      </c>
      <c r="R289" s="1" t="n">
        <v>4.2087E-005</v>
      </c>
      <c r="S289" s="1" t="n">
        <v>5.173E-007</v>
      </c>
      <c r="T289" s="1" t="n">
        <v>4</v>
      </c>
      <c r="U289" s="1" t="n">
        <v>0</v>
      </c>
      <c r="V289" s="1" t="n">
        <v>0</v>
      </c>
      <c r="W289" s="186" t="s">
        <v>691</v>
      </c>
      <c r="X289" s="1" t="s">
        <v>308</v>
      </c>
      <c r="Y289" s="1" t="s">
        <v>309</v>
      </c>
      <c r="AD289" s="1" t="n">
        <f aca="false">AD288+3</f>
        <v>863</v>
      </c>
      <c r="AE289" s="1" t="n">
        <v>288</v>
      </c>
      <c r="AF289" s="1" t="str">
        <f aca="true">INDIRECT("A"&amp;AD289)</f>
        <v>48-&lt;0.2</v>
      </c>
      <c r="AG289" s="1" t="n">
        <f aca="true">INDIRECT("D"&amp;AD289)</f>
        <v>200</v>
      </c>
      <c r="AH289" s="1" t="n">
        <f aca="true">INDIRECT("E"&amp;AD289)</f>
        <v>976</v>
      </c>
      <c r="AI289" s="184" t="n">
        <f aca="true">INDIRECT("I"&amp;AD289)</f>
        <v>-8.1212E-006</v>
      </c>
      <c r="AJ289" s="184" t="n">
        <f aca="true">INDIRECT("J"&amp;AD289)</f>
        <v>-2.081E-007</v>
      </c>
      <c r="AK289" s="184" t="n">
        <f aca="true">AVERAGE(INDIRECT("K"&amp;AD289):INDIRECT("K"&amp;AD290-1))</f>
        <v>0.00273706666666667</v>
      </c>
      <c r="AL289" s="184" t="n">
        <f aca="true">AVERAGE(INDIRECT("L"&amp;AD289):INDIRECT("L"&amp;AD290-1))</f>
        <v>4.47666666666667E-005</v>
      </c>
      <c r="AM289" s="184" t="n">
        <f aca="false">(ABS(AK289)/AK289*SQRT((AK289)^2+(AL289)^2))</f>
        <v>0.00273743273747908</v>
      </c>
      <c r="AO289" s="184" t="n">
        <f aca="true">STDEV(INDIRECT("K"&amp;AD289):INDIRECT("K"&amp;AD290-1))</f>
        <v>5.77350269191205E-008</v>
      </c>
    </row>
    <row r="290" customFormat="false" ht="14.25" hidden="false" customHeight="true" outlineLevel="0" collapsed="false">
      <c r="A290" s="1" t="s">
        <v>692</v>
      </c>
      <c r="B290" s="1" t="s">
        <v>305</v>
      </c>
      <c r="C290" s="1" t="n">
        <v>0</v>
      </c>
      <c r="D290" s="1" t="n">
        <v>200</v>
      </c>
      <c r="E290" s="1" t="n">
        <v>976</v>
      </c>
      <c r="F290" s="1" t="s">
        <v>306</v>
      </c>
      <c r="G290" s="184" t="n">
        <v>0.0022541</v>
      </c>
      <c r="H290" s="184" t="n">
        <v>4.48E-005</v>
      </c>
      <c r="I290" s="184" t="n">
        <v>-8.4035E-006</v>
      </c>
      <c r="J290" s="184" t="n">
        <v>-3.195E-007</v>
      </c>
      <c r="K290" s="184" t="n">
        <v>0.0022625</v>
      </c>
      <c r="L290" s="184" t="n">
        <v>4.51E-005</v>
      </c>
      <c r="M290" s="185" t="n">
        <v>1.14</v>
      </c>
      <c r="N290" s="1" t="n">
        <v>0</v>
      </c>
      <c r="O290" s="1" t="n">
        <v>0</v>
      </c>
      <c r="P290" s="1" t="n">
        <v>0</v>
      </c>
      <c r="Q290" s="1" t="n">
        <v>1</v>
      </c>
      <c r="R290" s="1" t="n">
        <v>2.2625E-005</v>
      </c>
      <c r="S290" s="1" t="n">
        <v>4.509E-007</v>
      </c>
      <c r="T290" s="1" t="n">
        <v>3</v>
      </c>
      <c r="U290" s="1" t="n">
        <v>0</v>
      </c>
      <c r="V290" s="1" t="n">
        <v>0</v>
      </c>
      <c r="W290" s="186" t="s">
        <v>693</v>
      </c>
      <c r="X290" s="1" t="s">
        <v>308</v>
      </c>
      <c r="Y290" s="1" t="s">
        <v>309</v>
      </c>
      <c r="AD290" s="1" t="n">
        <f aca="false">AD289+3</f>
        <v>866</v>
      </c>
      <c r="AE290" s="1" t="n">
        <v>289</v>
      </c>
      <c r="AF290" s="1" t="str">
        <f aca="true">INDIRECT("A"&amp;AD290)</f>
        <v>49-ALL</v>
      </c>
      <c r="AG290" s="1" t="n">
        <f aca="true">INDIRECT("D"&amp;AD290)</f>
        <v>200</v>
      </c>
      <c r="AH290" s="1" t="n">
        <f aca="true">INDIRECT("E"&amp;AD290)</f>
        <v>976</v>
      </c>
      <c r="AI290" s="184" t="n">
        <f aca="true">INDIRECT("I"&amp;AD290)</f>
        <v>-8.1212E-006</v>
      </c>
      <c r="AJ290" s="184" t="n">
        <f aca="true">INDIRECT("J"&amp;AD290)</f>
        <v>-2.081E-007</v>
      </c>
      <c r="AK290" s="184" t="n">
        <f aca="true">AVERAGE(INDIRECT("K"&amp;AD290):INDIRECT("K"&amp;AD291-1))</f>
        <v>0.00191413333333333</v>
      </c>
      <c r="AL290" s="184" t="n">
        <f aca="true">AVERAGE(INDIRECT("L"&amp;AD290):INDIRECT("L"&amp;AD291-1))</f>
        <v>3.80333333333333E-005</v>
      </c>
      <c r="AM290" s="184" t="n">
        <f aca="false">(ABS(AK290)/AK290*SQRT((AK290)^2+(AL290)^2))</f>
        <v>0.00191451115228463</v>
      </c>
      <c r="AO290" s="184" t="n">
        <f aca="true">STDEV(INDIRECT("K"&amp;AD290):INDIRECT("K"&amp;AD291-1))</f>
        <v>2.51661147842285E-007</v>
      </c>
    </row>
    <row r="291" customFormat="false" ht="14.25" hidden="false" customHeight="true" outlineLevel="0" collapsed="false">
      <c r="A291" s="1" t="s">
        <v>692</v>
      </c>
      <c r="B291" s="1" t="s">
        <v>305</v>
      </c>
      <c r="C291" s="1" t="n">
        <v>0</v>
      </c>
      <c r="D291" s="1" t="n">
        <v>200</v>
      </c>
      <c r="E291" s="1" t="n">
        <v>976</v>
      </c>
      <c r="F291" s="1" t="s">
        <v>306</v>
      </c>
      <c r="G291" s="184" t="n">
        <v>0.0022535</v>
      </c>
      <c r="H291" s="184" t="n">
        <v>4.46E-005</v>
      </c>
      <c r="I291" s="184" t="n">
        <v>-8.4035E-006</v>
      </c>
      <c r="J291" s="184" t="n">
        <v>-3.195E-007</v>
      </c>
      <c r="K291" s="184" t="n">
        <v>0.0022619</v>
      </c>
      <c r="L291" s="184" t="n">
        <v>4.5E-005</v>
      </c>
      <c r="M291" s="185" t="n">
        <v>1.14</v>
      </c>
      <c r="N291" s="1" t="n">
        <v>0</v>
      </c>
      <c r="O291" s="1" t="n">
        <v>0</v>
      </c>
      <c r="P291" s="1" t="n">
        <v>0</v>
      </c>
      <c r="Q291" s="1" t="n">
        <v>1</v>
      </c>
      <c r="R291" s="1" t="n">
        <v>2.2619E-005</v>
      </c>
      <c r="S291" s="1" t="n">
        <v>4.496E-007</v>
      </c>
      <c r="T291" s="1" t="n">
        <v>3</v>
      </c>
      <c r="U291" s="1" t="n">
        <v>0</v>
      </c>
      <c r="V291" s="1" t="n">
        <v>0</v>
      </c>
      <c r="W291" s="186" t="s">
        <v>694</v>
      </c>
      <c r="X291" s="1" t="s">
        <v>308</v>
      </c>
      <c r="Y291" s="1" t="s">
        <v>309</v>
      </c>
      <c r="AD291" s="1" t="n">
        <f aca="false">AD290+3</f>
        <v>869</v>
      </c>
      <c r="AE291" s="1" t="n">
        <v>290</v>
      </c>
      <c r="AF291" s="1" t="str">
        <f aca="true">INDIRECT("A"&amp;AD291)</f>
        <v>49-0.8</v>
      </c>
      <c r="AG291" s="1" t="n">
        <f aca="true">INDIRECT("D"&amp;AD291)</f>
        <v>200</v>
      </c>
      <c r="AH291" s="1" t="n">
        <f aca="true">INDIRECT("E"&amp;AD291)</f>
        <v>976</v>
      </c>
      <c r="AI291" s="184" t="n">
        <f aca="true">INDIRECT("I"&amp;AD291)</f>
        <v>-8.1212E-006</v>
      </c>
      <c r="AJ291" s="184" t="n">
        <f aca="true">INDIRECT("J"&amp;AD291)</f>
        <v>-2.081E-007</v>
      </c>
      <c r="AK291" s="184" t="n">
        <f aca="true">AVERAGE(INDIRECT("K"&amp;AD291):INDIRECT("K"&amp;AD292-1))</f>
        <v>0.00306293333333333</v>
      </c>
      <c r="AL291" s="184" t="n">
        <f aca="true">AVERAGE(INDIRECT("L"&amp;AD291):INDIRECT("L"&amp;AD292-1))</f>
        <v>5.78666666666667E-005</v>
      </c>
      <c r="AM291" s="184" t="n">
        <f aca="false">(ABS(AK291)/AK291*SQRT((AK291)^2+(AL291)^2))</f>
        <v>0.00306347990944213</v>
      </c>
      <c r="AO291" s="184" t="n">
        <f aca="true">STDEV(INDIRECT("K"&amp;AD291):INDIRECT("K"&amp;AD292-1))</f>
        <v>2.05020324195754E-006</v>
      </c>
    </row>
    <row r="292" customFormat="false" ht="14.25" hidden="false" customHeight="true" outlineLevel="0" collapsed="false">
      <c r="A292" s="1" t="s">
        <v>692</v>
      </c>
      <c r="B292" s="1" t="s">
        <v>305</v>
      </c>
      <c r="C292" s="1" t="n">
        <v>0</v>
      </c>
      <c r="D292" s="1" t="n">
        <v>200</v>
      </c>
      <c r="E292" s="1" t="n">
        <v>976</v>
      </c>
      <c r="F292" s="1" t="s">
        <v>306</v>
      </c>
      <c r="G292" s="184" t="n">
        <v>0.0022531</v>
      </c>
      <c r="H292" s="184" t="n">
        <v>4.48E-005</v>
      </c>
      <c r="I292" s="184" t="n">
        <v>-8.4035E-006</v>
      </c>
      <c r="J292" s="184" t="n">
        <v>-3.195E-007</v>
      </c>
      <c r="K292" s="184" t="n">
        <v>0.0022615</v>
      </c>
      <c r="L292" s="184" t="n">
        <v>4.51E-005</v>
      </c>
      <c r="M292" s="185" t="n">
        <v>1.14</v>
      </c>
      <c r="N292" s="1" t="n">
        <v>0</v>
      </c>
      <c r="O292" s="1" t="n">
        <v>0</v>
      </c>
      <c r="P292" s="1" t="n">
        <v>0</v>
      </c>
      <c r="Q292" s="1" t="n">
        <v>1</v>
      </c>
      <c r="R292" s="1" t="n">
        <v>2.2615E-005</v>
      </c>
      <c r="S292" s="1" t="n">
        <v>4.514E-007</v>
      </c>
      <c r="T292" s="1" t="n">
        <v>3</v>
      </c>
      <c r="U292" s="1" t="n">
        <v>0</v>
      </c>
      <c r="V292" s="1" t="n">
        <v>0</v>
      </c>
      <c r="W292" s="186" t="s">
        <v>695</v>
      </c>
      <c r="X292" s="1" t="s">
        <v>308</v>
      </c>
      <c r="Y292" s="1" t="s">
        <v>309</v>
      </c>
      <c r="AD292" s="1" t="n">
        <f aca="false">AD291+3</f>
        <v>872</v>
      </c>
      <c r="AE292" s="1" t="n">
        <v>291</v>
      </c>
      <c r="AF292" s="1" t="str">
        <f aca="true">INDIRECT("A"&amp;AD292)</f>
        <v>49-0.6</v>
      </c>
      <c r="AG292" s="1" t="n">
        <f aca="true">INDIRECT("D"&amp;AD292)</f>
        <v>200</v>
      </c>
      <c r="AH292" s="1" t="n">
        <f aca="true">INDIRECT("E"&amp;AD292)</f>
        <v>976</v>
      </c>
      <c r="AI292" s="184" t="n">
        <f aca="true">INDIRECT("I"&amp;AD292)</f>
        <v>-8.1212E-006</v>
      </c>
      <c r="AJ292" s="184" t="n">
        <f aca="true">INDIRECT("J"&amp;AD292)</f>
        <v>-2.081E-007</v>
      </c>
      <c r="AK292" s="184" t="n">
        <f aca="true">AVERAGE(INDIRECT("K"&amp;AD292):INDIRECT("K"&amp;AD293-1))</f>
        <v>0.00215276666666667</v>
      </c>
      <c r="AL292" s="184" t="n">
        <f aca="true">AVERAGE(INDIRECT("L"&amp;AD292):INDIRECT("L"&amp;AD293-1))</f>
        <v>3.94333333333333E-005</v>
      </c>
      <c r="AM292" s="184" t="n">
        <f aca="false">(ABS(AK292)/AK292*SQRT((AK292)^2+(AL292)^2))</f>
        <v>0.00215312779669227</v>
      </c>
      <c r="AO292" s="184" t="n">
        <f aca="true">STDEV(INDIRECT("K"&amp;AD292):INDIRECT("K"&amp;AD293-1))</f>
        <v>2.7300793639258E-006</v>
      </c>
    </row>
    <row r="293" customFormat="false" ht="14.25" hidden="false" customHeight="true" outlineLevel="0" collapsed="false">
      <c r="A293" s="1" t="s">
        <v>696</v>
      </c>
      <c r="B293" s="1" t="s">
        <v>305</v>
      </c>
      <c r="C293" s="1" t="n">
        <v>0</v>
      </c>
      <c r="D293" s="1" t="n">
        <v>200</v>
      </c>
      <c r="E293" s="1" t="n">
        <v>976</v>
      </c>
      <c r="F293" s="1" t="s">
        <v>306</v>
      </c>
      <c r="G293" s="184" t="n">
        <v>0.0015858</v>
      </c>
      <c r="H293" s="184" t="n">
        <v>3.8E-005</v>
      </c>
      <c r="I293" s="184" t="n">
        <v>-8.4035E-006</v>
      </c>
      <c r="J293" s="184" t="n">
        <v>-3.195E-007</v>
      </c>
      <c r="K293" s="184" t="n">
        <v>0.0015942</v>
      </c>
      <c r="L293" s="184" t="n">
        <v>3.84E-005</v>
      </c>
      <c r="M293" s="185" t="n">
        <v>1.38</v>
      </c>
      <c r="N293" s="1" t="n">
        <v>0</v>
      </c>
      <c r="O293" s="1" t="n">
        <v>0</v>
      </c>
      <c r="P293" s="1" t="n">
        <v>0</v>
      </c>
      <c r="Q293" s="1" t="n">
        <v>1</v>
      </c>
      <c r="R293" s="1" t="n">
        <v>1.5942E-005</v>
      </c>
      <c r="S293" s="1" t="n">
        <v>3.836E-007</v>
      </c>
      <c r="T293" s="1" t="n">
        <v>3</v>
      </c>
      <c r="U293" s="1" t="n">
        <v>0</v>
      </c>
      <c r="V293" s="1" t="n">
        <v>0</v>
      </c>
      <c r="W293" s="186" t="s">
        <v>697</v>
      </c>
      <c r="X293" s="1" t="s">
        <v>308</v>
      </c>
      <c r="Y293" s="1" t="s">
        <v>309</v>
      </c>
      <c r="AD293" s="1" t="n">
        <f aca="false">AD292+3</f>
        <v>875</v>
      </c>
      <c r="AE293" s="1" t="n">
        <v>292</v>
      </c>
      <c r="AF293" s="1" t="str">
        <f aca="true">INDIRECT("A"&amp;AD293)</f>
        <v>49-0.4</v>
      </c>
      <c r="AG293" s="1" t="n">
        <f aca="true">INDIRECT("D"&amp;AD293)</f>
        <v>200</v>
      </c>
      <c r="AH293" s="1" t="n">
        <f aca="true">INDIRECT("E"&amp;AD293)</f>
        <v>976</v>
      </c>
      <c r="AI293" s="184" t="n">
        <f aca="true">INDIRECT("I"&amp;AD293)</f>
        <v>-8.1212E-006</v>
      </c>
      <c r="AJ293" s="184" t="n">
        <f aca="true">INDIRECT("J"&amp;AD293)</f>
        <v>-2.081E-007</v>
      </c>
      <c r="AK293" s="184" t="n">
        <f aca="true">AVERAGE(INDIRECT("K"&amp;AD293):INDIRECT("K"&amp;AD294-1))</f>
        <v>0.001152</v>
      </c>
      <c r="AL293" s="184" t="n">
        <f aca="true">AVERAGE(INDIRECT("L"&amp;AD293):INDIRECT("L"&amp;AD294-1))</f>
        <v>2.18E-005</v>
      </c>
      <c r="AM293" s="184" t="n">
        <f aca="false">(ABS(AK293)/AK293*SQRT((AK293)^2+(AL293)^2))</f>
        <v>0.00115220624889817</v>
      </c>
      <c r="AO293" s="184" t="n">
        <f aca="true">STDEV(INDIRECT("K"&amp;AD293):INDIRECT("K"&amp;AD294-1))</f>
        <v>6.24499799839864E-007</v>
      </c>
    </row>
    <row r="294" customFormat="false" ht="14.25" hidden="false" customHeight="true" outlineLevel="0" collapsed="false">
      <c r="A294" s="1" t="s">
        <v>696</v>
      </c>
      <c r="B294" s="1" t="s">
        <v>305</v>
      </c>
      <c r="C294" s="1" t="n">
        <v>0</v>
      </c>
      <c r="D294" s="1" t="n">
        <v>200</v>
      </c>
      <c r="E294" s="1" t="n">
        <v>976</v>
      </c>
      <c r="F294" s="1" t="s">
        <v>306</v>
      </c>
      <c r="G294" s="184" t="n">
        <v>0.0015829</v>
      </c>
      <c r="H294" s="184" t="n">
        <v>3.79E-005</v>
      </c>
      <c r="I294" s="184" t="n">
        <v>-8.4035E-006</v>
      </c>
      <c r="J294" s="184" t="n">
        <v>-3.195E-007</v>
      </c>
      <c r="K294" s="184" t="n">
        <v>0.0015913</v>
      </c>
      <c r="L294" s="184" t="n">
        <v>3.82E-005</v>
      </c>
      <c r="M294" s="185" t="n">
        <v>1.38</v>
      </c>
      <c r="N294" s="1" t="n">
        <v>0</v>
      </c>
      <c r="O294" s="1" t="n">
        <v>0</v>
      </c>
      <c r="P294" s="1" t="n">
        <v>0</v>
      </c>
      <c r="Q294" s="1" t="n">
        <v>1</v>
      </c>
      <c r="R294" s="1" t="n">
        <v>1.5913E-005</v>
      </c>
      <c r="S294" s="1" t="n">
        <v>3.821E-007</v>
      </c>
      <c r="T294" s="1" t="n">
        <v>3</v>
      </c>
      <c r="U294" s="1" t="n">
        <v>0</v>
      </c>
      <c r="V294" s="1" t="n">
        <v>0</v>
      </c>
      <c r="W294" s="186" t="s">
        <v>698</v>
      </c>
      <c r="X294" s="1" t="s">
        <v>308</v>
      </c>
      <c r="Y294" s="1" t="s">
        <v>309</v>
      </c>
      <c r="AD294" s="1" t="n">
        <f aca="false">AD293+3</f>
        <v>878</v>
      </c>
      <c r="AE294" s="1" t="n">
        <v>293</v>
      </c>
      <c r="AF294" s="1" t="str">
        <f aca="true">INDIRECT("A"&amp;AD294)</f>
        <v>49-0.2</v>
      </c>
      <c r="AG294" s="1" t="n">
        <f aca="true">INDIRECT("D"&amp;AD294)</f>
        <v>200</v>
      </c>
      <c r="AH294" s="1" t="n">
        <f aca="true">INDIRECT("E"&amp;AD294)</f>
        <v>976</v>
      </c>
      <c r="AI294" s="184" t="n">
        <f aca="true">INDIRECT("I"&amp;AD294)</f>
        <v>-8.1212E-006</v>
      </c>
      <c r="AJ294" s="184" t="n">
        <f aca="true">INDIRECT("J"&amp;AD294)</f>
        <v>-2.081E-007</v>
      </c>
      <c r="AK294" s="184" t="n">
        <f aca="true">AVERAGE(INDIRECT("K"&amp;AD294):INDIRECT("K"&amp;AD295-1))</f>
        <v>0.00107096666666667</v>
      </c>
      <c r="AL294" s="184" t="n">
        <f aca="true">AVERAGE(INDIRECT("L"&amp;AD294):INDIRECT("L"&amp;AD295-1))</f>
        <v>2.08666666666667E-005</v>
      </c>
      <c r="AM294" s="184" t="n">
        <f aca="false">(ABS(AK294)/AK294*SQRT((AK294)^2+(AL294)^2))</f>
        <v>0.00107116992997791</v>
      </c>
      <c r="AO294" s="184" t="n">
        <f aca="true">STDEV(INDIRECT("K"&amp;AD294):INDIRECT("K"&amp;AD295-1))</f>
        <v>1.52752523165163E-007</v>
      </c>
    </row>
    <row r="295" customFormat="false" ht="14.25" hidden="false" customHeight="true" outlineLevel="0" collapsed="false">
      <c r="A295" s="1" t="s">
        <v>696</v>
      </c>
      <c r="B295" s="1" t="s">
        <v>305</v>
      </c>
      <c r="C295" s="1" t="n">
        <v>0</v>
      </c>
      <c r="D295" s="1" t="n">
        <v>200</v>
      </c>
      <c r="E295" s="1" t="n">
        <v>976</v>
      </c>
      <c r="F295" s="1" t="s">
        <v>306</v>
      </c>
      <c r="G295" s="184" t="n">
        <v>0.0015789</v>
      </c>
      <c r="H295" s="184" t="n">
        <v>3.8E-005</v>
      </c>
      <c r="I295" s="184" t="n">
        <v>-8.4035E-006</v>
      </c>
      <c r="J295" s="184" t="n">
        <v>-3.195E-007</v>
      </c>
      <c r="K295" s="184" t="n">
        <v>0.0015874</v>
      </c>
      <c r="L295" s="184" t="n">
        <v>3.84E-005</v>
      </c>
      <c r="M295" s="185" t="n">
        <v>1.38</v>
      </c>
      <c r="N295" s="1" t="n">
        <v>0</v>
      </c>
      <c r="O295" s="1" t="n">
        <v>0</v>
      </c>
      <c r="P295" s="1" t="n">
        <v>0</v>
      </c>
      <c r="Q295" s="1" t="n">
        <v>1</v>
      </c>
      <c r="R295" s="1" t="n">
        <v>1.5874E-005</v>
      </c>
      <c r="S295" s="1" t="n">
        <v>3.837E-007</v>
      </c>
      <c r="T295" s="1" t="n">
        <v>3</v>
      </c>
      <c r="U295" s="1" t="n">
        <v>0</v>
      </c>
      <c r="V295" s="1" t="n">
        <v>0</v>
      </c>
      <c r="W295" s="186" t="s">
        <v>699</v>
      </c>
      <c r="X295" s="1" t="s">
        <v>308</v>
      </c>
      <c r="Y295" s="1" t="s">
        <v>309</v>
      </c>
      <c r="AD295" s="1" t="n">
        <f aca="false">AD294+3</f>
        <v>881</v>
      </c>
      <c r="AE295" s="1" t="n">
        <v>294</v>
      </c>
      <c r="AF295" s="1" t="str">
        <f aca="true">INDIRECT("A"&amp;AD295)</f>
        <v>49-&lt;0.2</v>
      </c>
      <c r="AG295" s="1" t="n">
        <f aca="true">INDIRECT("D"&amp;AD295)</f>
        <v>200</v>
      </c>
      <c r="AH295" s="1" t="n">
        <f aca="true">INDIRECT("E"&amp;AD295)</f>
        <v>976</v>
      </c>
      <c r="AI295" s="184" t="n">
        <f aca="true">INDIRECT("I"&amp;AD295)</f>
        <v>-8.1212E-006</v>
      </c>
      <c r="AJ295" s="184" t="n">
        <f aca="true">INDIRECT("J"&amp;AD295)</f>
        <v>-2.081E-007</v>
      </c>
      <c r="AK295" s="184" t="n">
        <f aca="true">AVERAGE(INDIRECT("K"&amp;AD295):INDIRECT("K"&amp;AD296-1))</f>
        <v>0.0023246</v>
      </c>
      <c r="AL295" s="184" t="n">
        <f aca="true">AVERAGE(INDIRECT("L"&amp;AD295):INDIRECT("L"&amp;AD296-1))</f>
        <v>4.49666666666667E-005</v>
      </c>
      <c r="AM295" s="184" t="n">
        <f aca="false">(ABS(AK295)/AK295*SQRT((AK295)^2+(AL295)^2))</f>
        <v>0.00232503487309569</v>
      </c>
      <c r="AO295" s="184" t="n">
        <f aca="true">STDEV(INDIRECT("K"&amp;AD295):INDIRECT("K"&amp;AD296-1))</f>
        <v>2.64575131106445E-007</v>
      </c>
    </row>
    <row r="296" customFormat="false" ht="14.25" hidden="false" customHeight="true" outlineLevel="0" collapsed="false">
      <c r="A296" s="1" t="s">
        <v>700</v>
      </c>
      <c r="B296" s="1" t="s">
        <v>305</v>
      </c>
      <c r="C296" s="1" t="n">
        <v>0</v>
      </c>
      <c r="D296" s="1" t="n">
        <v>200</v>
      </c>
      <c r="E296" s="1" t="n">
        <v>976</v>
      </c>
      <c r="F296" s="1" t="s">
        <v>306</v>
      </c>
      <c r="G296" s="184" t="n">
        <v>0.00158</v>
      </c>
      <c r="H296" s="184" t="n">
        <v>3.23E-005</v>
      </c>
      <c r="I296" s="184" t="n">
        <v>-8.4035E-006</v>
      </c>
      <c r="J296" s="184" t="n">
        <v>-3.195E-007</v>
      </c>
      <c r="K296" s="184" t="n">
        <v>0.0015884</v>
      </c>
      <c r="L296" s="184" t="n">
        <v>3.27E-005</v>
      </c>
      <c r="M296" s="185" t="n">
        <v>1.18</v>
      </c>
      <c r="N296" s="1" t="n">
        <v>0</v>
      </c>
      <c r="O296" s="1" t="n">
        <v>0</v>
      </c>
      <c r="P296" s="1" t="n">
        <v>0</v>
      </c>
      <c r="Q296" s="1" t="n">
        <v>1</v>
      </c>
      <c r="R296" s="1" t="n">
        <v>1.5884E-005</v>
      </c>
      <c r="S296" s="1" t="n">
        <v>3.265E-007</v>
      </c>
      <c r="T296" s="1" t="n">
        <v>3</v>
      </c>
      <c r="U296" s="1" t="n">
        <v>0</v>
      </c>
      <c r="V296" s="1" t="n">
        <v>0</v>
      </c>
      <c r="W296" s="186" t="s">
        <v>701</v>
      </c>
      <c r="X296" s="1" t="s">
        <v>308</v>
      </c>
      <c r="Y296" s="1" t="s">
        <v>309</v>
      </c>
      <c r="AD296" s="1" t="n">
        <f aca="false">AD295+3</f>
        <v>884</v>
      </c>
      <c r="AE296" s="1" t="n">
        <v>295</v>
      </c>
      <c r="AF296" s="1" t="str">
        <f aca="true">INDIRECT("A"&amp;AD296)</f>
        <v>50-ALL</v>
      </c>
      <c r="AG296" s="1" t="n">
        <f aca="true">INDIRECT("D"&amp;AD296)</f>
        <v>200</v>
      </c>
      <c r="AH296" s="1" t="n">
        <f aca="true">INDIRECT("E"&amp;AD296)</f>
        <v>976</v>
      </c>
      <c r="AI296" s="184" t="n">
        <f aca="true">INDIRECT("I"&amp;AD296)</f>
        <v>-8.1212E-006</v>
      </c>
      <c r="AJ296" s="184" t="n">
        <f aca="true">INDIRECT("J"&amp;AD296)</f>
        <v>-2.081E-007</v>
      </c>
      <c r="AK296" s="184" t="n">
        <f aca="true">AVERAGE(INDIRECT("K"&amp;AD296):INDIRECT("K"&amp;AD297-1))</f>
        <v>0.00249343333333333</v>
      </c>
      <c r="AL296" s="184" t="n">
        <f aca="true">AVERAGE(INDIRECT("L"&amp;AD296):INDIRECT("L"&amp;AD297-1))</f>
        <v>4.25E-005</v>
      </c>
      <c r="AM296" s="184" t="n">
        <f aca="false">(ABS(AK296)/AK296*SQRT((AK296)^2+(AL296)^2))</f>
        <v>0.00249379550841238</v>
      </c>
      <c r="AO296" s="184" t="n">
        <f aca="true">STDEV(INDIRECT("K"&amp;AD296):INDIRECT("K"&amp;AD297-1))</f>
        <v>5.77350269191205E-008</v>
      </c>
    </row>
    <row r="297" customFormat="false" ht="14.25" hidden="false" customHeight="true" outlineLevel="0" collapsed="false">
      <c r="A297" s="1" t="s">
        <v>700</v>
      </c>
      <c r="B297" s="1" t="s">
        <v>305</v>
      </c>
      <c r="C297" s="1" t="n">
        <v>0</v>
      </c>
      <c r="D297" s="1" t="n">
        <v>200</v>
      </c>
      <c r="E297" s="1" t="n">
        <v>976</v>
      </c>
      <c r="F297" s="1" t="s">
        <v>306</v>
      </c>
      <c r="G297" s="184" t="n">
        <v>0.0015805</v>
      </c>
      <c r="H297" s="184" t="n">
        <v>3.25E-005</v>
      </c>
      <c r="I297" s="184" t="n">
        <v>-8.4035E-006</v>
      </c>
      <c r="J297" s="184" t="n">
        <v>-3.195E-007</v>
      </c>
      <c r="K297" s="184" t="n">
        <v>0.0015889</v>
      </c>
      <c r="L297" s="184" t="n">
        <v>3.29E-005</v>
      </c>
      <c r="M297" s="185" t="n">
        <v>1.18</v>
      </c>
      <c r="N297" s="1" t="n">
        <v>0</v>
      </c>
      <c r="O297" s="1" t="n">
        <v>0</v>
      </c>
      <c r="P297" s="1" t="n">
        <v>0</v>
      </c>
      <c r="Q297" s="1" t="n">
        <v>1</v>
      </c>
      <c r="R297" s="1" t="n">
        <v>1.5889E-005</v>
      </c>
      <c r="S297" s="1" t="n">
        <v>3.286E-007</v>
      </c>
      <c r="T297" s="1" t="n">
        <v>3</v>
      </c>
      <c r="U297" s="1" t="n">
        <v>0</v>
      </c>
      <c r="V297" s="1" t="n">
        <v>0</v>
      </c>
      <c r="W297" s="186" t="s">
        <v>702</v>
      </c>
      <c r="X297" s="1" t="s">
        <v>308</v>
      </c>
      <c r="Y297" s="1" t="s">
        <v>309</v>
      </c>
      <c r="AD297" s="1" t="n">
        <f aca="false">AD296+3</f>
        <v>887</v>
      </c>
      <c r="AE297" s="1" t="n">
        <v>296</v>
      </c>
      <c r="AF297" s="1" t="str">
        <f aca="true">INDIRECT("A"&amp;AD297)</f>
        <v>50-0.8</v>
      </c>
      <c r="AG297" s="1" t="n">
        <f aca="true">INDIRECT("D"&amp;AD297)</f>
        <v>200</v>
      </c>
      <c r="AH297" s="1" t="n">
        <f aca="true">INDIRECT("E"&amp;AD297)</f>
        <v>976</v>
      </c>
      <c r="AI297" s="184" t="n">
        <f aca="true">INDIRECT("I"&amp;AD297)</f>
        <v>-8.1212E-006</v>
      </c>
      <c r="AJ297" s="184" t="n">
        <f aca="true">INDIRECT("J"&amp;AD297)</f>
        <v>-2.081E-007</v>
      </c>
      <c r="AK297" s="184" t="n">
        <f aca="true">AVERAGE(INDIRECT("K"&amp;AD297):INDIRECT("K"&amp;AD298-1))</f>
        <v>0.00153436666666667</v>
      </c>
      <c r="AL297" s="184" t="n">
        <f aca="true">AVERAGE(INDIRECT("L"&amp;AD297):INDIRECT("L"&amp;AD298-1))</f>
        <v>2.76333333333333E-005</v>
      </c>
      <c r="AM297" s="184" t="n">
        <f aca="false">(ABS(AK297)/AK297*SQRT((AK297)^2+(AL297)^2))</f>
        <v>0.00153461547916372</v>
      </c>
      <c r="AO297" s="184" t="n">
        <f aca="true">STDEV(INDIRECT("K"&amp;AD297):INDIRECT("K"&amp;AD298-1))</f>
        <v>2.30940107675856E-007</v>
      </c>
    </row>
    <row r="298" customFormat="false" ht="14.25" hidden="false" customHeight="true" outlineLevel="0" collapsed="false">
      <c r="A298" s="1" t="s">
        <v>700</v>
      </c>
      <c r="B298" s="1" t="s">
        <v>305</v>
      </c>
      <c r="C298" s="1" t="n">
        <v>0</v>
      </c>
      <c r="D298" s="1" t="n">
        <v>200</v>
      </c>
      <c r="E298" s="1" t="n">
        <v>976</v>
      </c>
      <c r="F298" s="1" t="s">
        <v>306</v>
      </c>
      <c r="G298" s="184" t="n">
        <v>0.0015798</v>
      </c>
      <c r="H298" s="184" t="n">
        <v>3.25E-005</v>
      </c>
      <c r="I298" s="184" t="n">
        <v>-8.4035E-006</v>
      </c>
      <c r="J298" s="184" t="n">
        <v>-3.195E-007</v>
      </c>
      <c r="K298" s="184" t="n">
        <v>0.0015882</v>
      </c>
      <c r="L298" s="184" t="n">
        <v>3.28E-005</v>
      </c>
      <c r="M298" s="185" t="n">
        <v>1.18</v>
      </c>
      <c r="N298" s="1" t="n">
        <v>0</v>
      </c>
      <c r="O298" s="1" t="n">
        <v>0</v>
      </c>
      <c r="P298" s="1" t="n">
        <v>0</v>
      </c>
      <c r="Q298" s="1" t="n">
        <v>1</v>
      </c>
      <c r="R298" s="1" t="n">
        <v>1.5882E-005</v>
      </c>
      <c r="S298" s="1" t="n">
        <v>3.279E-007</v>
      </c>
      <c r="T298" s="1" t="n">
        <v>3</v>
      </c>
      <c r="U298" s="1" t="n">
        <v>0</v>
      </c>
      <c r="V298" s="1" t="n">
        <v>0</v>
      </c>
      <c r="W298" s="186" t="s">
        <v>703</v>
      </c>
      <c r="X298" s="1" t="s">
        <v>308</v>
      </c>
      <c r="Y298" s="1" t="s">
        <v>309</v>
      </c>
      <c r="AD298" s="1" t="n">
        <f aca="false">AD297+3</f>
        <v>890</v>
      </c>
      <c r="AE298" s="1" t="n">
        <v>297</v>
      </c>
      <c r="AF298" s="1" t="str">
        <f aca="true">INDIRECT("A"&amp;AD298)</f>
        <v>50-0.6</v>
      </c>
      <c r="AG298" s="1" t="n">
        <f aca="true">INDIRECT("D"&amp;AD298)</f>
        <v>200</v>
      </c>
      <c r="AH298" s="1" t="n">
        <f aca="true">INDIRECT("E"&amp;AD298)</f>
        <v>976</v>
      </c>
      <c r="AI298" s="184" t="n">
        <f aca="true">INDIRECT("I"&amp;AD298)</f>
        <v>-8.1212E-006</v>
      </c>
      <c r="AJ298" s="184" t="n">
        <f aca="true">INDIRECT("J"&amp;AD298)</f>
        <v>-2.081E-007</v>
      </c>
      <c r="AK298" s="184" t="n">
        <f aca="true">AVERAGE(INDIRECT("K"&amp;AD298):INDIRECT("K"&amp;AD299-1))</f>
        <v>0.00116963333333333</v>
      </c>
      <c r="AL298" s="184" t="n">
        <f aca="true">AVERAGE(INDIRECT("L"&amp;AD298):INDIRECT("L"&amp;AD299-1))</f>
        <v>2.26666666666667E-005</v>
      </c>
      <c r="AM298" s="184" t="n">
        <f aca="false">(ABS(AK298)/AK298*SQRT((AK298)^2+(AL298)^2))</f>
        <v>0.00116985294469956</v>
      </c>
      <c r="AO298" s="184" t="n">
        <f aca="true">STDEV(INDIRECT("K"&amp;AD298):INDIRECT("K"&amp;AD299-1))</f>
        <v>3.51188458428407E-007</v>
      </c>
    </row>
    <row r="299" customFormat="false" ht="14.25" hidden="false" customHeight="true" outlineLevel="0" collapsed="false">
      <c r="A299" s="1" t="s">
        <v>704</v>
      </c>
      <c r="B299" s="1" t="s">
        <v>305</v>
      </c>
      <c r="C299" s="1" t="n">
        <v>0</v>
      </c>
      <c r="D299" s="1" t="n">
        <v>200</v>
      </c>
      <c r="E299" s="1" t="n">
        <v>976</v>
      </c>
      <c r="F299" s="1" t="s">
        <v>306</v>
      </c>
      <c r="G299" s="184" t="n">
        <v>0.00094269</v>
      </c>
      <c r="H299" s="184" t="n">
        <v>2.0674E-005</v>
      </c>
      <c r="I299" s="184" t="n">
        <v>-8.4035E-006</v>
      </c>
      <c r="J299" s="184" t="n">
        <v>-3.195E-007</v>
      </c>
      <c r="K299" s="184" t="n">
        <v>0.00095109</v>
      </c>
      <c r="L299" s="184" t="n">
        <v>2.0994E-005</v>
      </c>
      <c r="M299" s="185" t="n">
        <v>1.26</v>
      </c>
      <c r="N299" s="1" t="n">
        <v>0</v>
      </c>
      <c r="O299" s="1" t="n">
        <v>0</v>
      </c>
      <c r="P299" s="1" t="n">
        <v>0</v>
      </c>
      <c r="Q299" s="1" t="n">
        <v>1</v>
      </c>
      <c r="R299" s="1" t="n">
        <v>9.5109E-006</v>
      </c>
      <c r="S299" s="1" t="n">
        <v>2.099E-007</v>
      </c>
      <c r="T299" s="1" t="n">
        <v>3</v>
      </c>
      <c r="U299" s="1" t="n">
        <v>0</v>
      </c>
      <c r="V299" s="1" t="n">
        <v>0</v>
      </c>
      <c r="W299" s="186" t="s">
        <v>705</v>
      </c>
      <c r="X299" s="1" t="s">
        <v>308</v>
      </c>
      <c r="Y299" s="1" t="s">
        <v>309</v>
      </c>
      <c r="AD299" s="1" t="n">
        <f aca="false">AD298+3</f>
        <v>893</v>
      </c>
      <c r="AE299" s="1" t="n">
        <v>298</v>
      </c>
      <c r="AF299" s="1" t="str">
        <f aca="true">INDIRECT("A"&amp;AD299)</f>
        <v>50-0.4</v>
      </c>
      <c r="AG299" s="1" t="n">
        <f aca="true">INDIRECT("D"&amp;AD299)</f>
        <v>200</v>
      </c>
      <c r="AH299" s="1" t="n">
        <f aca="true">INDIRECT("E"&amp;AD299)</f>
        <v>976</v>
      </c>
      <c r="AI299" s="184" t="n">
        <f aca="true">INDIRECT("I"&amp;AD299)</f>
        <v>-8.1212E-006</v>
      </c>
      <c r="AJ299" s="184" t="n">
        <f aca="true">INDIRECT("J"&amp;AD299)</f>
        <v>-2.081E-007</v>
      </c>
      <c r="AK299" s="184" t="n">
        <f aca="true">AVERAGE(INDIRECT("K"&amp;AD299):INDIRECT("K"&amp;AD300-1))</f>
        <v>0.00153893333333333</v>
      </c>
      <c r="AL299" s="184" t="n">
        <f aca="true">AVERAGE(INDIRECT("L"&amp;AD299):INDIRECT("L"&amp;AD300-1))</f>
        <v>2.84666666666667E-005</v>
      </c>
      <c r="AM299" s="184" t="n">
        <f aca="false">(ABS(AK299)/AK299*SQRT((AK299)^2+(AL299)^2))</f>
        <v>0.00153919659418658</v>
      </c>
      <c r="AO299" s="184" t="n">
        <f aca="true">STDEV(INDIRECT("K"&amp;AD299):INDIRECT("K"&amp;AD300-1))</f>
        <v>2.0816659994661E-007</v>
      </c>
    </row>
    <row r="300" customFormat="false" ht="14.25" hidden="false" customHeight="true" outlineLevel="0" collapsed="false">
      <c r="A300" s="1" t="s">
        <v>704</v>
      </c>
      <c r="B300" s="1" t="s">
        <v>305</v>
      </c>
      <c r="C300" s="1" t="n">
        <v>0</v>
      </c>
      <c r="D300" s="1" t="n">
        <v>200</v>
      </c>
      <c r="E300" s="1" t="n">
        <v>976</v>
      </c>
      <c r="F300" s="1" t="s">
        <v>306</v>
      </c>
      <c r="G300" s="184" t="n">
        <v>0.00094272</v>
      </c>
      <c r="H300" s="184" t="n">
        <v>2.0432E-005</v>
      </c>
      <c r="I300" s="184" t="n">
        <v>-8.4035E-006</v>
      </c>
      <c r="J300" s="184" t="n">
        <v>-3.195E-007</v>
      </c>
      <c r="K300" s="184" t="n">
        <v>0.00095113</v>
      </c>
      <c r="L300" s="184" t="n">
        <v>2.0751E-005</v>
      </c>
      <c r="M300" s="185" t="n">
        <v>1.25</v>
      </c>
      <c r="N300" s="1" t="n">
        <v>0</v>
      </c>
      <c r="O300" s="1" t="n">
        <v>0</v>
      </c>
      <c r="P300" s="1" t="n">
        <v>0</v>
      </c>
      <c r="Q300" s="1" t="n">
        <v>1</v>
      </c>
      <c r="R300" s="1" t="n">
        <v>9.5113E-006</v>
      </c>
      <c r="S300" s="1" t="n">
        <v>2.075E-007</v>
      </c>
      <c r="T300" s="1" t="n">
        <v>3</v>
      </c>
      <c r="U300" s="1" t="n">
        <v>0</v>
      </c>
      <c r="V300" s="1" t="n">
        <v>0</v>
      </c>
      <c r="W300" s="186" t="s">
        <v>706</v>
      </c>
      <c r="X300" s="1" t="s">
        <v>308</v>
      </c>
      <c r="Y300" s="1" t="s">
        <v>309</v>
      </c>
      <c r="AD300" s="1" t="n">
        <f aca="false">AD299+3</f>
        <v>896</v>
      </c>
      <c r="AE300" s="1" t="n">
        <v>299</v>
      </c>
      <c r="AF300" s="1" t="str">
        <f aca="true">INDIRECT("A"&amp;AD300)</f>
        <v>50-0.2</v>
      </c>
      <c r="AG300" s="1" t="n">
        <f aca="true">INDIRECT("D"&amp;AD300)</f>
        <v>200</v>
      </c>
      <c r="AH300" s="1" t="n">
        <f aca="true">INDIRECT("E"&amp;AD300)</f>
        <v>976</v>
      </c>
      <c r="AI300" s="184" t="n">
        <f aca="true">INDIRECT("I"&amp;AD300)</f>
        <v>-8.1212E-006</v>
      </c>
      <c r="AJ300" s="184" t="n">
        <f aca="true">INDIRECT("J"&amp;AD300)</f>
        <v>-2.081E-007</v>
      </c>
      <c r="AK300" s="184" t="n">
        <f aca="true">AVERAGE(INDIRECT("K"&amp;AD300):INDIRECT("K"&amp;AD301-1))</f>
        <v>0.00228843333333333</v>
      </c>
      <c r="AL300" s="184" t="n">
        <f aca="true">AVERAGE(INDIRECT("L"&amp;AD300):INDIRECT("L"&amp;AD301-1))</f>
        <v>3.78E-005</v>
      </c>
      <c r="AM300" s="184" t="n">
        <f aca="false">(ABS(AK300)/AK300*SQRT((AK300)^2+(AL300)^2))</f>
        <v>0.00228874549941908</v>
      </c>
      <c r="AO300" s="184" t="n">
        <f aca="true">STDEV(INDIRECT("K"&amp;AD300):INDIRECT("K"&amp;AD301-1))</f>
        <v>2.08166599946523E-007</v>
      </c>
    </row>
    <row r="301" customFormat="false" ht="14.25" hidden="false" customHeight="true" outlineLevel="0" collapsed="false">
      <c r="A301" s="1" t="s">
        <v>704</v>
      </c>
      <c r="B301" s="1" t="s">
        <v>305</v>
      </c>
      <c r="C301" s="1" t="n">
        <v>0</v>
      </c>
      <c r="D301" s="1" t="n">
        <v>200</v>
      </c>
      <c r="E301" s="1" t="n">
        <v>976</v>
      </c>
      <c r="F301" s="1" t="s">
        <v>306</v>
      </c>
      <c r="G301" s="184" t="n">
        <v>0.00094266</v>
      </c>
      <c r="H301" s="184" t="n">
        <v>2.0356E-005</v>
      </c>
      <c r="I301" s="184" t="n">
        <v>-8.4035E-006</v>
      </c>
      <c r="J301" s="184" t="n">
        <v>-3.195E-007</v>
      </c>
      <c r="K301" s="184" t="n">
        <v>0.00095106</v>
      </c>
      <c r="L301" s="184" t="n">
        <v>2.0676E-005</v>
      </c>
      <c r="M301" s="185" t="n">
        <v>1.25</v>
      </c>
      <c r="N301" s="1" t="n">
        <v>0</v>
      </c>
      <c r="O301" s="1" t="n">
        <v>0</v>
      </c>
      <c r="P301" s="1" t="n">
        <v>0</v>
      </c>
      <c r="Q301" s="1" t="n">
        <v>1</v>
      </c>
      <c r="R301" s="1" t="n">
        <v>9.5106E-006</v>
      </c>
      <c r="S301" s="1" t="n">
        <v>2.068E-007</v>
      </c>
      <c r="T301" s="1" t="n">
        <v>3</v>
      </c>
      <c r="U301" s="1" t="n">
        <v>0</v>
      </c>
      <c r="V301" s="1" t="n">
        <v>0</v>
      </c>
      <c r="W301" s="186" t="s">
        <v>707</v>
      </c>
      <c r="X301" s="1" t="s">
        <v>308</v>
      </c>
      <c r="Y301" s="1" t="s">
        <v>309</v>
      </c>
      <c r="AD301" s="1" t="n">
        <f aca="false">AD300+3</f>
        <v>899</v>
      </c>
      <c r="AE301" s="1" t="n">
        <v>300</v>
      </c>
      <c r="AF301" s="1" t="str">
        <f aca="true">INDIRECT("A"&amp;AD301)</f>
        <v>50-&lt;0.2</v>
      </c>
      <c r="AG301" s="1" t="n">
        <f aca="true">INDIRECT("D"&amp;AD301)</f>
        <v>200</v>
      </c>
      <c r="AH301" s="1" t="n">
        <f aca="true">INDIRECT("E"&amp;AD301)</f>
        <v>976</v>
      </c>
      <c r="AI301" s="184" t="n">
        <f aca="true">INDIRECT("I"&amp;AD301)</f>
        <v>-8.1212E-006</v>
      </c>
      <c r="AJ301" s="184" t="n">
        <f aca="true">INDIRECT("J"&amp;AD301)</f>
        <v>-2.081E-007</v>
      </c>
      <c r="AK301" s="184" t="n">
        <f aca="true">AVERAGE(INDIRECT("K"&amp;AD301):INDIRECT("K"&amp;AD302-1))</f>
        <v>0.00443276666666667</v>
      </c>
      <c r="AL301" s="184" t="n">
        <f aca="true">AVERAGE(INDIRECT("L"&amp;AD301):INDIRECT("L"&amp;AD302-1))</f>
        <v>6.55E-005</v>
      </c>
      <c r="AM301" s="184" t="n">
        <f aca="false">(ABS(AK301)/AK301*SQRT((AK301)^2+(AL301)^2))</f>
        <v>0.00443325056489154</v>
      </c>
      <c r="AO301" s="184" t="n">
        <f aca="true">STDEV(INDIRECT("K"&amp;AD301):INDIRECT("K"&amp;AD302-1))</f>
        <v>1.00166528008774E-006</v>
      </c>
    </row>
    <row r="302" customFormat="false" ht="14.25" hidden="false" customHeight="true" outlineLevel="0" collapsed="false">
      <c r="A302" s="1" t="s">
        <v>708</v>
      </c>
      <c r="B302" s="1" t="s">
        <v>305</v>
      </c>
      <c r="C302" s="1" t="n">
        <v>0</v>
      </c>
      <c r="D302" s="1" t="n">
        <v>200</v>
      </c>
      <c r="E302" s="1" t="n">
        <v>976</v>
      </c>
      <c r="F302" s="1" t="s">
        <v>306</v>
      </c>
      <c r="G302" s="184" t="n">
        <v>0.0012822</v>
      </c>
      <c r="H302" s="184" t="n">
        <v>2.64E-005</v>
      </c>
      <c r="I302" s="184" t="n">
        <v>-8.4035E-006</v>
      </c>
      <c r="J302" s="184" t="n">
        <v>-3.195E-007</v>
      </c>
      <c r="K302" s="184" t="n">
        <v>0.0012906</v>
      </c>
      <c r="L302" s="184" t="n">
        <v>2.67E-005</v>
      </c>
      <c r="M302" s="185" t="n">
        <v>1.19</v>
      </c>
      <c r="N302" s="1" t="n">
        <v>0</v>
      </c>
      <c r="O302" s="1" t="n">
        <v>0</v>
      </c>
      <c r="P302" s="1" t="n">
        <v>0</v>
      </c>
      <c r="Q302" s="1" t="n">
        <v>1</v>
      </c>
      <c r="R302" s="1" t="n">
        <v>1.2906E-005</v>
      </c>
      <c r="S302" s="1" t="n">
        <v>2.67E-007</v>
      </c>
      <c r="T302" s="1" t="n">
        <v>3</v>
      </c>
      <c r="U302" s="1" t="n">
        <v>0</v>
      </c>
      <c r="V302" s="1" t="n">
        <v>0</v>
      </c>
      <c r="W302" s="186" t="s">
        <v>709</v>
      </c>
      <c r="X302" s="1" t="s">
        <v>308</v>
      </c>
      <c r="Y302" s="1" t="s">
        <v>309</v>
      </c>
      <c r="AD302" s="1" t="n">
        <f aca="false">AD301+3</f>
        <v>902</v>
      </c>
      <c r="AE302" s="1" t="n">
        <v>301</v>
      </c>
      <c r="AF302" s="1" t="str">
        <f aca="true">INDIRECT("A"&amp;AD302)</f>
        <v>51-ALL</v>
      </c>
      <c r="AG302" s="1" t="n">
        <f aca="true">INDIRECT("D"&amp;AD302)</f>
        <v>200</v>
      </c>
      <c r="AH302" s="1" t="n">
        <f aca="true">INDIRECT("E"&amp;AD302)</f>
        <v>976</v>
      </c>
      <c r="AI302" s="184" t="n">
        <f aca="true">INDIRECT("I"&amp;AD302)</f>
        <v>-8.1212E-006</v>
      </c>
      <c r="AJ302" s="184" t="n">
        <f aca="true">INDIRECT("J"&amp;AD302)</f>
        <v>-2.081E-007</v>
      </c>
      <c r="AK302" s="184" t="n">
        <f aca="true">AVERAGE(INDIRECT("K"&amp;AD302):INDIRECT("K"&amp;AD303-1))</f>
        <v>0.00158053333333333</v>
      </c>
      <c r="AL302" s="184" t="n">
        <f aca="true">AVERAGE(INDIRECT("L"&amp;AD302):INDIRECT("L"&amp;AD303-1))</f>
        <v>3.40333333333333E-005</v>
      </c>
      <c r="AM302" s="184" t="n">
        <f aca="false">(ABS(AK302)/AK302*SQRT((AK302)^2+(AL302)^2))</f>
        <v>0.00158089970762081</v>
      </c>
      <c r="AO302" s="184" t="n">
        <f aca="true">STDEV(INDIRECT("K"&amp;AD302):INDIRECT("K"&amp;AD303-1))</f>
        <v>1.52752523165163E-007</v>
      </c>
    </row>
    <row r="303" customFormat="false" ht="14.25" hidden="false" customHeight="true" outlineLevel="0" collapsed="false">
      <c r="A303" s="1" t="s">
        <v>708</v>
      </c>
      <c r="B303" s="1" t="s">
        <v>305</v>
      </c>
      <c r="C303" s="1" t="n">
        <v>0</v>
      </c>
      <c r="D303" s="1" t="n">
        <v>200</v>
      </c>
      <c r="E303" s="1" t="n">
        <v>976</v>
      </c>
      <c r="F303" s="1" t="s">
        <v>306</v>
      </c>
      <c r="G303" s="184" t="n">
        <v>0.0012823</v>
      </c>
      <c r="H303" s="184" t="n">
        <v>2.65E-005</v>
      </c>
      <c r="I303" s="184" t="n">
        <v>-8.4035E-006</v>
      </c>
      <c r="J303" s="184" t="n">
        <v>-3.195E-007</v>
      </c>
      <c r="K303" s="184" t="n">
        <v>0.0012907</v>
      </c>
      <c r="L303" s="184" t="n">
        <v>2.68E-005</v>
      </c>
      <c r="M303" s="185" t="n">
        <v>1.19</v>
      </c>
      <c r="N303" s="1" t="n">
        <v>0</v>
      </c>
      <c r="O303" s="1" t="n">
        <v>0</v>
      </c>
      <c r="P303" s="1" t="n">
        <v>0</v>
      </c>
      <c r="Q303" s="1" t="n">
        <v>1</v>
      </c>
      <c r="R303" s="1" t="n">
        <v>1.2907E-005</v>
      </c>
      <c r="S303" s="1" t="n">
        <v>2.685E-007</v>
      </c>
      <c r="T303" s="1" t="n">
        <v>3</v>
      </c>
      <c r="U303" s="1" t="n">
        <v>0</v>
      </c>
      <c r="V303" s="1" t="n">
        <v>0</v>
      </c>
      <c r="W303" s="186" t="s">
        <v>710</v>
      </c>
      <c r="X303" s="1" t="s">
        <v>308</v>
      </c>
      <c r="Y303" s="1" t="s">
        <v>309</v>
      </c>
      <c r="AD303" s="1" t="n">
        <f aca="false">AD302+3</f>
        <v>905</v>
      </c>
      <c r="AE303" s="1" t="n">
        <v>302</v>
      </c>
      <c r="AF303" s="1" t="str">
        <f aca="true">INDIRECT("A"&amp;AD303)</f>
        <v>51-0.8</v>
      </c>
      <c r="AG303" s="1" t="n">
        <f aca="true">INDIRECT("D"&amp;AD303)</f>
        <v>200</v>
      </c>
      <c r="AH303" s="1" t="n">
        <f aca="true">INDIRECT("E"&amp;AD303)</f>
        <v>976</v>
      </c>
      <c r="AI303" s="184" t="n">
        <f aca="true">INDIRECT("I"&amp;AD303)</f>
        <v>-8.1212E-006</v>
      </c>
      <c r="AJ303" s="184" t="n">
        <f aca="true">INDIRECT("J"&amp;AD303)</f>
        <v>-2.081E-007</v>
      </c>
      <c r="AK303" s="184" t="n">
        <f aca="true">AVERAGE(INDIRECT("K"&amp;AD303):INDIRECT("K"&amp;AD304-1))</f>
        <v>0.0015218</v>
      </c>
      <c r="AL303" s="184" t="n">
        <f aca="true">AVERAGE(INDIRECT("L"&amp;AD303):INDIRECT("L"&amp;AD304-1))</f>
        <v>3.83333333333333E-005</v>
      </c>
      <c r="AM303" s="184" t="n">
        <f aca="false">(ABS(AK303)/AK303*SQRT((AK303)^2+(AL303)^2))</f>
        <v>0.0015222827215877</v>
      </c>
      <c r="AO303" s="184" t="n">
        <f aca="true">STDEV(INDIRECT("K"&amp;AD303):INDIRECT("K"&amp;AD304-1))</f>
        <v>1.00000000000057E-007</v>
      </c>
    </row>
    <row r="304" customFormat="false" ht="14.25" hidden="false" customHeight="true" outlineLevel="0" collapsed="false">
      <c r="A304" s="1" t="s">
        <v>708</v>
      </c>
      <c r="B304" s="1" t="s">
        <v>305</v>
      </c>
      <c r="C304" s="1" t="n">
        <v>0</v>
      </c>
      <c r="D304" s="1" t="n">
        <v>200</v>
      </c>
      <c r="E304" s="1" t="n">
        <v>976</v>
      </c>
      <c r="F304" s="1" t="s">
        <v>306</v>
      </c>
      <c r="G304" s="184" t="n">
        <v>0.0012825</v>
      </c>
      <c r="H304" s="184" t="n">
        <v>2.61E-005</v>
      </c>
      <c r="I304" s="184" t="n">
        <v>-8.4035E-006</v>
      </c>
      <c r="J304" s="184" t="n">
        <v>-3.195E-007</v>
      </c>
      <c r="K304" s="184" t="n">
        <v>0.0012909</v>
      </c>
      <c r="L304" s="184" t="n">
        <v>2.64E-005</v>
      </c>
      <c r="M304" s="185" t="n">
        <v>1.17</v>
      </c>
      <c r="N304" s="1" t="n">
        <v>0</v>
      </c>
      <c r="O304" s="1" t="n">
        <v>0</v>
      </c>
      <c r="P304" s="1" t="n">
        <v>0</v>
      </c>
      <c r="Q304" s="1" t="n">
        <v>1</v>
      </c>
      <c r="R304" s="1" t="n">
        <v>1.2909E-005</v>
      </c>
      <c r="S304" s="1" t="n">
        <v>2.645E-007</v>
      </c>
      <c r="T304" s="1" t="n">
        <v>3</v>
      </c>
      <c r="U304" s="1" t="n">
        <v>0</v>
      </c>
      <c r="V304" s="1" t="n">
        <v>0</v>
      </c>
      <c r="W304" s="186" t="s">
        <v>711</v>
      </c>
      <c r="X304" s="1" t="s">
        <v>308</v>
      </c>
      <c r="Y304" s="1" t="s">
        <v>309</v>
      </c>
      <c r="AD304" s="1" t="n">
        <f aca="false">AD303+3</f>
        <v>908</v>
      </c>
      <c r="AE304" s="1" t="n">
        <v>303</v>
      </c>
      <c r="AF304" s="1" t="str">
        <f aca="true">INDIRECT("A"&amp;AD304)</f>
        <v>51-0.6</v>
      </c>
      <c r="AG304" s="1" t="n">
        <f aca="true">INDIRECT("D"&amp;AD304)</f>
        <v>200</v>
      </c>
      <c r="AH304" s="1" t="n">
        <f aca="true">INDIRECT("E"&amp;AD304)</f>
        <v>976</v>
      </c>
      <c r="AI304" s="184" t="n">
        <f aca="true">INDIRECT("I"&amp;AD304)</f>
        <v>-8.1212E-006</v>
      </c>
      <c r="AJ304" s="184" t="n">
        <f aca="true">INDIRECT("J"&amp;AD304)</f>
        <v>-2.081E-007</v>
      </c>
      <c r="AK304" s="184" t="n">
        <f aca="true">AVERAGE(INDIRECT("K"&amp;AD304):INDIRECT("K"&amp;AD305-1))</f>
        <v>0.00134806666666667</v>
      </c>
      <c r="AL304" s="184" t="n">
        <f aca="true">AVERAGE(INDIRECT("L"&amp;AD304):INDIRECT("L"&amp;AD305-1))</f>
        <v>3.07333333333333E-005</v>
      </c>
      <c r="AM304" s="184" t="n">
        <f aca="false">(ABS(AK304)/AK304*SQRT((AK304)^2+(AL304)^2))</f>
        <v>0.00134841695167168</v>
      </c>
      <c r="AO304" s="184" t="n">
        <f aca="true">STDEV(INDIRECT("K"&amp;AD304):INDIRECT("K"&amp;AD305-1))</f>
        <v>1.52752523165187E-007</v>
      </c>
    </row>
    <row r="305" customFormat="false" ht="14.25" hidden="false" customHeight="true" outlineLevel="0" collapsed="false">
      <c r="A305" s="1" t="s">
        <v>712</v>
      </c>
      <c r="B305" s="1" t="s">
        <v>305</v>
      </c>
      <c r="C305" s="1" t="n">
        <v>0</v>
      </c>
      <c r="D305" s="1" t="n">
        <v>200</v>
      </c>
      <c r="E305" s="1" t="n">
        <v>976</v>
      </c>
      <c r="F305" s="1" t="s">
        <v>306</v>
      </c>
      <c r="G305" s="184" t="n">
        <v>0.0030323</v>
      </c>
      <c r="H305" s="184" t="n">
        <v>5.23E-005</v>
      </c>
      <c r="I305" s="184" t="n">
        <v>-8.4035E-006</v>
      </c>
      <c r="J305" s="184" t="n">
        <v>-3.195E-007</v>
      </c>
      <c r="K305" s="184" t="n">
        <v>0.0030407</v>
      </c>
      <c r="L305" s="184" t="n">
        <v>5.27E-005</v>
      </c>
      <c r="M305" s="185" t="n">
        <v>0.99</v>
      </c>
      <c r="N305" s="1" t="n">
        <v>0</v>
      </c>
      <c r="O305" s="1" t="n">
        <v>0</v>
      </c>
      <c r="P305" s="1" t="n">
        <v>0</v>
      </c>
      <c r="Q305" s="1" t="n">
        <v>1</v>
      </c>
      <c r="R305" s="1" t="n">
        <v>3.0407E-005</v>
      </c>
      <c r="S305" s="1" t="n">
        <v>5.266E-007</v>
      </c>
      <c r="T305" s="1" t="n">
        <v>4</v>
      </c>
      <c r="U305" s="1" t="n">
        <v>0</v>
      </c>
      <c r="V305" s="1" t="n">
        <v>0</v>
      </c>
      <c r="W305" s="186" t="s">
        <v>713</v>
      </c>
      <c r="X305" s="1" t="s">
        <v>308</v>
      </c>
      <c r="Y305" s="1" t="s">
        <v>309</v>
      </c>
      <c r="AD305" s="1" t="n">
        <f aca="false">AD304+3</f>
        <v>911</v>
      </c>
      <c r="AE305" s="1" t="n">
        <v>304</v>
      </c>
      <c r="AF305" s="1" t="str">
        <f aca="true">INDIRECT("A"&amp;AD305)</f>
        <v>51-0.4</v>
      </c>
      <c r="AG305" s="1" t="n">
        <f aca="true">INDIRECT("D"&amp;AD305)</f>
        <v>200</v>
      </c>
      <c r="AH305" s="1" t="n">
        <f aca="true">INDIRECT("E"&amp;AD305)</f>
        <v>976</v>
      </c>
      <c r="AI305" s="184" t="n">
        <f aca="true">INDIRECT("I"&amp;AD305)</f>
        <v>-8.1212E-006</v>
      </c>
      <c r="AJ305" s="184" t="n">
        <f aca="true">INDIRECT("J"&amp;AD305)</f>
        <v>-2.081E-007</v>
      </c>
      <c r="AK305" s="184" t="n">
        <f aca="true">AVERAGE(INDIRECT("K"&amp;AD305):INDIRECT("K"&amp;AD306-1))</f>
        <v>0.000987636666666667</v>
      </c>
      <c r="AL305" s="184" t="n">
        <f aca="true">AVERAGE(INDIRECT("L"&amp;AD305):INDIRECT("L"&amp;AD306-1))</f>
        <v>2.16733333333333E-005</v>
      </c>
      <c r="AM305" s="184" t="n">
        <f aca="false">(ABS(AK305)/AK305*SQRT((AK305)^2+(AL305)^2))</f>
        <v>0.000987874444816861</v>
      </c>
      <c r="AO305" s="184" t="n">
        <f aca="true">STDEV(INDIRECT("K"&amp;AD305):INDIRECT("K"&amp;AD306-1))</f>
        <v>2.12210587231969E-007</v>
      </c>
    </row>
    <row r="306" customFormat="false" ht="14.25" hidden="false" customHeight="true" outlineLevel="0" collapsed="false">
      <c r="A306" s="1" t="s">
        <v>712</v>
      </c>
      <c r="B306" s="1" t="s">
        <v>305</v>
      </c>
      <c r="C306" s="1" t="n">
        <v>0</v>
      </c>
      <c r="D306" s="1" t="n">
        <v>200</v>
      </c>
      <c r="E306" s="1" t="n">
        <v>976</v>
      </c>
      <c r="F306" s="1" t="s">
        <v>306</v>
      </c>
      <c r="G306" s="184" t="n">
        <v>0.0030312</v>
      </c>
      <c r="H306" s="184" t="n">
        <v>5.31E-005</v>
      </c>
      <c r="I306" s="184" t="n">
        <v>-8.4035E-006</v>
      </c>
      <c r="J306" s="184" t="n">
        <v>-3.195E-007</v>
      </c>
      <c r="K306" s="184" t="n">
        <v>0.0030396</v>
      </c>
      <c r="L306" s="184" t="n">
        <v>5.34E-005</v>
      </c>
      <c r="M306" s="185" t="n">
        <v>1.01</v>
      </c>
      <c r="N306" s="1" t="n">
        <v>0</v>
      </c>
      <c r="O306" s="1" t="n">
        <v>0</v>
      </c>
      <c r="P306" s="1" t="n">
        <v>0</v>
      </c>
      <c r="Q306" s="1" t="n">
        <v>1</v>
      </c>
      <c r="R306" s="1" t="n">
        <v>3.0396E-005</v>
      </c>
      <c r="S306" s="1" t="n">
        <v>5.345E-007</v>
      </c>
      <c r="T306" s="1" t="n">
        <v>4</v>
      </c>
      <c r="U306" s="1" t="n">
        <v>0</v>
      </c>
      <c r="V306" s="1" t="n">
        <v>0</v>
      </c>
      <c r="W306" s="186" t="s">
        <v>714</v>
      </c>
      <c r="X306" s="1" t="s">
        <v>308</v>
      </c>
      <c r="Y306" s="1" t="s">
        <v>309</v>
      </c>
      <c r="AD306" s="1" t="n">
        <f aca="false">AD305+3</f>
        <v>914</v>
      </c>
      <c r="AE306" s="1" t="n">
        <v>305</v>
      </c>
      <c r="AF306" s="1" t="str">
        <f aca="true">INDIRECT("A"&amp;AD306)</f>
        <v>51-0.2</v>
      </c>
      <c r="AG306" s="1" t="n">
        <f aca="true">INDIRECT("D"&amp;AD306)</f>
        <v>200</v>
      </c>
      <c r="AH306" s="1" t="n">
        <f aca="true">INDIRECT("E"&amp;AD306)</f>
        <v>976</v>
      </c>
      <c r="AI306" s="184" t="n">
        <f aca="true">INDIRECT("I"&amp;AD306)</f>
        <v>-8.1212E-006</v>
      </c>
      <c r="AJ306" s="184" t="n">
        <f aca="true">INDIRECT("J"&amp;AD306)</f>
        <v>-2.081E-007</v>
      </c>
      <c r="AK306" s="184" t="n">
        <f aca="true">AVERAGE(INDIRECT("K"&amp;AD306):INDIRECT("K"&amp;AD307-1))</f>
        <v>0.0011089</v>
      </c>
      <c r="AL306" s="184" t="n">
        <f aca="true">AVERAGE(INDIRECT("L"&amp;AD306):INDIRECT("L"&amp;AD307-1))</f>
        <v>2.34333333333333E-005</v>
      </c>
      <c r="AM306" s="184" t="n">
        <f aca="false">(ABS(AK306)/AK306*SQRT((AK306)^2+(AL306)^2))</f>
        <v>0.00110914756958266</v>
      </c>
      <c r="AO306" s="184" t="n">
        <f aca="true">STDEV(INDIRECT("K"&amp;AD306):INDIRECT("K"&amp;AD307-1))</f>
        <v>5.19615242270707E-007</v>
      </c>
    </row>
    <row r="307" customFormat="false" ht="14.25" hidden="false" customHeight="true" outlineLevel="0" collapsed="false">
      <c r="A307" s="1" t="s">
        <v>712</v>
      </c>
      <c r="B307" s="1" t="s">
        <v>305</v>
      </c>
      <c r="C307" s="1" t="n">
        <v>0</v>
      </c>
      <c r="D307" s="1" t="n">
        <v>200</v>
      </c>
      <c r="E307" s="1" t="n">
        <v>976</v>
      </c>
      <c r="F307" s="1" t="s">
        <v>306</v>
      </c>
      <c r="G307" s="184" t="n">
        <v>0.0030313</v>
      </c>
      <c r="H307" s="184" t="n">
        <v>5.27E-005</v>
      </c>
      <c r="I307" s="184" t="n">
        <v>-8.4035E-006</v>
      </c>
      <c r="J307" s="184" t="n">
        <v>-3.195E-007</v>
      </c>
      <c r="K307" s="184" t="n">
        <v>0.0030397</v>
      </c>
      <c r="L307" s="184" t="n">
        <v>5.3E-005</v>
      </c>
      <c r="M307" s="185" t="n">
        <v>1</v>
      </c>
      <c r="N307" s="1" t="n">
        <v>0</v>
      </c>
      <c r="O307" s="1" t="n">
        <v>0</v>
      </c>
      <c r="P307" s="1" t="n">
        <v>0</v>
      </c>
      <c r="Q307" s="1" t="n">
        <v>1</v>
      </c>
      <c r="R307" s="1" t="n">
        <v>3.0397E-005</v>
      </c>
      <c r="S307" s="1" t="n">
        <v>5.304E-007</v>
      </c>
      <c r="T307" s="1" t="n">
        <v>4</v>
      </c>
      <c r="U307" s="1" t="n">
        <v>0</v>
      </c>
      <c r="V307" s="1" t="n">
        <v>0</v>
      </c>
      <c r="W307" s="186" t="s">
        <v>715</v>
      </c>
      <c r="X307" s="1" t="s">
        <v>308</v>
      </c>
      <c r="Y307" s="1" t="s">
        <v>309</v>
      </c>
      <c r="AD307" s="1" t="n">
        <f aca="false">AD306+3</f>
        <v>917</v>
      </c>
      <c r="AE307" s="1" t="n">
        <v>306</v>
      </c>
      <c r="AF307" s="1" t="str">
        <f aca="true">INDIRECT("A"&amp;AD307)</f>
        <v>51-&lt;0.2</v>
      </c>
      <c r="AG307" s="1" t="n">
        <f aca="true">INDIRECT("D"&amp;AD307)</f>
        <v>200</v>
      </c>
      <c r="AH307" s="1" t="n">
        <f aca="true">INDIRECT("E"&amp;AD307)</f>
        <v>976</v>
      </c>
      <c r="AI307" s="184" t="n">
        <f aca="true">INDIRECT("I"&amp;AD307)</f>
        <v>-8.1212E-006</v>
      </c>
      <c r="AJ307" s="184" t="n">
        <f aca="true">INDIRECT("J"&amp;AD307)</f>
        <v>-2.081E-007</v>
      </c>
      <c r="AK307" s="184" t="n">
        <f aca="true">AVERAGE(INDIRECT("K"&amp;AD307):INDIRECT("K"&amp;AD308-1))</f>
        <v>0.00213423333333333</v>
      </c>
      <c r="AL307" s="184" t="n">
        <f aca="true">AVERAGE(INDIRECT("L"&amp;AD307):INDIRECT("L"&amp;AD308-1))</f>
        <v>4.21E-005</v>
      </c>
      <c r="AM307" s="184" t="n">
        <f aca="false">(ABS(AK307)/AK307*SQRT((AK307)^2+(AL307)^2))</f>
        <v>0.00213464852636473</v>
      </c>
      <c r="AO307" s="184" t="n">
        <f aca="true">STDEV(INDIRECT("K"&amp;AD307):INDIRECT("K"&amp;AD308-1))</f>
        <v>6.65832811847958E-007</v>
      </c>
    </row>
    <row r="308" customFormat="false" ht="14.25" hidden="false" customHeight="true" outlineLevel="0" collapsed="false">
      <c r="A308" s="1" t="s">
        <v>716</v>
      </c>
      <c r="B308" s="1" t="s">
        <v>305</v>
      </c>
      <c r="C308" s="1" t="n">
        <v>0</v>
      </c>
      <c r="D308" s="1" t="n">
        <v>200</v>
      </c>
      <c r="E308" s="1" t="n">
        <v>976</v>
      </c>
      <c r="F308" s="1" t="s">
        <v>306</v>
      </c>
      <c r="G308" s="184" t="n">
        <v>0.00086553</v>
      </c>
      <c r="H308" s="184" t="n">
        <v>1.817E-005</v>
      </c>
      <c r="I308" s="184" t="n">
        <v>-8.4035E-006</v>
      </c>
      <c r="J308" s="184" t="n">
        <v>-3.195E-007</v>
      </c>
      <c r="K308" s="184" t="n">
        <v>0.00087393</v>
      </c>
      <c r="L308" s="184" t="n">
        <v>1.8489E-005</v>
      </c>
      <c r="M308" s="185" t="n">
        <v>1.21</v>
      </c>
      <c r="N308" s="1" t="n">
        <v>0</v>
      </c>
      <c r="O308" s="1" t="n">
        <v>0</v>
      </c>
      <c r="P308" s="1" t="n">
        <v>0</v>
      </c>
      <c r="Q308" s="1" t="n">
        <v>1</v>
      </c>
      <c r="R308" s="1" t="n">
        <v>8.7393E-006</v>
      </c>
      <c r="S308" s="1" t="n">
        <v>1.849E-007</v>
      </c>
      <c r="T308" s="1" t="n">
        <v>3</v>
      </c>
      <c r="U308" s="1" t="n">
        <v>0</v>
      </c>
      <c r="V308" s="1" t="n">
        <v>0</v>
      </c>
      <c r="W308" s="186" t="s">
        <v>717</v>
      </c>
      <c r="X308" s="1" t="s">
        <v>308</v>
      </c>
      <c r="Y308" s="1" t="s">
        <v>309</v>
      </c>
      <c r="AD308" s="1" t="n">
        <f aca="false">AD307+3</f>
        <v>920</v>
      </c>
      <c r="AE308" s="1" t="n">
        <v>307</v>
      </c>
      <c r="AF308" s="1" t="str">
        <f aca="true">INDIRECT("A"&amp;AD308)</f>
        <v>52-ALL</v>
      </c>
      <c r="AG308" s="1" t="n">
        <f aca="true">INDIRECT("D"&amp;AD308)</f>
        <v>200</v>
      </c>
      <c r="AH308" s="1" t="n">
        <f aca="true">INDIRECT("E"&amp;AD308)</f>
        <v>976</v>
      </c>
      <c r="AI308" s="184" t="n">
        <f aca="true">INDIRECT("I"&amp;AD308)</f>
        <v>-8.1212E-006</v>
      </c>
      <c r="AJ308" s="184" t="n">
        <f aca="true">INDIRECT("J"&amp;AD308)</f>
        <v>-2.081E-007</v>
      </c>
      <c r="AK308" s="184" t="n">
        <f aca="true">AVERAGE(INDIRECT("K"&amp;AD308):INDIRECT("K"&amp;AD309-1))</f>
        <v>0.00179913333333333</v>
      </c>
      <c r="AL308" s="184" t="n">
        <f aca="true">AVERAGE(INDIRECT("L"&amp;AD308):INDIRECT("L"&amp;AD309-1))</f>
        <v>3.29333333333333E-005</v>
      </c>
      <c r="AM308" s="184" t="n">
        <f aca="false">(ABS(AK308)/AK308*SQRT((AK308)^2+(AL308)^2))</f>
        <v>0.00179943473222997</v>
      </c>
      <c r="AO308" s="184" t="n">
        <f aca="true">STDEV(INDIRECT("K"&amp;AD308):INDIRECT("K"&amp;AD309-1))</f>
        <v>1.52752523165163E-007</v>
      </c>
    </row>
    <row r="309" customFormat="false" ht="14.25" hidden="false" customHeight="true" outlineLevel="0" collapsed="false">
      <c r="A309" s="1" t="s">
        <v>716</v>
      </c>
      <c r="B309" s="1" t="s">
        <v>305</v>
      </c>
      <c r="C309" s="1" t="n">
        <v>0</v>
      </c>
      <c r="D309" s="1" t="n">
        <v>200</v>
      </c>
      <c r="E309" s="1" t="n">
        <v>976</v>
      </c>
      <c r="F309" s="1" t="s">
        <v>306</v>
      </c>
      <c r="G309" s="184" t="n">
        <v>0.00086555</v>
      </c>
      <c r="H309" s="184" t="n">
        <v>1.8149E-005</v>
      </c>
      <c r="I309" s="184" t="n">
        <v>-8.4035E-006</v>
      </c>
      <c r="J309" s="184" t="n">
        <v>-3.195E-007</v>
      </c>
      <c r="K309" s="184" t="n">
        <v>0.00087395</v>
      </c>
      <c r="L309" s="184" t="n">
        <v>1.8469E-005</v>
      </c>
      <c r="M309" s="185" t="n">
        <v>1.21</v>
      </c>
      <c r="N309" s="1" t="n">
        <v>0</v>
      </c>
      <c r="O309" s="1" t="n">
        <v>0</v>
      </c>
      <c r="P309" s="1" t="n">
        <v>0</v>
      </c>
      <c r="Q309" s="1" t="n">
        <v>1</v>
      </c>
      <c r="R309" s="1" t="n">
        <v>8.7395E-006</v>
      </c>
      <c r="S309" s="1" t="n">
        <v>1.847E-007</v>
      </c>
      <c r="T309" s="1" t="n">
        <v>3</v>
      </c>
      <c r="U309" s="1" t="n">
        <v>0</v>
      </c>
      <c r="V309" s="1" t="n">
        <v>0</v>
      </c>
      <c r="W309" s="186" t="s">
        <v>718</v>
      </c>
      <c r="X309" s="1" t="s">
        <v>308</v>
      </c>
      <c r="Y309" s="1" t="s">
        <v>309</v>
      </c>
      <c r="AD309" s="1" t="n">
        <f aca="false">AD308+3</f>
        <v>923</v>
      </c>
      <c r="AE309" s="1" t="n">
        <v>308</v>
      </c>
      <c r="AF309" s="1" t="str">
        <f aca="true">INDIRECT("A"&amp;AD309)</f>
        <v>52-0.8</v>
      </c>
      <c r="AG309" s="1" t="n">
        <f aca="true">INDIRECT("D"&amp;AD309)</f>
        <v>200</v>
      </c>
      <c r="AH309" s="1" t="n">
        <f aca="true">INDIRECT("E"&amp;AD309)</f>
        <v>976</v>
      </c>
      <c r="AI309" s="184" t="n">
        <f aca="true">INDIRECT("I"&amp;AD309)</f>
        <v>-8.1212E-006</v>
      </c>
      <c r="AJ309" s="184" t="n">
        <f aca="true">INDIRECT("J"&amp;AD309)</f>
        <v>-2.081E-007</v>
      </c>
      <c r="AK309" s="184" t="n">
        <f aca="true">AVERAGE(INDIRECT("K"&amp;AD309):INDIRECT("K"&amp;AD310-1))</f>
        <v>0.00155043333333333</v>
      </c>
      <c r="AL309" s="184" t="n">
        <f aca="true">AVERAGE(INDIRECT("L"&amp;AD309):INDIRECT("L"&amp;AD310-1))</f>
        <v>3.32E-005</v>
      </c>
      <c r="AM309" s="184" t="n">
        <f aca="false">(ABS(AK309)/AK309*SQRT((AK309)^2+(AL309)^2))</f>
        <v>0.00155078875450885</v>
      </c>
      <c r="AO309" s="184" t="n">
        <f aca="true">STDEV(INDIRECT("K"&amp;AD309):INDIRECT("K"&amp;AD310-1))</f>
        <v>5.77350269189953E-008</v>
      </c>
    </row>
    <row r="310" customFormat="false" ht="14.25" hidden="false" customHeight="true" outlineLevel="0" collapsed="false">
      <c r="A310" s="1" t="s">
        <v>716</v>
      </c>
      <c r="B310" s="1" t="s">
        <v>305</v>
      </c>
      <c r="C310" s="1" t="n">
        <v>0</v>
      </c>
      <c r="D310" s="1" t="n">
        <v>200</v>
      </c>
      <c r="E310" s="1" t="n">
        <v>976</v>
      </c>
      <c r="F310" s="1" t="s">
        <v>306</v>
      </c>
      <c r="G310" s="184" t="n">
        <v>0.00086541</v>
      </c>
      <c r="H310" s="184" t="n">
        <v>1.815E-005</v>
      </c>
      <c r="I310" s="184" t="n">
        <v>-8.4035E-006</v>
      </c>
      <c r="J310" s="184" t="n">
        <v>-3.195E-007</v>
      </c>
      <c r="K310" s="184" t="n">
        <v>0.00087382</v>
      </c>
      <c r="L310" s="184" t="n">
        <v>1.8469E-005</v>
      </c>
      <c r="M310" s="185" t="n">
        <v>1.21</v>
      </c>
      <c r="N310" s="1" t="n">
        <v>0</v>
      </c>
      <c r="O310" s="1" t="n">
        <v>0</v>
      </c>
      <c r="P310" s="1" t="n">
        <v>0</v>
      </c>
      <c r="Q310" s="1" t="n">
        <v>1</v>
      </c>
      <c r="R310" s="1" t="n">
        <v>8.7382E-006</v>
      </c>
      <c r="S310" s="1" t="n">
        <v>1.847E-007</v>
      </c>
      <c r="T310" s="1" t="n">
        <v>3</v>
      </c>
      <c r="U310" s="1" t="n">
        <v>0</v>
      </c>
      <c r="V310" s="1" t="n">
        <v>0</v>
      </c>
      <c r="W310" s="186" t="s">
        <v>719</v>
      </c>
      <c r="X310" s="1" t="s">
        <v>308</v>
      </c>
      <c r="Y310" s="1" t="s">
        <v>309</v>
      </c>
      <c r="AD310" s="1" t="n">
        <f aca="false">AD309+3</f>
        <v>926</v>
      </c>
      <c r="AE310" s="1" t="n">
        <v>309</v>
      </c>
      <c r="AF310" s="1" t="str">
        <f aca="true">INDIRECT("A"&amp;AD310)</f>
        <v>52-0.6</v>
      </c>
      <c r="AG310" s="1" t="n">
        <f aca="true">INDIRECT("D"&amp;AD310)</f>
        <v>200</v>
      </c>
      <c r="AH310" s="1" t="n">
        <f aca="true">INDIRECT("E"&amp;AD310)</f>
        <v>976</v>
      </c>
      <c r="AI310" s="184" t="n">
        <f aca="true">INDIRECT("I"&amp;AD310)</f>
        <v>-8.1212E-006</v>
      </c>
      <c r="AJ310" s="184" t="n">
        <f aca="true">INDIRECT("J"&amp;AD310)</f>
        <v>-2.081E-007</v>
      </c>
      <c r="AK310" s="184" t="n">
        <f aca="true">AVERAGE(INDIRECT("K"&amp;AD310):INDIRECT("K"&amp;AD311-1))</f>
        <v>0.0010076</v>
      </c>
      <c r="AL310" s="184" t="n">
        <f aca="true">AVERAGE(INDIRECT("L"&amp;AD310):INDIRECT("L"&amp;AD311-1))</f>
        <v>2.17E-005</v>
      </c>
      <c r="AM310" s="184" t="n">
        <f aca="false">(ABS(AK310)/AK310*SQRT((AK310)^2+(AL310)^2))</f>
        <v>0.0010078336420263</v>
      </c>
      <c r="AO310" s="184" t="n">
        <f aca="true">STDEV(INDIRECT("K"&amp;AD310):INDIRECT("K"&amp;AD311-1))</f>
        <v>3.46410161513846E-007</v>
      </c>
    </row>
    <row r="311" customFormat="false" ht="14.25" hidden="false" customHeight="true" outlineLevel="0" collapsed="false">
      <c r="A311" s="1" t="s">
        <v>720</v>
      </c>
      <c r="B311" s="1" t="s">
        <v>305</v>
      </c>
      <c r="C311" s="1" t="n">
        <v>0</v>
      </c>
      <c r="D311" s="1" t="n">
        <v>200</v>
      </c>
      <c r="E311" s="1" t="n">
        <v>976</v>
      </c>
      <c r="F311" s="1" t="s">
        <v>306</v>
      </c>
      <c r="G311" s="184" t="n">
        <v>0.00091838</v>
      </c>
      <c r="H311" s="184" t="n">
        <v>2.1407E-005</v>
      </c>
      <c r="I311" s="184" t="n">
        <v>-8.4035E-006</v>
      </c>
      <c r="J311" s="184" t="n">
        <v>-3.195E-007</v>
      </c>
      <c r="K311" s="184" t="n">
        <v>0.00092678</v>
      </c>
      <c r="L311" s="184" t="n">
        <v>2.1727E-005</v>
      </c>
      <c r="M311" s="185" t="n">
        <v>1.34</v>
      </c>
      <c r="N311" s="1" t="n">
        <v>0</v>
      </c>
      <c r="O311" s="1" t="n">
        <v>0</v>
      </c>
      <c r="P311" s="1" t="n">
        <v>0</v>
      </c>
      <c r="Q311" s="1" t="n">
        <v>1</v>
      </c>
      <c r="R311" s="1" t="n">
        <v>9.2678E-006</v>
      </c>
      <c r="S311" s="1" t="n">
        <v>2.173E-007</v>
      </c>
      <c r="T311" s="1" t="n">
        <v>3</v>
      </c>
      <c r="U311" s="1" t="n">
        <v>0</v>
      </c>
      <c r="V311" s="1" t="n">
        <v>0</v>
      </c>
      <c r="W311" s="186" t="s">
        <v>721</v>
      </c>
      <c r="X311" s="1" t="s">
        <v>308</v>
      </c>
      <c r="Y311" s="1" t="s">
        <v>309</v>
      </c>
      <c r="AD311" s="1" t="n">
        <f aca="false">AD310+3</f>
        <v>929</v>
      </c>
      <c r="AE311" s="1" t="n">
        <v>310</v>
      </c>
      <c r="AF311" s="1" t="str">
        <f aca="true">INDIRECT("A"&amp;AD311)</f>
        <v>52-0.4</v>
      </c>
      <c r="AG311" s="1" t="n">
        <f aca="true">INDIRECT("D"&amp;AD311)</f>
        <v>200</v>
      </c>
      <c r="AH311" s="1" t="n">
        <f aca="true">INDIRECT("E"&amp;AD311)</f>
        <v>976</v>
      </c>
      <c r="AI311" s="184" t="n">
        <f aca="true">INDIRECT("I"&amp;AD311)</f>
        <v>-8.1212E-006</v>
      </c>
      <c r="AJ311" s="184" t="n">
        <f aca="true">INDIRECT("J"&amp;AD311)</f>
        <v>-2.081E-007</v>
      </c>
      <c r="AK311" s="184" t="n">
        <f aca="true">AVERAGE(INDIRECT("K"&amp;AD311):INDIRECT("K"&amp;AD312-1))</f>
        <v>0.00081026</v>
      </c>
      <c r="AL311" s="184" t="n">
        <f aca="true">AVERAGE(INDIRECT("L"&amp;AD311):INDIRECT("L"&amp;AD312-1))</f>
        <v>1.63676666666667E-005</v>
      </c>
      <c r="AM311" s="184" t="n">
        <f aca="false">(ABS(AK311)/AK311*SQRT((AK311)^2+(AL311)^2))</f>
        <v>0.000810425300760108</v>
      </c>
      <c r="AO311" s="184" t="n">
        <f aca="true">STDEV(INDIRECT("K"&amp;AD311):INDIRECT("K"&amp;AD312-1))</f>
        <v>7.0235318750611E-007</v>
      </c>
    </row>
    <row r="312" customFormat="false" ht="14.25" hidden="false" customHeight="true" outlineLevel="0" collapsed="false">
      <c r="A312" s="1" t="s">
        <v>720</v>
      </c>
      <c r="B312" s="1" t="s">
        <v>305</v>
      </c>
      <c r="C312" s="1" t="n">
        <v>0</v>
      </c>
      <c r="D312" s="1" t="n">
        <v>200</v>
      </c>
      <c r="E312" s="1" t="n">
        <v>976</v>
      </c>
      <c r="F312" s="1" t="s">
        <v>306</v>
      </c>
      <c r="G312" s="184" t="n">
        <v>0.00091736</v>
      </c>
      <c r="H312" s="184" t="n">
        <v>2.1089E-005</v>
      </c>
      <c r="I312" s="184" t="n">
        <v>-8.4035E-006</v>
      </c>
      <c r="J312" s="184" t="n">
        <v>-3.195E-007</v>
      </c>
      <c r="K312" s="184" t="n">
        <v>0.00092576</v>
      </c>
      <c r="L312" s="184" t="n">
        <v>2.1408E-005</v>
      </c>
      <c r="M312" s="185" t="n">
        <v>1.32</v>
      </c>
      <c r="N312" s="1" t="n">
        <v>0</v>
      </c>
      <c r="O312" s="1" t="n">
        <v>0</v>
      </c>
      <c r="P312" s="1" t="n">
        <v>0</v>
      </c>
      <c r="Q312" s="1" t="n">
        <v>1</v>
      </c>
      <c r="R312" s="1" t="n">
        <v>9.2576E-006</v>
      </c>
      <c r="S312" s="1" t="n">
        <v>2.141E-007</v>
      </c>
      <c r="T312" s="1" t="n">
        <v>3</v>
      </c>
      <c r="U312" s="1" t="n">
        <v>0</v>
      </c>
      <c r="V312" s="1" t="n">
        <v>0</v>
      </c>
      <c r="W312" s="186" t="s">
        <v>722</v>
      </c>
      <c r="X312" s="1" t="s">
        <v>308</v>
      </c>
      <c r="Y312" s="1" t="s">
        <v>309</v>
      </c>
      <c r="AD312" s="1" t="n">
        <f aca="false">AD311+3</f>
        <v>932</v>
      </c>
      <c r="AE312" s="1" t="n">
        <v>311</v>
      </c>
      <c r="AF312" s="1" t="str">
        <f aca="true">INDIRECT("A"&amp;AD312)</f>
        <v>52-0.2</v>
      </c>
      <c r="AG312" s="1" t="n">
        <f aca="true">INDIRECT("D"&amp;AD312)</f>
        <v>200</v>
      </c>
      <c r="AH312" s="1" t="n">
        <f aca="true">INDIRECT("E"&amp;AD312)</f>
        <v>976</v>
      </c>
      <c r="AI312" s="184" t="n">
        <f aca="true">INDIRECT("I"&amp;AD312)</f>
        <v>-8.1212E-006</v>
      </c>
      <c r="AJ312" s="184" t="n">
        <f aca="true">INDIRECT("J"&amp;AD312)</f>
        <v>-2.081E-007</v>
      </c>
      <c r="AK312" s="184" t="n">
        <f aca="true">AVERAGE(INDIRECT("K"&amp;AD312):INDIRECT("K"&amp;AD313-1))</f>
        <v>0.000816173333333333</v>
      </c>
      <c r="AL312" s="184" t="n">
        <f aca="true">AVERAGE(INDIRECT("L"&amp;AD312):INDIRECT("L"&amp;AD313-1))</f>
        <v>1.77243333333333E-005</v>
      </c>
      <c r="AM312" s="184" t="n">
        <f aca="false">(ABS(AK312)/AK312*SQRT((AK312)^2+(AL312)^2))</f>
        <v>0.000816365764860675</v>
      </c>
      <c r="AO312" s="184" t="n">
        <f aca="true">STDEV(INDIRECT("K"&amp;AD312):INDIRECT("K"&amp;AD313-1))</f>
        <v>3.53843656624411E-006</v>
      </c>
    </row>
    <row r="313" customFormat="false" ht="14.25" hidden="false" customHeight="true" outlineLevel="0" collapsed="false">
      <c r="A313" s="1" t="s">
        <v>720</v>
      </c>
      <c r="B313" s="1" t="s">
        <v>305</v>
      </c>
      <c r="C313" s="1" t="n">
        <v>0</v>
      </c>
      <c r="D313" s="1" t="n">
        <v>200</v>
      </c>
      <c r="E313" s="1" t="n">
        <v>976</v>
      </c>
      <c r="F313" s="1" t="s">
        <v>306</v>
      </c>
      <c r="G313" s="184" t="n">
        <v>0.00091748</v>
      </c>
      <c r="H313" s="184" t="n">
        <v>2.1127E-005</v>
      </c>
      <c r="I313" s="184" t="n">
        <v>-8.4035E-006</v>
      </c>
      <c r="J313" s="184" t="n">
        <v>-3.195E-007</v>
      </c>
      <c r="K313" s="184" t="n">
        <v>0.00092589</v>
      </c>
      <c r="L313" s="184" t="n">
        <v>2.1447E-005</v>
      </c>
      <c r="M313" s="185" t="n">
        <v>1.33</v>
      </c>
      <c r="N313" s="1" t="n">
        <v>0</v>
      </c>
      <c r="O313" s="1" t="n">
        <v>0</v>
      </c>
      <c r="P313" s="1" t="n">
        <v>0</v>
      </c>
      <c r="Q313" s="1" t="n">
        <v>1</v>
      </c>
      <c r="R313" s="1" t="n">
        <v>9.2589E-006</v>
      </c>
      <c r="S313" s="1" t="n">
        <v>2.145E-007</v>
      </c>
      <c r="T313" s="1" t="n">
        <v>3</v>
      </c>
      <c r="U313" s="1" t="n">
        <v>0</v>
      </c>
      <c r="V313" s="1" t="n">
        <v>0</v>
      </c>
      <c r="W313" s="186" t="s">
        <v>723</v>
      </c>
      <c r="X313" s="1" t="s">
        <v>308</v>
      </c>
      <c r="Y313" s="1" t="s">
        <v>309</v>
      </c>
      <c r="AD313" s="1" t="n">
        <f aca="false">AD312+3</f>
        <v>935</v>
      </c>
      <c r="AE313" s="1" t="n">
        <v>312</v>
      </c>
      <c r="AF313" s="1" t="str">
        <f aca="true">INDIRECT("A"&amp;AD313)</f>
        <v>52-&lt;0.2</v>
      </c>
      <c r="AG313" s="1" t="n">
        <f aca="true">INDIRECT("D"&amp;AD313)</f>
        <v>200</v>
      </c>
      <c r="AH313" s="1" t="n">
        <f aca="true">INDIRECT("E"&amp;AD313)</f>
        <v>976</v>
      </c>
      <c r="AI313" s="184" t="n">
        <f aca="true">INDIRECT("I"&amp;AD313)</f>
        <v>-8.1212E-006</v>
      </c>
      <c r="AJ313" s="184" t="n">
        <f aca="true">INDIRECT("J"&amp;AD313)</f>
        <v>-2.081E-007</v>
      </c>
      <c r="AK313" s="184" t="n">
        <f aca="true">AVERAGE(INDIRECT("K"&amp;AD313):INDIRECT("K"&amp;AD314-1))</f>
        <v>0.0024652</v>
      </c>
      <c r="AL313" s="184" t="n">
        <f aca="true">AVERAGE(INDIRECT("L"&amp;AD313):INDIRECT("L"&amp;AD314-1))</f>
        <v>4.35666666666667E-005</v>
      </c>
      <c r="AM313" s="184" t="n">
        <f aca="false">(ABS(AK313)/AK313*SQRT((AK313)^2+(AL313)^2))</f>
        <v>0.0024655849396126</v>
      </c>
      <c r="AO313" s="184" t="n">
        <f aca="true">STDEV(INDIRECT("K"&amp;AD313):INDIRECT("K"&amp;AD314-1))</f>
        <v>1.87349939951947E-006</v>
      </c>
    </row>
    <row r="314" customFormat="false" ht="14.25" hidden="false" customHeight="true" outlineLevel="0" collapsed="false">
      <c r="A314" s="1" t="s">
        <v>724</v>
      </c>
      <c r="B314" s="1" t="s">
        <v>305</v>
      </c>
      <c r="C314" s="1" t="n">
        <v>0</v>
      </c>
      <c r="D314" s="1" t="n">
        <v>200</v>
      </c>
      <c r="E314" s="1" t="n">
        <v>976</v>
      </c>
      <c r="F314" s="1" t="s">
        <v>306</v>
      </c>
      <c r="G314" s="184" t="n">
        <v>0.00087819</v>
      </c>
      <c r="H314" s="184" t="n">
        <v>1.7481E-005</v>
      </c>
      <c r="I314" s="184" t="n">
        <v>-8.4035E-006</v>
      </c>
      <c r="J314" s="184" t="n">
        <v>-3.195E-007</v>
      </c>
      <c r="K314" s="184" t="n">
        <v>0.0008866</v>
      </c>
      <c r="L314" s="184" t="n">
        <v>1.78E-005</v>
      </c>
      <c r="M314" s="185" t="n">
        <v>1.15</v>
      </c>
      <c r="N314" s="1" t="n">
        <v>0</v>
      </c>
      <c r="O314" s="1" t="n">
        <v>0</v>
      </c>
      <c r="P314" s="1" t="n">
        <v>0</v>
      </c>
      <c r="Q314" s="1" t="n">
        <v>1</v>
      </c>
      <c r="R314" s="1" t="n">
        <v>8.866E-006</v>
      </c>
      <c r="S314" s="1" t="n">
        <v>1.78E-007</v>
      </c>
      <c r="T314" s="1" t="n">
        <v>3</v>
      </c>
      <c r="U314" s="1" t="n">
        <v>0</v>
      </c>
      <c r="V314" s="1" t="n">
        <v>0</v>
      </c>
      <c r="W314" s="186" t="s">
        <v>725</v>
      </c>
      <c r="X314" s="1" t="s">
        <v>308</v>
      </c>
      <c r="Y314" s="1" t="s">
        <v>309</v>
      </c>
      <c r="AD314" s="1" t="n">
        <f aca="false">AD313+3</f>
        <v>938</v>
      </c>
      <c r="AE314" s="1" t="n">
        <v>313</v>
      </c>
      <c r="AF314" s="1" t="str">
        <f aca="true">INDIRECT("A"&amp;AD314)</f>
        <v>53-ALL</v>
      </c>
      <c r="AG314" s="1" t="n">
        <f aca="true">INDIRECT("D"&amp;AD314)</f>
        <v>200</v>
      </c>
      <c r="AH314" s="1" t="n">
        <f aca="true">INDIRECT("E"&amp;AD314)</f>
        <v>976</v>
      </c>
      <c r="AI314" s="184" t="n">
        <f aca="true">INDIRECT("I"&amp;AD314)</f>
        <v>-8.1212E-006</v>
      </c>
      <c r="AJ314" s="184" t="n">
        <f aca="true">INDIRECT("J"&amp;AD314)</f>
        <v>-2.081E-007</v>
      </c>
      <c r="AK314" s="184" t="n">
        <f aca="true">AVERAGE(INDIRECT("K"&amp;AD314):INDIRECT("K"&amp;AD315-1))</f>
        <v>0.0017861</v>
      </c>
      <c r="AL314" s="184" t="n">
        <f aca="true">AVERAGE(INDIRECT("L"&amp;AD314):INDIRECT("L"&amp;AD315-1))</f>
        <v>4.24E-005</v>
      </c>
      <c r="AM314" s="184" t="n">
        <f aca="false">(ABS(AK314)/AK314*SQRT((AK314)^2+(AL314)^2))</f>
        <v>0.00178660319321331</v>
      </c>
      <c r="AO314" s="184" t="n">
        <f aca="true">STDEV(INDIRECT("K"&amp;AD314):INDIRECT("K"&amp;AD315-1))</f>
        <v>1.03923048454129E-006</v>
      </c>
    </row>
    <row r="315" customFormat="false" ht="14.25" hidden="false" customHeight="true" outlineLevel="0" collapsed="false">
      <c r="A315" s="1" t="s">
        <v>724</v>
      </c>
      <c r="B315" s="1" t="s">
        <v>305</v>
      </c>
      <c r="C315" s="1" t="n">
        <v>0</v>
      </c>
      <c r="D315" s="1" t="n">
        <v>200</v>
      </c>
      <c r="E315" s="1" t="n">
        <v>976</v>
      </c>
      <c r="F315" s="1" t="s">
        <v>306</v>
      </c>
      <c r="G315" s="184" t="n">
        <v>0.00087829</v>
      </c>
      <c r="H315" s="184" t="n">
        <v>1.7658E-005</v>
      </c>
      <c r="I315" s="184" t="n">
        <v>-8.4035E-006</v>
      </c>
      <c r="J315" s="184" t="n">
        <v>-3.195E-007</v>
      </c>
      <c r="K315" s="184" t="n">
        <v>0.00088669</v>
      </c>
      <c r="L315" s="184" t="n">
        <v>1.7978E-005</v>
      </c>
      <c r="M315" s="185" t="n">
        <v>1.16</v>
      </c>
      <c r="N315" s="1" t="n">
        <v>0</v>
      </c>
      <c r="O315" s="1" t="n">
        <v>0</v>
      </c>
      <c r="P315" s="1" t="n">
        <v>0</v>
      </c>
      <c r="Q315" s="1" t="n">
        <v>1</v>
      </c>
      <c r="R315" s="1" t="n">
        <v>8.8669E-006</v>
      </c>
      <c r="S315" s="1" t="n">
        <v>1.798E-007</v>
      </c>
      <c r="T315" s="1" t="n">
        <v>3</v>
      </c>
      <c r="U315" s="1" t="n">
        <v>0</v>
      </c>
      <c r="V315" s="1" t="n">
        <v>0</v>
      </c>
      <c r="W315" s="186" t="s">
        <v>726</v>
      </c>
      <c r="X315" s="1" t="s">
        <v>308</v>
      </c>
      <c r="Y315" s="1" t="s">
        <v>309</v>
      </c>
      <c r="AD315" s="1" t="n">
        <f aca="false">AD314+3</f>
        <v>941</v>
      </c>
      <c r="AE315" s="1" t="n">
        <v>314</v>
      </c>
      <c r="AF315" s="1" t="str">
        <f aca="true">INDIRECT("A"&amp;AD315)</f>
        <v>53-0.8</v>
      </c>
      <c r="AG315" s="1" t="n">
        <f aca="true">INDIRECT("D"&amp;AD315)</f>
        <v>200</v>
      </c>
      <c r="AH315" s="1" t="n">
        <f aca="true">INDIRECT("E"&amp;AD315)</f>
        <v>976</v>
      </c>
      <c r="AI315" s="184" t="n">
        <f aca="true">INDIRECT("I"&amp;AD315)</f>
        <v>-8.1212E-006</v>
      </c>
      <c r="AJ315" s="184" t="n">
        <f aca="true">INDIRECT("J"&amp;AD315)</f>
        <v>-2.081E-007</v>
      </c>
      <c r="AK315" s="184" t="n">
        <f aca="true">AVERAGE(INDIRECT("K"&amp;AD315):INDIRECT("K"&amp;AD316-1))</f>
        <v>0.00406706666666667</v>
      </c>
      <c r="AL315" s="184" t="n">
        <f aca="true">AVERAGE(INDIRECT("L"&amp;AD315):INDIRECT("L"&amp;AD316-1))</f>
        <v>0.000112533333333333</v>
      </c>
      <c r="AM315" s="184" t="n">
        <f aca="false">(ABS(AK315)/AK315*SQRT((AK315)^2+(AL315)^2))</f>
        <v>0.00406862323424303</v>
      </c>
      <c r="AO315" s="184" t="n">
        <f aca="true">STDEV(INDIRECT("K"&amp;AD315):INDIRECT("K"&amp;AD316-1))</f>
        <v>1.07857931249106E-006</v>
      </c>
    </row>
    <row r="316" customFormat="false" ht="14.25" hidden="false" customHeight="true" outlineLevel="0" collapsed="false">
      <c r="A316" s="1" t="s">
        <v>724</v>
      </c>
      <c r="B316" s="1" t="s">
        <v>305</v>
      </c>
      <c r="C316" s="1" t="n">
        <v>0</v>
      </c>
      <c r="D316" s="1" t="n">
        <v>200</v>
      </c>
      <c r="E316" s="1" t="n">
        <v>976</v>
      </c>
      <c r="F316" s="1" t="s">
        <v>306</v>
      </c>
      <c r="G316" s="184" t="n">
        <v>0.00087803</v>
      </c>
      <c r="H316" s="184" t="n">
        <v>1.758E-005</v>
      </c>
      <c r="I316" s="184" t="n">
        <v>-8.4035E-006</v>
      </c>
      <c r="J316" s="184" t="n">
        <v>-3.195E-007</v>
      </c>
      <c r="K316" s="184" t="n">
        <v>0.00088643</v>
      </c>
      <c r="L316" s="184" t="n">
        <v>1.7899E-005</v>
      </c>
      <c r="M316" s="185" t="n">
        <v>1.16</v>
      </c>
      <c r="N316" s="1" t="n">
        <v>0</v>
      </c>
      <c r="O316" s="1" t="n">
        <v>0</v>
      </c>
      <c r="P316" s="1" t="n">
        <v>0</v>
      </c>
      <c r="Q316" s="1" t="n">
        <v>1</v>
      </c>
      <c r="R316" s="1" t="n">
        <v>8.8643E-006</v>
      </c>
      <c r="S316" s="1" t="n">
        <v>1.79E-007</v>
      </c>
      <c r="T316" s="1" t="n">
        <v>3</v>
      </c>
      <c r="U316" s="1" t="n">
        <v>0</v>
      </c>
      <c r="V316" s="1" t="n">
        <v>0</v>
      </c>
      <c r="W316" s="186" t="s">
        <v>727</v>
      </c>
      <c r="X316" s="1" t="s">
        <v>308</v>
      </c>
      <c r="Y316" s="1" t="s">
        <v>309</v>
      </c>
      <c r="AD316" s="1" t="n">
        <f aca="false">AD315+3</f>
        <v>944</v>
      </c>
      <c r="AE316" s="1" t="n">
        <v>315</v>
      </c>
      <c r="AF316" s="1" t="str">
        <f aca="true">INDIRECT("A"&amp;AD316)</f>
        <v>53-0.6</v>
      </c>
      <c r="AG316" s="1" t="n">
        <f aca="true">INDIRECT("D"&amp;AD316)</f>
        <v>200</v>
      </c>
      <c r="AH316" s="1" t="n">
        <f aca="true">INDIRECT("E"&amp;AD316)</f>
        <v>976</v>
      </c>
      <c r="AI316" s="184" t="n">
        <f aca="true">INDIRECT("I"&amp;AD316)</f>
        <v>-8.1212E-006</v>
      </c>
      <c r="AJ316" s="184" t="n">
        <f aca="true">INDIRECT("J"&amp;AD316)</f>
        <v>-2.081E-007</v>
      </c>
      <c r="AK316" s="184" t="n">
        <f aca="true">AVERAGE(INDIRECT("K"&amp;AD316):INDIRECT("K"&amp;AD317-1))</f>
        <v>0.00270086666666667</v>
      </c>
      <c r="AL316" s="184" t="n">
        <f aca="true">AVERAGE(INDIRECT("L"&amp;AD316):INDIRECT("L"&amp;AD317-1))</f>
        <v>6.87E-005</v>
      </c>
      <c r="AM316" s="184" t="n">
        <f aca="false">(ABS(AK316)/AK316*SQRT((AK316)^2+(AL316)^2))</f>
        <v>0.00270174026159272</v>
      </c>
      <c r="AO316" s="184" t="n">
        <f aca="true">STDEV(INDIRECT("K"&amp;AD316):INDIRECT("K"&amp;AD317-1))</f>
        <v>2.08166599946696E-007</v>
      </c>
    </row>
    <row r="317" customFormat="false" ht="14.25" hidden="false" customHeight="true" outlineLevel="0" collapsed="false">
      <c r="A317" s="1" t="s">
        <v>728</v>
      </c>
      <c r="B317" s="1" t="s">
        <v>305</v>
      </c>
      <c r="C317" s="1" t="n">
        <v>0</v>
      </c>
      <c r="D317" s="1" t="n">
        <v>200</v>
      </c>
      <c r="E317" s="1" t="n">
        <v>976</v>
      </c>
      <c r="F317" s="1" t="s">
        <v>306</v>
      </c>
      <c r="G317" s="184" t="n">
        <v>0.00056229</v>
      </c>
      <c r="H317" s="184" t="n">
        <v>1.2583E-005</v>
      </c>
      <c r="I317" s="184" t="n">
        <v>-8.4035E-006</v>
      </c>
      <c r="J317" s="184" t="n">
        <v>-3.195E-007</v>
      </c>
      <c r="K317" s="184" t="n">
        <v>0.00057069</v>
      </c>
      <c r="L317" s="184" t="n">
        <v>1.2902E-005</v>
      </c>
      <c r="M317" s="185" t="n">
        <v>1.3</v>
      </c>
      <c r="N317" s="1" t="n">
        <v>0</v>
      </c>
      <c r="O317" s="1" t="n">
        <v>0</v>
      </c>
      <c r="P317" s="1" t="n">
        <v>0</v>
      </c>
      <c r="Q317" s="1" t="n">
        <v>1</v>
      </c>
      <c r="R317" s="1" t="n">
        <v>5.7069E-006</v>
      </c>
      <c r="S317" s="1" t="n">
        <v>1.29E-007</v>
      </c>
      <c r="T317" s="1" t="n">
        <v>3</v>
      </c>
      <c r="U317" s="1" t="n">
        <v>0</v>
      </c>
      <c r="V317" s="1" t="n">
        <v>0</v>
      </c>
      <c r="W317" s="186" t="s">
        <v>729</v>
      </c>
      <c r="X317" s="1" t="s">
        <v>308</v>
      </c>
      <c r="Y317" s="1" t="s">
        <v>309</v>
      </c>
      <c r="AD317" s="1" t="n">
        <f aca="false">AD316+3</f>
        <v>947</v>
      </c>
      <c r="AE317" s="1" t="n">
        <v>316</v>
      </c>
      <c r="AF317" s="1" t="str">
        <f aca="true">INDIRECT("A"&amp;AD317)</f>
        <v>53-0.4</v>
      </c>
      <c r="AG317" s="1" t="n">
        <f aca="true">INDIRECT("D"&amp;AD317)</f>
        <v>200</v>
      </c>
      <c r="AH317" s="1" t="n">
        <f aca="true">INDIRECT("E"&amp;AD317)</f>
        <v>976</v>
      </c>
      <c r="AI317" s="184" t="n">
        <f aca="true">INDIRECT("I"&amp;AD317)</f>
        <v>-8.1212E-006</v>
      </c>
      <c r="AJ317" s="184" t="n">
        <f aca="true">INDIRECT("J"&amp;AD317)</f>
        <v>-2.081E-007</v>
      </c>
      <c r="AK317" s="184" t="n">
        <f aca="true">AVERAGE(INDIRECT("K"&amp;AD317):INDIRECT("K"&amp;AD318-1))</f>
        <v>0.0014117</v>
      </c>
      <c r="AL317" s="184" t="n">
        <f aca="true">AVERAGE(INDIRECT("L"&amp;AD317):INDIRECT("L"&amp;AD318-1))</f>
        <v>3.66E-005</v>
      </c>
      <c r="AM317" s="184" t="n">
        <f aca="false">(ABS(AK317)/AK317*SQRT((AK317)^2+(AL317)^2))</f>
        <v>0.00141217436954506</v>
      </c>
      <c r="AO317" s="184" t="n">
        <f aca="true">STDEV(INDIRECT("K"&amp;AD317):INDIRECT("K"&amp;AD318-1))</f>
        <v>7.93725393319376E-007</v>
      </c>
    </row>
    <row r="318" customFormat="false" ht="14.25" hidden="false" customHeight="true" outlineLevel="0" collapsed="false">
      <c r="A318" s="1" t="s">
        <v>728</v>
      </c>
      <c r="B318" s="1" t="s">
        <v>305</v>
      </c>
      <c r="C318" s="1" t="n">
        <v>0</v>
      </c>
      <c r="D318" s="1" t="n">
        <v>200</v>
      </c>
      <c r="E318" s="1" t="n">
        <v>976</v>
      </c>
      <c r="F318" s="1" t="s">
        <v>306</v>
      </c>
      <c r="G318" s="184" t="n">
        <v>0.00056238</v>
      </c>
      <c r="H318" s="184" t="n">
        <v>1.2378E-005</v>
      </c>
      <c r="I318" s="184" t="n">
        <v>-8.4035E-006</v>
      </c>
      <c r="J318" s="184" t="n">
        <v>-3.195E-007</v>
      </c>
      <c r="K318" s="184" t="n">
        <v>0.00057078</v>
      </c>
      <c r="L318" s="184" t="n">
        <v>1.2698E-005</v>
      </c>
      <c r="M318" s="185" t="n">
        <v>1.27</v>
      </c>
      <c r="N318" s="1" t="n">
        <v>0</v>
      </c>
      <c r="O318" s="1" t="n">
        <v>0</v>
      </c>
      <c r="P318" s="1" t="n">
        <v>0</v>
      </c>
      <c r="Q318" s="1" t="n">
        <v>1</v>
      </c>
      <c r="R318" s="1" t="n">
        <v>5.7078E-006</v>
      </c>
      <c r="S318" s="1" t="n">
        <v>1.27E-007</v>
      </c>
      <c r="T318" s="1" t="n">
        <v>3</v>
      </c>
      <c r="U318" s="1" t="n">
        <v>0</v>
      </c>
      <c r="V318" s="1" t="n">
        <v>0</v>
      </c>
      <c r="W318" s="186" t="s">
        <v>730</v>
      </c>
      <c r="X318" s="1" t="s">
        <v>308</v>
      </c>
      <c r="Y318" s="1" t="s">
        <v>309</v>
      </c>
      <c r="AD318" s="1" t="n">
        <f aca="false">AD317+3</f>
        <v>950</v>
      </c>
      <c r="AE318" s="1" t="n">
        <v>317</v>
      </c>
      <c r="AF318" s="1" t="str">
        <f aca="true">INDIRECT("A"&amp;AD318)</f>
        <v>53-0.2</v>
      </c>
      <c r="AG318" s="1" t="n">
        <f aca="true">INDIRECT("D"&amp;AD318)</f>
        <v>200</v>
      </c>
      <c r="AH318" s="1" t="n">
        <f aca="true">INDIRECT("E"&amp;AD318)</f>
        <v>976</v>
      </c>
      <c r="AI318" s="184" t="n">
        <f aca="true">INDIRECT("I"&amp;AD318)</f>
        <v>-8.1212E-006</v>
      </c>
      <c r="AJ318" s="184" t="n">
        <f aca="true">INDIRECT("J"&amp;AD318)</f>
        <v>-2.081E-007</v>
      </c>
      <c r="AK318" s="184" t="n">
        <f aca="true">AVERAGE(INDIRECT("K"&amp;AD318):INDIRECT("K"&amp;AD319-1))</f>
        <v>0.00101443333333333</v>
      </c>
      <c r="AL318" s="184" t="n">
        <f aca="true">AVERAGE(INDIRECT("L"&amp;AD318):INDIRECT("L"&amp;AD319-1))</f>
        <v>2.64333333333333E-005</v>
      </c>
      <c r="AM318" s="184" t="n">
        <f aca="false">(ABS(AK318)/AK318*SQRT((AK318)^2+(AL318)^2))</f>
        <v>0.00101477766475662</v>
      </c>
      <c r="AO318" s="184" t="n">
        <f aca="true">STDEV(INDIRECT("K"&amp;AD318):INDIRECT("K"&amp;AD319-1))</f>
        <v>6.42910050732902E-007</v>
      </c>
    </row>
    <row r="319" customFormat="false" ht="14.25" hidden="false" customHeight="true" outlineLevel="0" collapsed="false">
      <c r="A319" s="1" t="s">
        <v>728</v>
      </c>
      <c r="B319" s="1" t="s">
        <v>305</v>
      </c>
      <c r="C319" s="1" t="n">
        <v>0</v>
      </c>
      <c r="D319" s="1" t="n">
        <v>200</v>
      </c>
      <c r="E319" s="1" t="n">
        <v>976</v>
      </c>
      <c r="F319" s="1" t="s">
        <v>306</v>
      </c>
      <c r="G319" s="184" t="n">
        <v>0.00056264</v>
      </c>
      <c r="H319" s="184" t="n">
        <v>1.2453E-005</v>
      </c>
      <c r="I319" s="184" t="n">
        <v>-8.4035E-006</v>
      </c>
      <c r="J319" s="184" t="n">
        <v>-3.195E-007</v>
      </c>
      <c r="K319" s="184" t="n">
        <v>0.00057104</v>
      </c>
      <c r="L319" s="184" t="n">
        <v>1.2772E-005</v>
      </c>
      <c r="M319" s="185" t="n">
        <v>1.28</v>
      </c>
      <c r="N319" s="1" t="n">
        <v>0</v>
      </c>
      <c r="O319" s="1" t="n">
        <v>0</v>
      </c>
      <c r="P319" s="1" t="n">
        <v>0</v>
      </c>
      <c r="Q319" s="1" t="n">
        <v>1</v>
      </c>
      <c r="R319" s="1" t="n">
        <v>5.7104E-006</v>
      </c>
      <c r="S319" s="1" t="n">
        <v>1.277E-007</v>
      </c>
      <c r="T319" s="1" t="n">
        <v>3</v>
      </c>
      <c r="U319" s="1" t="n">
        <v>0</v>
      </c>
      <c r="V319" s="1" t="n">
        <v>0</v>
      </c>
      <c r="W319" s="186" t="s">
        <v>731</v>
      </c>
      <c r="X319" s="1" t="s">
        <v>308</v>
      </c>
      <c r="Y319" s="1" t="s">
        <v>309</v>
      </c>
      <c r="AD319" s="1" t="n">
        <f aca="false">AD318+3</f>
        <v>953</v>
      </c>
      <c r="AE319" s="1" t="n">
        <v>318</v>
      </c>
      <c r="AF319" s="1" t="str">
        <f aca="true">INDIRECT("A"&amp;AD319)</f>
        <v>53-&lt;0.2</v>
      </c>
      <c r="AG319" s="1" t="n">
        <f aca="true">INDIRECT("D"&amp;AD319)</f>
        <v>200</v>
      </c>
      <c r="AH319" s="1" t="n">
        <f aca="true">INDIRECT("E"&amp;AD319)</f>
        <v>976</v>
      </c>
      <c r="AI319" s="184" t="n">
        <f aca="true">INDIRECT("I"&amp;AD319)</f>
        <v>-8.1212E-006</v>
      </c>
      <c r="AJ319" s="184" t="n">
        <f aca="true">INDIRECT("J"&amp;AD319)</f>
        <v>-2.081E-007</v>
      </c>
      <c r="AK319" s="184" t="n">
        <f aca="true">AVERAGE(INDIRECT("K"&amp;AD319):INDIRECT("K"&amp;AD320-1))</f>
        <v>0.0018745</v>
      </c>
      <c r="AL319" s="184" t="n">
        <f aca="true">AVERAGE(INDIRECT("L"&amp;AD319):INDIRECT("L"&amp;AD320-1))</f>
        <v>4.04666666666667E-005</v>
      </c>
      <c r="AM319" s="184" t="n">
        <f aca="false">(ABS(AK319)/AK319*SQRT((AK319)^2+(AL319)^2))</f>
        <v>0.00187493674589601</v>
      </c>
      <c r="AO319" s="184" t="n">
        <f aca="true">STDEV(INDIRECT("K"&amp;AD319):INDIRECT("K"&amp;AD320-1))</f>
        <v>9.84885780179717E-007</v>
      </c>
    </row>
    <row r="320" customFormat="false" ht="14.25" hidden="false" customHeight="true" outlineLevel="0" collapsed="false">
      <c r="A320" s="1" t="s">
        <v>732</v>
      </c>
      <c r="B320" s="1" t="s">
        <v>305</v>
      </c>
      <c r="C320" s="1" t="n">
        <v>0</v>
      </c>
      <c r="D320" s="1" t="n">
        <v>200</v>
      </c>
      <c r="E320" s="1" t="n">
        <v>976</v>
      </c>
      <c r="F320" s="1" t="s">
        <v>306</v>
      </c>
      <c r="G320" s="184" t="n">
        <v>0.00074231</v>
      </c>
      <c r="H320" s="184" t="n">
        <v>1.5055E-005</v>
      </c>
      <c r="I320" s="184" t="n">
        <v>-8.4035E-006</v>
      </c>
      <c r="J320" s="184" t="n">
        <v>-3.195E-007</v>
      </c>
      <c r="K320" s="184" t="n">
        <v>0.00075071</v>
      </c>
      <c r="L320" s="184" t="n">
        <v>1.5375E-005</v>
      </c>
      <c r="M320" s="185" t="n">
        <v>1.17</v>
      </c>
      <c r="N320" s="1" t="n">
        <v>0</v>
      </c>
      <c r="O320" s="1" t="n">
        <v>0</v>
      </c>
      <c r="P320" s="1" t="n">
        <v>0</v>
      </c>
      <c r="Q320" s="1" t="n">
        <v>1</v>
      </c>
      <c r="R320" s="1" t="n">
        <v>7.5071E-006</v>
      </c>
      <c r="S320" s="1" t="n">
        <v>1.537E-007</v>
      </c>
      <c r="T320" s="1" t="n">
        <v>3</v>
      </c>
      <c r="U320" s="1" t="n">
        <v>0</v>
      </c>
      <c r="V320" s="1" t="n">
        <v>0</v>
      </c>
      <c r="W320" s="186" t="s">
        <v>733</v>
      </c>
      <c r="X320" s="1" t="s">
        <v>308</v>
      </c>
      <c r="Y320" s="1" t="s">
        <v>309</v>
      </c>
      <c r="AD320" s="1" t="n">
        <f aca="false">AD319+3</f>
        <v>956</v>
      </c>
      <c r="AE320" s="1" t="n">
        <v>319</v>
      </c>
      <c r="AF320" s="1" t="str">
        <f aca="true">INDIRECT("A"&amp;AD320)</f>
        <v>54-ALL</v>
      </c>
      <c r="AG320" s="1" t="n">
        <f aca="true">INDIRECT("D"&amp;AD320)</f>
        <v>200</v>
      </c>
      <c r="AH320" s="1" t="n">
        <f aca="true">INDIRECT("E"&amp;AD320)</f>
        <v>976</v>
      </c>
      <c r="AI320" s="184" t="n">
        <f aca="true">INDIRECT("I"&amp;AD320)</f>
        <v>-8.1212E-006</v>
      </c>
      <c r="AJ320" s="184" t="n">
        <f aca="true">INDIRECT("J"&amp;AD320)</f>
        <v>-2.081E-007</v>
      </c>
      <c r="AK320" s="184" t="n">
        <f aca="true">AVERAGE(INDIRECT("K"&amp;AD320):INDIRECT("K"&amp;AD321-1))</f>
        <v>0.00128893333333333</v>
      </c>
      <c r="AL320" s="184" t="n">
        <f aca="true">AVERAGE(INDIRECT("L"&amp;AD320):INDIRECT("L"&amp;AD321-1))</f>
        <v>2.23333333333333E-005</v>
      </c>
      <c r="AM320" s="184" t="n">
        <f aca="false">(ABS(AK320)/AK320*SQRT((AK320)^2+(AL320)^2))</f>
        <v>0.00128912680352072</v>
      </c>
      <c r="AO320" s="184" t="n">
        <f aca="true">STDEV(INDIRECT("K"&amp;AD320):INDIRECT("K"&amp;AD321-1))</f>
        <v>1.52752523165187E-007</v>
      </c>
    </row>
    <row r="321" customFormat="false" ht="14.25" hidden="false" customHeight="true" outlineLevel="0" collapsed="false">
      <c r="A321" s="1" t="s">
        <v>732</v>
      </c>
      <c r="B321" s="1" t="s">
        <v>305</v>
      </c>
      <c r="C321" s="1" t="n">
        <v>0</v>
      </c>
      <c r="D321" s="1" t="n">
        <v>200</v>
      </c>
      <c r="E321" s="1" t="n">
        <v>976</v>
      </c>
      <c r="F321" s="1" t="s">
        <v>306</v>
      </c>
      <c r="G321" s="184" t="n">
        <v>0.00074184</v>
      </c>
      <c r="H321" s="184" t="n">
        <v>1.4959E-005</v>
      </c>
      <c r="I321" s="184" t="n">
        <v>-8.4035E-006</v>
      </c>
      <c r="J321" s="184" t="n">
        <v>-3.195E-007</v>
      </c>
      <c r="K321" s="184" t="n">
        <v>0.00075024</v>
      </c>
      <c r="L321" s="184" t="n">
        <v>1.5279E-005</v>
      </c>
      <c r="M321" s="185" t="n">
        <v>1.17</v>
      </c>
      <c r="N321" s="1" t="n">
        <v>0</v>
      </c>
      <c r="O321" s="1" t="n">
        <v>0</v>
      </c>
      <c r="P321" s="1" t="n">
        <v>0</v>
      </c>
      <c r="Q321" s="1" t="n">
        <v>1</v>
      </c>
      <c r="R321" s="1" t="n">
        <v>7.5024E-006</v>
      </c>
      <c r="S321" s="1" t="n">
        <v>1.528E-007</v>
      </c>
      <c r="T321" s="1" t="n">
        <v>3</v>
      </c>
      <c r="U321" s="1" t="n">
        <v>0</v>
      </c>
      <c r="V321" s="1" t="n">
        <v>0</v>
      </c>
      <c r="W321" s="186" t="s">
        <v>734</v>
      </c>
      <c r="X321" s="1" t="s">
        <v>308</v>
      </c>
      <c r="Y321" s="1" t="s">
        <v>309</v>
      </c>
      <c r="AD321" s="1" t="n">
        <f aca="false">AD320+3</f>
        <v>959</v>
      </c>
      <c r="AE321" s="1" t="n">
        <v>320</v>
      </c>
      <c r="AF321" s="1" t="str">
        <f aca="true">INDIRECT("A"&amp;AD321)</f>
        <v>54-0.8</v>
      </c>
      <c r="AG321" s="1" t="n">
        <f aca="true">INDIRECT("D"&amp;AD321)</f>
        <v>200</v>
      </c>
      <c r="AH321" s="1" t="n">
        <f aca="true">INDIRECT("E"&amp;AD321)</f>
        <v>976</v>
      </c>
      <c r="AI321" s="184" t="n">
        <f aca="true">INDIRECT("I"&amp;AD321)</f>
        <v>-8.1212E-006</v>
      </c>
      <c r="AJ321" s="184" t="n">
        <f aca="true">INDIRECT("J"&amp;AD321)</f>
        <v>-2.081E-007</v>
      </c>
      <c r="AK321" s="184" t="n">
        <f aca="true">AVERAGE(INDIRECT("K"&amp;AD321):INDIRECT("K"&amp;AD322-1))</f>
        <v>0.00103933333333333</v>
      </c>
      <c r="AL321" s="184" t="n">
        <f aca="true">AVERAGE(INDIRECT("L"&amp;AD321):INDIRECT("L"&amp;AD322-1))</f>
        <v>1.76666666666667E-005</v>
      </c>
      <c r="AM321" s="184" t="n">
        <f aca="false">(ABS(AK321)/AK321*SQRT((AK321)^2+(AL321)^2))</f>
        <v>0.00103948347215763</v>
      </c>
      <c r="AO321" s="184" t="n">
        <f aca="true">STDEV(INDIRECT("K"&amp;AD321):INDIRECT("K"&amp;AD322-1))</f>
        <v>1.52752523165187E-007</v>
      </c>
    </row>
    <row r="322" customFormat="false" ht="14.25" hidden="false" customHeight="true" outlineLevel="0" collapsed="false">
      <c r="A322" s="1" t="s">
        <v>732</v>
      </c>
      <c r="B322" s="1" t="s">
        <v>305</v>
      </c>
      <c r="C322" s="1" t="n">
        <v>0</v>
      </c>
      <c r="D322" s="1" t="n">
        <v>200</v>
      </c>
      <c r="E322" s="1" t="n">
        <v>976</v>
      </c>
      <c r="F322" s="1" t="s">
        <v>306</v>
      </c>
      <c r="G322" s="184" t="n">
        <v>0.00074157</v>
      </c>
      <c r="H322" s="184" t="n">
        <v>1.4764E-005</v>
      </c>
      <c r="I322" s="184" t="n">
        <v>-8.4035E-006</v>
      </c>
      <c r="J322" s="184" t="n">
        <v>-3.195E-007</v>
      </c>
      <c r="K322" s="184" t="n">
        <v>0.00074997</v>
      </c>
      <c r="L322" s="184" t="n">
        <v>1.5084E-005</v>
      </c>
      <c r="M322" s="185" t="n">
        <v>1.15</v>
      </c>
      <c r="N322" s="1" t="n">
        <v>0</v>
      </c>
      <c r="O322" s="1" t="n">
        <v>0</v>
      </c>
      <c r="P322" s="1" t="n">
        <v>0</v>
      </c>
      <c r="Q322" s="1" t="n">
        <v>1</v>
      </c>
      <c r="R322" s="1" t="n">
        <v>7.4997E-006</v>
      </c>
      <c r="S322" s="1" t="n">
        <v>1.508E-007</v>
      </c>
      <c r="T322" s="1" t="n">
        <v>3</v>
      </c>
      <c r="U322" s="1" t="n">
        <v>0</v>
      </c>
      <c r="V322" s="1" t="n">
        <v>0</v>
      </c>
      <c r="W322" s="186" t="s">
        <v>735</v>
      </c>
      <c r="X322" s="1" t="s">
        <v>308</v>
      </c>
      <c r="Y322" s="1" t="s">
        <v>309</v>
      </c>
      <c r="AD322" s="1" t="n">
        <f aca="false">AD321+3</f>
        <v>962</v>
      </c>
      <c r="AE322" s="1" t="n">
        <v>321</v>
      </c>
      <c r="AF322" s="1" t="str">
        <f aca="true">INDIRECT("A"&amp;AD322)</f>
        <v>54-0.6</v>
      </c>
      <c r="AG322" s="1" t="n">
        <f aca="true">INDIRECT("D"&amp;AD322)</f>
        <v>200</v>
      </c>
      <c r="AH322" s="1" t="n">
        <f aca="true">INDIRECT("E"&amp;AD322)</f>
        <v>976</v>
      </c>
      <c r="AI322" s="184" t="n">
        <f aca="true">INDIRECT("I"&amp;AD322)</f>
        <v>-8.1212E-006</v>
      </c>
      <c r="AJ322" s="184" t="n">
        <f aca="true">INDIRECT("J"&amp;AD322)</f>
        <v>-2.081E-007</v>
      </c>
      <c r="AK322" s="184" t="n">
        <f aca="true">AVERAGE(INDIRECT("K"&amp;AD322):INDIRECT("K"&amp;AD323-1))</f>
        <v>0.000776143333333333</v>
      </c>
      <c r="AL322" s="184" t="n">
        <f aca="true">AVERAGE(INDIRECT("L"&amp;AD322):INDIRECT("L"&amp;AD323-1))</f>
        <v>1.43596666666667E-005</v>
      </c>
      <c r="AM322" s="184" t="n">
        <f aca="false">(ABS(AK322)/AK322*SQRT((AK322)^2+(AL322)^2))</f>
        <v>0.000776276158273945</v>
      </c>
      <c r="AO322" s="184" t="n">
        <f aca="true">STDEV(INDIRECT("K"&amp;AD322):INDIRECT("K"&amp;AD323-1))</f>
        <v>2.92631736715839E-007</v>
      </c>
    </row>
    <row r="323" customFormat="false" ht="14.25" hidden="false" customHeight="true" outlineLevel="0" collapsed="false">
      <c r="A323" s="1" t="s">
        <v>736</v>
      </c>
      <c r="B323" s="1" t="s">
        <v>305</v>
      </c>
      <c r="C323" s="1" t="n">
        <v>0</v>
      </c>
      <c r="D323" s="1" t="n">
        <v>200</v>
      </c>
      <c r="E323" s="1" t="n">
        <v>976</v>
      </c>
      <c r="F323" s="1" t="s">
        <v>306</v>
      </c>
      <c r="G323" s="184" t="n">
        <v>0.0014067</v>
      </c>
      <c r="H323" s="184" t="n">
        <v>2.57E-005</v>
      </c>
      <c r="I323" s="184" t="n">
        <v>-8.4035E-006</v>
      </c>
      <c r="J323" s="184" t="n">
        <v>-3.195E-007</v>
      </c>
      <c r="K323" s="184" t="n">
        <v>0.0014151</v>
      </c>
      <c r="L323" s="184" t="n">
        <v>2.61E-005</v>
      </c>
      <c r="M323" s="185" t="n">
        <v>1.06</v>
      </c>
      <c r="N323" s="1" t="n">
        <v>0</v>
      </c>
      <c r="O323" s="1" t="n">
        <v>0</v>
      </c>
      <c r="P323" s="1" t="n">
        <v>0</v>
      </c>
      <c r="Q323" s="1" t="n">
        <v>1</v>
      </c>
      <c r="R323" s="1" t="n">
        <v>1.4151E-005</v>
      </c>
      <c r="S323" s="1" t="n">
        <v>2.606E-007</v>
      </c>
      <c r="T323" s="1" t="n">
        <v>3</v>
      </c>
      <c r="U323" s="1" t="n">
        <v>0</v>
      </c>
      <c r="V323" s="1" t="n">
        <v>0</v>
      </c>
      <c r="W323" s="186" t="s">
        <v>737</v>
      </c>
      <c r="X323" s="1" t="s">
        <v>308</v>
      </c>
      <c r="Y323" s="1" t="s">
        <v>309</v>
      </c>
      <c r="AD323" s="1" t="n">
        <f aca="false">AD322+3</f>
        <v>965</v>
      </c>
      <c r="AE323" s="1" t="n">
        <v>322</v>
      </c>
      <c r="AF323" s="1" t="str">
        <f aca="true">INDIRECT("A"&amp;AD323)</f>
        <v>54-0.4</v>
      </c>
      <c r="AG323" s="1" t="n">
        <f aca="true">INDIRECT("D"&amp;AD323)</f>
        <v>200</v>
      </c>
      <c r="AH323" s="1" t="n">
        <f aca="true">INDIRECT("E"&amp;AD323)</f>
        <v>976</v>
      </c>
      <c r="AI323" s="184" t="n">
        <f aca="true">INDIRECT("I"&amp;AD323)</f>
        <v>-8.1212E-006</v>
      </c>
      <c r="AJ323" s="184" t="n">
        <f aca="true">INDIRECT("J"&amp;AD323)</f>
        <v>-2.081E-007</v>
      </c>
      <c r="AK323" s="184" t="n">
        <f aca="true">AVERAGE(INDIRECT("K"&amp;AD323):INDIRECT("K"&amp;AD324-1))</f>
        <v>0.000591103333333333</v>
      </c>
      <c r="AL323" s="184" t="n">
        <f aca="true">AVERAGE(INDIRECT("L"&amp;AD323):INDIRECT("L"&amp;AD324-1))</f>
        <v>1.1508E-005</v>
      </c>
      <c r="AM323" s="184" t="n">
        <f aca="false">(ABS(AK323)/AK323*SQRT((AK323)^2+(AL323)^2))</f>
        <v>0.000591215345489085</v>
      </c>
      <c r="AO323" s="184" t="n">
        <f aca="true">STDEV(INDIRECT("K"&amp;AD323):INDIRECT("K"&amp;AD324-1))</f>
        <v>2.56969518296111E-007</v>
      </c>
    </row>
    <row r="324" customFormat="false" ht="14.25" hidden="false" customHeight="true" outlineLevel="0" collapsed="false">
      <c r="A324" s="1" t="s">
        <v>736</v>
      </c>
      <c r="B324" s="1" t="s">
        <v>305</v>
      </c>
      <c r="C324" s="1" t="n">
        <v>0</v>
      </c>
      <c r="D324" s="1" t="n">
        <v>200</v>
      </c>
      <c r="E324" s="1" t="n">
        <v>976</v>
      </c>
      <c r="F324" s="1" t="s">
        <v>306</v>
      </c>
      <c r="G324" s="184" t="n">
        <v>0.0014059</v>
      </c>
      <c r="H324" s="184" t="n">
        <v>2.58E-005</v>
      </c>
      <c r="I324" s="184" t="n">
        <v>-8.4035E-006</v>
      </c>
      <c r="J324" s="184" t="n">
        <v>-3.195E-007</v>
      </c>
      <c r="K324" s="184" t="n">
        <v>0.0014143</v>
      </c>
      <c r="L324" s="184" t="n">
        <v>2.61E-005</v>
      </c>
      <c r="M324" s="185" t="n">
        <v>1.06</v>
      </c>
      <c r="N324" s="1" t="n">
        <v>0</v>
      </c>
      <c r="O324" s="1" t="n">
        <v>0</v>
      </c>
      <c r="P324" s="1" t="n">
        <v>0</v>
      </c>
      <c r="Q324" s="1" t="n">
        <v>1</v>
      </c>
      <c r="R324" s="1" t="n">
        <v>1.4143E-005</v>
      </c>
      <c r="S324" s="1" t="n">
        <v>2.61E-007</v>
      </c>
      <c r="T324" s="1" t="n">
        <v>3</v>
      </c>
      <c r="U324" s="1" t="n">
        <v>0</v>
      </c>
      <c r="V324" s="1" t="n">
        <v>0</v>
      </c>
      <c r="W324" s="186" t="s">
        <v>738</v>
      </c>
      <c r="X324" s="1" t="s">
        <v>308</v>
      </c>
      <c r="Y324" s="1" t="s">
        <v>309</v>
      </c>
      <c r="AD324" s="1" t="n">
        <f aca="false">AD323+3</f>
        <v>968</v>
      </c>
      <c r="AE324" s="1" t="n">
        <v>323</v>
      </c>
      <c r="AF324" s="1" t="str">
        <f aca="true">INDIRECT("A"&amp;AD324)</f>
        <v>54-0.2</v>
      </c>
      <c r="AG324" s="1" t="n">
        <f aca="true">INDIRECT("D"&amp;AD324)</f>
        <v>200</v>
      </c>
      <c r="AH324" s="1" t="n">
        <f aca="true">INDIRECT("E"&amp;AD324)</f>
        <v>976</v>
      </c>
      <c r="AI324" s="184" t="n">
        <f aca="true">INDIRECT("I"&amp;AD324)</f>
        <v>-8.1212E-006</v>
      </c>
      <c r="AJ324" s="184" t="n">
        <f aca="true">INDIRECT("J"&amp;AD324)</f>
        <v>-2.081E-007</v>
      </c>
      <c r="AK324" s="184" t="n">
        <f aca="true">AVERAGE(INDIRECT("K"&amp;AD324):INDIRECT("K"&amp;AD325-1))</f>
        <v>0.000702796666666667</v>
      </c>
      <c r="AL324" s="184" t="n">
        <f aca="true">AVERAGE(INDIRECT("L"&amp;AD324):INDIRECT("L"&amp;AD325-1))</f>
        <v>1.29736666666667E-005</v>
      </c>
      <c r="AM324" s="184" t="n">
        <f aca="false">(ABS(AK324)/AK324*SQRT((AK324)^2+(AL324)^2))</f>
        <v>0.000702916403781101</v>
      </c>
      <c r="AO324" s="184" t="n">
        <f aca="true">STDEV(INDIRECT("K"&amp;AD324):INDIRECT("K"&amp;AD325-1))</f>
        <v>8.0208062770119E-008</v>
      </c>
    </row>
    <row r="325" customFormat="false" ht="14.25" hidden="false" customHeight="true" outlineLevel="0" collapsed="false">
      <c r="A325" s="1" t="s">
        <v>736</v>
      </c>
      <c r="B325" s="1" t="s">
        <v>305</v>
      </c>
      <c r="C325" s="1" t="n">
        <v>0</v>
      </c>
      <c r="D325" s="1" t="n">
        <v>200</v>
      </c>
      <c r="E325" s="1" t="n">
        <v>976</v>
      </c>
      <c r="F325" s="1" t="s">
        <v>306</v>
      </c>
      <c r="G325" s="184" t="n">
        <v>0.0014052</v>
      </c>
      <c r="H325" s="184" t="n">
        <v>2.55E-005</v>
      </c>
      <c r="I325" s="184" t="n">
        <v>-8.4035E-006</v>
      </c>
      <c r="J325" s="184" t="n">
        <v>-3.195E-007</v>
      </c>
      <c r="K325" s="184" t="n">
        <v>0.0014136</v>
      </c>
      <c r="L325" s="184" t="n">
        <v>2.58E-005</v>
      </c>
      <c r="M325" s="185" t="n">
        <v>1.05</v>
      </c>
      <c r="N325" s="1" t="n">
        <v>0</v>
      </c>
      <c r="O325" s="1" t="n">
        <v>0</v>
      </c>
      <c r="P325" s="1" t="n">
        <v>0</v>
      </c>
      <c r="Q325" s="1" t="n">
        <v>1</v>
      </c>
      <c r="R325" s="1" t="n">
        <v>1.4136E-005</v>
      </c>
      <c r="S325" s="1" t="n">
        <v>2.585E-007</v>
      </c>
      <c r="T325" s="1" t="n">
        <v>3</v>
      </c>
      <c r="U325" s="1" t="n">
        <v>0</v>
      </c>
      <c r="V325" s="1" t="n">
        <v>0</v>
      </c>
      <c r="W325" s="186" t="s">
        <v>739</v>
      </c>
      <c r="X325" s="1" t="s">
        <v>308</v>
      </c>
      <c r="Y325" s="1" t="s">
        <v>309</v>
      </c>
      <c r="AD325" s="1" t="n">
        <f aca="false">AD324+3</f>
        <v>971</v>
      </c>
      <c r="AE325" s="1" t="n">
        <v>324</v>
      </c>
      <c r="AF325" s="1" t="str">
        <f aca="true">INDIRECT("A"&amp;AD325)</f>
        <v>54-&lt;0.2</v>
      </c>
      <c r="AG325" s="1" t="n">
        <f aca="true">INDIRECT("D"&amp;AD325)</f>
        <v>200</v>
      </c>
      <c r="AH325" s="1" t="n">
        <f aca="true">INDIRECT("E"&amp;AD325)</f>
        <v>976</v>
      </c>
      <c r="AI325" s="184" t="n">
        <f aca="true">INDIRECT("I"&amp;AD325)</f>
        <v>-8.1212E-006</v>
      </c>
      <c r="AJ325" s="184" t="n">
        <f aca="true">INDIRECT("J"&amp;AD325)</f>
        <v>-2.081E-007</v>
      </c>
      <c r="AK325" s="184" t="n">
        <f aca="true">AVERAGE(INDIRECT("K"&amp;AD325):INDIRECT("K"&amp;AD326-1))</f>
        <v>0.0013732</v>
      </c>
      <c r="AL325" s="184" t="n">
        <f aca="true">AVERAGE(INDIRECT("L"&amp;AD325):INDIRECT("L"&amp;AD326-1))</f>
        <v>2.3E-005</v>
      </c>
      <c r="AM325" s="184" t="n">
        <f aca="false">(ABS(AK325)/AK325*SQRT((AK325)^2+(AL325)^2))</f>
        <v>0.00137339260228094</v>
      </c>
      <c r="AO325" s="184" t="n">
        <f aca="true">STDEV(INDIRECT("K"&amp;AD325):INDIRECT("K"&amp;AD326-1))</f>
        <v>9.64365076099268E-007</v>
      </c>
    </row>
    <row r="326" customFormat="false" ht="14.25" hidden="false" customHeight="true" outlineLevel="0" collapsed="false">
      <c r="A326" s="1" t="s">
        <v>740</v>
      </c>
      <c r="B326" s="1" t="s">
        <v>305</v>
      </c>
      <c r="C326" s="1" t="n">
        <v>0</v>
      </c>
      <c r="D326" s="1" t="n">
        <v>200</v>
      </c>
      <c r="E326" s="1" t="n">
        <v>976</v>
      </c>
      <c r="F326" s="1" t="s">
        <v>306</v>
      </c>
      <c r="G326" s="184" t="n">
        <v>0.0021651</v>
      </c>
      <c r="H326" s="184" t="n">
        <v>4.06E-005</v>
      </c>
      <c r="I326" s="184" t="n">
        <v>-8.4035E-006</v>
      </c>
      <c r="J326" s="184" t="n">
        <v>-3.195E-007</v>
      </c>
      <c r="K326" s="184" t="n">
        <v>0.0021735</v>
      </c>
      <c r="L326" s="184" t="n">
        <v>4.1E-005</v>
      </c>
      <c r="M326" s="185" t="n">
        <v>1.08</v>
      </c>
      <c r="N326" s="1" t="n">
        <v>0</v>
      </c>
      <c r="O326" s="1" t="n">
        <v>0</v>
      </c>
      <c r="P326" s="1" t="n">
        <v>0</v>
      </c>
      <c r="Q326" s="1" t="n">
        <v>1</v>
      </c>
      <c r="R326" s="1" t="n">
        <v>2.1735E-005</v>
      </c>
      <c r="S326" s="1" t="n">
        <v>4.095E-007</v>
      </c>
      <c r="T326" s="1" t="n">
        <v>3</v>
      </c>
      <c r="U326" s="1" t="n">
        <v>0</v>
      </c>
      <c r="V326" s="1" t="n">
        <v>0</v>
      </c>
      <c r="W326" s="186" t="s">
        <v>741</v>
      </c>
      <c r="X326" s="1" t="s">
        <v>308</v>
      </c>
      <c r="Y326" s="1" t="s">
        <v>309</v>
      </c>
      <c r="AD326" s="1" t="n">
        <f aca="false">AD325+3</f>
        <v>974</v>
      </c>
      <c r="AE326" s="1" t="n">
        <v>325</v>
      </c>
      <c r="AF326" s="1" t="str">
        <f aca="true">INDIRECT("A"&amp;AD326)</f>
        <v>55-ALL</v>
      </c>
      <c r="AG326" s="1" t="n">
        <f aca="true">INDIRECT("D"&amp;AD326)</f>
        <v>200</v>
      </c>
      <c r="AH326" s="1" t="n">
        <f aca="true">INDIRECT("E"&amp;AD326)</f>
        <v>976</v>
      </c>
      <c r="AI326" s="184" t="n">
        <f aca="true">INDIRECT("I"&amp;AD326)</f>
        <v>-8.1212E-006</v>
      </c>
      <c r="AJ326" s="184" t="n">
        <f aca="true">INDIRECT("J"&amp;AD326)</f>
        <v>-2.081E-007</v>
      </c>
      <c r="AK326" s="184" t="n">
        <f aca="true">AVERAGE(INDIRECT("K"&amp;AD326):INDIRECT("K"&amp;AD327-1))</f>
        <v>0.00290493333333333</v>
      </c>
      <c r="AL326" s="184" t="n">
        <f aca="true">AVERAGE(INDIRECT("L"&amp;AD326):INDIRECT("L"&amp;AD327-1))</f>
        <v>3.61E-005</v>
      </c>
      <c r="AM326" s="184" t="n">
        <f aca="false">(ABS(AK326)/AK326*SQRT((AK326)^2+(AL326)^2))</f>
        <v>0.00290515763446859</v>
      </c>
      <c r="AO326" s="184" t="n">
        <f aca="true">STDEV(INDIRECT("K"&amp;AD326):INDIRECT("K"&amp;AD327-1))</f>
        <v>2.30940107675981E-007</v>
      </c>
    </row>
    <row r="327" customFormat="false" ht="14.25" hidden="false" customHeight="true" outlineLevel="0" collapsed="false">
      <c r="A327" s="1" t="s">
        <v>740</v>
      </c>
      <c r="B327" s="1" t="s">
        <v>305</v>
      </c>
      <c r="C327" s="1" t="n">
        <v>0</v>
      </c>
      <c r="D327" s="1" t="n">
        <v>200</v>
      </c>
      <c r="E327" s="1" t="n">
        <v>976</v>
      </c>
      <c r="F327" s="1" t="s">
        <v>306</v>
      </c>
      <c r="G327" s="184" t="n">
        <v>0.0021662</v>
      </c>
      <c r="H327" s="184" t="n">
        <v>4.05E-005</v>
      </c>
      <c r="I327" s="184" t="n">
        <v>-8.4035E-006</v>
      </c>
      <c r="J327" s="184" t="n">
        <v>-3.195E-007</v>
      </c>
      <c r="K327" s="184" t="n">
        <v>0.0021746</v>
      </c>
      <c r="L327" s="184" t="n">
        <v>4.08E-005</v>
      </c>
      <c r="M327" s="185" t="n">
        <v>1.07</v>
      </c>
      <c r="N327" s="1" t="n">
        <v>0</v>
      </c>
      <c r="O327" s="1" t="n">
        <v>0</v>
      </c>
      <c r="P327" s="1" t="n">
        <v>0</v>
      </c>
      <c r="Q327" s="1" t="n">
        <v>1</v>
      </c>
      <c r="R327" s="1" t="n">
        <v>2.1746E-005</v>
      </c>
      <c r="S327" s="1" t="n">
        <v>4.08E-007</v>
      </c>
      <c r="T327" s="1" t="n">
        <v>3</v>
      </c>
      <c r="U327" s="1" t="n">
        <v>0</v>
      </c>
      <c r="V327" s="1" t="n">
        <v>0</v>
      </c>
      <c r="W327" s="186" t="s">
        <v>742</v>
      </c>
      <c r="X327" s="1" t="s">
        <v>308</v>
      </c>
      <c r="Y327" s="1" t="s">
        <v>309</v>
      </c>
      <c r="AD327" s="1" t="n">
        <f aca="false">AD326+3</f>
        <v>977</v>
      </c>
      <c r="AE327" s="1" t="n">
        <v>326</v>
      </c>
      <c r="AF327" s="1" t="str">
        <f aca="true">INDIRECT("A"&amp;AD327)</f>
        <v>55-0.8</v>
      </c>
      <c r="AG327" s="1" t="n">
        <f aca="true">INDIRECT("D"&amp;AD327)</f>
        <v>200</v>
      </c>
      <c r="AH327" s="1" t="n">
        <f aca="true">INDIRECT("E"&amp;AD327)</f>
        <v>976</v>
      </c>
      <c r="AI327" s="184" t="n">
        <f aca="true">INDIRECT("I"&amp;AD327)</f>
        <v>-8.1212E-006</v>
      </c>
      <c r="AJ327" s="184" t="n">
        <f aca="true">INDIRECT("J"&amp;AD327)</f>
        <v>-2.081E-007</v>
      </c>
      <c r="AK327" s="184" t="n">
        <f aca="true">AVERAGE(INDIRECT("K"&amp;AD327):INDIRECT("K"&amp;AD328-1))</f>
        <v>0.0062725</v>
      </c>
      <c r="AL327" s="184" t="n">
        <f aca="true">AVERAGE(INDIRECT("L"&amp;AD327):INDIRECT("L"&amp;AD328-1))</f>
        <v>6.24333333333333E-005</v>
      </c>
      <c r="AM327" s="184" t="n">
        <f aca="false">(ABS(AK327)/AK327*SQRT((AK327)^2+(AL327)^2))</f>
        <v>0.00627281070741905</v>
      </c>
      <c r="AO327" s="184" t="n">
        <f aca="true">STDEV(INDIRECT("K"&amp;AD327):INDIRECT("K"&amp;AD328-1))</f>
        <v>2.17944947177023E-006</v>
      </c>
    </row>
    <row r="328" customFormat="false" ht="14.25" hidden="false" customHeight="true" outlineLevel="0" collapsed="false">
      <c r="A328" s="1" t="s">
        <v>740</v>
      </c>
      <c r="B328" s="1" t="s">
        <v>305</v>
      </c>
      <c r="C328" s="1" t="n">
        <v>0</v>
      </c>
      <c r="D328" s="1" t="n">
        <v>200</v>
      </c>
      <c r="E328" s="1" t="n">
        <v>976</v>
      </c>
      <c r="F328" s="1" t="s">
        <v>306</v>
      </c>
      <c r="G328" s="184" t="n">
        <v>0.002175</v>
      </c>
      <c r="H328" s="184" t="n">
        <v>4.06E-005</v>
      </c>
      <c r="I328" s="184" t="n">
        <v>-8.4035E-006</v>
      </c>
      <c r="J328" s="184" t="n">
        <v>-3.195E-007</v>
      </c>
      <c r="K328" s="184" t="n">
        <v>0.0021834</v>
      </c>
      <c r="L328" s="184" t="n">
        <v>4.09E-005</v>
      </c>
      <c r="M328" s="185" t="n">
        <v>1.07</v>
      </c>
      <c r="N328" s="1" t="n">
        <v>0</v>
      </c>
      <c r="O328" s="1" t="n">
        <v>0</v>
      </c>
      <c r="P328" s="1" t="n">
        <v>0</v>
      </c>
      <c r="Q328" s="1" t="n">
        <v>1</v>
      </c>
      <c r="R328" s="1" t="n">
        <v>2.1834E-005</v>
      </c>
      <c r="S328" s="1" t="n">
        <v>4.087E-007</v>
      </c>
      <c r="T328" s="1" t="n">
        <v>3</v>
      </c>
      <c r="U328" s="1" t="n">
        <v>0</v>
      </c>
      <c r="V328" s="1" t="n">
        <v>0</v>
      </c>
      <c r="W328" s="186" t="s">
        <v>743</v>
      </c>
      <c r="X328" s="1" t="s">
        <v>308</v>
      </c>
      <c r="Y328" s="1" t="s">
        <v>309</v>
      </c>
      <c r="AD328" s="1" t="n">
        <f aca="false">AD327+3</f>
        <v>980</v>
      </c>
      <c r="AE328" s="1" t="n">
        <v>327</v>
      </c>
      <c r="AF328" s="1" t="str">
        <f aca="true">INDIRECT("A"&amp;AD328)</f>
        <v>55-0.6</v>
      </c>
      <c r="AG328" s="1" t="n">
        <f aca="true">INDIRECT("D"&amp;AD328)</f>
        <v>200</v>
      </c>
      <c r="AH328" s="1" t="n">
        <f aca="true">INDIRECT("E"&amp;AD328)</f>
        <v>976</v>
      </c>
      <c r="AI328" s="184" t="n">
        <f aca="true">INDIRECT("I"&amp;AD328)</f>
        <v>-8.1212E-006</v>
      </c>
      <c r="AJ328" s="184" t="n">
        <f aca="true">INDIRECT("J"&amp;AD328)</f>
        <v>-2.081E-007</v>
      </c>
      <c r="AK328" s="184" t="n">
        <f aca="true">AVERAGE(INDIRECT("K"&amp;AD328):INDIRECT("K"&amp;AD329-1))</f>
        <v>0.00350823333333333</v>
      </c>
      <c r="AL328" s="184" t="n">
        <f aca="true">AVERAGE(INDIRECT("L"&amp;AD328):INDIRECT("L"&amp;AD329-1))</f>
        <v>3.87666666666667E-005</v>
      </c>
      <c r="AM328" s="184" t="n">
        <f aca="false">(ABS(AK328)/AK328*SQRT((AK328)^2+(AL328)^2))</f>
        <v>0.00350844751643167</v>
      </c>
      <c r="AO328" s="184" t="n">
        <f aca="true">STDEV(INDIRECT("K"&amp;AD328):INDIRECT("K"&amp;AD329-1))</f>
        <v>1.76162803489664E-006</v>
      </c>
    </row>
    <row r="329" customFormat="false" ht="14.25" hidden="false" customHeight="true" outlineLevel="0" collapsed="false">
      <c r="A329" s="1" t="s">
        <v>744</v>
      </c>
      <c r="B329" s="1" t="s">
        <v>305</v>
      </c>
      <c r="C329" s="1" t="n">
        <v>0</v>
      </c>
      <c r="D329" s="1" t="n">
        <v>200</v>
      </c>
      <c r="E329" s="1" t="n">
        <v>976</v>
      </c>
      <c r="F329" s="1" t="s">
        <v>306</v>
      </c>
      <c r="G329" s="184" t="n">
        <v>0.0051786</v>
      </c>
      <c r="H329" s="184" t="n">
        <v>0.0001103</v>
      </c>
      <c r="I329" s="184" t="n">
        <v>-8.4035E-006</v>
      </c>
      <c r="J329" s="184" t="n">
        <v>-3.195E-007</v>
      </c>
      <c r="K329" s="184" t="n">
        <v>0.005187</v>
      </c>
      <c r="L329" s="184" t="n">
        <v>0.0001107</v>
      </c>
      <c r="M329" s="185" t="n">
        <v>1.22</v>
      </c>
      <c r="N329" s="1" t="n">
        <v>0</v>
      </c>
      <c r="O329" s="1" t="n">
        <v>0</v>
      </c>
      <c r="P329" s="1" t="n">
        <v>0</v>
      </c>
      <c r="Q329" s="1" t="n">
        <v>1</v>
      </c>
      <c r="R329" s="1" t="n">
        <v>5.187E-005</v>
      </c>
      <c r="S329" s="1" t="n">
        <v>1.1066E-006</v>
      </c>
      <c r="T329" s="1" t="n">
        <v>4</v>
      </c>
      <c r="U329" s="1" t="n">
        <v>0</v>
      </c>
      <c r="V329" s="1" t="n">
        <v>0</v>
      </c>
      <c r="W329" s="186" t="s">
        <v>745</v>
      </c>
      <c r="X329" s="1" t="s">
        <v>308</v>
      </c>
      <c r="Y329" s="1" t="s">
        <v>309</v>
      </c>
      <c r="AD329" s="1" t="n">
        <f aca="false">AD328+3</f>
        <v>983</v>
      </c>
      <c r="AE329" s="1" t="n">
        <v>328</v>
      </c>
      <c r="AF329" s="1" t="str">
        <f aca="true">INDIRECT("A"&amp;AD329)</f>
        <v>55-0.4</v>
      </c>
      <c r="AG329" s="1" t="n">
        <f aca="true">INDIRECT("D"&amp;AD329)</f>
        <v>200</v>
      </c>
      <c r="AH329" s="1" t="n">
        <f aca="true">INDIRECT("E"&amp;AD329)</f>
        <v>976</v>
      </c>
      <c r="AI329" s="184" t="n">
        <f aca="true">INDIRECT("I"&amp;AD329)</f>
        <v>-8.1212E-006</v>
      </c>
      <c r="AJ329" s="184" t="n">
        <f aca="true">INDIRECT("J"&amp;AD329)</f>
        <v>-2.081E-007</v>
      </c>
      <c r="AK329" s="184" t="n">
        <f aca="true">AVERAGE(INDIRECT("K"&amp;AD329):INDIRECT("K"&amp;AD330-1))</f>
        <v>0.00220886666666667</v>
      </c>
      <c r="AL329" s="184" t="n">
        <f aca="true">AVERAGE(INDIRECT("L"&amp;AD329):INDIRECT("L"&amp;AD330-1))</f>
        <v>2.64333333333333E-005</v>
      </c>
      <c r="AM329" s="184" t="n">
        <f aca="false">(ABS(AK329)/AK329*SQRT((AK329)^2+(AL329)^2))</f>
        <v>0.00220902482381304</v>
      </c>
      <c r="AO329" s="184" t="n">
        <f aca="true">STDEV(INDIRECT("K"&amp;AD329):INDIRECT("K"&amp;AD330-1))</f>
        <v>1.15470053837991E-007</v>
      </c>
    </row>
    <row r="330" customFormat="false" ht="14.25" hidden="false" customHeight="true" outlineLevel="0" collapsed="false">
      <c r="A330" s="1" t="s">
        <v>744</v>
      </c>
      <c r="B330" s="1" t="s">
        <v>305</v>
      </c>
      <c r="C330" s="1" t="n">
        <v>0</v>
      </c>
      <c r="D330" s="1" t="n">
        <v>200</v>
      </c>
      <c r="E330" s="1" t="n">
        <v>976</v>
      </c>
      <c r="F330" s="1" t="s">
        <v>306</v>
      </c>
      <c r="G330" s="184" t="n">
        <v>0.0051706</v>
      </c>
      <c r="H330" s="184" t="n">
        <v>0.0001097</v>
      </c>
      <c r="I330" s="184" t="n">
        <v>-8.4035E-006</v>
      </c>
      <c r="J330" s="184" t="n">
        <v>-3.195E-007</v>
      </c>
      <c r="K330" s="184" t="n">
        <v>0.005179</v>
      </c>
      <c r="L330" s="184" t="n">
        <v>0.00011</v>
      </c>
      <c r="M330" s="185" t="n">
        <v>1.22</v>
      </c>
      <c r="N330" s="1" t="n">
        <v>0</v>
      </c>
      <c r="O330" s="1" t="n">
        <v>0</v>
      </c>
      <c r="P330" s="1" t="n">
        <v>0</v>
      </c>
      <c r="Q330" s="1" t="n">
        <v>1</v>
      </c>
      <c r="R330" s="1" t="n">
        <v>5.179E-005</v>
      </c>
      <c r="S330" s="1" t="n">
        <v>1.0998E-006</v>
      </c>
      <c r="T330" s="1" t="n">
        <v>4</v>
      </c>
      <c r="U330" s="1" t="n">
        <v>0</v>
      </c>
      <c r="V330" s="1" t="n">
        <v>0</v>
      </c>
      <c r="W330" s="186" t="s">
        <v>746</v>
      </c>
      <c r="X330" s="1" t="s">
        <v>308</v>
      </c>
      <c r="Y330" s="1" t="s">
        <v>309</v>
      </c>
      <c r="AD330" s="1" t="n">
        <f aca="false">AD329+3</f>
        <v>986</v>
      </c>
      <c r="AE330" s="1" t="n">
        <v>329</v>
      </c>
      <c r="AF330" s="1" t="str">
        <f aca="true">INDIRECT("A"&amp;AD330)</f>
        <v>55-0.2</v>
      </c>
      <c r="AG330" s="1" t="n">
        <f aca="true">INDIRECT("D"&amp;AD330)</f>
        <v>200</v>
      </c>
      <c r="AH330" s="1" t="n">
        <f aca="true">INDIRECT("E"&amp;AD330)</f>
        <v>976</v>
      </c>
      <c r="AI330" s="184" t="n">
        <f aca="true">INDIRECT("I"&amp;AD330)</f>
        <v>-8.1212E-006</v>
      </c>
      <c r="AJ330" s="184" t="n">
        <f aca="true">INDIRECT("J"&amp;AD330)</f>
        <v>-2.081E-007</v>
      </c>
      <c r="AK330" s="184" t="n">
        <f aca="true">AVERAGE(INDIRECT("K"&amp;AD330):INDIRECT("K"&amp;AD331-1))</f>
        <v>0.0019145</v>
      </c>
      <c r="AL330" s="184" t="n">
        <f aca="true">AVERAGE(INDIRECT("L"&amp;AD330):INDIRECT("L"&amp;AD331-1))</f>
        <v>2.27333333333333E-005</v>
      </c>
      <c r="AM330" s="184" t="n">
        <f aca="false">(ABS(AK330)/AK330*SQRT((AK330)^2+(AL330)^2))</f>
        <v>0.00191463496636942</v>
      </c>
      <c r="AO330" s="184" t="n">
        <f aca="true">STDEV(INDIRECT("K"&amp;AD330):INDIRECT("K"&amp;AD331-1))</f>
        <v>8.18535277187258E-007</v>
      </c>
    </row>
    <row r="331" customFormat="false" ht="14.25" hidden="false" customHeight="true" outlineLevel="0" collapsed="false">
      <c r="A331" s="1" t="s">
        <v>744</v>
      </c>
      <c r="B331" s="1" t="s">
        <v>305</v>
      </c>
      <c r="C331" s="1" t="n">
        <v>0</v>
      </c>
      <c r="D331" s="1" t="n">
        <v>200</v>
      </c>
      <c r="E331" s="1" t="n">
        <v>976</v>
      </c>
      <c r="F331" s="1" t="s">
        <v>306</v>
      </c>
      <c r="G331" s="184" t="n">
        <v>0.005168</v>
      </c>
      <c r="H331" s="184" t="n">
        <v>0.0001105</v>
      </c>
      <c r="I331" s="184" t="n">
        <v>-8.4035E-006</v>
      </c>
      <c r="J331" s="184" t="n">
        <v>-3.195E-007</v>
      </c>
      <c r="K331" s="184" t="n">
        <v>0.0051764</v>
      </c>
      <c r="L331" s="184" t="n">
        <v>0.0001108</v>
      </c>
      <c r="M331" s="185" t="n">
        <v>1.23</v>
      </c>
      <c r="N331" s="1" t="n">
        <v>0</v>
      </c>
      <c r="O331" s="1" t="n">
        <v>0</v>
      </c>
      <c r="P331" s="1" t="n">
        <v>0</v>
      </c>
      <c r="Q331" s="1" t="n">
        <v>1</v>
      </c>
      <c r="R331" s="1" t="n">
        <v>5.1764E-005</v>
      </c>
      <c r="S331" s="1" t="n">
        <v>1.1081E-006</v>
      </c>
      <c r="T331" s="1" t="n">
        <v>4</v>
      </c>
      <c r="U331" s="1" t="n">
        <v>0</v>
      </c>
      <c r="V331" s="1" t="n">
        <v>0</v>
      </c>
      <c r="W331" s="186" t="s">
        <v>747</v>
      </c>
      <c r="X331" s="1" t="s">
        <v>308</v>
      </c>
      <c r="Y331" s="1" t="s">
        <v>309</v>
      </c>
      <c r="AD331" s="1" t="n">
        <f aca="false">AD330+3</f>
        <v>989</v>
      </c>
      <c r="AE331" s="1" t="n">
        <v>330</v>
      </c>
      <c r="AF331" s="1" t="str">
        <f aca="true">INDIRECT("A"&amp;AD331)</f>
        <v>55-&lt;0.2</v>
      </c>
      <c r="AG331" s="1" t="n">
        <f aca="true">INDIRECT("D"&amp;AD331)</f>
        <v>200</v>
      </c>
      <c r="AH331" s="1" t="n">
        <f aca="true">INDIRECT("E"&amp;AD331)</f>
        <v>976</v>
      </c>
      <c r="AI331" s="184" t="n">
        <f aca="true">INDIRECT("I"&amp;AD331)</f>
        <v>-8.1212E-006</v>
      </c>
      <c r="AJ331" s="184" t="n">
        <f aca="true">INDIRECT("J"&amp;AD331)</f>
        <v>-2.081E-007</v>
      </c>
      <c r="AK331" s="184" t="n">
        <f aca="true">AVERAGE(INDIRECT("K"&amp;AD331):INDIRECT("K"&amp;AD332-1))</f>
        <v>0.0029292</v>
      </c>
      <c r="AL331" s="184" t="n">
        <f aca="true">AVERAGE(INDIRECT("L"&amp;AD331):INDIRECT("L"&amp;AD332-1))</f>
        <v>3.59E-005</v>
      </c>
      <c r="AM331" s="184" t="n">
        <f aca="false">(ABS(AK331)/AK331*SQRT((AK331)^2+(AL331)^2))</f>
        <v>0.00292941998525305</v>
      </c>
      <c r="AO331" s="184" t="n">
        <f aca="true">STDEV(INDIRECT("K"&amp;AD331):INDIRECT("K"&amp;AD332-1))</f>
        <v>8.54400374531907E-007</v>
      </c>
    </row>
    <row r="332" customFormat="false" ht="14.25" hidden="false" customHeight="true" outlineLevel="0" collapsed="false">
      <c r="A332" s="1" t="s">
        <v>748</v>
      </c>
      <c r="B332" s="1" t="s">
        <v>305</v>
      </c>
      <c r="C332" s="1" t="n">
        <v>0</v>
      </c>
      <c r="D332" s="1" t="n">
        <v>200</v>
      </c>
      <c r="E332" s="1" t="n">
        <v>976</v>
      </c>
      <c r="F332" s="1" t="s">
        <v>306</v>
      </c>
      <c r="G332" s="184" t="n">
        <v>0.0026616</v>
      </c>
      <c r="H332" s="184" t="n">
        <v>4.86E-005</v>
      </c>
      <c r="I332" s="184" t="n">
        <v>-8.4035E-006</v>
      </c>
      <c r="J332" s="184" t="n">
        <v>-3.195E-007</v>
      </c>
      <c r="K332" s="184" t="n">
        <v>0.00267</v>
      </c>
      <c r="L332" s="184" t="n">
        <v>4.89E-005</v>
      </c>
      <c r="M332" s="185" t="n">
        <v>1.05</v>
      </c>
      <c r="N332" s="1" t="n">
        <v>0</v>
      </c>
      <c r="O332" s="1" t="n">
        <v>0</v>
      </c>
      <c r="P332" s="1" t="n">
        <v>0</v>
      </c>
      <c r="Q332" s="1" t="n">
        <v>1</v>
      </c>
      <c r="R332" s="1" t="n">
        <v>2.67E-005</v>
      </c>
      <c r="S332" s="1" t="n">
        <v>4.894E-007</v>
      </c>
      <c r="T332" s="1" t="n">
        <v>3</v>
      </c>
      <c r="U332" s="1" t="n">
        <v>0</v>
      </c>
      <c r="V332" s="1" t="n">
        <v>0</v>
      </c>
      <c r="W332" s="186" t="s">
        <v>749</v>
      </c>
      <c r="X332" s="1" t="s">
        <v>308</v>
      </c>
      <c r="Y332" s="1" t="s">
        <v>309</v>
      </c>
      <c r="AD332" s="1" t="n">
        <f aca="false">AD331+3</f>
        <v>992</v>
      </c>
      <c r="AE332" s="1" t="n">
        <v>331</v>
      </c>
      <c r="AF332" s="1" t="str">
        <f aca="true">INDIRECT("A"&amp;AD332)</f>
        <v>56-ALL</v>
      </c>
      <c r="AG332" s="1" t="n">
        <f aca="true">INDIRECT("D"&amp;AD332)</f>
        <v>200</v>
      </c>
      <c r="AH332" s="1" t="n">
        <f aca="true">INDIRECT("E"&amp;AD332)</f>
        <v>976</v>
      </c>
      <c r="AI332" s="184" t="n">
        <f aca="true">INDIRECT("I"&amp;AD332)</f>
        <v>-8.2317E-006</v>
      </c>
      <c r="AJ332" s="184" t="n">
        <f aca="true">INDIRECT("J"&amp;AD332)</f>
        <v>-4.07E-007</v>
      </c>
      <c r="AK332" s="184" t="n">
        <f aca="true">AVERAGE(INDIRECT("K"&amp;AD332):INDIRECT("K"&amp;AD333-1))</f>
        <v>0.00157433333333333</v>
      </c>
      <c r="AL332" s="184" t="n">
        <f aca="true">AVERAGE(INDIRECT("L"&amp;AD332):INDIRECT("L"&amp;AD333-1))</f>
        <v>5.43333333333333E-005</v>
      </c>
      <c r="AM332" s="184" t="n">
        <f aca="false">(ABS(AK332)/AK332*SQRT((AK332)^2+(AL332)^2))</f>
        <v>0.00157527062930646</v>
      </c>
      <c r="AO332" s="184" t="n">
        <f aca="true">STDEV(INDIRECT("K"&amp;AD332):INDIRECT("K"&amp;AD333-1))</f>
        <v>5.77350269189953E-008</v>
      </c>
    </row>
    <row r="333" customFormat="false" ht="14.25" hidden="false" customHeight="true" outlineLevel="0" collapsed="false">
      <c r="A333" s="1" t="s">
        <v>748</v>
      </c>
      <c r="B333" s="1" t="s">
        <v>305</v>
      </c>
      <c r="C333" s="1" t="n">
        <v>0</v>
      </c>
      <c r="D333" s="1" t="n">
        <v>200</v>
      </c>
      <c r="E333" s="1" t="n">
        <v>976</v>
      </c>
      <c r="F333" s="1" t="s">
        <v>306</v>
      </c>
      <c r="G333" s="184" t="n">
        <v>0.0026536</v>
      </c>
      <c r="H333" s="184" t="n">
        <v>4.83E-005</v>
      </c>
      <c r="I333" s="184" t="n">
        <v>-8.4035E-006</v>
      </c>
      <c r="J333" s="184" t="n">
        <v>-3.195E-007</v>
      </c>
      <c r="K333" s="184" t="n">
        <v>0.002662</v>
      </c>
      <c r="L333" s="184" t="n">
        <v>4.86E-005</v>
      </c>
      <c r="M333" s="185" t="n">
        <v>1.05</v>
      </c>
      <c r="N333" s="1" t="n">
        <v>0</v>
      </c>
      <c r="O333" s="1" t="n">
        <v>0</v>
      </c>
      <c r="P333" s="1" t="n">
        <v>0</v>
      </c>
      <c r="Q333" s="1" t="n">
        <v>1</v>
      </c>
      <c r="R333" s="1" t="n">
        <v>2.662E-005</v>
      </c>
      <c r="S333" s="1" t="n">
        <v>4.862E-007</v>
      </c>
      <c r="T333" s="1" t="n">
        <v>3</v>
      </c>
      <c r="U333" s="1" t="n">
        <v>0</v>
      </c>
      <c r="V333" s="1" t="n">
        <v>0</v>
      </c>
      <c r="W333" s="186" t="s">
        <v>750</v>
      </c>
      <c r="X333" s="1" t="s">
        <v>308</v>
      </c>
      <c r="Y333" s="1" t="s">
        <v>309</v>
      </c>
      <c r="AD333" s="1" t="n">
        <f aca="false">AD332+3</f>
        <v>995</v>
      </c>
      <c r="AE333" s="1" t="n">
        <v>332</v>
      </c>
      <c r="AF333" s="1" t="str">
        <f aca="true">INDIRECT("A"&amp;AD333)</f>
        <v>56-0.8</v>
      </c>
      <c r="AG333" s="1" t="n">
        <f aca="true">INDIRECT("D"&amp;AD333)</f>
        <v>200</v>
      </c>
      <c r="AH333" s="1" t="n">
        <f aca="true">INDIRECT("E"&amp;AD333)</f>
        <v>976</v>
      </c>
      <c r="AI333" s="184" t="n">
        <f aca="true">INDIRECT("I"&amp;AD333)</f>
        <v>-8.2317E-006</v>
      </c>
      <c r="AJ333" s="184" t="n">
        <f aca="true">INDIRECT("J"&amp;AD333)</f>
        <v>-4.07E-007</v>
      </c>
      <c r="AK333" s="184" t="n">
        <f aca="true">AVERAGE(INDIRECT("K"&amp;AD333):INDIRECT("K"&amp;AD334-1))</f>
        <v>0.00124713333333333</v>
      </c>
      <c r="AL333" s="184" t="n">
        <f aca="true">AVERAGE(INDIRECT("L"&amp;AD333):INDIRECT("L"&amp;AD334-1))</f>
        <v>4.34666666666667E-005</v>
      </c>
      <c r="AM333" s="184" t="n">
        <f aca="false">(ABS(AK333)/AK333*SQRT((AK333)^2+(AL333)^2))</f>
        <v>0.00124789058102953</v>
      </c>
      <c r="AO333" s="184" t="n">
        <f aca="true">STDEV(INDIRECT("K"&amp;AD333):INDIRECT("K"&amp;AD334-1))</f>
        <v>7.23417813806934E-007</v>
      </c>
    </row>
    <row r="334" customFormat="false" ht="14.25" hidden="false" customHeight="true" outlineLevel="0" collapsed="false">
      <c r="A334" s="1" t="s">
        <v>748</v>
      </c>
      <c r="B334" s="1" t="s">
        <v>305</v>
      </c>
      <c r="C334" s="1" t="n">
        <v>0</v>
      </c>
      <c r="D334" s="1" t="n">
        <v>200</v>
      </c>
      <c r="E334" s="1" t="n">
        <v>976</v>
      </c>
      <c r="F334" s="1" t="s">
        <v>306</v>
      </c>
      <c r="G334" s="184" t="n">
        <v>0.0026461</v>
      </c>
      <c r="H334" s="184" t="n">
        <v>4.82E-005</v>
      </c>
      <c r="I334" s="184" t="n">
        <v>-8.4035E-006</v>
      </c>
      <c r="J334" s="184" t="n">
        <v>-3.195E-007</v>
      </c>
      <c r="K334" s="184" t="n">
        <v>0.0026545</v>
      </c>
      <c r="L334" s="184" t="n">
        <v>4.85E-005</v>
      </c>
      <c r="M334" s="185" t="n">
        <v>1.05</v>
      </c>
      <c r="N334" s="1" t="n">
        <v>0</v>
      </c>
      <c r="O334" s="1" t="n">
        <v>0</v>
      </c>
      <c r="P334" s="1" t="n">
        <v>0</v>
      </c>
      <c r="Q334" s="1" t="n">
        <v>1</v>
      </c>
      <c r="R334" s="1" t="n">
        <v>2.6545E-005</v>
      </c>
      <c r="S334" s="1" t="n">
        <v>4.85E-007</v>
      </c>
      <c r="T334" s="1" t="n">
        <v>3</v>
      </c>
      <c r="U334" s="1" t="n">
        <v>0</v>
      </c>
      <c r="V334" s="1" t="n">
        <v>0</v>
      </c>
      <c r="W334" s="186" t="s">
        <v>751</v>
      </c>
      <c r="X334" s="1" t="s">
        <v>308</v>
      </c>
      <c r="Y334" s="1" t="s">
        <v>309</v>
      </c>
      <c r="AD334" s="1" t="n">
        <f aca="false">AD333+3</f>
        <v>998</v>
      </c>
      <c r="AE334" s="1" t="n">
        <v>333</v>
      </c>
      <c r="AF334" s="1" t="str">
        <f aca="true">INDIRECT("A"&amp;AD334)</f>
        <v>56-0.6</v>
      </c>
      <c r="AG334" s="1" t="n">
        <f aca="true">INDIRECT("D"&amp;AD334)</f>
        <v>200</v>
      </c>
      <c r="AH334" s="1" t="n">
        <f aca="true">INDIRECT("E"&amp;AD334)</f>
        <v>976</v>
      </c>
      <c r="AI334" s="184" t="n">
        <f aca="true">INDIRECT("I"&amp;AD334)</f>
        <v>-8.2317E-006</v>
      </c>
      <c r="AJ334" s="184" t="n">
        <f aca="true">INDIRECT("J"&amp;AD334)</f>
        <v>-4.07E-007</v>
      </c>
      <c r="AK334" s="184" t="n">
        <f aca="true">AVERAGE(INDIRECT("K"&amp;AD334):INDIRECT("K"&amp;AD335-1))</f>
        <v>0.0011112</v>
      </c>
      <c r="AL334" s="184" t="n">
        <f aca="true">AVERAGE(INDIRECT("L"&amp;AD334):INDIRECT("L"&amp;AD335-1))</f>
        <v>3.78666666666667E-005</v>
      </c>
      <c r="AM334" s="184" t="n">
        <f aca="false">(ABS(AK334)/AK334*SQRT((AK334)^2+(AL334)^2))</f>
        <v>0.00111184500918268</v>
      </c>
      <c r="AO334" s="184" t="n">
        <f aca="true">STDEV(INDIRECT("K"&amp;AD334):INDIRECT("K"&amp;AD335-1))</f>
        <v>2.64575131106486E-007</v>
      </c>
    </row>
    <row r="335" customFormat="false" ht="14.25" hidden="false" customHeight="true" outlineLevel="0" collapsed="false">
      <c r="A335" s="1" t="s">
        <v>752</v>
      </c>
      <c r="B335" s="1" t="s">
        <v>305</v>
      </c>
      <c r="C335" s="1" t="n">
        <v>0</v>
      </c>
      <c r="D335" s="1" t="n">
        <v>200</v>
      </c>
      <c r="E335" s="1" t="n">
        <v>976</v>
      </c>
      <c r="F335" s="1" t="s">
        <v>306</v>
      </c>
      <c r="G335" s="184" t="n">
        <v>0.0018672</v>
      </c>
      <c r="H335" s="184" t="n">
        <v>3.55E-005</v>
      </c>
      <c r="I335" s="184" t="n">
        <v>-8.4035E-006</v>
      </c>
      <c r="J335" s="184" t="n">
        <v>-3.195E-007</v>
      </c>
      <c r="K335" s="184" t="n">
        <v>0.0018756</v>
      </c>
      <c r="L335" s="184" t="n">
        <v>3.58E-005</v>
      </c>
      <c r="M335" s="185" t="n">
        <v>1.09</v>
      </c>
      <c r="N335" s="1" t="n">
        <v>0</v>
      </c>
      <c r="O335" s="1" t="n">
        <v>0</v>
      </c>
      <c r="P335" s="1" t="n">
        <v>0</v>
      </c>
      <c r="Q335" s="1" t="n">
        <v>1</v>
      </c>
      <c r="R335" s="1" t="n">
        <v>1.8756E-005</v>
      </c>
      <c r="S335" s="1" t="n">
        <v>3.584E-007</v>
      </c>
      <c r="T335" s="1" t="n">
        <v>3</v>
      </c>
      <c r="U335" s="1" t="n">
        <v>0</v>
      </c>
      <c r="V335" s="1" t="n">
        <v>0</v>
      </c>
      <c r="W335" s="186" t="s">
        <v>753</v>
      </c>
      <c r="X335" s="1" t="s">
        <v>308</v>
      </c>
      <c r="Y335" s="1" t="s">
        <v>309</v>
      </c>
      <c r="AD335" s="1" t="n">
        <f aca="false">AD334+3</f>
        <v>1001</v>
      </c>
      <c r="AE335" s="1" t="n">
        <v>334</v>
      </c>
      <c r="AF335" s="1" t="str">
        <f aca="true">INDIRECT("A"&amp;AD335)</f>
        <v>56-0.4</v>
      </c>
      <c r="AG335" s="1" t="n">
        <f aca="true">INDIRECT("D"&amp;AD335)</f>
        <v>200</v>
      </c>
      <c r="AH335" s="1" t="n">
        <f aca="true">INDIRECT("E"&amp;AD335)</f>
        <v>976</v>
      </c>
      <c r="AI335" s="184" t="n">
        <f aca="true">INDIRECT("I"&amp;AD335)</f>
        <v>-8.2317E-006</v>
      </c>
      <c r="AJ335" s="184" t="n">
        <f aca="true">INDIRECT("J"&amp;AD335)</f>
        <v>-4.07E-007</v>
      </c>
      <c r="AK335" s="184" t="n">
        <f aca="true">AVERAGE(INDIRECT("K"&amp;AD335):INDIRECT("K"&amp;AD336-1))</f>
        <v>0.00088401</v>
      </c>
      <c r="AL335" s="184" t="n">
        <f aca="true">AVERAGE(INDIRECT("L"&amp;AD335):INDIRECT("L"&amp;AD336-1))</f>
        <v>3.21613333333333E-005</v>
      </c>
      <c r="AM335" s="184" t="n">
        <f aca="false">(ABS(AK335)/AK335*SQRT((AK335)^2+(AL335)^2))</f>
        <v>0.000884594840286658</v>
      </c>
      <c r="AO335" s="184" t="n">
        <f aca="true">STDEV(INDIRECT("K"&amp;AD335):INDIRECT("K"&amp;AD336-1))</f>
        <v>2.71845544381359E-007</v>
      </c>
    </row>
    <row r="336" customFormat="false" ht="14.25" hidden="false" customHeight="true" outlineLevel="0" collapsed="false">
      <c r="A336" s="1" t="s">
        <v>752</v>
      </c>
      <c r="B336" s="1" t="s">
        <v>305</v>
      </c>
      <c r="C336" s="1" t="n">
        <v>0</v>
      </c>
      <c r="D336" s="1" t="n">
        <v>200</v>
      </c>
      <c r="E336" s="1" t="n">
        <v>976</v>
      </c>
      <c r="F336" s="1" t="s">
        <v>306</v>
      </c>
      <c r="G336" s="184" t="n">
        <v>0.0018671</v>
      </c>
      <c r="H336" s="184" t="n">
        <v>3.52E-005</v>
      </c>
      <c r="I336" s="184" t="n">
        <v>-8.4035E-006</v>
      </c>
      <c r="J336" s="184" t="n">
        <v>-3.195E-007</v>
      </c>
      <c r="K336" s="184" t="n">
        <v>0.0018755</v>
      </c>
      <c r="L336" s="184" t="n">
        <v>3.55E-005</v>
      </c>
      <c r="M336" s="185" t="n">
        <v>1.08</v>
      </c>
      <c r="N336" s="1" t="n">
        <v>0</v>
      </c>
      <c r="O336" s="1" t="n">
        <v>0</v>
      </c>
      <c r="P336" s="1" t="n">
        <v>0</v>
      </c>
      <c r="Q336" s="1" t="n">
        <v>1</v>
      </c>
      <c r="R336" s="1" t="n">
        <v>1.8755E-005</v>
      </c>
      <c r="S336" s="1" t="n">
        <v>3.548E-007</v>
      </c>
      <c r="T336" s="1" t="n">
        <v>3</v>
      </c>
      <c r="U336" s="1" t="n">
        <v>0</v>
      </c>
      <c r="V336" s="1" t="n">
        <v>0</v>
      </c>
      <c r="W336" s="186" t="s">
        <v>754</v>
      </c>
      <c r="X336" s="1" t="s">
        <v>308</v>
      </c>
      <c r="Y336" s="1" t="s">
        <v>309</v>
      </c>
      <c r="AD336" s="1" t="n">
        <f aca="false">AD335+3</f>
        <v>1004</v>
      </c>
      <c r="AE336" s="1" t="n">
        <v>335</v>
      </c>
      <c r="AF336" s="1" t="str">
        <f aca="true">INDIRECT("A"&amp;AD336)</f>
        <v>56-0.2</v>
      </c>
      <c r="AG336" s="1" t="n">
        <f aca="true">INDIRECT("D"&amp;AD336)</f>
        <v>200</v>
      </c>
      <c r="AH336" s="1" t="n">
        <f aca="true">INDIRECT("E"&amp;AD336)</f>
        <v>976</v>
      </c>
      <c r="AI336" s="184" t="n">
        <f aca="true">INDIRECT("I"&amp;AD336)</f>
        <v>-8.2317E-006</v>
      </c>
      <c r="AJ336" s="184" t="n">
        <f aca="true">INDIRECT("J"&amp;AD336)</f>
        <v>-4.07E-007</v>
      </c>
      <c r="AK336" s="184" t="n">
        <f aca="true">AVERAGE(INDIRECT("K"&amp;AD336):INDIRECT("K"&amp;AD337-1))</f>
        <v>0.000914413333333333</v>
      </c>
      <c r="AL336" s="184" t="n">
        <f aca="true">AVERAGE(INDIRECT("L"&amp;AD336):INDIRECT("L"&amp;AD337-1))</f>
        <v>3.07633333333333E-005</v>
      </c>
      <c r="AM336" s="184" t="n">
        <f aca="false">(ABS(AK336)/AK336*SQRT((AK336)^2+(AL336)^2))</f>
        <v>0.00091493066778612</v>
      </c>
      <c r="AO336" s="184" t="n">
        <f aca="true">STDEV(INDIRECT("K"&amp;AD336):INDIRECT("K"&amp;AD337-1))</f>
        <v>1.44683562761392E-007</v>
      </c>
    </row>
    <row r="337" customFormat="false" ht="14.25" hidden="false" customHeight="true" outlineLevel="0" collapsed="false">
      <c r="A337" s="1" t="s">
        <v>752</v>
      </c>
      <c r="B337" s="1" t="s">
        <v>305</v>
      </c>
      <c r="C337" s="1" t="n">
        <v>0</v>
      </c>
      <c r="D337" s="1" t="n">
        <v>200</v>
      </c>
      <c r="E337" s="1" t="n">
        <v>976</v>
      </c>
      <c r="F337" s="1" t="s">
        <v>306</v>
      </c>
      <c r="G337" s="184" t="n">
        <v>0.0018658</v>
      </c>
      <c r="H337" s="184" t="n">
        <v>3.5E-005</v>
      </c>
      <c r="I337" s="184" t="n">
        <v>-8.4035E-006</v>
      </c>
      <c r="J337" s="184" t="n">
        <v>-3.195E-007</v>
      </c>
      <c r="K337" s="184" t="n">
        <v>0.0018743</v>
      </c>
      <c r="L337" s="184" t="n">
        <v>3.54E-005</v>
      </c>
      <c r="M337" s="185" t="n">
        <v>1.08</v>
      </c>
      <c r="N337" s="1" t="n">
        <v>0</v>
      </c>
      <c r="O337" s="1" t="n">
        <v>0</v>
      </c>
      <c r="P337" s="1" t="n">
        <v>0</v>
      </c>
      <c r="Q337" s="1" t="n">
        <v>1</v>
      </c>
      <c r="R337" s="1" t="n">
        <v>1.8743E-005</v>
      </c>
      <c r="S337" s="1" t="n">
        <v>3.535E-007</v>
      </c>
      <c r="T337" s="1" t="n">
        <v>3</v>
      </c>
      <c r="U337" s="1" t="n">
        <v>0</v>
      </c>
      <c r="V337" s="1" t="n">
        <v>0</v>
      </c>
      <c r="W337" s="186" t="s">
        <v>755</v>
      </c>
      <c r="X337" s="1" t="s">
        <v>308</v>
      </c>
      <c r="Y337" s="1" t="s">
        <v>309</v>
      </c>
      <c r="AD337" s="1" t="n">
        <f aca="false">AD336+3</f>
        <v>1007</v>
      </c>
      <c r="AE337" s="1" t="n">
        <v>336</v>
      </c>
      <c r="AF337" s="1" t="str">
        <f aca="true">INDIRECT("A"&amp;AD337)</f>
        <v>56-&lt;0.2</v>
      </c>
      <c r="AG337" s="1" t="n">
        <f aca="true">INDIRECT("D"&amp;AD337)</f>
        <v>200</v>
      </c>
      <c r="AH337" s="1" t="n">
        <f aca="true">INDIRECT("E"&amp;AD337)</f>
        <v>976</v>
      </c>
      <c r="AI337" s="184" t="n">
        <f aca="true">INDIRECT("I"&amp;AD337)</f>
        <v>-8.2317E-006</v>
      </c>
      <c r="AJ337" s="184" t="n">
        <f aca="true">INDIRECT("J"&amp;AD337)</f>
        <v>-4.07E-007</v>
      </c>
      <c r="AK337" s="184" t="n">
        <f aca="true">AVERAGE(INDIRECT("K"&amp;AD337):INDIRECT("K"&amp;AD338-1))</f>
        <v>0.0018656</v>
      </c>
      <c r="AL337" s="184" t="n">
        <f aca="true">AVERAGE(INDIRECT("L"&amp;AD337):INDIRECT("L"&amp;AD338-1))</f>
        <v>6.22E-005</v>
      </c>
      <c r="AM337" s="184" t="n">
        <f aca="false">(ABS(AK337)/AK337*SQRT((AK337)^2+(AL337)^2))</f>
        <v>0.00186663660094835</v>
      </c>
      <c r="AO337" s="184" t="n">
        <f aca="true">STDEV(INDIRECT("K"&amp;AD337):INDIRECT("K"&amp;AD338-1))</f>
        <v>1.00000000000057E-007</v>
      </c>
    </row>
    <row r="338" customFormat="false" ht="14.25" hidden="false" customHeight="true" outlineLevel="0" collapsed="false">
      <c r="A338" s="1" t="s">
        <v>756</v>
      </c>
      <c r="B338" s="1" t="s">
        <v>305</v>
      </c>
      <c r="C338" s="1" t="n">
        <v>0</v>
      </c>
      <c r="D338" s="1" t="n">
        <v>200</v>
      </c>
      <c r="E338" s="1" t="n">
        <v>976</v>
      </c>
      <c r="F338" s="1" t="s">
        <v>306</v>
      </c>
      <c r="G338" s="184" t="n">
        <v>0.0023183</v>
      </c>
      <c r="H338" s="184" t="n">
        <v>4.17E-005</v>
      </c>
      <c r="I338" s="184" t="n">
        <v>-8.4035E-006</v>
      </c>
      <c r="J338" s="184" t="n">
        <v>-3.195E-007</v>
      </c>
      <c r="K338" s="184" t="n">
        <v>0.0023267</v>
      </c>
      <c r="L338" s="184" t="n">
        <v>4.2E-005</v>
      </c>
      <c r="M338" s="185" t="n">
        <v>1.03</v>
      </c>
      <c r="N338" s="1" t="n">
        <v>0</v>
      </c>
      <c r="O338" s="1" t="n">
        <v>0</v>
      </c>
      <c r="P338" s="1" t="n">
        <v>0</v>
      </c>
      <c r="Q338" s="1" t="n">
        <v>1</v>
      </c>
      <c r="R338" s="1" t="n">
        <v>2.3267E-005</v>
      </c>
      <c r="S338" s="1" t="n">
        <v>4.2E-007</v>
      </c>
      <c r="T338" s="1" t="n">
        <v>3</v>
      </c>
      <c r="U338" s="1" t="n">
        <v>0</v>
      </c>
      <c r="V338" s="1" t="n">
        <v>0</v>
      </c>
      <c r="W338" s="186" t="s">
        <v>757</v>
      </c>
      <c r="X338" s="1" t="s">
        <v>308</v>
      </c>
      <c r="Y338" s="1" t="s">
        <v>309</v>
      </c>
      <c r="AD338" s="1" t="n">
        <f aca="false">AD337+3</f>
        <v>1010</v>
      </c>
      <c r="AE338" s="1" t="n">
        <v>337</v>
      </c>
      <c r="AF338" s="1" t="str">
        <f aca="true">INDIRECT("A"&amp;AD338)</f>
        <v>57-ALL</v>
      </c>
      <c r="AG338" s="1" t="n">
        <f aca="true">INDIRECT("D"&amp;AD338)</f>
        <v>200</v>
      </c>
      <c r="AH338" s="1" t="n">
        <f aca="true">INDIRECT("E"&amp;AD338)</f>
        <v>976</v>
      </c>
      <c r="AI338" s="184" t="n">
        <f aca="true">INDIRECT("I"&amp;AD338)</f>
        <v>-8.2317E-006</v>
      </c>
      <c r="AJ338" s="184" t="n">
        <f aca="true">INDIRECT("J"&amp;AD338)</f>
        <v>-4.07E-007</v>
      </c>
      <c r="AK338" s="184" t="n">
        <f aca="true">AVERAGE(INDIRECT("K"&amp;AD338):INDIRECT("K"&amp;AD339-1))</f>
        <v>0.00172516666666667</v>
      </c>
      <c r="AL338" s="184" t="n">
        <f aca="true">AVERAGE(INDIRECT("L"&amp;AD338):INDIRECT("L"&amp;AD339-1))</f>
        <v>6.75E-005</v>
      </c>
      <c r="AM338" s="184" t="n">
        <f aca="false">(ABS(AK338)/AK338*SQRT((AK338)^2+(AL338)^2))</f>
        <v>0.001726486686244</v>
      </c>
      <c r="AO338" s="184" t="n">
        <f aca="true">STDEV(INDIRECT("K"&amp;AD338):INDIRECT("K"&amp;AD339-1))</f>
        <v>2.30940107675856E-007</v>
      </c>
    </row>
    <row r="339" customFormat="false" ht="14.25" hidden="false" customHeight="true" outlineLevel="0" collapsed="false">
      <c r="A339" s="1" t="s">
        <v>756</v>
      </c>
      <c r="B339" s="1" t="s">
        <v>305</v>
      </c>
      <c r="C339" s="1" t="n">
        <v>0</v>
      </c>
      <c r="D339" s="1" t="n">
        <v>200</v>
      </c>
      <c r="E339" s="1" t="n">
        <v>976</v>
      </c>
      <c r="F339" s="1" t="s">
        <v>306</v>
      </c>
      <c r="G339" s="184" t="n">
        <v>0.0023178</v>
      </c>
      <c r="H339" s="184" t="n">
        <v>4.2E-005</v>
      </c>
      <c r="I339" s="184" t="n">
        <v>-8.4035E-006</v>
      </c>
      <c r="J339" s="184" t="n">
        <v>-3.195E-007</v>
      </c>
      <c r="K339" s="184" t="n">
        <v>0.0023262</v>
      </c>
      <c r="L339" s="184" t="n">
        <v>4.23E-005</v>
      </c>
      <c r="M339" s="185" t="n">
        <v>1.04</v>
      </c>
      <c r="N339" s="1" t="n">
        <v>0</v>
      </c>
      <c r="O339" s="1" t="n">
        <v>0</v>
      </c>
      <c r="P339" s="1" t="n">
        <v>0</v>
      </c>
      <c r="Q339" s="1" t="n">
        <v>1</v>
      </c>
      <c r="R339" s="1" t="n">
        <v>2.3262E-005</v>
      </c>
      <c r="S339" s="1" t="n">
        <v>4.229E-007</v>
      </c>
      <c r="T339" s="1" t="n">
        <v>3</v>
      </c>
      <c r="U339" s="1" t="n">
        <v>0</v>
      </c>
      <c r="V339" s="1" t="n">
        <v>0</v>
      </c>
      <c r="W339" s="186" t="s">
        <v>758</v>
      </c>
      <c r="X339" s="1" t="s">
        <v>308</v>
      </c>
      <c r="Y339" s="1" t="s">
        <v>309</v>
      </c>
      <c r="AD339" s="1" t="n">
        <f aca="false">AD338+3</f>
        <v>1013</v>
      </c>
      <c r="AE339" s="1" t="n">
        <v>338</v>
      </c>
      <c r="AF339" s="1" t="str">
        <f aca="true">INDIRECT("A"&amp;AD339)</f>
        <v>57-0.8</v>
      </c>
      <c r="AG339" s="1" t="n">
        <f aca="true">INDIRECT("D"&amp;AD339)</f>
        <v>200</v>
      </c>
      <c r="AH339" s="1" t="n">
        <f aca="true">INDIRECT("E"&amp;AD339)</f>
        <v>976</v>
      </c>
      <c r="AI339" s="184" t="n">
        <f aca="true">INDIRECT("I"&amp;AD339)</f>
        <v>-8.2317E-006</v>
      </c>
      <c r="AJ339" s="184" t="n">
        <f aca="true">INDIRECT("J"&amp;AD339)</f>
        <v>-4.07E-007</v>
      </c>
      <c r="AK339" s="184" t="n">
        <f aca="true">AVERAGE(INDIRECT("K"&amp;AD339):INDIRECT("K"&amp;AD340-1))</f>
        <v>0.0029687</v>
      </c>
      <c r="AL339" s="184" t="n">
        <f aca="true">AVERAGE(INDIRECT("L"&amp;AD339):INDIRECT("L"&amp;AD340-1))</f>
        <v>0.000126266666666667</v>
      </c>
      <c r="AM339" s="184" t="n">
        <f aca="false">(ABS(AK339)/AK339*SQRT((AK339)^2+(AL339)^2))</f>
        <v>0.00297138401441334</v>
      </c>
      <c r="AO339" s="184" t="n">
        <f aca="true">STDEV(INDIRECT("K"&amp;AD339):INDIRECT("K"&amp;AD340-1))</f>
        <v>4.95176736125583E-006</v>
      </c>
    </row>
    <row r="340" customFormat="false" ht="14.25" hidden="false" customHeight="true" outlineLevel="0" collapsed="false">
      <c r="A340" s="1" t="s">
        <v>756</v>
      </c>
      <c r="B340" s="1" t="s">
        <v>305</v>
      </c>
      <c r="C340" s="1" t="n">
        <v>0</v>
      </c>
      <c r="D340" s="1" t="n">
        <v>200</v>
      </c>
      <c r="E340" s="1" t="n">
        <v>976</v>
      </c>
      <c r="F340" s="1" t="s">
        <v>306</v>
      </c>
      <c r="G340" s="184" t="n">
        <v>0.0023172</v>
      </c>
      <c r="H340" s="184" t="n">
        <v>4.18E-005</v>
      </c>
      <c r="I340" s="184" t="n">
        <v>-8.4035E-006</v>
      </c>
      <c r="J340" s="184" t="n">
        <v>-3.195E-007</v>
      </c>
      <c r="K340" s="184" t="n">
        <v>0.0023256</v>
      </c>
      <c r="L340" s="184" t="n">
        <v>4.21E-005</v>
      </c>
      <c r="M340" s="185" t="n">
        <v>1.04</v>
      </c>
      <c r="N340" s="1" t="n">
        <v>0</v>
      </c>
      <c r="O340" s="1" t="n">
        <v>0</v>
      </c>
      <c r="P340" s="1" t="n">
        <v>0</v>
      </c>
      <c r="Q340" s="1" t="n">
        <v>1</v>
      </c>
      <c r="R340" s="1" t="n">
        <v>2.3256E-005</v>
      </c>
      <c r="S340" s="1" t="n">
        <v>4.214E-007</v>
      </c>
      <c r="T340" s="1" t="n">
        <v>3</v>
      </c>
      <c r="U340" s="1" t="n">
        <v>0</v>
      </c>
      <c r="V340" s="1" t="n">
        <v>0</v>
      </c>
      <c r="W340" s="186" t="s">
        <v>759</v>
      </c>
      <c r="X340" s="1" t="s">
        <v>308</v>
      </c>
      <c r="Y340" s="1" t="s">
        <v>309</v>
      </c>
      <c r="AD340" s="1" t="n">
        <f aca="false">AD339+3</f>
        <v>1016</v>
      </c>
      <c r="AE340" s="1" t="n">
        <v>339</v>
      </c>
      <c r="AF340" s="1" t="str">
        <f aca="true">INDIRECT("A"&amp;AD340)</f>
        <v>57-0.6</v>
      </c>
      <c r="AG340" s="1" t="n">
        <f aca="true">INDIRECT("D"&amp;AD340)</f>
        <v>200</v>
      </c>
      <c r="AH340" s="1" t="n">
        <f aca="true">INDIRECT("E"&amp;AD340)</f>
        <v>976</v>
      </c>
      <c r="AI340" s="184" t="n">
        <f aca="true">INDIRECT("I"&amp;AD340)</f>
        <v>-8.2317E-006</v>
      </c>
      <c r="AJ340" s="184" t="n">
        <f aca="true">INDIRECT("J"&amp;AD340)</f>
        <v>-4.07E-007</v>
      </c>
      <c r="AK340" s="184" t="n">
        <f aca="true">AVERAGE(INDIRECT("K"&amp;AD340):INDIRECT("K"&amp;AD341-1))</f>
        <v>0.0017129</v>
      </c>
      <c r="AL340" s="184" t="n">
        <f aca="true">AVERAGE(INDIRECT("L"&amp;AD340):INDIRECT("L"&amp;AD341-1))</f>
        <v>7.73E-005</v>
      </c>
      <c r="AM340" s="184" t="n">
        <f aca="false">(ABS(AK340)/AK340*SQRT((AK340)^2+(AL340)^2))</f>
        <v>0.00171464331567822</v>
      </c>
      <c r="AO340" s="184" t="n">
        <f aca="true">STDEV(INDIRECT("K"&amp;AD340):INDIRECT("K"&amp;AD341-1))</f>
        <v>5.29150262212972E-007</v>
      </c>
    </row>
    <row r="341" customFormat="false" ht="14.25" hidden="false" customHeight="true" outlineLevel="0" collapsed="false">
      <c r="A341" s="1" t="s">
        <v>760</v>
      </c>
      <c r="B341" s="1" t="s">
        <v>305</v>
      </c>
      <c r="C341" s="1" t="n">
        <v>0</v>
      </c>
      <c r="D341" s="1" t="n">
        <v>200</v>
      </c>
      <c r="E341" s="1" t="n">
        <v>976</v>
      </c>
      <c r="F341" s="1" t="s">
        <v>306</v>
      </c>
      <c r="G341" s="184" t="n">
        <v>0.0037825</v>
      </c>
      <c r="H341" s="184" t="n">
        <v>6.04E-005</v>
      </c>
      <c r="I341" s="184" t="n">
        <v>-8.4035E-006</v>
      </c>
      <c r="J341" s="184" t="n">
        <v>-3.195E-007</v>
      </c>
      <c r="K341" s="184" t="n">
        <v>0.0037909</v>
      </c>
      <c r="L341" s="184" t="n">
        <v>6.07E-005</v>
      </c>
      <c r="M341" s="185" t="n">
        <v>0.92</v>
      </c>
      <c r="N341" s="1" t="n">
        <v>0</v>
      </c>
      <c r="O341" s="1" t="n">
        <v>0</v>
      </c>
      <c r="P341" s="1" t="n">
        <v>0</v>
      </c>
      <c r="Q341" s="1" t="n">
        <v>1</v>
      </c>
      <c r="R341" s="1" t="n">
        <v>3.7909E-005</v>
      </c>
      <c r="S341" s="1" t="n">
        <v>6.068E-007</v>
      </c>
      <c r="T341" s="1" t="n">
        <v>4</v>
      </c>
      <c r="U341" s="1" t="n">
        <v>0</v>
      </c>
      <c r="V341" s="1" t="n">
        <v>0</v>
      </c>
      <c r="W341" s="186" t="s">
        <v>761</v>
      </c>
      <c r="X341" s="1" t="s">
        <v>308</v>
      </c>
      <c r="Y341" s="1" t="s">
        <v>309</v>
      </c>
      <c r="AD341" s="1" t="n">
        <f aca="false">AD340+3</f>
        <v>1019</v>
      </c>
      <c r="AE341" s="1" t="n">
        <v>340</v>
      </c>
      <c r="AF341" s="1" t="str">
        <f aca="true">INDIRECT("A"&amp;AD341)</f>
        <v>57-0.4</v>
      </c>
      <c r="AG341" s="1" t="n">
        <f aca="true">INDIRECT("D"&amp;AD341)</f>
        <v>200</v>
      </c>
      <c r="AH341" s="1" t="n">
        <f aca="true">INDIRECT("E"&amp;AD341)</f>
        <v>976</v>
      </c>
      <c r="AI341" s="184" t="n">
        <f aca="true">INDIRECT("I"&amp;AD341)</f>
        <v>-8.2317E-006</v>
      </c>
      <c r="AJ341" s="184" t="n">
        <f aca="true">INDIRECT("J"&amp;AD341)</f>
        <v>-4.07E-007</v>
      </c>
      <c r="AK341" s="184" t="n">
        <f aca="true">AVERAGE(INDIRECT("K"&amp;AD341):INDIRECT("K"&amp;AD342-1))</f>
        <v>0.0010163</v>
      </c>
      <c r="AL341" s="184" t="n">
        <f aca="true">AVERAGE(INDIRECT("L"&amp;AD341):INDIRECT("L"&amp;AD342-1))</f>
        <v>4.31E-005</v>
      </c>
      <c r="AM341" s="184" t="n">
        <f aca="false">(ABS(AK341)/AK341*SQRT((AK341)^2+(AL341)^2))</f>
        <v>0.00101721349774765</v>
      </c>
      <c r="AO341" s="184" t="n">
        <f aca="true">STDEV(INDIRECT("K"&amp;AD341):INDIRECT("K"&amp;AD342-1))</f>
        <v>2.00000000000005E-007</v>
      </c>
    </row>
    <row r="342" customFormat="false" ht="14.25" hidden="false" customHeight="true" outlineLevel="0" collapsed="false">
      <c r="A342" s="1" t="s">
        <v>760</v>
      </c>
      <c r="B342" s="1" t="s">
        <v>305</v>
      </c>
      <c r="C342" s="1" t="n">
        <v>0</v>
      </c>
      <c r="D342" s="1" t="n">
        <v>200</v>
      </c>
      <c r="E342" s="1" t="n">
        <v>976</v>
      </c>
      <c r="F342" s="1" t="s">
        <v>306</v>
      </c>
      <c r="G342" s="184" t="n">
        <v>0.0037823</v>
      </c>
      <c r="H342" s="184" t="n">
        <v>6.09E-005</v>
      </c>
      <c r="I342" s="184" t="n">
        <v>-8.4035E-006</v>
      </c>
      <c r="J342" s="184" t="n">
        <v>-3.195E-007</v>
      </c>
      <c r="K342" s="184" t="n">
        <v>0.0037908</v>
      </c>
      <c r="L342" s="184" t="n">
        <v>6.12E-005</v>
      </c>
      <c r="M342" s="185" t="n">
        <v>0.92</v>
      </c>
      <c r="N342" s="1" t="n">
        <v>0</v>
      </c>
      <c r="O342" s="1" t="n">
        <v>0</v>
      </c>
      <c r="P342" s="1" t="n">
        <v>0</v>
      </c>
      <c r="Q342" s="1" t="n">
        <v>1</v>
      </c>
      <c r="R342" s="1" t="n">
        <v>3.7908E-005</v>
      </c>
      <c r="S342" s="1" t="n">
        <v>6.117E-007</v>
      </c>
      <c r="T342" s="1" t="n">
        <v>4</v>
      </c>
      <c r="U342" s="1" t="n">
        <v>0</v>
      </c>
      <c r="V342" s="1" t="n">
        <v>0</v>
      </c>
      <c r="W342" s="186" t="s">
        <v>762</v>
      </c>
      <c r="X342" s="1" t="s">
        <v>308</v>
      </c>
      <c r="Y342" s="1" t="s">
        <v>309</v>
      </c>
      <c r="AD342" s="1" t="n">
        <f aca="false">AD341+3</f>
        <v>1022</v>
      </c>
      <c r="AE342" s="1" t="n">
        <v>341</v>
      </c>
      <c r="AF342" s="1" t="str">
        <f aca="true">INDIRECT("A"&amp;AD342)</f>
        <v>57-0.2</v>
      </c>
      <c r="AG342" s="1" t="n">
        <f aca="true">INDIRECT("D"&amp;AD342)</f>
        <v>200</v>
      </c>
      <c r="AH342" s="1" t="n">
        <f aca="true">INDIRECT("E"&amp;AD342)</f>
        <v>976</v>
      </c>
      <c r="AI342" s="184" t="n">
        <f aca="true">INDIRECT("I"&amp;AD342)</f>
        <v>-8.2317E-006</v>
      </c>
      <c r="AJ342" s="184" t="n">
        <f aca="true">INDIRECT("J"&amp;AD342)</f>
        <v>-4.07E-007</v>
      </c>
      <c r="AK342" s="184" t="n">
        <f aca="true">AVERAGE(INDIRECT("K"&amp;AD342):INDIRECT("K"&amp;AD343-1))</f>
        <v>0.00103953333333333</v>
      </c>
      <c r="AL342" s="184" t="n">
        <f aca="true">AVERAGE(INDIRECT("L"&amp;AD342):INDIRECT("L"&amp;AD343-1))</f>
        <v>4.18E-005</v>
      </c>
      <c r="AM342" s="184" t="n">
        <f aca="false">(ABS(AK342)/AK342*SQRT((AK342)^2+(AL342)^2))</f>
        <v>0.00104037339023598</v>
      </c>
      <c r="AO342" s="184" t="n">
        <f aca="true">STDEV(INDIRECT("K"&amp;AD342):INDIRECT("K"&amp;AD343-1))</f>
        <v>2.30940107675856E-007</v>
      </c>
    </row>
    <row r="343" customFormat="false" ht="14.25" hidden="false" customHeight="true" outlineLevel="0" collapsed="false">
      <c r="A343" s="1" t="s">
        <v>760</v>
      </c>
      <c r="B343" s="1" t="s">
        <v>305</v>
      </c>
      <c r="C343" s="1" t="n">
        <v>0</v>
      </c>
      <c r="D343" s="1" t="n">
        <v>200</v>
      </c>
      <c r="E343" s="1" t="n">
        <v>976</v>
      </c>
      <c r="F343" s="1" t="s">
        <v>306</v>
      </c>
      <c r="G343" s="184" t="n">
        <v>0.0037819</v>
      </c>
      <c r="H343" s="184" t="n">
        <v>6.1E-005</v>
      </c>
      <c r="I343" s="184" t="n">
        <v>-8.4035E-006</v>
      </c>
      <c r="J343" s="184" t="n">
        <v>-3.195E-007</v>
      </c>
      <c r="K343" s="184" t="n">
        <v>0.0037903</v>
      </c>
      <c r="L343" s="184" t="n">
        <v>6.13E-005</v>
      </c>
      <c r="M343" s="185" t="n">
        <v>0.93</v>
      </c>
      <c r="N343" s="1" t="n">
        <v>0</v>
      </c>
      <c r="O343" s="1" t="n">
        <v>0</v>
      </c>
      <c r="P343" s="1" t="n">
        <v>0</v>
      </c>
      <c r="Q343" s="1" t="n">
        <v>1</v>
      </c>
      <c r="R343" s="1" t="n">
        <v>3.7903E-005</v>
      </c>
      <c r="S343" s="1" t="n">
        <v>6.131E-007</v>
      </c>
      <c r="T343" s="1" t="n">
        <v>4</v>
      </c>
      <c r="U343" s="1" t="n">
        <v>0</v>
      </c>
      <c r="V343" s="1" t="n">
        <v>0</v>
      </c>
      <c r="W343" s="186" t="s">
        <v>763</v>
      </c>
      <c r="X343" s="1" t="s">
        <v>308</v>
      </c>
      <c r="Y343" s="1" t="s">
        <v>309</v>
      </c>
      <c r="AD343" s="1" t="n">
        <f aca="false">AD342+3</f>
        <v>1025</v>
      </c>
      <c r="AE343" s="1" t="n">
        <v>342</v>
      </c>
      <c r="AF343" s="1" t="str">
        <f aca="true">INDIRECT("A"&amp;AD343)</f>
        <v>57-&lt;0.2</v>
      </c>
      <c r="AG343" s="1" t="n">
        <f aca="true">INDIRECT("D"&amp;AD343)</f>
        <v>200</v>
      </c>
      <c r="AH343" s="1" t="n">
        <f aca="true">INDIRECT("E"&amp;AD343)</f>
        <v>976</v>
      </c>
      <c r="AI343" s="184" t="n">
        <f aca="true">INDIRECT("I"&amp;AD343)</f>
        <v>-8.2317E-006</v>
      </c>
      <c r="AJ343" s="184" t="n">
        <f aca="true">INDIRECT("J"&amp;AD343)</f>
        <v>-4.07E-007</v>
      </c>
      <c r="AK343" s="184" t="n">
        <f aca="true">AVERAGE(INDIRECT("K"&amp;AD343):INDIRECT("K"&amp;AD344-1))</f>
        <v>0.0022716</v>
      </c>
      <c r="AL343" s="184" t="n">
        <f aca="true">AVERAGE(INDIRECT("L"&amp;AD343):INDIRECT("L"&amp;AD344-1))</f>
        <v>8.50333333333333E-005</v>
      </c>
      <c r="AM343" s="184" t="n">
        <f aca="false">(ABS(AK343)/AK343*SQRT((AK343)^2+(AL343)^2))</f>
        <v>0.00227319097916954</v>
      </c>
      <c r="AO343" s="184" t="n">
        <f aca="true">STDEV(INDIRECT("K"&amp;AD343):INDIRECT("K"&amp;AD344-1))</f>
        <v>1.73205080757111E-007</v>
      </c>
    </row>
    <row r="344" customFormat="false" ht="14.25" hidden="false" customHeight="true" outlineLevel="0" collapsed="false">
      <c r="A344" s="1" t="s">
        <v>764</v>
      </c>
      <c r="B344" s="1" t="s">
        <v>305</v>
      </c>
      <c r="C344" s="1" t="n">
        <v>0</v>
      </c>
      <c r="D344" s="1" t="n">
        <v>200</v>
      </c>
      <c r="E344" s="1" t="n">
        <v>976</v>
      </c>
      <c r="F344" s="1" t="s">
        <v>306</v>
      </c>
      <c r="G344" s="184" t="n">
        <v>0.0014443</v>
      </c>
      <c r="H344" s="184" t="n">
        <v>2.81E-005</v>
      </c>
      <c r="I344" s="184" t="n">
        <v>-8.4035E-006</v>
      </c>
      <c r="J344" s="184" t="n">
        <v>-3.195E-007</v>
      </c>
      <c r="K344" s="184" t="n">
        <v>0.0014527</v>
      </c>
      <c r="L344" s="184" t="n">
        <v>2.84E-005</v>
      </c>
      <c r="M344" s="185" t="n">
        <v>1.12</v>
      </c>
      <c r="N344" s="1" t="n">
        <v>0</v>
      </c>
      <c r="O344" s="1" t="n">
        <v>0</v>
      </c>
      <c r="P344" s="1" t="n">
        <v>0</v>
      </c>
      <c r="Q344" s="1" t="n">
        <v>1</v>
      </c>
      <c r="R344" s="1" t="n">
        <v>1.4527E-005</v>
      </c>
      <c r="S344" s="1" t="n">
        <v>2.841E-007</v>
      </c>
      <c r="T344" s="1" t="n">
        <v>3</v>
      </c>
      <c r="U344" s="1" t="n">
        <v>0</v>
      </c>
      <c r="V344" s="1" t="n">
        <v>0</v>
      </c>
      <c r="W344" s="186" t="s">
        <v>765</v>
      </c>
      <c r="X344" s="1" t="s">
        <v>308</v>
      </c>
      <c r="Y344" s="1" t="s">
        <v>309</v>
      </c>
      <c r="AD344" s="1" t="n">
        <f aca="false">AD343+3</f>
        <v>1028</v>
      </c>
      <c r="AE344" s="1" t="n">
        <v>343</v>
      </c>
      <c r="AF344" s="1" t="str">
        <f aca="true">INDIRECT("A"&amp;AD344)</f>
        <v>58-ALL</v>
      </c>
      <c r="AG344" s="1" t="n">
        <f aca="true">INDIRECT("D"&amp;AD344)</f>
        <v>200</v>
      </c>
      <c r="AH344" s="1" t="n">
        <f aca="true">INDIRECT("E"&amp;AD344)</f>
        <v>976</v>
      </c>
      <c r="AI344" s="184" t="n">
        <f aca="true">INDIRECT("I"&amp;AD344)</f>
        <v>-8.2317E-006</v>
      </c>
      <c r="AJ344" s="184" t="n">
        <f aca="true">INDIRECT("J"&amp;AD344)</f>
        <v>-4.07E-007</v>
      </c>
      <c r="AK344" s="184" t="n">
        <f aca="true">AVERAGE(INDIRECT("K"&amp;AD344):INDIRECT("K"&amp;AD345-1))</f>
        <v>0.0024681</v>
      </c>
      <c r="AL344" s="184" t="n">
        <f aca="true">AVERAGE(INDIRECT("L"&amp;AD344):INDIRECT("L"&amp;AD345-1))</f>
        <v>8.14333333333333E-005</v>
      </c>
      <c r="AM344" s="184" t="n">
        <f aca="false">(ABS(AK344)/AK344*SQRT((AK344)^2+(AL344)^2))</f>
        <v>0.00246944305416784</v>
      </c>
      <c r="AO344" s="184" t="n">
        <f aca="true">STDEV(INDIRECT("K"&amp;AD344):INDIRECT("K"&amp;AD345-1))</f>
        <v>5.56776436282967E-007</v>
      </c>
    </row>
    <row r="345" customFormat="false" ht="14.25" hidden="false" customHeight="true" outlineLevel="0" collapsed="false">
      <c r="A345" s="1" t="s">
        <v>764</v>
      </c>
      <c r="B345" s="1" t="s">
        <v>305</v>
      </c>
      <c r="C345" s="1" t="n">
        <v>0</v>
      </c>
      <c r="D345" s="1" t="n">
        <v>200</v>
      </c>
      <c r="E345" s="1" t="n">
        <v>976</v>
      </c>
      <c r="F345" s="1" t="s">
        <v>306</v>
      </c>
      <c r="G345" s="184" t="n">
        <v>0.001444</v>
      </c>
      <c r="H345" s="184" t="n">
        <v>2.8E-005</v>
      </c>
      <c r="I345" s="184" t="n">
        <v>-8.4035E-006</v>
      </c>
      <c r="J345" s="184" t="n">
        <v>-3.195E-007</v>
      </c>
      <c r="K345" s="184" t="n">
        <v>0.0014524</v>
      </c>
      <c r="L345" s="184" t="n">
        <v>2.83E-005</v>
      </c>
      <c r="M345" s="185" t="n">
        <v>1.12</v>
      </c>
      <c r="N345" s="1" t="n">
        <v>0</v>
      </c>
      <c r="O345" s="1" t="n">
        <v>0</v>
      </c>
      <c r="P345" s="1" t="n">
        <v>0</v>
      </c>
      <c r="Q345" s="1" t="n">
        <v>1</v>
      </c>
      <c r="R345" s="1" t="n">
        <v>1.4524E-005</v>
      </c>
      <c r="S345" s="1" t="n">
        <v>2.829E-007</v>
      </c>
      <c r="T345" s="1" t="n">
        <v>3</v>
      </c>
      <c r="U345" s="1" t="n">
        <v>0</v>
      </c>
      <c r="V345" s="1" t="n">
        <v>0</v>
      </c>
      <c r="W345" s="186" t="s">
        <v>766</v>
      </c>
      <c r="X345" s="1" t="s">
        <v>308</v>
      </c>
      <c r="Y345" s="1" t="s">
        <v>309</v>
      </c>
      <c r="AD345" s="1" t="n">
        <f aca="false">AD344+3</f>
        <v>1031</v>
      </c>
      <c r="AE345" s="1" t="n">
        <v>344</v>
      </c>
      <c r="AF345" s="1" t="str">
        <f aca="true">INDIRECT("A"&amp;AD345)</f>
        <v>58-0.8</v>
      </c>
      <c r="AG345" s="1" t="n">
        <f aca="true">INDIRECT("D"&amp;AD345)</f>
        <v>200</v>
      </c>
      <c r="AH345" s="1" t="n">
        <f aca="true">INDIRECT("E"&amp;AD345)</f>
        <v>976</v>
      </c>
      <c r="AI345" s="184" t="n">
        <f aca="true">INDIRECT("I"&amp;AD345)</f>
        <v>-8.2317E-006</v>
      </c>
      <c r="AJ345" s="184" t="n">
        <f aca="true">INDIRECT("J"&amp;AD345)</f>
        <v>-4.07E-007</v>
      </c>
      <c r="AK345" s="184" t="n">
        <f aca="true">AVERAGE(INDIRECT("K"&amp;AD345):INDIRECT("K"&amp;AD346-1))</f>
        <v>0.00272166666666667</v>
      </c>
      <c r="AL345" s="184" t="n">
        <f aca="true">AVERAGE(INDIRECT("L"&amp;AD345):INDIRECT("L"&amp;AD346-1))</f>
        <v>0.000100533333333333</v>
      </c>
      <c r="AM345" s="184" t="n">
        <f aca="false">(ABS(AK345)/AK345*SQRT((AK345)^2+(AL345)^2))</f>
        <v>0.00272352279145146</v>
      </c>
      <c r="AO345" s="184" t="n">
        <f aca="true">STDEV(INDIRECT("K"&amp;AD345):INDIRECT("K"&amp;AD346-1))</f>
        <v>4.50924975282224E-007</v>
      </c>
    </row>
    <row r="346" customFormat="false" ht="14.25" hidden="false" customHeight="true" outlineLevel="0" collapsed="false">
      <c r="A346" s="1" t="s">
        <v>764</v>
      </c>
      <c r="B346" s="1" t="s">
        <v>305</v>
      </c>
      <c r="C346" s="1" t="n">
        <v>0</v>
      </c>
      <c r="D346" s="1" t="n">
        <v>200</v>
      </c>
      <c r="E346" s="1" t="n">
        <v>976</v>
      </c>
      <c r="F346" s="1" t="s">
        <v>306</v>
      </c>
      <c r="G346" s="184" t="n">
        <v>0.0014436</v>
      </c>
      <c r="H346" s="184" t="n">
        <v>2.82E-005</v>
      </c>
      <c r="I346" s="184" t="n">
        <v>-8.4035E-006</v>
      </c>
      <c r="J346" s="184" t="n">
        <v>-3.195E-007</v>
      </c>
      <c r="K346" s="184" t="n">
        <v>0.001452</v>
      </c>
      <c r="L346" s="184" t="n">
        <v>2.85E-005</v>
      </c>
      <c r="M346" s="185" t="n">
        <v>1.12</v>
      </c>
      <c r="N346" s="1" t="n">
        <v>0</v>
      </c>
      <c r="O346" s="1" t="n">
        <v>0</v>
      </c>
      <c r="P346" s="1" t="n">
        <v>0</v>
      </c>
      <c r="Q346" s="1" t="n">
        <v>1</v>
      </c>
      <c r="R346" s="1" t="n">
        <v>1.452E-005</v>
      </c>
      <c r="S346" s="1" t="n">
        <v>2.848E-007</v>
      </c>
      <c r="T346" s="1" t="n">
        <v>3</v>
      </c>
      <c r="U346" s="1" t="n">
        <v>0</v>
      </c>
      <c r="V346" s="1" t="n">
        <v>0</v>
      </c>
      <c r="W346" s="186" t="s">
        <v>767</v>
      </c>
      <c r="X346" s="1" t="s">
        <v>308</v>
      </c>
      <c r="Y346" s="1" t="s">
        <v>309</v>
      </c>
      <c r="AD346" s="1" t="n">
        <f aca="false">AD345+3</f>
        <v>1034</v>
      </c>
      <c r="AE346" s="1" t="n">
        <v>345</v>
      </c>
      <c r="AF346" s="1" t="str">
        <f aca="true">INDIRECT("A"&amp;AD346)</f>
        <v>58-0.6</v>
      </c>
      <c r="AG346" s="1" t="n">
        <f aca="true">INDIRECT("D"&amp;AD346)</f>
        <v>200</v>
      </c>
      <c r="AH346" s="1" t="n">
        <f aca="true">INDIRECT("E"&amp;AD346)</f>
        <v>976</v>
      </c>
      <c r="AI346" s="184" t="n">
        <f aca="true">INDIRECT("I"&amp;AD346)</f>
        <v>-8.2317E-006</v>
      </c>
      <c r="AJ346" s="184" t="n">
        <f aca="true">INDIRECT("J"&amp;AD346)</f>
        <v>-4.07E-007</v>
      </c>
      <c r="AK346" s="184" t="n">
        <f aca="true">AVERAGE(INDIRECT("K"&amp;AD346):INDIRECT("K"&amp;AD347-1))</f>
        <v>0.0021407</v>
      </c>
      <c r="AL346" s="184" t="n">
        <f aca="true">AVERAGE(INDIRECT("L"&amp;AD346):INDIRECT("L"&amp;AD347-1))</f>
        <v>7.09333333333333E-005</v>
      </c>
      <c r="AM346" s="184" t="n">
        <f aca="false">(ABS(AK346)/AK346*SQRT((AK346)^2+(AL346)^2))</f>
        <v>0.00214187488611678</v>
      </c>
      <c r="AO346" s="184" t="n">
        <f aca="true">STDEV(INDIRECT("K"&amp;AD346):INDIRECT("K"&amp;AD347-1))</f>
        <v>1.99999999999896E-007</v>
      </c>
    </row>
    <row r="347" customFormat="false" ht="14.25" hidden="false" customHeight="true" outlineLevel="0" collapsed="false">
      <c r="A347" s="1" t="s">
        <v>768</v>
      </c>
      <c r="B347" s="1" t="s">
        <v>305</v>
      </c>
      <c r="C347" s="1" t="n">
        <v>0</v>
      </c>
      <c r="D347" s="1" t="n">
        <v>200</v>
      </c>
      <c r="E347" s="1" t="n">
        <v>976</v>
      </c>
      <c r="F347" s="1" t="s">
        <v>306</v>
      </c>
      <c r="G347" s="184" t="n">
        <v>0.0013016</v>
      </c>
      <c r="H347" s="184" t="n">
        <v>2.43E-005</v>
      </c>
      <c r="I347" s="184" t="n">
        <v>-8.4035E-006</v>
      </c>
      <c r="J347" s="184" t="n">
        <v>-3.195E-007</v>
      </c>
      <c r="K347" s="184" t="n">
        <v>0.00131</v>
      </c>
      <c r="L347" s="184" t="n">
        <v>2.46E-005</v>
      </c>
      <c r="M347" s="185" t="n">
        <v>1.08</v>
      </c>
      <c r="N347" s="1" t="n">
        <v>0</v>
      </c>
      <c r="O347" s="1" t="n">
        <v>0</v>
      </c>
      <c r="P347" s="1" t="n">
        <v>0</v>
      </c>
      <c r="Q347" s="1" t="n">
        <v>1</v>
      </c>
      <c r="R347" s="1" t="n">
        <v>1.31E-005</v>
      </c>
      <c r="S347" s="1" t="n">
        <v>2.462E-007</v>
      </c>
      <c r="T347" s="1" t="n">
        <v>3</v>
      </c>
      <c r="U347" s="1" t="n">
        <v>0</v>
      </c>
      <c r="V347" s="1" t="n">
        <v>0</v>
      </c>
      <c r="W347" s="186" t="s">
        <v>769</v>
      </c>
      <c r="X347" s="1" t="s">
        <v>308</v>
      </c>
      <c r="Y347" s="1" t="s">
        <v>309</v>
      </c>
      <c r="AD347" s="1" t="n">
        <f aca="false">AD346+3</f>
        <v>1037</v>
      </c>
      <c r="AE347" s="1" t="n">
        <v>346</v>
      </c>
      <c r="AF347" s="1" t="str">
        <f aca="true">INDIRECT("A"&amp;AD347)</f>
        <v>58-0.4</v>
      </c>
      <c r="AG347" s="1" t="n">
        <f aca="true">INDIRECT("D"&amp;AD347)</f>
        <v>200</v>
      </c>
      <c r="AH347" s="1" t="n">
        <f aca="true">INDIRECT("E"&amp;AD347)</f>
        <v>976</v>
      </c>
      <c r="AI347" s="184" t="n">
        <f aca="true">INDIRECT("I"&amp;AD347)</f>
        <v>-8.2317E-006</v>
      </c>
      <c r="AJ347" s="184" t="n">
        <f aca="true">INDIRECT("J"&amp;AD347)</f>
        <v>-4.07E-007</v>
      </c>
      <c r="AK347" s="184" t="n">
        <f aca="true">AVERAGE(INDIRECT("K"&amp;AD347):INDIRECT("K"&amp;AD348-1))</f>
        <v>0.00128443333333333</v>
      </c>
      <c r="AL347" s="184" t="n">
        <f aca="true">AVERAGE(INDIRECT("L"&amp;AD347):INDIRECT("L"&amp;AD348-1))</f>
        <v>4.41E-005</v>
      </c>
      <c r="AM347" s="184" t="n">
        <f aca="false">(ABS(AK347)/AK347*SQRT((AK347)^2+(AL347)^2))</f>
        <v>0.00128519017961459</v>
      </c>
      <c r="AO347" s="184" t="n">
        <f aca="true">STDEV(INDIRECT("K"&amp;AD347):INDIRECT("K"&amp;AD348-1))</f>
        <v>3.21455025366412E-007</v>
      </c>
    </row>
    <row r="348" customFormat="false" ht="14.25" hidden="false" customHeight="true" outlineLevel="0" collapsed="false">
      <c r="A348" s="1" t="s">
        <v>768</v>
      </c>
      <c r="B348" s="1" t="s">
        <v>305</v>
      </c>
      <c r="C348" s="1" t="n">
        <v>0</v>
      </c>
      <c r="D348" s="1" t="n">
        <v>200</v>
      </c>
      <c r="E348" s="1" t="n">
        <v>976</v>
      </c>
      <c r="F348" s="1" t="s">
        <v>306</v>
      </c>
      <c r="G348" s="184" t="n">
        <v>0.0013016</v>
      </c>
      <c r="H348" s="184" t="n">
        <v>2.45E-005</v>
      </c>
      <c r="I348" s="184" t="n">
        <v>-8.4035E-006</v>
      </c>
      <c r="J348" s="184" t="n">
        <v>-3.195E-007</v>
      </c>
      <c r="K348" s="184" t="n">
        <v>0.00131</v>
      </c>
      <c r="L348" s="184" t="n">
        <v>2.48E-005</v>
      </c>
      <c r="M348" s="185" t="n">
        <v>1.09</v>
      </c>
      <c r="N348" s="1" t="n">
        <v>0</v>
      </c>
      <c r="O348" s="1" t="n">
        <v>0</v>
      </c>
      <c r="P348" s="1" t="n">
        <v>0</v>
      </c>
      <c r="Q348" s="1" t="n">
        <v>1</v>
      </c>
      <c r="R348" s="1" t="n">
        <v>1.31E-005</v>
      </c>
      <c r="S348" s="1" t="n">
        <v>2.484E-007</v>
      </c>
      <c r="T348" s="1" t="n">
        <v>3</v>
      </c>
      <c r="U348" s="1" t="n">
        <v>0</v>
      </c>
      <c r="V348" s="1" t="n">
        <v>0</v>
      </c>
      <c r="W348" s="186" t="s">
        <v>770</v>
      </c>
      <c r="X348" s="1" t="s">
        <v>308</v>
      </c>
      <c r="Y348" s="1" t="s">
        <v>309</v>
      </c>
      <c r="AD348" s="1" t="n">
        <f aca="false">AD347+3</f>
        <v>1040</v>
      </c>
      <c r="AE348" s="1" t="n">
        <v>347</v>
      </c>
      <c r="AF348" s="1" t="str">
        <f aca="true">INDIRECT("A"&amp;AD348)</f>
        <v>58-0.2</v>
      </c>
      <c r="AG348" s="1" t="n">
        <f aca="true">INDIRECT("D"&amp;AD348)</f>
        <v>200</v>
      </c>
      <c r="AH348" s="1" t="n">
        <f aca="true">INDIRECT("E"&amp;AD348)</f>
        <v>976</v>
      </c>
      <c r="AI348" s="184" t="n">
        <f aca="true">INDIRECT("I"&amp;AD348)</f>
        <v>-8.2317E-006</v>
      </c>
      <c r="AJ348" s="184" t="n">
        <f aca="true">INDIRECT("J"&amp;AD348)</f>
        <v>-4.07E-007</v>
      </c>
      <c r="AK348" s="184" t="n">
        <f aca="true">AVERAGE(INDIRECT("K"&amp;AD348):INDIRECT("K"&amp;AD349-1))</f>
        <v>0.00176376666666667</v>
      </c>
      <c r="AL348" s="184" t="n">
        <f aca="true">AVERAGE(INDIRECT("L"&amp;AD348):INDIRECT("L"&amp;AD349-1))</f>
        <v>5.66666666666667E-005</v>
      </c>
      <c r="AM348" s="184" t="n">
        <f aca="false">(ABS(AK348)/AK348*SQRT((AK348)^2+(AL348)^2))</f>
        <v>0.00176467673117644</v>
      </c>
      <c r="AO348" s="184" t="n">
        <f aca="true">STDEV(INDIRECT("K"&amp;AD348):INDIRECT("K"&amp;AD349-1))</f>
        <v>5.77350269189953E-008</v>
      </c>
    </row>
    <row r="349" customFormat="false" ht="14.25" hidden="false" customHeight="true" outlineLevel="0" collapsed="false">
      <c r="A349" s="1" t="s">
        <v>768</v>
      </c>
      <c r="B349" s="1" t="s">
        <v>305</v>
      </c>
      <c r="C349" s="1" t="n">
        <v>0</v>
      </c>
      <c r="D349" s="1" t="n">
        <v>200</v>
      </c>
      <c r="E349" s="1" t="n">
        <v>976</v>
      </c>
      <c r="F349" s="1" t="s">
        <v>306</v>
      </c>
      <c r="G349" s="184" t="n">
        <v>0.0012981</v>
      </c>
      <c r="H349" s="184" t="n">
        <v>2.39E-005</v>
      </c>
      <c r="I349" s="184" t="n">
        <v>-8.4035E-006</v>
      </c>
      <c r="J349" s="184" t="n">
        <v>-3.195E-007</v>
      </c>
      <c r="K349" s="184" t="n">
        <v>0.0013065</v>
      </c>
      <c r="L349" s="184" t="n">
        <v>2.42E-005</v>
      </c>
      <c r="M349" s="185" t="n">
        <v>1.06</v>
      </c>
      <c r="N349" s="1" t="n">
        <v>0</v>
      </c>
      <c r="O349" s="1" t="n">
        <v>0</v>
      </c>
      <c r="P349" s="1" t="n">
        <v>0</v>
      </c>
      <c r="Q349" s="1" t="n">
        <v>1</v>
      </c>
      <c r="R349" s="1" t="n">
        <v>1.3065E-005</v>
      </c>
      <c r="S349" s="1" t="n">
        <v>2.424E-007</v>
      </c>
      <c r="T349" s="1" t="n">
        <v>3</v>
      </c>
      <c r="U349" s="1" t="n">
        <v>0</v>
      </c>
      <c r="V349" s="1" t="n">
        <v>0</v>
      </c>
      <c r="W349" s="186" t="s">
        <v>771</v>
      </c>
      <c r="X349" s="1" t="s">
        <v>308</v>
      </c>
      <c r="Y349" s="1" t="s">
        <v>309</v>
      </c>
      <c r="AD349" s="1" t="n">
        <f aca="false">AD348+3</f>
        <v>1043</v>
      </c>
      <c r="AE349" s="1" t="n">
        <v>348</v>
      </c>
      <c r="AF349" s="1" t="str">
        <f aca="true">INDIRECT("A"&amp;AD349)</f>
        <v>58-&lt;0.2</v>
      </c>
      <c r="AG349" s="1" t="n">
        <f aca="true">INDIRECT("D"&amp;AD349)</f>
        <v>200</v>
      </c>
      <c r="AH349" s="1" t="n">
        <f aca="true">INDIRECT("E"&amp;AD349)</f>
        <v>976</v>
      </c>
      <c r="AI349" s="184" t="n">
        <f aca="true">INDIRECT("I"&amp;AD349)</f>
        <v>-8.2317E-006</v>
      </c>
      <c r="AJ349" s="184" t="n">
        <f aca="true">INDIRECT("J"&amp;AD349)</f>
        <v>-4.07E-007</v>
      </c>
      <c r="AK349" s="184" t="n">
        <f aca="true">AVERAGE(INDIRECT("K"&amp;AD349):INDIRECT("K"&amp;AD350-1))</f>
        <v>0.00361866666666667</v>
      </c>
      <c r="AL349" s="184" t="n">
        <f aca="true">AVERAGE(INDIRECT("L"&amp;AD349):INDIRECT("L"&amp;AD350-1))</f>
        <v>0.000110933333333333</v>
      </c>
      <c r="AM349" s="184" t="n">
        <f aca="false">(ABS(AK349)/AK349*SQRT((AK349)^2+(AL349)^2))</f>
        <v>0.00362036664564363</v>
      </c>
      <c r="AO349" s="184" t="n">
        <f aca="true">STDEV(INDIRECT("K"&amp;AD349):INDIRECT("K"&amp;AD350-1))</f>
        <v>5.03322295684772E-007</v>
      </c>
    </row>
    <row r="350" customFormat="false" ht="14.25" hidden="false" customHeight="true" outlineLevel="0" collapsed="false">
      <c r="A350" s="1" t="s">
        <v>772</v>
      </c>
      <c r="B350" s="1" t="s">
        <v>305</v>
      </c>
      <c r="C350" s="1" t="n">
        <v>0</v>
      </c>
      <c r="D350" s="1" t="n">
        <v>200</v>
      </c>
      <c r="E350" s="1" t="n">
        <v>976</v>
      </c>
      <c r="F350" s="1" t="s">
        <v>306</v>
      </c>
      <c r="G350" s="184" t="n">
        <v>0.0012584</v>
      </c>
      <c r="H350" s="184" t="n">
        <v>2.44E-005</v>
      </c>
      <c r="I350" s="184" t="n">
        <v>-8.4035E-006</v>
      </c>
      <c r="J350" s="184" t="n">
        <v>-3.195E-007</v>
      </c>
      <c r="K350" s="184" t="n">
        <v>0.0012668</v>
      </c>
      <c r="L350" s="184" t="n">
        <v>2.47E-005</v>
      </c>
      <c r="M350" s="185" t="n">
        <v>1.12</v>
      </c>
      <c r="N350" s="1" t="n">
        <v>0</v>
      </c>
      <c r="O350" s="1" t="n">
        <v>0</v>
      </c>
      <c r="P350" s="1" t="n">
        <v>0</v>
      </c>
      <c r="Q350" s="1" t="n">
        <v>1</v>
      </c>
      <c r="R350" s="1" t="n">
        <v>1.2668E-005</v>
      </c>
      <c r="S350" s="1" t="n">
        <v>2.471E-007</v>
      </c>
      <c r="T350" s="1" t="n">
        <v>3</v>
      </c>
      <c r="U350" s="1" t="n">
        <v>0</v>
      </c>
      <c r="V350" s="1" t="n">
        <v>0</v>
      </c>
      <c r="W350" s="186" t="s">
        <v>773</v>
      </c>
      <c r="X350" s="1" t="s">
        <v>308</v>
      </c>
      <c r="Y350" s="1" t="s">
        <v>309</v>
      </c>
      <c r="AD350" s="1" t="n">
        <f aca="false">AD349+3</f>
        <v>1046</v>
      </c>
      <c r="AE350" s="1" t="n">
        <v>349</v>
      </c>
      <c r="AF350" s="1" t="str">
        <f aca="true">INDIRECT("A"&amp;AD350)</f>
        <v>59-ALL</v>
      </c>
      <c r="AG350" s="1" t="n">
        <f aca="true">INDIRECT("D"&amp;AD350)</f>
        <v>200</v>
      </c>
      <c r="AH350" s="1" t="n">
        <f aca="true">INDIRECT("E"&amp;AD350)</f>
        <v>976</v>
      </c>
      <c r="AI350" s="184" t="n">
        <f aca="true">INDIRECT("I"&amp;AD350)</f>
        <v>-8.2317E-006</v>
      </c>
      <c r="AJ350" s="184" t="n">
        <f aca="true">INDIRECT("J"&amp;AD350)</f>
        <v>-4.07E-007</v>
      </c>
      <c r="AK350" s="184" t="n">
        <f aca="true">AVERAGE(INDIRECT("K"&amp;AD350):INDIRECT("K"&amp;AD351-1))</f>
        <v>0.00255623333333333</v>
      </c>
      <c r="AL350" s="184" t="n">
        <f aca="true">AVERAGE(INDIRECT("L"&amp;AD350):INDIRECT("L"&amp;AD351-1))</f>
        <v>7.65666666666667E-005</v>
      </c>
      <c r="AM350" s="184" t="n">
        <f aca="false">(ABS(AK350)/AK350*SQRT((AK350)^2+(AL350)^2))</f>
        <v>0.00255737977408301</v>
      </c>
      <c r="AO350" s="184" t="n">
        <f aca="true">STDEV(INDIRECT("K"&amp;AD350):INDIRECT("K"&amp;AD351-1))</f>
        <v>6.65832811847958E-007</v>
      </c>
    </row>
    <row r="351" customFormat="false" ht="14.25" hidden="false" customHeight="true" outlineLevel="0" collapsed="false">
      <c r="A351" s="1" t="s">
        <v>772</v>
      </c>
      <c r="B351" s="1" t="s">
        <v>305</v>
      </c>
      <c r="C351" s="1" t="n">
        <v>0</v>
      </c>
      <c r="D351" s="1" t="n">
        <v>200</v>
      </c>
      <c r="E351" s="1" t="n">
        <v>976</v>
      </c>
      <c r="F351" s="1" t="s">
        <v>306</v>
      </c>
      <c r="G351" s="184" t="n">
        <v>0.0012592</v>
      </c>
      <c r="H351" s="184" t="n">
        <v>2.43E-005</v>
      </c>
      <c r="I351" s="184" t="n">
        <v>-8.4035E-006</v>
      </c>
      <c r="J351" s="184" t="n">
        <v>-3.195E-007</v>
      </c>
      <c r="K351" s="184" t="n">
        <v>0.0012676</v>
      </c>
      <c r="L351" s="184" t="n">
        <v>2.46E-005</v>
      </c>
      <c r="M351" s="185" t="n">
        <v>1.11</v>
      </c>
      <c r="N351" s="1" t="n">
        <v>0</v>
      </c>
      <c r="O351" s="1" t="n">
        <v>0</v>
      </c>
      <c r="P351" s="1" t="n">
        <v>0</v>
      </c>
      <c r="Q351" s="1" t="n">
        <v>1</v>
      </c>
      <c r="R351" s="1" t="n">
        <v>1.2676E-005</v>
      </c>
      <c r="S351" s="1" t="n">
        <v>2.464E-007</v>
      </c>
      <c r="T351" s="1" t="n">
        <v>3</v>
      </c>
      <c r="U351" s="1" t="n">
        <v>0</v>
      </c>
      <c r="V351" s="1" t="n">
        <v>0</v>
      </c>
      <c r="W351" s="186" t="s">
        <v>774</v>
      </c>
      <c r="X351" s="1" t="s">
        <v>308</v>
      </c>
      <c r="Y351" s="1" t="s">
        <v>309</v>
      </c>
      <c r="AD351" s="1" t="n">
        <f aca="false">AD350+3</f>
        <v>1049</v>
      </c>
      <c r="AE351" s="1" t="n">
        <v>350</v>
      </c>
      <c r="AF351" s="1" t="str">
        <f aca="true">INDIRECT("A"&amp;AD351)</f>
        <v>59-0.8</v>
      </c>
      <c r="AG351" s="1" t="n">
        <f aca="true">INDIRECT("D"&amp;AD351)</f>
        <v>200</v>
      </c>
      <c r="AH351" s="1" t="n">
        <f aca="true">INDIRECT("E"&amp;AD351)</f>
        <v>976</v>
      </c>
      <c r="AI351" s="184" t="n">
        <f aca="true">INDIRECT("I"&amp;AD351)</f>
        <v>-8.2317E-006</v>
      </c>
      <c r="AJ351" s="184" t="n">
        <f aca="true">INDIRECT("J"&amp;AD351)</f>
        <v>-4.07E-007</v>
      </c>
      <c r="AK351" s="184" t="n">
        <f aca="true">AVERAGE(INDIRECT("K"&amp;AD351):INDIRECT("K"&amp;AD352-1))</f>
        <v>0.0017942</v>
      </c>
      <c r="AL351" s="184" t="n">
        <f aca="true">AVERAGE(INDIRECT("L"&amp;AD351):INDIRECT("L"&amp;AD352-1))</f>
        <v>6.29333333333333E-005</v>
      </c>
      <c r="AM351" s="184" t="n">
        <f aca="false">(ABS(AK351)/AK351*SQRT((AK351)^2+(AL351)^2))</f>
        <v>0.00179530338507018</v>
      </c>
      <c r="AO351" s="184" t="n">
        <f aca="true">STDEV(INDIRECT("K"&amp;AD351):INDIRECT("K"&amp;AD352-1))</f>
        <v>2.64575131106486E-007</v>
      </c>
    </row>
    <row r="352" customFormat="false" ht="14.25" hidden="false" customHeight="true" outlineLevel="0" collapsed="false">
      <c r="A352" s="1" t="s">
        <v>772</v>
      </c>
      <c r="B352" s="1" t="s">
        <v>305</v>
      </c>
      <c r="C352" s="1" t="n">
        <v>0</v>
      </c>
      <c r="D352" s="1" t="n">
        <v>200</v>
      </c>
      <c r="E352" s="1" t="n">
        <v>976</v>
      </c>
      <c r="F352" s="1" t="s">
        <v>306</v>
      </c>
      <c r="G352" s="184" t="n">
        <v>0.0012591</v>
      </c>
      <c r="H352" s="184" t="n">
        <v>2.45E-005</v>
      </c>
      <c r="I352" s="184" t="n">
        <v>-8.4035E-006</v>
      </c>
      <c r="J352" s="184" t="n">
        <v>-3.195E-007</v>
      </c>
      <c r="K352" s="184" t="n">
        <v>0.0012675</v>
      </c>
      <c r="L352" s="184" t="n">
        <v>2.48E-005</v>
      </c>
      <c r="M352" s="185" t="n">
        <v>1.12</v>
      </c>
      <c r="N352" s="1" t="n">
        <v>0</v>
      </c>
      <c r="O352" s="1" t="n">
        <v>0</v>
      </c>
      <c r="P352" s="1" t="n">
        <v>0</v>
      </c>
      <c r="Q352" s="1" t="n">
        <v>1</v>
      </c>
      <c r="R352" s="1" t="n">
        <v>1.2675E-005</v>
      </c>
      <c r="S352" s="1" t="n">
        <v>2.477E-007</v>
      </c>
      <c r="T352" s="1" t="n">
        <v>3</v>
      </c>
      <c r="U352" s="1" t="n">
        <v>0</v>
      </c>
      <c r="V352" s="1" t="n">
        <v>0</v>
      </c>
      <c r="W352" s="186" t="s">
        <v>775</v>
      </c>
      <c r="X352" s="1" t="s">
        <v>308</v>
      </c>
      <c r="Y352" s="1" t="s">
        <v>309</v>
      </c>
      <c r="AD352" s="1" t="n">
        <f aca="false">AD351+3</f>
        <v>1052</v>
      </c>
      <c r="AE352" s="1" t="n">
        <v>351</v>
      </c>
      <c r="AF352" s="1" t="str">
        <f aca="true">INDIRECT("A"&amp;AD352)</f>
        <v>59-0.6</v>
      </c>
      <c r="AG352" s="1" t="n">
        <f aca="true">INDIRECT("D"&amp;AD352)</f>
        <v>200</v>
      </c>
      <c r="AH352" s="1" t="n">
        <f aca="true">INDIRECT("E"&amp;AD352)</f>
        <v>976</v>
      </c>
      <c r="AI352" s="184" t="n">
        <f aca="true">INDIRECT("I"&amp;AD352)</f>
        <v>-8.2317E-006</v>
      </c>
      <c r="AJ352" s="184" t="n">
        <f aca="true">INDIRECT("J"&amp;AD352)</f>
        <v>-4.07E-007</v>
      </c>
      <c r="AK352" s="184" t="n">
        <f aca="true">AVERAGE(INDIRECT("K"&amp;AD352):INDIRECT("K"&amp;AD353-1))</f>
        <v>0.00115206666666667</v>
      </c>
      <c r="AL352" s="184" t="n">
        <f aca="true">AVERAGE(INDIRECT("L"&amp;AD352):INDIRECT("L"&amp;AD353-1))</f>
        <v>3.90666666666667E-005</v>
      </c>
      <c r="AM352" s="184" t="n">
        <f aca="false">(ABS(AK352)/AK352*SQRT((AK352)^2+(AL352)^2))</f>
        <v>0.0011527288531519</v>
      </c>
      <c r="AO352" s="184" t="n">
        <f aca="true">STDEV(INDIRECT("K"&amp;AD352):INDIRECT("K"&amp;AD353-1))</f>
        <v>5.77350269189953E-008</v>
      </c>
    </row>
    <row r="353" customFormat="false" ht="14.25" hidden="false" customHeight="true" outlineLevel="0" collapsed="false">
      <c r="A353" s="1" t="s">
        <v>776</v>
      </c>
      <c r="B353" s="1" t="s">
        <v>305</v>
      </c>
      <c r="C353" s="1" t="n">
        <v>0</v>
      </c>
      <c r="D353" s="1" t="n">
        <v>200</v>
      </c>
      <c r="E353" s="1" t="n">
        <v>976</v>
      </c>
      <c r="F353" s="1" t="s">
        <v>306</v>
      </c>
      <c r="G353" s="184" t="n">
        <v>0.0010029</v>
      </c>
      <c r="H353" s="184" t="n">
        <v>1.98E-005</v>
      </c>
      <c r="I353" s="184" t="n">
        <v>-8.4035E-006</v>
      </c>
      <c r="J353" s="184" t="n">
        <v>-3.195E-007</v>
      </c>
      <c r="K353" s="184" t="n">
        <v>0.0010113</v>
      </c>
      <c r="L353" s="184" t="n">
        <v>2.01E-005</v>
      </c>
      <c r="M353" s="185" t="n">
        <v>1.14</v>
      </c>
      <c r="N353" s="1" t="n">
        <v>0</v>
      </c>
      <c r="O353" s="1" t="n">
        <v>0</v>
      </c>
      <c r="P353" s="1" t="n">
        <v>0</v>
      </c>
      <c r="Q353" s="1" t="n">
        <v>1</v>
      </c>
      <c r="R353" s="1" t="n">
        <v>1.0113E-005</v>
      </c>
      <c r="S353" s="1" t="n">
        <v>2.015E-007</v>
      </c>
      <c r="T353" s="1" t="n">
        <v>3</v>
      </c>
      <c r="U353" s="1" t="n">
        <v>0</v>
      </c>
      <c r="V353" s="1" t="n">
        <v>0</v>
      </c>
      <c r="W353" s="186" t="s">
        <v>777</v>
      </c>
      <c r="X353" s="1" t="s">
        <v>308</v>
      </c>
      <c r="Y353" s="1" t="s">
        <v>309</v>
      </c>
      <c r="AD353" s="1" t="n">
        <f aca="false">AD352+3</f>
        <v>1055</v>
      </c>
      <c r="AE353" s="1" t="n">
        <v>352</v>
      </c>
      <c r="AF353" s="1" t="str">
        <f aca="true">INDIRECT("A"&amp;AD353)</f>
        <v>59-0.4</v>
      </c>
      <c r="AG353" s="1" t="n">
        <f aca="true">INDIRECT("D"&amp;AD353)</f>
        <v>200</v>
      </c>
      <c r="AH353" s="1" t="n">
        <f aca="true">INDIRECT("E"&amp;AD353)</f>
        <v>976</v>
      </c>
      <c r="AI353" s="184" t="n">
        <f aca="true">INDIRECT("I"&amp;AD353)</f>
        <v>-8.2317E-006</v>
      </c>
      <c r="AJ353" s="184" t="n">
        <f aca="true">INDIRECT("J"&amp;AD353)</f>
        <v>-4.07E-007</v>
      </c>
      <c r="AK353" s="184" t="n">
        <f aca="true">AVERAGE(INDIRECT("K"&amp;AD353):INDIRECT("K"&amp;AD354-1))</f>
        <v>0.000943243333333333</v>
      </c>
      <c r="AL353" s="184" t="n">
        <f aca="true">AVERAGE(INDIRECT("L"&amp;AD353):INDIRECT("L"&amp;AD354-1))</f>
        <v>3.04206666666667E-005</v>
      </c>
      <c r="AM353" s="184" t="n">
        <f aca="false">(ABS(AK353)/AK353*SQRT((AK353)^2+(AL353)^2))</f>
        <v>0.00094373375633079</v>
      </c>
      <c r="AO353" s="184" t="n">
        <f aca="true">STDEV(INDIRECT("K"&amp;AD353):INDIRECT("K"&amp;AD354-1))</f>
        <v>5.07378885383807E-007</v>
      </c>
    </row>
    <row r="354" customFormat="false" ht="14.25" hidden="false" customHeight="true" outlineLevel="0" collapsed="false">
      <c r="A354" s="1" t="s">
        <v>776</v>
      </c>
      <c r="B354" s="1" t="s">
        <v>305</v>
      </c>
      <c r="C354" s="1" t="n">
        <v>0</v>
      </c>
      <c r="D354" s="1" t="n">
        <v>200</v>
      </c>
      <c r="E354" s="1" t="n">
        <v>976</v>
      </c>
      <c r="F354" s="1" t="s">
        <v>306</v>
      </c>
      <c r="G354" s="184" t="n">
        <v>0.0010037</v>
      </c>
      <c r="H354" s="184" t="n">
        <v>1.99E-005</v>
      </c>
      <c r="I354" s="184" t="n">
        <v>-8.4035E-006</v>
      </c>
      <c r="J354" s="184" t="n">
        <v>-3.195E-007</v>
      </c>
      <c r="K354" s="184" t="n">
        <v>0.0010121</v>
      </c>
      <c r="L354" s="184" t="n">
        <v>2.03E-005</v>
      </c>
      <c r="M354" s="185" t="n">
        <v>1.15</v>
      </c>
      <c r="N354" s="1" t="n">
        <v>0</v>
      </c>
      <c r="O354" s="1" t="n">
        <v>0</v>
      </c>
      <c r="P354" s="1" t="n">
        <v>0</v>
      </c>
      <c r="Q354" s="1" t="n">
        <v>1</v>
      </c>
      <c r="R354" s="1" t="n">
        <v>1.0121E-005</v>
      </c>
      <c r="S354" s="1" t="n">
        <v>2.026E-007</v>
      </c>
      <c r="T354" s="1" t="n">
        <v>3</v>
      </c>
      <c r="U354" s="1" t="n">
        <v>0</v>
      </c>
      <c r="V354" s="1" t="n">
        <v>0</v>
      </c>
      <c r="W354" s="186" t="s">
        <v>778</v>
      </c>
      <c r="X354" s="1" t="s">
        <v>308</v>
      </c>
      <c r="Y354" s="1" t="s">
        <v>309</v>
      </c>
      <c r="AD354" s="1" t="n">
        <f aca="false">AD353+3</f>
        <v>1058</v>
      </c>
      <c r="AE354" s="1" t="n">
        <v>353</v>
      </c>
      <c r="AF354" s="1" t="str">
        <f aca="true">INDIRECT("A"&amp;AD354)</f>
        <v>59-0.2</v>
      </c>
      <c r="AG354" s="1" t="n">
        <f aca="true">INDIRECT("D"&amp;AD354)</f>
        <v>200</v>
      </c>
      <c r="AH354" s="1" t="n">
        <f aca="true">INDIRECT("E"&amp;AD354)</f>
        <v>976</v>
      </c>
      <c r="AI354" s="184" t="n">
        <f aca="true">INDIRECT("I"&amp;AD354)</f>
        <v>-8.2317E-006</v>
      </c>
      <c r="AJ354" s="184" t="n">
        <f aca="true">INDIRECT("J"&amp;AD354)</f>
        <v>-4.07E-007</v>
      </c>
      <c r="AK354" s="184" t="n">
        <f aca="true">AVERAGE(INDIRECT("K"&amp;AD354):INDIRECT("K"&amp;AD355-1))</f>
        <v>0.00120196666666667</v>
      </c>
      <c r="AL354" s="184" t="n">
        <f aca="true">AVERAGE(INDIRECT("L"&amp;AD354):INDIRECT("L"&amp;AD355-1))</f>
        <v>3.82E-005</v>
      </c>
      <c r="AM354" s="184" t="n">
        <f aca="false">(ABS(AK354)/AK354*SQRT((AK354)^2+(AL354)^2))</f>
        <v>0.00120257353528912</v>
      </c>
      <c r="AO354" s="184" t="n">
        <f aca="true">STDEV(INDIRECT("K"&amp;AD354):INDIRECT("K"&amp;AD355-1))</f>
        <v>4.04145188432734E-007</v>
      </c>
    </row>
    <row r="355" customFormat="false" ht="14.25" hidden="false" customHeight="true" outlineLevel="0" collapsed="false">
      <c r="A355" s="1" t="s">
        <v>776</v>
      </c>
      <c r="B355" s="1" t="s">
        <v>305</v>
      </c>
      <c r="C355" s="1" t="n">
        <v>0</v>
      </c>
      <c r="D355" s="1" t="n">
        <v>200</v>
      </c>
      <c r="E355" s="1" t="n">
        <v>976</v>
      </c>
      <c r="F355" s="1" t="s">
        <v>306</v>
      </c>
      <c r="G355" s="184" t="n">
        <v>0.0010025</v>
      </c>
      <c r="H355" s="184" t="n">
        <v>1.96E-005</v>
      </c>
      <c r="I355" s="184" t="n">
        <v>-8.4035E-006</v>
      </c>
      <c r="J355" s="184" t="n">
        <v>-3.195E-007</v>
      </c>
      <c r="K355" s="184" t="n">
        <v>0.0010109</v>
      </c>
      <c r="L355" s="184" t="n">
        <v>2E-005</v>
      </c>
      <c r="M355" s="185" t="n">
        <v>1.13</v>
      </c>
      <c r="N355" s="1" t="n">
        <v>0</v>
      </c>
      <c r="O355" s="1" t="n">
        <v>0</v>
      </c>
      <c r="P355" s="1" t="n">
        <v>0</v>
      </c>
      <c r="Q355" s="1" t="n">
        <v>1</v>
      </c>
      <c r="R355" s="1" t="n">
        <v>1.0109E-005</v>
      </c>
      <c r="S355" s="1" t="n">
        <v>1.997E-007</v>
      </c>
      <c r="T355" s="1" t="n">
        <v>3</v>
      </c>
      <c r="U355" s="1" t="n">
        <v>0</v>
      </c>
      <c r="V355" s="1" t="n">
        <v>0</v>
      </c>
      <c r="W355" s="186" t="s">
        <v>779</v>
      </c>
      <c r="X355" s="1" t="s">
        <v>308</v>
      </c>
      <c r="Y355" s="1" t="s">
        <v>309</v>
      </c>
      <c r="AD355" s="1" t="n">
        <f aca="false">AD354+3</f>
        <v>1061</v>
      </c>
      <c r="AE355" s="1" t="n">
        <v>354</v>
      </c>
      <c r="AF355" s="1" t="str">
        <f aca="true">INDIRECT("A"&amp;AD355)</f>
        <v>59-&lt;0.2</v>
      </c>
      <c r="AG355" s="1" t="n">
        <f aca="true">INDIRECT("D"&amp;AD355)</f>
        <v>200</v>
      </c>
      <c r="AH355" s="1" t="n">
        <f aca="true">INDIRECT("E"&amp;AD355)</f>
        <v>976</v>
      </c>
      <c r="AI355" s="184" t="n">
        <f aca="true">INDIRECT("I"&amp;AD355)</f>
        <v>-8.2317E-006</v>
      </c>
      <c r="AJ355" s="184" t="n">
        <f aca="true">INDIRECT("J"&amp;AD355)</f>
        <v>-4.07E-007</v>
      </c>
      <c r="AK355" s="184" t="n">
        <f aca="true">AVERAGE(INDIRECT("K"&amp;AD355):INDIRECT("K"&amp;AD356-1))</f>
        <v>0.0037214</v>
      </c>
      <c r="AL355" s="184" t="n">
        <f aca="true">AVERAGE(INDIRECT("L"&amp;AD355):INDIRECT("L"&amp;AD356-1))</f>
        <v>0.000105266666666667</v>
      </c>
      <c r="AM355" s="184" t="n">
        <f aca="false">(ABS(AK355)/AK355*SQRT((AK355)^2+(AL355)^2))</f>
        <v>0.00372288853326434</v>
      </c>
      <c r="AO355" s="184" t="n">
        <f aca="true">STDEV(INDIRECT("K"&amp;AD355):INDIRECT("K"&amp;AD356-1))</f>
        <v>5.19615242270582E-007</v>
      </c>
    </row>
    <row r="356" customFormat="false" ht="14.25" hidden="false" customHeight="true" outlineLevel="0" collapsed="false">
      <c r="A356" s="1" t="s">
        <v>780</v>
      </c>
      <c r="B356" s="1" t="s">
        <v>305</v>
      </c>
      <c r="C356" s="1" t="n">
        <v>0</v>
      </c>
      <c r="D356" s="1" t="n">
        <v>200</v>
      </c>
      <c r="E356" s="1" t="n">
        <v>976</v>
      </c>
      <c r="F356" s="1" t="s">
        <v>306</v>
      </c>
      <c r="G356" s="184" t="n">
        <v>0.0011324</v>
      </c>
      <c r="H356" s="184" t="n">
        <v>2.22E-005</v>
      </c>
      <c r="I356" s="184" t="n">
        <v>-8.4035E-006</v>
      </c>
      <c r="J356" s="184" t="n">
        <v>-3.195E-007</v>
      </c>
      <c r="K356" s="184" t="n">
        <v>0.0011408</v>
      </c>
      <c r="L356" s="184" t="n">
        <v>2.25E-005</v>
      </c>
      <c r="M356" s="185" t="n">
        <v>1.13</v>
      </c>
      <c r="N356" s="1" t="n">
        <v>0</v>
      </c>
      <c r="O356" s="1" t="n">
        <v>0</v>
      </c>
      <c r="P356" s="1" t="n">
        <v>0</v>
      </c>
      <c r="Q356" s="1" t="n">
        <v>1</v>
      </c>
      <c r="R356" s="1" t="n">
        <v>1.1408E-005</v>
      </c>
      <c r="S356" s="1" t="n">
        <v>2.251E-007</v>
      </c>
      <c r="T356" s="1" t="n">
        <v>3</v>
      </c>
      <c r="U356" s="1" t="n">
        <v>0</v>
      </c>
      <c r="V356" s="1" t="n">
        <v>0</v>
      </c>
      <c r="W356" s="186" t="s">
        <v>781</v>
      </c>
      <c r="X356" s="1" t="s">
        <v>308</v>
      </c>
      <c r="Y356" s="1" t="s">
        <v>309</v>
      </c>
      <c r="AD356" s="1" t="n">
        <f aca="false">AD355+3</f>
        <v>1064</v>
      </c>
      <c r="AE356" s="1" t="n">
        <v>355</v>
      </c>
      <c r="AF356" s="1" t="str">
        <f aca="true">INDIRECT("A"&amp;AD356)</f>
        <v>60-ALL</v>
      </c>
      <c r="AG356" s="1" t="n">
        <f aca="true">INDIRECT("D"&amp;AD356)</f>
        <v>200</v>
      </c>
      <c r="AH356" s="1" t="n">
        <f aca="true">INDIRECT("E"&amp;AD356)</f>
        <v>976</v>
      </c>
      <c r="AI356" s="184" t="n">
        <f aca="true">INDIRECT("I"&amp;AD356)</f>
        <v>-8.2317E-006</v>
      </c>
      <c r="AJ356" s="184" t="n">
        <f aca="true">INDIRECT("J"&amp;AD356)</f>
        <v>-4.07E-007</v>
      </c>
      <c r="AK356" s="184" t="n">
        <f aca="true">AVERAGE(INDIRECT("K"&amp;AD356):INDIRECT("K"&amp;AD357-1))</f>
        <v>0.00201566666666667</v>
      </c>
      <c r="AL356" s="184" t="n">
        <f aca="true">AVERAGE(INDIRECT("L"&amp;AD356):INDIRECT("L"&amp;AD357-1))</f>
        <v>5.95333333333333E-005</v>
      </c>
      <c r="AM356" s="184" t="n">
        <f aca="false">(ABS(AK356)/AK356*SQRT((AK356)^2+(AL356)^2))</f>
        <v>0.00201654564264955</v>
      </c>
      <c r="AO356" s="184" t="n">
        <f aca="true">STDEV(INDIRECT("K"&amp;AD356):INDIRECT("K"&amp;AD357-1))</f>
        <v>5.50757054728594E-007</v>
      </c>
    </row>
    <row r="357" customFormat="false" ht="14.25" hidden="false" customHeight="true" outlineLevel="0" collapsed="false">
      <c r="A357" s="1" t="s">
        <v>780</v>
      </c>
      <c r="B357" s="1" t="s">
        <v>305</v>
      </c>
      <c r="C357" s="1" t="n">
        <v>0</v>
      </c>
      <c r="D357" s="1" t="n">
        <v>200</v>
      </c>
      <c r="E357" s="1" t="n">
        <v>976</v>
      </c>
      <c r="F357" s="1" t="s">
        <v>306</v>
      </c>
      <c r="G357" s="184" t="n">
        <v>0.0011338</v>
      </c>
      <c r="H357" s="184" t="n">
        <v>2.21E-005</v>
      </c>
      <c r="I357" s="184" t="n">
        <v>-8.4035E-006</v>
      </c>
      <c r="J357" s="184" t="n">
        <v>-3.195E-007</v>
      </c>
      <c r="K357" s="184" t="n">
        <v>0.0011422</v>
      </c>
      <c r="L357" s="184" t="n">
        <v>2.24E-005</v>
      </c>
      <c r="M357" s="185" t="n">
        <v>1.12</v>
      </c>
      <c r="N357" s="1" t="n">
        <v>0</v>
      </c>
      <c r="O357" s="1" t="n">
        <v>0</v>
      </c>
      <c r="P357" s="1" t="n">
        <v>0</v>
      </c>
      <c r="Q357" s="1" t="n">
        <v>1</v>
      </c>
      <c r="R357" s="1" t="n">
        <v>1.1422E-005</v>
      </c>
      <c r="S357" s="1" t="n">
        <v>2.238E-007</v>
      </c>
      <c r="T357" s="1" t="n">
        <v>3</v>
      </c>
      <c r="U357" s="1" t="n">
        <v>0</v>
      </c>
      <c r="V357" s="1" t="n">
        <v>0</v>
      </c>
      <c r="W357" s="186" t="s">
        <v>782</v>
      </c>
      <c r="X357" s="1" t="s">
        <v>308</v>
      </c>
      <c r="Y357" s="1" t="s">
        <v>309</v>
      </c>
      <c r="AD357" s="1" t="n">
        <f aca="false">AD356+3</f>
        <v>1067</v>
      </c>
      <c r="AE357" s="1" t="n">
        <v>356</v>
      </c>
      <c r="AF357" s="1" t="str">
        <f aca="true">INDIRECT("A"&amp;AD357)</f>
        <v>60-0.8</v>
      </c>
      <c r="AG357" s="1" t="n">
        <f aca="true">INDIRECT("D"&amp;AD357)</f>
        <v>200</v>
      </c>
      <c r="AH357" s="1" t="n">
        <f aca="true">INDIRECT("E"&amp;AD357)</f>
        <v>976</v>
      </c>
      <c r="AI357" s="184" t="n">
        <f aca="true">INDIRECT("I"&amp;AD357)</f>
        <v>-8.2317E-006</v>
      </c>
      <c r="AJ357" s="184" t="n">
        <f aca="true">INDIRECT("J"&amp;AD357)</f>
        <v>-4.07E-007</v>
      </c>
      <c r="AK357" s="184" t="n">
        <f aca="true">AVERAGE(INDIRECT("K"&amp;AD357):INDIRECT("K"&amp;AD358-1))</f>
        <v>0.00259206666666667</v>
      </c>
      <c r="AL357" s="184" t="n">
        <f aca="true">AVERAGE(INDIRECT("L"&amp;AD357):INDIRECT("L"&amp;AD358-1))</f>
        <v>7.85E-005</v>
      </c>
      <c r="AM357" s="184" t="n">
        <f aca="false">(ABS(AK357)/AK357*SQRT((AK357)^2+(AL357)^2))</f>
        <v>0.0025932550692989</v>
      </c>
      <c r="AO357" s="184" t="n">
        <f aca="true">STDEV(INDIRECT("K"&amp;AD357):INDIRECT("K"&amp;AD358-1))</f>
        <v>1.30511813003008E-006</v>
      </c>
    </row>
    <row r="358" customFormat="false" ht="14.25" hidden="false" customHeight="true" outlineLevel="0" collapsed="false">
      <c r="A358" s="1" t="s">
        <v>780</v>
      </c>
      <c r="B358" s="1" t="s">
        <v>305</v>
      </c>
      <c r="C358" s="1" t="n">
        <v>0</v>
      </c>
      <c r="D358" s="1" t="n">
        <v>200</v>
      </c>
      <c r="E358" s="1" t="n">
        <v>976</v>
      </c>
      <c r="F358" s="1" t="s">
        <v>306</v>
      </c>
      <c r="G358" s="184" t="n">
        <v>0.0011328</v>
      </c>
      <c r="H358" s="184" t="n">
        <v>2.22E-005</v>
      </c>
      <c r="I358" s="184" t="n">
        <v>-8.4035E-006</v>
      </c>
      <c r="J358" s="184" t="n">
        <v>-3.195E-007</v>
      </c>
      <c r="K358" s="184" t="n">
        <v>0.0011412</v>
      </c>
      <c r="L358" s="184" t="n">
        <v>2.26E-005</v>
      </c>
      <c r="M358" s="185" t="n">
        <v>1.13</v>
      </c>
      <c r="N358" s="1" t="n">
        <v>0</v>
      </c>
      <c r="O358" s="1" t="n">
        <v>0</v>
      </c>
      <c r="P358" s="1" t="n">
        <v>0</v>
      </c>
      <c r="Q358" s="1" t="n">
        <v>1</v>
      </c>
      <c r="R358" s="1" t="n">
        <v>1.1412E-005</v>
      </c>
      <c r="S358" s="1" t="n">
        <v>2.255E-007</v>
      </c>
      <c r="T358" s="1" t="n">
        <v>3</v>
      </c>
      <c r="U358" s="1" t="n">
        <v>0</v>
      </c>
      <c r="V358" s="1" t="n">
        <v>0</v>
      </c>
      <c r="W358" s="186" t="s">
        <v>783</v>
      </c>
      <c r="X358" s="1" t="s">
        <v>308</v>
      </c>
      <c r="Y358" s="1" t="s">
        <v>309</v>
      </c>
      <c r="AD358" s="1" t="n">
        <f aca="false">AD357+3</f>
        <v>1070</v>
      </c>
      <c r="AE358" s="1" t="n">
        <v>357</v>
      </c>
      <c r="AF358" s="1" t="str">
        <f aca="true">INDIRECT("A"&amp;AD358)</f>
        <v>60-0.6</v>
      </c>
      <c r="AG358" s="1" t="n">
        <f aca="true">INDIRECT("D"&amp;AD358)</f>
        <v>200</v>
      </c>
      <c r="AH358" s="1" t="n">
        <f aca="true">INDIRECT("E"&amp;AD358)</f>
        <v>976</v>
      </c>
      <c r="AI358" s="184" t="n">
        <f aca="true">INDIRECT("I"&amp;AD358)</f>
        <v>-8.2317E-006</v>
      </c>
      <c r="AJ358" s="184" t="n">
        <f aca="true">INDIRECT("J"&amp;AD358)</f>
        <v>-4.07E-007</v>
      </c>
      <c r="AK358" s="184" t="n">
        <f aca="true">AVERAGE(INDIRECT("K"&amp;AD358):INDIRECT("K"&amp;AD359-1))</f>
        <v>0.00205333333333333</v>
      </c>
      <c r="AL358" s="184" t="n">
        <f aca="true">AVERAGE(INDIRECT("L"&amp;AD358):INDIRECT("L"&amp;AD359-1))</f>
        <v>6.45E-005</v>
      </c>
      <c r="AM358" s="184" t="n">
        <f aca="false">(ABS(AK358)/AK358*SQRT((AK358)^2+(AL358)^2))</f>
        <v>0.00205434613144372</v>
      </c>
      <c r="AO358" s="184" t="n">
        <f aca="true">STDEV(INDIRECT("K"&amp;AD358):INDIRECT("K"&amp;AD359-1))</f>
        <v>2.51661147842386E-007</v>
      </c>
    </row>
    <row r="359" customFormat="false" ht="14.25" hidden="false" customHeight="true" outlineLevel="0" collapsed="false">
      <c r="A359" s="1" t="s">
        <v>784</v>
      </c>
      <c r="B359" s="1" t="s">
        <v>305</v>
      </c>
      <c r="C359" s="1" t="n">
        <v>0</v>
      </c>
      <c r="D359" s="1" t="n">
        <v>200</v>
      </c>
      <c r="E359" s="1" t="n">
        <v>976</v>
      </c>
      <c r="F359" s="1" t="s">
        <v>306</v>
      </c>
      <c r="G359" s="184" t="n">
        <v>0.0021388</v>
      </c>
      <c r="H359" s="184" t="n">
        <v>3.97E-005</v>
      </c>
      <c r="I359" s="184" t="n">
        <v>-8.4035E-006</v>
      </c>
      <c r="J359" s="184" t="n">
        <v>-3.195E-007</v>
      </c>
      <c r="K359" s="184" t="n">
        <v>0.0021472</v>
      </c>
      <c r="L359" s="184" t="n">
        <v>4.01E-005</v>
      </c>
      <c r="M359" s="185" t="n">
        <v>1.07</v>
      </c>
      <c r="N359" s="1" t="n">
        <v>0</v>
      </c>
      <c r="O359" s="1" t="n">
        <v>0</v>
      </c>
      <c r="P359" s="1" t="n">
        <v>0</v>
      </c>
      <c r="Q359" s="1" t="n">
        <v>1</v>
      </c>
      <c r="R359" s="1" t="n">
        <v>2.1472E-005</v>
      </c>
      <c r="S359" s="1" t="n">
        <v>4.006E-007</v>
      </c>
      <c r="T359" s="1" t="n">
        <v>3</v>
      </c>
      <c r="U359" s="1" t="n">
        <v>0</v>
      </c>
      <c r="V359" s="1" t="n">
        <v>0</v>
      </c>
      <c r="W359" s="186" t="s">
        <v>785</v>
      </c>
      <c r="X359" s="1" t="s">
        <v>308</v>
      </c>
      <c r="Y359" s="1" t="s">
        <v>309</v>
      </c>
      <c r="AD359" s="1" t="n">
        <f aca="false">AD358+3</f>
        <v>1073</v>
      </c>
      <c r="AE359" s="1" t="n">
        <v>358</v>
      </c>
      <c r="AF359" s="1" t="str">
        <f aca="true">INDIRECT("A"&amp;AD359)</f>
        <v>60-0.4</v>
      </c>
      <c r="AG359" s="1" t="n">
        <f aca="true">INDIRECT("D"&amp;AD359)</f>
        <v>200</v>
      </c>
      <c r="AH359" s="1" t="n">
        <f aca="true">INDIRECT("E"&amp;AD359)</f>
        <v>976</v>
      </c>
      <c r="AI359" s="184" t="n">
        <f aca="true">INDIRECT("I"&amp;AD359)</f>
        <v>-8.2317E-006</v>
      </c>
      <c r="AJ359" s="184" t="n">
        <f aca="true">INDIRECT("J"&amp;AD359)</f>
        <v>-4.07E-007</v>
      </c>
      <c r="AK359" s="184" t="n">
        <f aca="true">AVERAGE(INDIRECT("K"&amp;AD359):INDIRECT("K"&amp;AD360-1))</f>
        <v>0.00119503333333333</v>
      </c>
      <c r="AL359" s="184" t="n">
        <f aca="true">AVERAGE(INDIRECT("L"&amp;AD359):INDIRECT("L"&amp;AD360-1))</f>
        <v>3.77E-005</v>
      </c>
      <c r="AM359" s="184" t="n">
        <f aca="false">(ABS(AK359)/AK359*SQRT((AK359)^2+(AL359)^2))</f>
        <v>0.00119562785087074</v>
      </c>
      <c r="AO359" s="184" t="n">
        <f aca="true">STDEV(INDIRECT("K"&amp;AD359):INDIRECT("K"&amp;AD360-1))</f>
        <v>5.27762572880397E-006</v>
      </c>
    </row>
    <row r="360" customFormat="false" ht="14.25" hidden="false" customHeight="true" outlineLevel="0" collapsed="false">
      <c r="A360" s="1" t="s">
        <v>784</v>
      </c>
      <c r="B360" s="1" t="s">
        <v>305</v>
      </c>
      <c r="C360" s="1" t="n">
        <v>0</v>
      </c>
      <c r="D360" s="1" t="n">
        <v>200</v>
      </c>
      <c r="E360" s="1" t="n">
        <v>976</v>
      </c>
      <c r="F360" s="1" t="s">
        <v>306</v>
      </c>
      <c r="G360" s="184" t="n">
        <v>0.0021384</v>
      </c>
      <c r="H360" s="184" t="n">
        <v>3.95E-005</v>
      </c>
      <c r="I360" s="184" t="n">
        <v>-8.4035E-006</v>
      </c>
      <c r="J360" s="184" t="n">
        <v>-3.195E-007</v>
      </c>
      <c r="K360" s="184" t="n">
        <v>0.0021468</v>
      </c>
      <c r="L360" s="184" t="n">
        <v>3.98E-005</v>
      </c>
      <c r="M360" s="185" t="n">
        <v>1.06</v>
      </c>
      <c r="N360" s="1" t="n">
        <v>0</v>
      </c>
      <c r="O360" s="1" t="n">
        <v>0</v>
      </c>
      <c r="P360" s="1" t="n">
        <v>0</v>
      </c>
      <c r="Q360" s="1" t="n">
        <v>1</v>
      </c>
      <c r="R360" s="1" t="n">
        <v>2.1468E-005</v>
      </c>
      <c r="S360" s="1" t="n">
        <v>3.982E-007</v>
      </c>
      <c r="T360" s="1" t="n">
        <v>3</v>
      </c>
      <c r="U360" s="1" t="n">
        <v>0</v>
      </c>
      <c r="V360" s="1" t="n">
        <v>0</v>
      </c>
      <c r="W360" s="186" t="s">
        <v>786</v>
      </c>
      <c r="X360" s="1" t="s">
        <v>308</v>
      </c>
      <c r="Y360" s="1" t="s">
        <v>309</v>
      </c>
      <c r="AD360" s="1" t="n">
        <f aca="false">AD359+3</f>
        <v>1076</v>
      </c>
      <c r="AE360" s="1" t="n">
        <v>359</v>
      </c>
      <c r="AF360" s="1" t="str">
        <f aca="true">INDIRECT("A"&amp;AD360)</f>
        <v>60-0.2</v>
      </c>
      <c r="AG360" s="1" t="n">
        <f aca="true">INDIRECT("D"&amp;AD360)</f>
        <v>200</v>
      </c>
      <c r="AH360" s="1" t="n">
        <f aca="true">INDIRECT("E"&amp;AD360)</f>
        <v>976</v>
      </c>
      <c r="AI360" s="184" t="n">
        <f aca="true">INDIRECT("I"&amp;AD360)</f>
        <v>-8.2317E-006</v>
      </c>
      <c r="AJ360" s="184" t="n">
        <f aca="true">INDIRECT("J"&amp;AD360)</f>
        <v>-4.07E-007</v>
      </c>
      <c r="AK360" s="184" t="n">
        <f aca="true">AVERAGE(INDIRECT("K"&amp;AD360):INDIRECT("K"&amp;AD361-1))</f>
        <v>0.00156866666666667</v>
      </c>
      <c r="AL360" s="184" t="n">
        <f aca="true">AVERAGE(INDIRECT("L"&amp;AD360):INDIRECT("L"&amp;AD361-1))</f>
        <v>4.76666666666667E-005</v>
      </c>
      <c r="AM360" s="184" t="n">
        <f aca="false">(ABS(AK360)/AK360*SQRT((AK360)^2+(AL360)^2))</f>
        <v>0.0015693907168778</v>
      </c>
      <c r="AO360" s="184" t="n">
        <f aca="true">STDEV(INDIRECT("K"&amp;AD360):INDIRECT("K"&amp;AD361-1))</f>
        <v>7.50555349946611E-007</v>
      </c>
    </row>
    <row r="361" customFormat="false" ht="14.25" hidden="false" customHeight="true" outlineLevel="0" collapsed="false">
      <c r="A361" s="1" t="s">
        <v>784</v>
      </c>
      <c r="B361" s="1" t="s">
        <v>305</v>
      </c>
      <c r="C361" s="1" t="n">
        <v>0</v>
      </c>
      <c r="D361" s="1" t="n">
        <v>200</v>
      </c>
      <c r="E361" s="1" t="n">
        <v>976</v>
      </c>
      <c r="F361" s="1" t="s">
        <v>306</v>
      </c>
      <c r="G361" s="184" t="n">
        <v>0.0021377</v>
      </c>
      <c r="H361" s="184" t="n">
        <v>3.96E-005</v>
      </c>
      <c r="I361" s="184" t="n">
        <v>-8.4035E-006</v>
      </c>
      <c r="J361" s="184" t="n">
        <v>-3.195E-007</v>
      </c>
      <c r="K361" s="184" t="n">
        <v>0.0021461</v>
      </c>
      <c r="L361" s="184" t="n">
        <v>3.99E-005</v>
      </c>
      <c r="M361" s="185" t="n">
        <v>1.06</v>
      </c>
      <c r="N361" s="1" t="n">
        <v>0</v>
      </c>
      <c r="O361" s="1" t="n">
        <v>0</v>
      </c>
      <c r="P361" s="1" t="n">
        <v>0</v>
      </c>
      <c r="Q361" s="1" t="n">
        <v>1</v>
      </c>
      <c r="R361" s="1" t="n">
        <v>2.1461E-005</v>
      </c>
      <c r="S361" s="1" t="n">
        <v>3.988E-007</v>
      </c>
      <c r="T361" s="1" t="n">
        <v>3</v>
      </c>
      <c r="U361" s="1" t="n">
        <v>0</v>
      </c>
      <c r="V361" s="1" t="n">
        <v>0</v>
      </c>
      <c r="W361" s="186" t="s">
        <v>787</v>
      </c>
      <c r="X361" s="1" t="s">
        <v>308</v>
      </c>
      <c r="Y361" s="1" t="s">
        <v>309</v>
      </c>
      <c r="AD361" s="1" t="n">
        <f aca="false">AD360+3</f>
        <v>1079</v>
      </c>
      <c r="AE361" s="1" t="n">
        <v>360</v>
      </c>
      <c r="AF361" s="1" t="str">
        <f aca="true">INDIRECT("A"&amp;AD361)</f>
        <v>60-&lt;0.2</v>
      </c>
      <c r="AG361" s="1" t="n">
        <f aca="true">INDIRECT("D"&amp;AD361)</f>
        <v>200</v>
      </c>
      <c r="AH361" s="1" t="n">
        <f aca="true">INDIRECT("E"&amp;AD361)</f>
        <v>976</v>
      </c>
      <c r="AI361" s="184" t="n">
        <f aca="true">INDIRECT("I"&amp;AD361)</f>
        <v>-8.2317E-006</v>
      </c>
      <c r="AJ361" s="184" t="n">
        <f aca="true">INDIRECT("J"&amp;AD361)</f>
        <v>-4.07E-007</v>
      </c>
      <c r="AK361" s="184" t="n">
        <f aca="true">AVERAGE(INDIRECT("K"&amp;AD361):INDIRECT("K"&amp;AD362-1))</f>
        <v>0.00306423333333333</v>
      </c>
      <c r="AL361" s="184" t="n">
        <f aca="true">AVERAGE(INDIRECT("L"&amp;AD361):INDIRECT("L"&amp;AD362-1))</f>
        <v>8.47E-005</v>
      </c>
      <c r="AM361" s="184" t="n">
        <f aca="false">(ABS(AK361)/AK361*SQRT((AK361)^2+(AL361)^2))</f>
        <v>0.00306540372726189</v>
      </c>
      <c r="AO361" s="184" t="n">
        <f aca="true">STDEV(INDIRECT("K"&amp;AD361):INDIRECT("K"&amp;AD362-1))</f>
        <v>7.37111479583166E-007</v>
      </c>
    </row>
    <row r="362" customFormat="false" ht="14.25" hidden="false" customHeight="true" outlineLevel="0" collapsed="false">
      <c r="A362" s="1" t="s">
        <v>788</v>
      </c>
      <c r="B362" s="1" t="s">
        <v>305</v>
      </c>
      <c r="C362" s="1" t="n">
        <v>0</v>
      </c>
      <c r="D362" s="1" t="n">
        <v>200</v>
      </c>
      <c r="E362" s="1" t="n">
        <v>976</v>
      </c>
      <c r="F362" s="1" t="s">
        <v>306</v>
      </c>
      <c r="G362" s="184" t="n">
        <v>0.0021711</v>
      </c>
      <c r="H362" s="184" t="n">
        <v>3.54E-005</v>
      </c>
      <c r="I362" s="184" t="n">
        <v>-8.4035E-006</v>
      </c>
      <c r="J362" s="184" t="n">
        <v>-3.195E-007</v>
      </c>
      <c r="K362" s="184" t="n">
        <v>0.0021795</v>
      </c>
      <c r="L362" s="184" t="n">
        <v>3.57E-005</v>
      </c>
      <c r="M362" s="185" t="n">
        <v>0.94</v>
      </c>
      <c r="N362" s="1" t="n">
        <v>0</v>
      </c>
      <c r="O362" s="1" t="n">
        <v>0</v>
      </c>
      <c r="P362" s="1" t="n">
        <v>0</v>
      </c>
      <c r="Q362" s="1" t="n">
        <v>1</v>
      </c>
      <c r="R362" s="1" t="n">
        <v>2.1795E-005</v>
      </c>
      <c r="S362" s="1" t="n">
        <v>3.574E-007</v>
      </c>
      <c r="T362" s="1" t="n">
        <v>3</v>
      </c>
      <c r="U362" s="1" t="n">
        <v>0</v>
      </c>
      <c r="V362" s="1" t="n">
        <v>0</v>
      </c>
      <c r="W362" s="186" t="s">
        <v>789</v>
      </c>
      <c r="X362" s="1" t="s">
        <v>308</v>
      </c>
      <c r="Y362" s="1" t="s">
        <v>309</v>
      </c>
      <c r="AD362" s="1" t="n">
        <f aca="false">AD361+3</f>
        <v>1082</v>
      </c>
      <c r="AE362" s="1" t="n">
        <v>361</v>
      </c>
      <c r="AF362" s="1" t="str">
        <f aca="true">INDIRECT("A"&amp;AD362)</f>
        <v>61-ALL</v>
      </c>
      <c r="AG362" s="1" t="n">
        <f aca="true">INDIRECT("D"&amp;AD362)</f>
        <v>200</v>
      </c>
      <c r="AH362" s="1" t="n">
        <f aca="true">INDIRECT("E"&amp;AD362)</f>
        <v>976</v>
      </c>
      <c r="AI362" s="184" t="n">
        <f aca="true">INDIRECT("I"&amp;AD362)</f>
        <v>-8.2317E-006</v>
      </c>
      <c r="AJ362" s="184" t="n">
        <f aca="true">INDIRECT("J"&amp;AD362)</f>
        <v>-4.07E-007</v>
      </c>
      <c r="AK362" s="184" t="n">
        <f aca="true">AVERAGE(INDIRECT("K"&amp;AD362):INDIRECT("K"&amp;AD363-1))</f>
        <v>0.000332356666666667</v>
      </c>
      <c r="AL362" s="184" t="n">
        <f aca="true">AVERAGE(INDIRECT("L"&amp;AD362):INDIRECT("L"&amp;AD363-1))</f>
        <v>9.97006666666667E-006</v>
      </c>
      <c r="AM362" s="184" t="n">
        <f aca="false">(ABS(AK362)/AK362*SQRT((AK362)^2+(AL362)^2))</f>
        <v>0.000332506174539836</v>
      </c>
      <c r="AO362" s="184" t="n">
        <f aca="true">STDEV(INDIRECT("K"&amp;AD362):INDIRECT("K"&amp;AD363-1))</f>
        <v>1.20968315410826E-007</v>
      </c>
    </row>
    <row r="363" customFormat="false" ht="14.25" hidden="false" customHeight="true" outlineLevel="0" collapsed="false">
      <c r="A363" s="1" t="s">
        <v>788</v>
      </c>
      <c r="B363" s="1" t="s">
        <v>305</v>
      </c>
      <c r="C363" s="1" t="n">
        <v>0</v>
      </c>
      <c r="D363" s="1" t="n">
        <v>200</v>
      </c>
      <c r="E363" s="1" t="n">
        <v>976</v>
      </c>
      <c r="F363" s="1" t="s">
        <v>306</v>
      </c>
      <c r="G363" s="184" t="n">
        <v>0.0021709</v>
      </c>
      <c r="H363" s="184" t="n">
        <v>3.51E-005</v>
      </c>
      <c r="I363" s="184" t="n">
        <v>-8.4035E-006</v>
      </c>
      <c r="J363" s="184" t="n">
        <v>-3.195E-007</v>
      </c>
      <c r="K363" s="184" t="n">
        <v>0.0021793</v>
      </c>
      <c r="L363" s="184" t="n">
        <v>3.54E-005</v>
      </c>
      <c r="M363" s="185" t="n">
        <v>0.93</v>
      </c>
      <c r="N363" s="1" t="n">
        <v>0</v>
      </c>
      <c r="O363" s="1" t="n">
        <v>0</v>
      </c>
      <c r="P363" s="1" t="n">
        <v>0</v>
      </c>
      <c r="Q363" s="1" t="n">
        <v>1</v>
      </c>
      <c r="R363" s="1" t="n">
        <v>2.1793E-005</v>
      </c>
      <c r="S363" s="1" t="n">
        <v>3.539E-007</v>
      </c>
      <c r="T363" s="1" t="n">
        <v>3</v>
      </c>
      <c r="U363" s="1" t="n">
        <v>0</v>
      </c>
      <c r="V363" s="1" t="n">
        <v>0</v>
      </c>
      <c r="W363" s="186" t="s">
        <v>790</v>
      </c>
      <c r="X363" s="1" t="s">
        <v>308</v>
      </c>
      <c r="Y363" s="1" t="s">
        <v>309</v>
      </c>
      <c r="AD363" s="1" t="n">
        <f aca="false">AD362+3</f>
        <v>1085</v>
      </c>
      <c r="AE363" s="1" t="n">
        <v>362</v>
      </c>
      <c r="AF363" s="1" t="str">
        <f aca="true">INDIRECT("A"&amp;AD363)</f>
        <v>61-0.8</v>
      </c>
      <c r="AG363" s="1" t="n">
        <f aca="true">INDIRECT("D"&amp;AD363)</f>
        <v>200</v>
      </c>
      <c r="AH363" s="1" t="n">
        <f aca="true">INDIRECT("E"&amp;AD363)</f>
        <v>976</v>
      </c>
      <c r="AI363" s="184" t="n">
        <f aca="true">INDIRECT("I"&amp;AD363)</f>
        <v>-8.2317E-006</v>
      </c>
      <c r="AJ363" s="184" t="n">
        <f aca="true">INDIRECT("J"&amp;AD363)</f>
        <v>-4.07E-007</v>
      </c>
      <c r="AK363" s="184" t="n">
        <f aca="true">AVERAGE(INDIRECT("K"&amp;AD363):INDIRECT("K"&amp;AD364-1))</f>
        <v>0.00095997</v>
      </c>
      <c r="AL363" s="184" t="n">
        <f aca="true">AVERAGE(INDIRECT("L"&amp;AD363):INDIRECT("L"&amp;AD364-1))</f>
        <v>2.63626666666667E-005</v>
      </c>
      <c r="AM363" s="184" t="n">
        <f aca="false">(ABS(AK363)/AK363*SQRT((AK363)^2+(AL363)^2))</f>
        <v>0.000960331917148325</v>
      </c>
      <c r="AO363" s="184" t="n">
        <f aca="true">STDEV(INDIRECT("K"&amp;AD363):INDIRECT("K"&amp;AD364-1))</f>
        <v>1.94679223339309E-007</v>
      </c>
    </row>
    <row r="364" customFormat="false" ht="14.25" hidden="false" customHeight="true" outlineLevel="0" collapsed="false">
      <c r="A364" s="1" t="s">
        <v>788</v>
      </c>
      <c r="B364" s="1" t="s">
        <v>305</v>
      </c>
      <c r="C364" s="1" t="n">
        <v>0</v>
      </c>
      <c r="D364" s="1" t="n">
        <v>200</v>
      </c>
      <c r="E364" s="1" t="n">
        <v>976</v>
      </c>
      <c r="F364" s="1" t="s">
        <v>306</v>
      </c>
      <c r="G364" s="184" t="n">
        <v>0.0021707</v>
      </c>
      <c r="H364" s="184" t="n">
        <v>3.51E-005</v>
      </c>
      <c r="I364" s="184" t="n">
        <v>-8.4035E-006</v>
      </c>
      <c r="J364" s="184" t="n">
        <v>-3.195E-007</v>
      </c>
      <c r="K364" s="184" t="n">
        <v>0.0021791</v>
      </c>
      <c r="L364" s="184" t="n">
        <v>3.54E-005</v>
      </c>
      <c r="M364" s="185" t="n">
        <v>0.93</v>
      </c>
      <c r="N364" s="1" t="n">
        <v>0</v>
      </c>
      <c r="O364" s="1" t="n">
        <v>0</v>
      </c>
      <c r="P364" s="1" t="n">
        <v>0</v>
      </c>
      <c r="Q364" s="1" t="n">
        <v>1</v>
      </c>
      <c r="R364" s="1" t="n">
        <v>2.1791E-005</v>
      </c>
      <c r="S364" s="1" t="n">
        <v>3.542E-007</v>
      </c>
      <c r="T364" s="1" t="n">
        <v>3</v>
      </c>
      <c r="U364" s="1" t="n">
        <v>0</v>
      </c>
      <c r="V364" s="1" t="n">
        <v>0</v>
      </c>
      <c r="W364" s="186" t="s">
        <v>791</v>
      </c>
      <c r="X364" s="1" t="s">
        <v>308</v>
      </c>
      <c r="Y364" s="1" t="s">
        <v>309</v>
      </c>
      <c r="AD364" s="1" t="n">
        <f aca="false">AD363+3</f>
        <v>1088</v>
      </c>
      <c r="AE364" s="1" t="n">
        <v>363</v>
      </c>
      <c r="AF364" s="1" t="str">
        <f aca="true">INDIRECT("A"&amp;AD364)</f>
        <v>61-0.6</v>
      </c>
      <c r="AG364" s="1" t="n">
        <f aca="true">INDIRECT("D"&amp;AD364)</f>
        <v>200</v>
      </c>
      <c r="AH364" s="1" t="n">
        <f aca="true">INDIRECT("E"&amp;AD364)</f>
        <v>976</v>
      </c>
      <c r="AI364" s="184" t="n">
        <f aca="true">INDIRECT("I"&amp;AD364)</f>
        <v>-8.2317E-006</v>
      </c>
      <c r="AJ364" s="184" t="n">
        <f aca="true">INDIRECT("J"&amp;AD364)</f>
        <v>-4.07E-007</v>
      </c>
      <c r="AK364" s="184" t="n">
        <f aca="true">AVERAGE(INDIRECT("K"&amp;AD364):INDIRECT("K"&amp;AD365-1))</f>
        <v>0.000487623333333333</v>
      </c>
      <c r="AL364" s="184" t="n">
        <f aca="true">AVERAGE(INDIRECT("L"&amp;AD364):INDIRECT("L"&amp;AD365-1))</f>
        <v>1.35296666666667E-005</v>
      </c>
      <c r="AM364" s="184" t="n">
        <f aca="false">(ABS(AK364)/AK364*SQRT((AK364)^2+(AL364)^2))</f>
        <v>0.000487810995254537</v>
      </c>
      <c r="AO364" s="184" t="n">
        <f aca="true">STDEV(INDIRECT("K"&amp;AD364):INDIRECT("K"&amp;AD365-1))</f>
        <v>2.67644042215274E-007</v>
      </c>
    </row>
    <row r="365" customFormat="false" ht="14.25" hidden="false" customHeight="true" outlineLevel="0" collapsed="false">
      <c r="A365" s="1" t="s">
        <v>792</v>
      </c>
      <c r="B365" s="1" t="s">
        <v>305</v>
      </c>
      <c r="C365" s="1" t="n">
        <v>0</v>
      </c>
      <c r="D365" s="1" t="n">
        <v>200</v>
      </c>
      <c r="E365" s="1" t="n">
        <v>976</v>
      </c>
      <c r="F365" s="1" t="s">
        <v>306</v>
      </c>
      <c r="G365" s="184" t="n">
        <v>0.0017175</v>
      </c>
      <c r="H365" s="184" t="n">
        <v>3.8E-005</v>
      </c>
      <c r="I365" s="184" t="n">
        <v>-8.4035E-006</v>
      </c>
      <c r="J365" s="184" t="n">
        <v>-3.195E-007</v>
      </c>
      <c r="K365" s="184" t="n">
        <v>0.0017259</v>
      </c>
      <c r="L365" s="184" t="n">
        <v>3.83E-005</v>
      </c>
      <c r="M365" s="185" t="n">
        <v>1.27</v>
      </c>
      <c r="N365" s="1" t="n">
        <v>0</v>
      </c>
      <c r="O365" s="1" t="n">
        <v>0</v>
      </c>
      <c r="P365" s="1" t="n">
        <v>0</v>
      </c>
      <c r="Q365" s="1" t="n">
        <v>1</v>
      </c>
      <c r="R365" s="1" t="n">
        <v>1.7259E-005</v>
      </c>
      <c r="S365" s="1" t="n">
        <v>3.828E-007</v>
      </c>
      <c r="T365" s="1" t="n">
        <v>3</v>
      </c>
      <c r="U365" s="1" t="n">
        <v>0</v>
      </c>
      <c r="V365" s="1" t="n">
        <v>0</v>
      </c>
      <c r="W365" s="186" t="s">
        <v>793</v>
      </c>
      <c r="X365" s="1" t="s">
        <v>308</v>
      </c>
      <c r="Y365" s="1" t="s">
        <v>309</v>
      </c>
      <c r="AD365" s="1" t="n">
        <f aca="false">AD364+3</f>
        <v>1091</v>
      </c>
      <c r="AE365" s="1" t="n">
        <v>364</v>
      </c>
      <c r="AF365" s="1" t="str">
        <f aca="true">INDIRECT("A"&amp;AD365)</f>
        <v>61-0.4</v>
      </c>
      <c r="AG365" s="1" t="n">
        <f aca="true">INDIRECT("D"&amp;AD365)</f>
        <v>200</v>
      </c>
      <c r="AH365" s="1" t="n">
        <f aca="true">INDIRECT("E"&amp;AD365)</f>
        <v>976</v>
      </c>
      <c r="AI365" s="184" t="n">
        <f aca="true">INDIRECT("I"&amp;AD365)</f>
        <v>-8.2317E-006</v>
      </c>
      <c r="AJ365" s="184" t="n">
        <f aca="true">INDIRECT("J"&amp;AD365)</f>
        <v>-4.07E-007</v>
      </c>
      <c r="AK365" s="184" t="n">
        <f aca="true">AVERAGE(INDIRECT("K"&amp;AD365):INDIRECT("K"&amp;AD366-1))</f>
        <v>0.00023766</v>
      </c>
      <c r="AL365" s="184" t="n">
        <f aca="true">AVERAGE(INDIRECT("L"&amp;AD365):INDIRECT("L"&amp;AD366-1))</f>
        <v>7.19313333333333E-006</v>
      </c>
      <c r="AM365" s="184" t="n">
        <f aca="false">(ABS(AK365)/AK365*SQRT((AK365)^2+(AL365)^2))</f>
        <v>0.000237768830520636</v>
      </c>
      <c r="AO365" s="184" t="n">
        <f aca="true">STDEV(INDIRECT("K"&amp;AD365):INDIRECT("K"&amp;AD366-1))</f>
        <v>9.99999999999482E-009</v>
      </c>
    </row>
    <row r="366" customFormat="false" ht="14.25" hidden="false" customHeight="true" outlineLevel="0" collapsed="false">
      <c r="A366" s="1" t="s">
        <v>792</v>
      </c>
      <c r="B366" s="1" t="s">
        <v>305</v>
      </c>
      <c r="C366" s="1" t="n">
        <v>0</v>
      </c>
      <c r="D366" s="1" t="n">
        <v>200</v>
      </c>
      <c r="E366" s="1" t="n">
        <v>976</v>
      </c>
      <c r="F366" s="1" t="s">
        <v>306</v>
      </c>
      <c r="G366" s="184" t="n">
        <v>0.0017188</v>
      </c>
      <c r="H366" s="184" t="n">
        <v>3.78E-005</v>
      </c>
      <c r="I366" s="184" t="n">
        <v>-8.4035E-006</v>
      </c>
      <c r="J366" s="184" t="n">
        <v>-3.195E-007</v>
      </c>
      <c r="K366" s="184" t="n">
        <v>0.0017272</v>
      </c>
      <c r="L366" s="184" t="n">
        <v>3.81E-005</v>
      </c>
      <c r="M366" s="185" t="n">
        <v>1.26</v>
      </c>
      <c r="N366" s="1" t="n">
        <v>0</v>
      </c>
      <c r="O366" s="1" t="n">
        <v>0</v>
      </c>
      <c r="P366" s="1" t="n">
        <v>0</v>
      </c>
      <c r="Q366" s="1" t="n">
        <v>1</v>
      </c>
      <c r="R366" s="1" t="n">
        <v>1.7272E-005</v>
      </c>
      <c r="S366" s="1" t="n">
        <v>3.811E-007</v>
      </c>
      <c r="T366" s="1" t="n">
        <v>3</v>
      </c>
      <c r="U366" s="1" t="n">
        <v>0</v>
      </c>
      <c r="V366" s="1" t="n">
        <v>0</v>
      </c>
      <c r="W366" s="186" t="s">
        <v>794</v>
      </c>
      <c r="X366" s="1" t="s">
        <v>308</v>
      </c>
      <c r="Y366" s="1" t="s">
        <v>309</v>
      </c>
      <c r="AD366" s="1" t="n">
        <f aca="false">AD365+3</f>
        <v>1094</v>
      </c>
      <c r="AE366" s="1" t="n">
        <v>365</v>
      </c>
      <c r="AF366" s="1" t="str">
        <f aca="true">INDIRECT("A"&amp;AD366)</f>
        <v>61-0.2</v>
      </c>
      <c r="AG366" s="1" t="n">
        <f aca="true">INDIRECT("D"&amp;AD366)</f>
        <v>200</v>
      </c>
      <c r="AH366" s="1" t="n">
        <f aca="true">INDIRECT("E"&amp;AD366)</f>
        <v>976</v>
      </c>
      <c r="AI366" s="184" t="n">
        <f aca="true">INDIRECT("I"&amp;AD366)</f>
        <v>-8.2317E-006</v>
      </c>
      <c r="AJ366" s="184" t="n">
        <f aca="true">INDIRECT("J"&amp;AD366)</f>
        <v>-4.07E-007</v>
      </c>
      <c r="AK366" s="184" t="n">
        <f aca="true">AVERAGE(INDIRECT("K"&amp;AD366):INDIRECT("K"&amp;AD367-1))</f>
        <v>0.000201533333333333</v>
      </c>
      <c r="AL366" s="184" t="n">
        <f aca="true">AVERAGE(INDIRECT("L"&amp;AD366):INDIRECT("L"&amp;AD367-1))</f>
        <v>6.0111E-006</v>
      </c>
      <c r="AM366" s="184" t="n">
        <f aca="false">(ABS(AK366)/AK366*SQRT((AK366)^2+(AL366)^2))</f>
        <v>0.000201622959425891</v>
      </c>
      <c r="AO366" s="184" t="n">
        <f aca="true">STDEV(INDIRECT("K"&amp;AD366):INDIRECT("K"&amp;AD367-1))</f>
        <v>2.8867513459482E-008</v>
      </c>
    </row>
    <row r="367" customFormat="false" ht="14.25" hidden="false" customHeight="true" outlineLevel="0" collapsed="false">
      <c r="A367" s="1" t="s">
        <v>792</v>
      </c>
      <c r="B367" s="1" t="s">
        <v>305</v>
      </c>
      <c r="C367" s="1" t="n">
        <v>0</v>
      </c>
      <c r="D367" s="1" t="n">
        <v>200</v>
      </c>
      <c r="E367" s="1" t="n">
        <v>976</v>
      </c>
      <c r="F367" s="1" t="s">
        <v>306</v>
      </c>
      <c r="G367" s="184" t="n">
        <v>0.0017177</v>
      </c>
      <c r="H367" s="184" t="n">
        <v>3.77E-005</v>
      </c>
      <c r="I367" s="184" t="n">
        <v>-8.4035E-006</v>
      </c>
      <c r="J367" s="184" t="n">
        <v>-3.195E-007</v>
      </c>
      <c r="K367" s="184" t="n">
        <v>0.0017261</v>
      </c>
      <c r="L367" s="184" t="n">
        <v>3.8E-005</v>
      </c>
      <c r="M367" s="185" t="n">
        <v>1.26</v>
      </c>
      <c r="N367" s="1" t="n">
        <v>0</v>
      </c>
      <c r="O367" s="1" t="n">
        <v>0</v>
      </c>
      <c r="P367" s="1" t="n">
        <v>0</v>
      </c>
      <c r="Q367" s="1" t="n">
        <v>1</v>
      </c>
      <c r="R367" s="1" t="n">
        <v>1.7261E-005</v>
      </c>
      <c r="S367" s="1" t="n">
        <v>3.798E-007</v>
      </c>
      <c r="T367" s="1" t="n">
        <v>3</v>
      </c>
      <c r="U367" s="1" t="n">
        <v>0</v>
      </c>
      <c r="V367" s="1" t="n">
        <v>0</v>
      </c>
      <c r="W367" s="186" t="s">
        <v>795</v>
      </c>
      <c r="X367" s="1" t="s">
        <v>308</v>
      </c>
      <c r="Y367" s="1" t="s">
        <v>309</v>
      </c>
      <c r="AD367" s="1" t="n">
        <f aca="false">AD366+3</f>
        <v>1097</v>
      </c>
      <c r="AE367" s="1" t="n">
        <v>366</v>
      </c>
      <c r="AF367" s="1" t="str">
        <f aca="true">INDIRECT("A"&amp;AD367)</f>
        <v>61-&lt;0.2</v>
      </c>
      <c r="AG367" s="1" t="n">
        <f aca="true">INDIRECT("D"&amp;AD367)</f>
        <v>200</v>
      </c>
      <c r="AH367" s="1" t="n">
        <f aca="true">INDIRECT("E"&amp;AD367)</f>
        <v>976</v>
      </c>
      <c r="AI367" s="184" t="n">
        <f aca="true">INDIRECT("I"&amp;AD367)</f>
        <v>-8.2317E-006</v>
      </c>
      <c r="AJ367" s="184" t="n">
        <f aca="true">INDIRECT("J"&amp;AD367)</f>
        <v>-4.07E-007</v>
      </c>
      <c r="AK367" s="184" t="n">
        <f aca="true">AVERAGE(INDIRECT("K"&amp;AD367):INDIRECT("K"&amp;AD368-1))</f>
        <v>0.00037075</v>
      </c>
      <c r="AL367" s="184" t="n">
        <f aca="true">AVERAGE(INDIRECT("L"&amp;AD367):INDIRECT("L"&amp;AD368-1))</f>
        <v>1.0336E-005</v>
      </c>
      <c r="AM367" s="184" t="n">
        <f aca="false">(ABS(AK367)/AK367*SQRT((AK367)^2+(AL367)^2))</f>
        <v>0.000370894048747078</v>
      </c>
      <c r="AO367" s="184" t="n">
        <f aca="true">STDEV(INDIRECT("K"&amp;AD367):INDIRECT("K"&amp;AD368-1))</f>
        <v>8.71779788707994E-008</v>
      </c>
    </row>
    <row r="368" customFormat="false" ht="14.25" hidden="false" customHeight="true" outlineLevel="0" collapsed="false">
      <c r="A368" s="1" t="s">
        <v>796</v>
      </c>
      <c r="B368" s="1" t="s">
        <v>305</v>
      </c>
      <c r="C368" s="1" t="n">
        <v>0</v>
      </c>
      <c r="D368" s="1" t="n">
        <v>200</v>
      </c>
      <c r="E368" s="1" t="n">
        <v>976</v>
      </c>
      <c r="F368" s="1" t="s">
        <v>306</v>
      </c>
      <c r="G368" s="184" t="n">
        <v>0.0019221</v>
      </c>
      <c r="H368" s="184" t="n">
        <v>2.87E-005</v>
      </c>
      <c r="I368" s="184" t="n">
        <v>-8.4035E-006</v>
      </c>
      <c r="J368" s="184" t="n">
        <v>-3.195E-007</v>
      </c>
      <c r="K368" s="184" t="n">
        <v>0.0019305</v>
      </c>
      <c r="L368" s="184" t="n">
        <v>2.9E-005</v>
      </c>
      <c r="M368" s="185" t="n">
        <v>0.86</v>
      </c>
      <c r="N368" s="1" t="n">
        <v>0</v>
      </c>
      <c r="O368" s="1" t="n">
        <v>0</v>
      </c>
      <c r="P368" s="1" t="n">
        <v>0</v>
      </c>
      <c r="Q368" s="1" t="n">
        <v>1</v>
      </c>
      <c r="R368" s="1" t="n">
        <v>1.9305E-005</v>
      </c>
      <c r="S368" s="1" t="n">
        <v>2.904E-007</v>
      </c>
      <c r="T368" s="1" t="n">
        <v>3</v>
      </c>
      <c r="U368" s="1" t="n">
        <v>0</v>
      </c>
      <c r="V368" s="1" t="n">
        <v>0</v>
      </c>
      <c r="W368" s="186" t="s">
        <v>797</v>
      </c>
      <c r="X368" s="1" t="s">
        <v>308</v>
      </c>
      <c r="Y368" s="1" t="s">
        <v>309</v>
      </c>
      <c r="AD368" s="1" t="n">
        <f aca="false">AD367+3</f>
        <v>1100</v>
      </c>
      <c r="AE368" s="1" t="n">
        <v>367</v>
      </c>
      <c r="AF368" s="1" t="str">
        <f aca="true">INDIRECT("A"&amp;AD368)</f>
        <v>62-ALL</v>
      </c>
      <c r="AG368" s="1" t="n">
        <f aca="true">INDIRECT("D"&amp;AD368)</f>
        <v>200</v>
      </c>
      <c r="AH368" s="1" t="n">
        <f aca="true">INDIRECT("E"&amp;AD368)</f>
        <v>976</v>
      </c>
      <c r="AI368" s="184" t="n">
        <f aca="true">INDIRECT("I"&amp;AD368)</f>
        <v>-8.2317E-006</v>
      </c>
      <c r="AJ368" s="184" t="n">
        <f aca="true">INDIRECT("J"&amp;AD368)</f>
        <v>-4.07E-007</v>
      </c>
      <c r="AK368" s="184" t="n">
        <f aca="true">AVERAGE(INDIRECT("K"&amp;AD368):INDIRECT("K"&amp;AD369-1))</f>
        <v>0.00295803333333333</v>
      </c>
      <c r="AL368" s="184" t="n">
        <f aca="true">AVERAGE(INDIRECT("L"&amp;AD368):INDIRECT("L"&amp;AD369-1))</f>
        <v>8.95333333333334E-005</v>
      </c>
      <c r="AM368" s="184" t="n">
        <f aca="false">(ABS(AK368)/AK368*SQRT((AK368)^2+(AL368)^2))</f>
        <v>0.00295938801425039</v>
      </c>
      <c r="AO368" s="184" t="n">
        <f aca="true">STDEV(INDIRECT("K"&amp;AD368):INDIRECT("K"&amp;AD369-1))</f>
        <v>1.52752523165139E-007</v>
      </c>
    </row>
    <row r="369" customFormat="false" ht="14.25" hidden="false" customHeight="true" outlineLevel="0" collapsed="false">
      <c r="A369" s="1" t="s">
        <v>796</v>
      </c>
      <c r="B369" s="1" t="s">
        <v>305</v>
      </c>
      <c r="C369" s="1" t="n">
        <v>0</v>
      </c>
      <c r="D369" s="1" t="n">
        <v>200</v>
      </c>
      <c r="E369" s="1" t="n">
        <v>976</v>
      </c>
      <c r="F369" s="1" t="s">
        <v>306</v>
      </c>
      <c r="G369" s="184" t="n">
        <v>0.0019223</v>
      </c>
      <c r="H369" s="184" t="n">
        <v>2.89E-005</v>
      </c>
      <c r="I369" s="184" t="n">
        <v>-8.4035E-006</v>
      </c>
      <c r="J369" s="184" t="n">
        <v>-3.195E-007</v>
      </c>
      <c r="K369" s="184" t="n">
        <v>0.0019307</v>
      </c>
      <c r="L369" s="184" t="n">
        <v>2.92E-005</v>
      </c>
      <c r="M369" s="185" t="n">
        <v>0.87</v>
      </c>
      <c r="N369" s="1" t="n">
        <v>0</v>
      </c>
      <c r="O369" s="1" t="n">
        <v>0</v>
      </c>
      <c r="P369" s="1" t="n">
        <v>0</v>
      </c>
      <c r="Q369" s="1" t="n">
        <v>1</v>
      </c>
      <c r="R369" s="1" t="n">
        <v>1.9307E-005</v>
      </c>
      <c r="S369" s="1" t="n">
        <v>2.925E-007</v>
      </c>
      <c r="T369" s="1" t="n">
        <v>3</v>
      </c>
      <c r="U369" s="1" t="n">
        <v>0</v>
      </c>
      <c r="V369" s="1" t="n">
        <v>0</v>
      </c>
      <c r="W369" s="186" t="s">
        <v>798</v>
      </c>
      <c r="X369" s="1" t="s">
        <v>308</v>
      </c>
      <c r="Y369" s="1" t="s">
        <v>309</v>
      </c>
      <c r="AD369" s="1" t="n">
        <f aca="false">AD368+3</f>
        <v>1103</v>
      </c>
      <c r="AE369" s="1" t="n">
        <v>368</v>
      </c>
      <c r="AF369" s="1" t="str">
        <f aca="true">INDIRECT("A"&amp;AD369)</f>
        <v>62-0.8</v>
      </c>
      <c r="AG369" s="1" t="n">
        <f aca="true">INDIRECT("D"&amp;AD369)</f>
        <v>200</v>
      </c>
      <c r="AH369" s="1" t="n">
        <f aca="true">INDIRECT("E"&amp;AD369)</f>
        <v>976</v>
      </c>
      <c r="AI369" s="184" t="n">
        <f aca="true">INDIRECT("I"&amp;AD369)</f>
        <v>-8.2317E-006</v>
      </c>
      <c r="AJ369" s="184" t="n">
        <f aca="true">INDIRECT("J"&amp;AD369)</f>
        <v>-4.07E-007</v>
      </c>
      <c r="AK369" s="184" t="n">
        <f aca="true">AVERAGE(INDIRECT("K"&amp;AD369):INDIRECT("K"&amp;AD370-1))</f>
        <v>0.00353676666666667</v>
      </c>
      <c r="AL369" s="184" t="n">
        <f aca="true">AVERAGE(INDIRECT("L"&amp;AD369):INDIRECT("L"&amp;AD370-1))</f>
        <v>0.000117633333333333</v>
      </c>
      <c r="AM369" s="184" t="n">
        <f aca="false">(ABS(AK369)/AK369*SQRT((AK369)^2+(AL369)^2))</f>
        <v>0.00353872237616284</v>
      </c>
      <c r="AO369" s="184" t="n">
        <f aca="true">STDEV(INDIRECT("K"&amp;AD369):INDIRECT("K"&amp;AD370-1))</f>
        <v>2.08166599946766E-007</v>
      </c>
    </row>
    <row r="370" customFormat="false" ht="14.25" hidden="false" customHeight="true" outlineLevel="0" collapsed="false">
      <c r="A370" s="1" t="s">
        <v>796</v>
      </c>
      <c r="B370" s="1" t="s">
        <v>305</v>
      </c>
      <c r="C370" s="1" t="n">
        <v>0</v>
      </c>
      <c r="D370" s="1" t="n">
        <v>200</v>
      </c>
      <c r="E370" s="1" t="n">
        <v>976</v>
      </c>
      <c r="F370" s="1" t="s">
        <v>306</v>
      </c>
      <c r="G370" s="184" t="n">
        <v>0.0019192</v>
      </c>
      <c r="H370" s="184" t="n">
        <v>2.86E-005</v>
      </c>
      <c r="I370" s="184" t="n">
        <v>-8.4035E-006</v>
      </c>
      <c r="J370" s="184" t="n">
        <v>-3.195E-007</v>
      </c>
      <c r="K370" s="184" t="n">
        <v>0.0019276</v>
      </c>
      <c r="L370" s="184" t="n">
        <v>2.89E-005</v>
      </c>
      <c r="M370" s="185" t="n">
        <v>0.86</v>
      </c>
      <c r="N370" s="1" t="n">
        <v>0</v>
      </c>
      <c r="O370" s="1" t="n">
        <v>0</v>
      </c>
      <c r="P370" s="1" t="n">
        <v>0</v>
      </c>
      <c r="Q370" s="1" t="n">
        <v>1</v>
      </c>
      <c r="R370" s="1" t="n">
        <v>1.9276E-005</v>
      </c>
      <c r="S370" s="1" t="n">
        <v>2.895E-007</v>
      </c>
      <c r="T370" s="1" t="n">
        <v>3</v>
      </c>
      <c r="U370" s="1" t="n">
        <v>0</v>
      </c>
      <c r="V370" s="1" t="n">
        <v>0</v>
      </c>
      <c r="W370" s="186" t="s">
        <v>799</v>
      </c>
      <c r="X370" s="1" t="s">
        <v>308</v>
      </c>
      <c r="Y370" s="1" t="s">
        <v>309</v>
      </c>
      <c r="AD370" s="1" t="n">
        <f aca="false">AD369+3</f>
        <v>1106</v>
      </c>
      <c r="AE370" s="1" t="n">
        <v>369</v>
      </c>
      <c r="AF370" s="1" t="str">
        <f aca="true">INDIRECT("A"&amp;AD370)</f>
        <v>62-0.6</v>
      </c>
      <c r="AG370" s="1" t="n">
        <f aca="true">INDIRECT("D"&amp;AD370)</f>
        <v>200</v>
      </c>
      <c r="AH370" s="1" t="n">
        <f aca="true">INDIRECT("E"&amp;AD370)</f>
        <v>976</v>
      </c>
      <c r="AI370" s="184" t="n">
        <f aca="true">INDIRECT("I"&amp;AD370)</f>
        <v>-8.2317E-006</v>
      </c>
      <c r="AJ370" s="184" t="n">
        <f aca="true">INDIRECT("J"&amp;AD370)</f>
        <v>-4.07E-007</v>
      </c>
      <c r="AK370" s="184" t="n">
        <f aca="true">AVERAGE(INDIRECT("K"&amp;AD370):INDIRECT("K"&amp;AD371-1))</f>
        <v>0.00257083333333333</v>
      </c>
      <c r="AL370" s="184" t="n">
        <f aca="true">AVERAGE(INDIRECT("L"&amp;AD370):INDIRECT("L"&amp;AD371-1))</f>
        <v>8.18E-005</v>
      </c>
      <c r="AM370" s="184" t="n">
        <f aca="false">(ABS(AK370)/AK370*SQRT((AK370)^2+(AL370)^2))</f>
        <v>0.00257213437980557</v>
      </c>
      <c r="AO370" s="184" t="n">
        <f aca="true">STDEV(INDIRECT("K"&amp;AD370):INDIRECT("K"&amp;AD371-1))</f>
        <v>2.30940107675981E-007</v>
      </c>
    </row>
    <row r="371" customFormat="false" ht="14.25" hidden="false" customHeight="true" outlineLevel="0" collapsed="false">
      <c r="A371" s="1" t="s">
        <v>800</v>
      </c>
      <c r="B371" s="1" t="s">
        <v>305</v>
      </c>
      <c r="C371" s="1" t="n">
        <v>0</v>
      </c>
      <c r="D371" s="1" t="n">
        <v>200</v>
      </c>
      <c r="E371" s="1" t="n">
        <v>976</v>
      </c>
      <c r="F371" s="1" t="s">
        <v>306</v>
      </c>
      <c r="G371" s="184" t="n">
        <v>0.0015128</v>
      </c>
      <c r="H371" s="184" t="n">
        <v>2.62E-005</v>
      </c>
      <c r="I371" s="184" t="n">
        <v>-8.4035E-006</v>
      </c>
      <c r="J371" s="184" t="n">
        <v>-3.195E-007</v>
      </c>
      <c r="K371" s="184" t="n">
        <v>0.0015212</v>
      </c>
      <c r="L371" s="184" t="n">
        <v>2.65E-005</v>
      </c>
      <c r="M371" s="185" t="n">
        <v>1</v>
      </c>
      <c r="N371" s="1" t="n">
        <v>0</v>
      </c>
      <c r="O371" s="1" t="n">
        <v>0</v>
      </c>
      <c r="P371" s="1" t="n">
        <v>0</v>
      </c>
      <c r="Q371" s="1" t="n">
        <v>1</v>
      </c>
      <c r="R371" s="1" t="n">
        <v>1.5212E-005</v>
      </c>
      <c r="S371" s="1" t="n">
        <v>2.654E-007</v>
      </c>
      <c r="T371" s="1" t="n">
        <v>3</v>
      </c>
      <c r="U371" s="1" t="n">
        <v>0</v>
      </c>
      <c r="V371" s="1" t="n">
        <v>0</v>
      </c>
      <c r="W371" s="186" t="s">
        <v>801</v>
      </c>
      <c r="X371" s="1" t="s">
        <v>308</v>
      </c>
      <c r="Y371" s="1" t="s">
        <v>309</v>
      </c>
      <c r="AD371" s="1" t="n">
        <f aca="false">AD370+3</f>
        <v>1109</v>
      </c>
      <c r="AE371" s="1" t="n">
        <v>370</v>
      </c>
      <c r="AF371" s="1" t="str">
        <f aca="true">INDIRECT("A"&amp;AD371)</f>
        <v>62-0.4</v>
      </c>
      <c r="AG371" s="1" t="n">
        <f aca="true">INDIRECT("D"&amp;AD371)</f>
        <v>200</v>
      </c>
      <c r="AH371" s="1" t="n">
        <f aca="true">INDIRECT("E"&amp;AD371)</f>
        <v>976</v>
      </c>
      <c r="AI371" s="184" t="n">
        <f aca="true">INDIRECT("I"&amp;AD371)</f>
        <v>-8.2317E-006</v>
      </c>
      <c r="AJ371" s="184" t="n">
        <f aca="true">INDIRECT("J"&amp;AD371)</f>
        <v>-4.07E-007</v>
      </c>
      <c r="AK371" s="184" t="n">
        <f aca="true">AVERAGE(INDIRECT("K"&amp;AD371):INDIRECT("K"&amp;AD372-1))</f>
        <v>0.0021453</v>
      </c>
      <c r="AL371" s="184" t="n">
        <f aca="true">AVERAGE(INDIRECT("L"&amp;AD371):INDIRECT("L"&amp;AD372-1))</f>
        <v>6.72333333333334E-005</v>
      </c>
      <c r="AM371" s="184" t="n">
        <f aca="false">(ABS(AK371)/AK371*SQRT((AK371)^2+(AL371)^2))</f>
        <v>0.00214635328199043</v>
      </c>
      <c r="AO371" s="184" t="n">
        <f aca="true">STDEV(INDIRECT("K"&amp;AD371):INDIRECT("K"&amp;AD372-1))</f>
        <v>1.00000000000057E-007</v>
      </c>
    </row>
    <row r="372" customFormat="false" ht="14.25" hidden="false" customHeight="true" outlineLevel="0" collapsed="false">
      <c r="A372" s="1" t="s">
        <v>800</v>
      </c>
      <c r="B372" s="1" t="s">
        <v>305</v>
      </c>
      <c r="C372" s="1" t="n">
        <v>0</v>
      </c>
      <c r="D372" s="1" t="n">
        <v>200</v>
      </c>
      <c r="E372" s="1" t="n">
        <v>976</v>
      </c>
      <c r="F372" s="1" t="s">
        <v>306</v>
      </c>
      <c r="G372" s="184" t="n">
        <v>0.0015132</v>
      </c>
      <c r="H372" s="184" t="n">
        <v>2.64E-005</v>
      </c>
      <c r="I372" s="184" t="n">
        <v>-8.4035E-006</v>
      </c>
      <c r="J372" s="184" t="n">
        <v>-3.195E-007</v>
      </c>
      <c r="K372" s="184" t="n">
        <v>0.0015216</v>
      </c>
      <c r="L372" s="184" t="n">
        <v>2.67E-005</v>
      </c>
      <c r="M372" s="185" t="n">
        <v>1.01</v>
      </c>
      <c r="N372" s="1" t="n">
        <v>0</v>
      </c>
      <c r="O372" s="1" t="n">
        <v>0</v>
      </c>
      <c r="P372" s="1" t="n">
        <v>0</v>
      </c>
      <c r="Q372" s="1" t="n">
        <v>1</v>
      </c>
      <c r="R372" s="1" t="n">
        <v>1.5216E-005</v>
      </c>
      <c r="S372" s="1" t="n">
        <v>2.674E-007</v>
      </c>
      <c r="T372" s="1" t="n">
        <v>3</v>
      </c>
      <c r="U372" s="1" t="n">
        <v>0</v>
      </c>
      <c r="V372" s="1" t="n">
        <v>0</v>
      </c>
      <c r="W372" s="186" t="s">
        <v>802</v>
      </c>
      <c r="X372" s="1" t="s">
        <v>308</v>
      </c>
      <c r="Y372" s="1" t="s">
        <v>309</v>
      </c>
      <c r="AD372" s="1" t="n">
        <f aca="false">AD371+3</f>
        <v>1112</v>
      </c>
      <c r="AE372" s="1" t="n">
        <v>371</v>
      </c>
      <c r="AF372" s="1" t="str">
        <f aca="true">INDIRECT("A"&amp;AD372)</f>
        <v>62-0.2</v>
      </c>
      <c r="AG372" s="1" t="n">
        <f aca="true">INDIRECT("D"&amp;AD372)</f>
        <v>200</v>
      </c>
      <c r="AH372" s="1" t="n">
        <f aca="true">INDIRECT("E"&amp;AD372)</f>
        <v>976</v>
      </c>
      <c r="AI372" s="184" t="n">
        <f aca="true">INDIRECT("I"&amp;AD372)</f>
        <v>-8.2317E-006</v>
      </c>
      <c r="AJ372" s="184" t="n">
        <f aca="true">INDIRECT("J"&amp;AD372)</f>
        <v>-4.07E-007</v>
      </c>
      <c r="AK372" s="184" t="n">
        <f aca="true">AVERAGE(INDIRECT("K"&amp;AD372):INDIRECT("K"&amp;AD373-1))</f>
        <v>0.0021427</v>
      </c>
      <c r="AL372" s="184" t="n">
        <f aca="true">AVERAGE(INDIRECT("L"&amp;AD372):INDIRECT("L"&amp;AD373-1))</f>
        <v>6.64666666666667E-005</v>
      </c>
      <c r="AM372" s="184" t="n">
        <f aca="false">(ABS(AK372)/AK372*SQRT((AK372)^2+(AL372)^2))</f>
        <v>0.00214373065187252</v>
      </c>
      <c r="AO372" s="184" t="n">
        <f aca="true">STDEV(INDIRECT("K"&amp;AD372):INDIRECT("K"&amp;AD373-1))</f>
        <v>3.60555127546242E-007</v>
      </c>
    </row>
    <row r="373" customFormat="false" ht="14.25" hidden="false" customHeight="true" outlineLevel="0" collapsed="false">
      <c r="A373" s="1" t="s">
        <v>800</v>
      </c>
      <c r="B373" s="1" t="s">
        <v>305</v>
      </c>
      <c r="C373" s="1" t="n">
        <v>0</v>
      </c>
      <c r="D373" s="1" t="n">
        <v>200</v>
      </c>
      <c r="E373" s="1" t="n">
        <v>976</v>
      </c>
      <c r="F373" s="1" t="s">
        <v>306</v>
      </c>
      <c r="G373" s="184" t="n">
        <v>0.0015131</v>
      </c>
      <c r="H373" s="184" t="n">
        <v>2.6E-005</v>
      </c>
      <c r="I373" s="184" t="n">
        <v>-8.4035E-006</v>
      </c>
      <c r="J373" s="184" t="n">
        <v>-3.195E-007</v>
      </c>
      <c r="K373" s="184" t="n">
        <v>0.0015215</v>
      </c>
      <c r="L373" s="184" t="n">
        <v>2.64E-005</v>
      </c>
      <c r="M373" s="185" t="n">
        <v>0.99</v>
      </c>
      <c r="N373" s="1" t="n">
        <v>0</v>
      </c>
      <c r="O373" s="1" t="n">
        <v>0</v>
      </c>
      <c r="P373" s="1" t="n">
        <v>0</v>
      </c>
      <c r="Q373" s="1" t="n">
        <v>1</v>
      </c>
      <c r="R373" s="1" t="n">
        <v>1.5215E-005</v>
      </c>
      <c r="S373" s="1" t="n">
        <v>2.636E-007</v>
      </c>
      <c r="T373" s="1" t="n">
        <v>3</v>
      </c>
      <c r="U373" s="1" t="n">
        <v>0</v>
      </c>
      <c r="V373" s="1" t="n">
        <v>0</v>
      </c>
      <c r="W373" s="186" t="s">
        <v>803</v>
      </c>
      <c r="X373" s="1" t="s">
        <v>308</v>
      </c>
      <c r="Y373" s="1" t="s">
        <v>309</v>
      </c>
      <c r="AD373" s="1" t="n">
        <f aca="false">AD372+3</f>
        <v>1115</v>
      </c>
      <c r="AE373" s="1" t="n">
        <v>372</v>
      </c>
      <c r="AF373" s="1" t="str">
        <f aca="true">INDIRECT("A"&amp;AD373)</f>
        <v>62-&lt;0.2</v>
      </c>
      <c r="AG373" s="1" t="n">
        <f aca="true">INDIRECT("D"&amp;AD373)</f>
        <v>200</v>
      </c>
      <c r="AH373" s="1" t="n">
        <f aca="true">INDIRECT("E"&amp;AD373)</f>
        <v>976</v>
      </c>
      <c r="AI373" s="184" t="n">
        <f aca="true">INDIRECT("I"&amp;AD373)</f>
        <v>-8.2317E-006</v>
      </c>
      <c r="AJ373" s="184" t="n">
        <f aca="true">INDIRECT("J"&amp;AD373)</f>
        <v>-4.07E-007</v>
      </c>
      <c r="AK373" s="184" t="n">
        <f aca="true">AVERAGE(INDIRECT("K"&amp;AD373):INDIRECT("K"&amp;AD374-1))</f>
        <v>0.0031738</v>
      </c>
      <c r="AL373" s="184" t="n">
        <f aca="true">AVERAGE(INDIRECT("L"&amp;AD373):INDIRECT("L"&amp;AD374-1))</f>
        <v>9.38666666666667E-005</v>
      </c>
      <c r="AM373" s="184" t="n">
        <f aca="false">(ABS(AK373)/AK373*SQRT((AK373)^2+(AL373)^2))</f>
        <v>0.00317518777257521</v>
      </c>
      <c r="AO373" s="184" t="n">
        <f aca="true">STDEV(INDIRECT("K"&amp;AD373):INDIRECT("K"&amp;AD374-1))</f>
        <v>8.88819441731526E-007</v>
      </c>
    </row>
    <row r="374" customFormat="false" ht="14.25" hidden="false" customHeight="true" outlineLevel="0" collapsed="false">
      <c r="A374" s="1" t="s">
        <v>804</v>
      </c>
      <c r="B374" s="1" t="s">
        <v>305</v>
      </c>
      <c r="C374" s="1" t="n">
        <v>0</v>
      </c>
      <c r="D374" s="1" t="n">
        <v>200</v>
      </c>
      <c r="E374" s="1" t="n">
        <v>976</v>
      </c>
      <c r="F374" s="1" t="s">
        <v>306</v>
      </c>
      <c r="G374" s="184" t="n">
        <v>0.0020499</v>
      </c>
      <c r="H374" s="184" t="n">
        <v>3.19E-005</v>
      </c>
      <c r="I374" s="184" t="n">
        <v>-8.4035E-006</v>
      </c>
      <c r="J374" s="184" t="n">
        <v>-3.195E-007</v>
      </c>
      <c r="K374" s="184" t="n">
        <v>0.0020583</v>
      </c>
      <c r="L374" s="184" t="n">
        <v>3.22E-005</v>
      </c>
      <c r="M374" s="185" t="n">
        <v>0.9</v>
      </c>
      <c r="N374" s="1" t="n">
        <v>0</v>
      </c>
      <c r="O374" s="1" t="n">
        <v>0</v>
      </c>
      <c r="P374" s="1" t="n">
        <v>0</v>
      </c>
      <c r="Q374" s="1" t="n">
        <v>1</v>
      </c>
      <c r="R374" s="1" t="n">
        <v>2.0583E-005</v>
      </c>
      <c r="S374" s="1" t="n">
        <v>3.218E-007</v>
      </c>
      <c r="T374" s="1" t="n">
        <v>3</v>
      </c>
      <c r="U374" s="1" t="n">
        <v>0</v>
      </c>
      <c r="V374" s="1" t="n">
        <v>0</v>
      </c>
      <c r="W374" s="186" t="s">
        <v>805</v>
      </c>
      <c r="X374" s="1" t="s">
        <v>308</v>
      </c>
      <c r="Y374" s="1" t="s">
        <v>309</v>
      </c>
      <c r="AD374" s="1" t="n">
        <f aca="false">AD373+3</f>
        <v>1118</v>
      </c>
      <c r="AE374" s="1" t="n">
        <v>373</v>
      </c>
      <c r="AF374" s="1" t="str">
        <f aca="true">INDIRECT("A"&amp;AD374)</f>
        <v>63-ALL</v>
      </c>
      <c r="AG374" s="1" t="n">
        <f aca="true">INDIRECT("D"&amp;AD374)</f>
        <v>200</v>
      </c>
      <c r="AH374" s="1" t="n">
        <f aca="true">INDIRECT("E"&amp;AD374)</f>
        <v>976</v>
      </c>
      <c r="AI374" s="184" t="n">
        <f aca="true">INDIRECT("I"&amp;AD374)</f>
        <v>-8.2317E-006</v>
      </c>
      <c r="AJ374" s="184" t="n">
        <f aca="true">INDIRECT("J"&amp;AD374)</f>
        <v>-4.07E-007</v>
      </c>
      <c r="AK374" s="184" t="n">
        <f aca="true">AVERAGE(INDIRECT("K"&amp;AD374):INDIRECT("K"&amp;AD375-1))</f>
        <v>0.0028304</v>
      </c>
      <c r="AL374" s="184" t="n">
        <f aca="true">AVERAGE(INDIRECT("L"&amp;AD374):INDIRECT("L"&amp;AD375-1))</f>
        <v>7.79333333333333E-005</v>
      </c>
      <c r="AM374" s="184" t="n">
        <f aca="false">(ABS(AK374)/AK374*SQRT((AK374)^2+(AL374)^2))</f>
        <v>0.00283147272006008</v>
      </c>
      <c r="AO374" s="184" t="n">
        <f aca="true">STDEV(INDIRECT("K"&amp;AD374):INDIRECT("K"&amp;AD375-1))</f>
        <v>3.60555127546483E-007</v>
      </c>
    </row>
    <row r="375" customFormat="false" ht="14.25" hidden="false" customHeight="true" outlineLevel="0" collapsed="false">
      <c r="A375" s="1" t="s">
        <v>804</v>
      </c>
      <c r="B375" s="1" t="s">
        <v>305</v>
      </c>
      <c r="C375" s="1" t="n">
        <v>0</v>
      </c>
      <c r="D375" s="1" t="n">
        <v>200</v>
      </c>
      <c r="E375" s="1" t="n">
        <v>976</v>
      </c>
      <c r="F375" s="1" t="s">
        <v>306</v>
      </c>
      <c r="G375" s="184" t="n">
        <v>0.0020495</v>
      </c>
      <c r="H375" s="184" t="n">
        <v>3.16E-005</v>
      </c>
      <c r="I375" s="184" t="n">
        <v>-8.4035E-006</v>
      </c>
      <c r="J375" s="184" t="n">
        <v>-3.195E-007</v>
      </c>
      <c r="K375" s="184" t="n">
        <v>0.0020579</v>
      </c>
      <c r="L375" s="184" t="n">
        <v>3.19E-005</v>
      </c>
      <c r="M375" s="185" t="n">
        <v>0.89</v>
      </c>
      <c r="N375" s="1" t="n">
        <v>0</v>
      </c>
      <c r="O375" s="1" t="n">
        <v>0</v>
      </c>
      <c r="P375" s="1" t="n">
        <v>0</v>
      </c>
      <c r="Q375" s="1" t="n">
        <v>1</v>
      </c>
      <c r="R375" s="1" t="n">
        <v>2.0579E-005</v>
      </c>
      <c r="S375" s="1" t="n">
        <v>3.189E-007</v>
      </c>
      <c r="T375" s="1" t="n">
        <v>3</v>
      </c>
      <c r="U375" s="1" t="n">
        <v>0</v>
      </c>
      <c r="V375" s="1" t="n">
        <v>0</v>
      </c>
      <c r="W375" s="186" t="s">
        <v>806</v>
      </c>
      <c r="X375" s="1" t="s">
        <v>308</v>
      </c>
      <c r="Y375" s="1" t="s">
        <v>309</v>
      </c>
      <c r="AD375" s="1" t="n">
        <f aca="false">AD374+3</f>
        <v>1121</v>
      </c>
      <c r="AE375" s="1" t="n">
        <v>374</v>
      </c>
      <c r="AF375" s="1" t="str">
        <f aca="true">INDIRECT("A"&amp;AD375)</f>
        <v>63-0.8</v>
      </c>
      <c r="AG375" s="1" t="n">
        <f aca="true">INDIRECT("D"&amp;AD375)</f>
        <v>200</v>
      </c>
      <c r="AH375" s="1" t="n">
        <f aca="true">INDIRECT("E"&amp;AD375)</f>
        <v>976</v>
      </c>
      <c r="AI375" s="184" t="n">
        <f aca="true">INDIRECT("I"&amp;AD375)</f>
        <v>-8.2317E-006</v>
      </c>
      <c r="AJ375" s="184" t="n">
        <f aca="true">INDIRECT("J"&amp;AD375)</f>
        <v>-4.07E-007</v>
      </c>
      <c r="AK375" s="184" t="n">
        <f aca="true">AVERAGE(INDIRECT("K"&amp;AD375):INDIRECT("K"&amp;AD376-1))</f>
        <v>0.0015208</v>
      </c>
      <c r="AL375" s="184" t="n">
        <f aca="true">AVERAGE(INDIRECT("L"&amp;AD375):INDIRECT("L"&amp;AD376-1))</f>
        <v>4.86E-005</v>
      </c>
      <c r="AM375" s="184" t="n">
        <f aca="false">(ABS(AK375)/AK375*SQRT((AK375)^2+(AL375)^2))</f>
        <v>0.00152157635365433</v>
      </c>
      <c r="AO375" s="184" t="n">
        <f aca="true">STDEV(INDIRECT("K"&amp;AD375):INDIRECT("K"&amp;AD376-1))</f>
        <v>3.00000000000062E-007</v>
      </c>
    </row>
    <row r="376" customFormat="false" ht="14.25" hidden="false" customHeight="true" outlineLevel="0" collapsed="false">
      <c r="A376" s="1" t="s">
        <v>804</v>
      </c>
      <c r="B376" s="1" t="s">
        <v>305</v>
      </c>
      <c r="C376" s="1" t="n">
        <v>0</v>
      </c>
      <c r="D376" s="1" t="n">
        <v>200</v>
      </c>
      <c r="E376" s="1" t="n">
        <v>976</v>
      </c>
      <c r="F376" s="1" t="s">
        <v>306</v>
      </c>
      <c r="G376" s="184" t="n">
        <v>0.0020499</v>
      </c>
      <c r="H376" s="184" t="n">
        <v>3.18E-005</v>
      </c>
      <c r="I376" s="184" t="n">
        <v>-8.4035E-006</v>
      </c>
      <c r="J376" s="184" t="n">
        <v>-3.195E-007</v>
      </c>
      <c r="K376" s="184" t="n">
        <v>0.0020583</v>
      </c>
      <c r="L376" s="184" t="n">
        <v>3.21E-005</v>
      </c>
      <c r="M376" s="185" t="n">
        <v>0.89</v>
      </c>
      <c r="N376" s="1" t="n">
        <v>0</v>
      </c>
      <c r="O376" s="1" t="n">
        <v>0</v>
      </c>
      <c r="P376" s="1" t="n">
        <v>0</v>
      </c>
      <c r="Q376" s="1" t="n">
        <v>1</v>
      </c>
      <c r="R376" s="1" t="n">
        <v>2.0583E-005</v>
      </c>
      <c r="S376" s="1" t="n">
        <v>3.209E-007</v>
      </c>
      <c r="T376" s="1" t="n">
        <v>3</v>
      </c>
      <c r="U376" s="1" t="n">
        <v>0</v>
      </c>
      <c r="V376" s="1" t="n">
        <v>0</v>
      </c>
      <c r="W376" s="186" t="s">
        <v>807</v>
      </c>
      <c r="X376" s="1" t="s">
        <v>308</v>
      </c>
      <c r="Y376" s="1" t="s">
        <v>309</v>
      </c>
      <c r="AD376" s="1" t="n">
        <f aca="false">AD375+3</f>
        <v>1124</v>
      </c>
      <c r="AE376" s="1" t="n">
        <v>375</v>
      </c>
      <c r="AF376" s="1" t="str">
        <f aca="true">INDIRECT("A"&amp;AD376)</f>
        <v>63-0.6</v>
      </c>
      <c r="AG376" s="1" t="n">
        <f aca="true">INDIRECT("D"&amp;AD376)</f>
        <v>200</v>
      </c>
      <c r="AH376" s="1" t="n">
        <f aca="true">INDIRECT("E"&amp;AD376)</f>
        <v>976</v>
      </c>
      <c r="AI376" s="184" t="n">
        <f aca="true">INDIRECT("I"&amp;AD376)</f>
        <v>-8.2317E-006</v>
      </c>
      <c r="AJ376" s="184" t="n">
        <f aca="true">INDIRECT("J"&amp;AD376)</f>
        <v>-4.07E-007</v>
      </c>
      <c r="AK376" s="184" t="n">
        <f aca="true">AVERAGE(INDIRECT("K"&amp;AD376):INDIRECT("K"&amp;AD377-1))</f>
        <v>0.00145763333333333</v>
      </c>
      <c r="AL376" s="184" t="n">
        <f aca="true">AVERAGE(INDIRECT("L"&amp;AD376):INDIRECT("L"&amp;AD377-1))</f>
        <v>4.31E-005</v>
      </c>
      <c r="AM376" s="184" t="n">
        <f aca="false">(ABS(AK376)/AK376*SQRT((AK376)^2+(AL376)^2))</f>
        <v>0.00145827039483233</v>
      </c>
      <c r="AO376" s="184" t="n">
        <f aca="true">STDEV(INDIRECT("K"&amp;AD376):INDIRECT("K"&amp;AD377-1))</f>
        <v>4.50924975282216E-007</v>
      </c>
    </row>
    <row r="377" customFormat="false" ht="14.25" hidden="false" customHeight="true" outlineLevel="0" collapsed="false">
      <c r="A377" s="1" t="s">
        <v>808</v>
      </c>
      <c r="B377" s="1" t="s">
        <v>305</v>
      </c>
      <c r="C377" s="1" t="n">
        <v>0</v>
      </c>
      <c r="D377" s="1" t="n">
        <v>200</v>
      </c>
      <c r="E377" s="1" t="n">
        <v>976</v>
      </c>
      <c r="F377" s="1" t="s">
        <v>306</v>
      </c>
      <c r="G377" s="184" t="n">
        <v>0.0030325</v>
      </c>
      <c r="H377" s="184" t="n">
        <v>4.17E-005</v>
      </c>
      <c r="I377" s="184" t="n">
        <v>-8.4035E-006</v>
      </c>
      <c r="J377" s="184" t="n">
        <v>-3.195E-007</v>
      </c>
      <c r="K377" s="184" t="n">
        <v>0.003041</v>
      </c>
      <c r="L377" s="184" t="n">
        <v>4.2E-005</v>
      </c>
      <c r="M377" s="185" t="n">
        <v>0.79</v>
      </c>
      <c r="N377" s="1" t="n">
        <v>0</v>
      </c>
      <c r="O377" s="1" t="n">
        <v>0</v>
      </c>
      <c r="P377" s="1" t="n">
        <v>0</v>
      </c>
      <c r="Q377" s="1" t="n">
        <v>1</v>
      </c>
      <c r="R377" s="1" t="n">
        <v>3.041E-005</v>
      </c>
      <c r="S377" s="1" t="n">
        <v>4.205E-007</v>
      </c>
      <c r="T377" s="1" t="n">
        <v>4</v>
      </c>
      <c r="U377" s="1" t="n">
        <v>0</v>
      </c>
      <c r="V377" s="1" t="n">
        <v>0</v>
      </c>
      <c r="W377" s="186" t="s">
        <v>809</v>
      </c>
      <c r="X377" s="1" t="s">
        <v>308</v>
      </c>
      <c r="Y377" s="1" t="s">
        <v>309</v>
      </c>
      <c r="AD377" s="1" t="n">
        <f aca="false">AD376+3</f>
        <v>1127</v>
      </c>
      <c r="AE377" s="1" t="n">
        <v>376</v>
      </c>
      <c r="AF377" s="1" t="str">
        <f aca="true">INDIRECT("A"&amp;AD377)</f>
        <v>63-0.4</v>
      </c>
      <c r="AG377" s="1" t="n">
        <f aca="true">INDIRECT("D"&amp;AD377)</f>
        <v>200</v>
      </c>
      <c r="AH377" s="1" t="n">
        <f aca="true">INDIRECT("E"&amp;AD377)</f>
        <v>976</v>
      </c>
      <c r="AI377" s="184" t="n">
        <f aca="true">INDIRECT("I"&amp;AD377)</f>
        <v>-8.2317E-006</v>
      </c>
      <c r="AJ377" s="184" t="n">
        <f aca="true">INDIRECT("J"&amp;AD377)</f>
        <v>-4.07E-007</v>
      </c>
      <c r="AK377" s="184" t="n">
        <f aca="true">AVERAGE(INDIRECT("K"&amp;AD377):INDIRECT("K"&amp;AD378-1))</f>
        <v>0.00150576666666667</v>
      </c>
      <c r="AL377" s="184" t="n">
        <f aca="true">AVERAGE(INDIRECT("L"&amp;AD377):INDIRECT("L"&amp;AD378-1))</f>
        <v>4.51666666666667E-005</v>
      </c>
      <c r="AM377" s="184" t="n">
        <f aca="false">(ABS(AK377)/AK377*SQRT((AK377)^2+(AL377)^2))</f>
        <v>0.0015064439193751</v>
      </c>
      <c r="AO377" s="184" t="n">
        <f aca="true">STDEV(INDIRECT("K"&amp;AD377):INDIRECT("K"&amp;AD378-1))</f>
        <v>6.11010092660675E-007</v>
      </c>
    </row>
    <row r="378" customFormat="false" ht="14.25" hidden="false" customHeight="true" outlineLevel="0" collapsed="false">
      <c r="A378" s="1" t="s">
        <v>808</v>
      </c>
      <c r="B378" s="1" t="s">
        <v>305</v>
      </c>
      <c r="C378" s="1" t="n">
        <v>0</v>
      </c>
      <c r="D378" s="1" t="n">
        <v>200</v>
      </c>
      <c r="E378" s="1" t="n">
        <v>976</v>
      </c>
      <c r="F378" s="1" t="s">
        <v>306</v>
      </c>
      <c r="G378" s="184" t="n">
        <v>0.0030335</v>
      </c>
      <c r="H378" s="184" t="n">
        <v>4.26E-005</v>
      </c>
      <c r="I378" s="184" t="n">
        <v>-8.4035E-006</v>
      </c>
      <c r="J378" s="184" t="n">
        <v>-3.195E-007</v>
      </c>
      <c r="K378" s="184" t="n">
        <v>0.0030419</v>
      </c>
      <c r="L378" s="184" t="n">
        <v>4.29E-005</v>
      </c>
      <c r="M378" s="185" t="n">
        <v>0.81</v>
      </c>
      <c r="N378" s="1" t="n">
        <v>0</v>
      </c>
      <c r="O378" s="1" t="n">
        <v>0</v>
      </c>
      <c r="P378" s="1" t="n">
        <v>0</v>
      </c>
      <c r="Q378" s="1" t="n">
        <v>1</v>
      </c>
      <c r="R378" s="1" t="n">
        <v>3.0419E-005</v>
      </c>
      <c r="S378" s="1" t="n">
        <v>4.291E-007</v>
      </c>
      <c r="T378" s="1" t="n">
        <v>4</v>
      </c>
      <c r="U378" s="1" t="n">
        <v>0</v>
      </c>
      <c r="V378" s="1" t="n">
        <v>0</v>
      </c>
      <c r="W378" s="186" t="s">
        <v>810</v>
      </c>
      <c r="X378" s="1" t="s">
        <v>308</v>
      </c>
      <c r="Y378" s="1" t="s">
        <v>309</v>
      </c>
      <c r="AD378" s="1" t="n">
        <f aca="false">AD377+3</f>
        <v>1130</v>
      </c>
      <c r="AE378" s="1" t="n">
        <v>377</v>
      </c>
      <c r="AF378" s="1" t="str">
        <f aca="true">INDIRECT("A"&amp;AD378)</f>
        <v>63-0.2</v>
      </c>
      <c r="AG378" s="1" t="n">
        <f aca="true">INDIRECT("D"&amp;AD378)</f>
        <v>200</v>
      </c>
      <c r="AH378" s="1" t="n">
        <f aca="true">INDIRECT("E"&amp;AD378)</f>
        <v>976</v>
      </c>
      <c r="AI378" s="184" t="n">
        <f aca="true">INDIRECT("I"&amp;AD378)</f>
        <v>-8.2317E-006</v>
      </c>
      <c r="AJ378" s="184" t="n">
        <f aca="true">INDIRECT("J"&amp;AD378)</f>
        <v>-4.07E-007</v>
      </c>
      <c r="AK378" s="184" t="n">
        <f aca="true">AVERAGE(INDIRECT("K"&amp;AD378):INDIRECT("K"&amp;AD379-1))</f>
        <v>0.0025246</v>
      </c>
      <c r="AL378" s="184" t="n">
        <f aca="true">AVERAGE(INDIRECT("L"&amp;AD378):INDIRECT("L"&amp;AD379-1))</f>
        <v>6.87666666666667E-005</v>
      </c>
      <c r="AM378" s="184" t="n">
        <f aca="false">(ABS(AK378)/AK378*SQRT((AK378)^2+(AL378)^2))</f>
        <v>0.00252553638153253</v>
      </c>
      <c r="AO378" s="184" t="n">
        <f aca="true">STDEV(INDIRECT("K"&amp;AD378):INDIRECT("K"&amp;AD379-1))</f>
        <v>1.11355287256597E-006</v>
      </c>
    </row>
    <row r="379" customFormat="false" ht="14.25" hidden="false" customHeight="true" outlineLevel="0" collapsed="false">
      <c r="A379" s="1" t="s">
        <v>808</v>
      </c>
      <c r="B379" s="1" t="s">
        <v>305</v>
      </c>
      <c r="C379" s="1" t="n">
        <v>0</v>
      </c>
      <c r="D379" s="1" t="n">
        <v>200</v>
      </c>
      <c r="E379" s="1" t="n">
        <v>976</v>
      </c>
      <c r="F379" s="1" t="s">
        <v>306</v>
      </c>
      <c r="G379" s="184" t="n">
        <v>0.0030328</v>
      </c>
      <c r="H379" s="184" t="n">
        <v>4.31E-005</v>
      </c>
      <c r="I379" s="184" t="n">
        <v>-8.4035E-006</v>
      </c>
      <c r="J379" s="184" t="n">
        <v>-3.195E-007</v>
      </c>
      <c r="K379" s="184" t="n">
        <v>0.0030413</v>
      </c>
      <c r="L379" s="184" t="n">
        <v>4.34E-005</v>
      </c>
      <c r="M379" s="185" t="n">
        <v>0.82</v>
      </c>
      <c r="N379" s="1" t="n">
        <v>0</v>
      </c>
      <c r="O379" s="1" t="n">
        <v>0</v>
      </c>
      <c r="P379" s="1" t="n">
        <v>0</v>
      </c>
      <c r="Q379" s="1" t="n">
        <v>1</v>
      </c>
      <c r="R379" s="1" t="n">
        <v>3.0413E-005</v>
      </c>
      <c r="S379" s="1" t="n">
        <v>4.343E-007</v>
      </c>
      <c r="T379" s="1" t="n">
        <v>4</v>
      </c>
      <c r="U379" s="1" t="n">
        <v>0</v>
      </c>
      <c r="V379" s="1" t="n">
        <v>0</v>
      </c>
      <c r="W379" s="186" t="s">
        <v>811</v>
      </c>
      <c r="X379" s="1" t="s">
        <v>308</v>
      </c>
      <c r="Y379" s="1" t="s">
        <v>309</v>
      </c>
      <c r="AD379" s="1" t="n">
        <f aca="false">AD378+3</f>
        <v>1133</v>
      </c>
      <c r="AE379" s="1" t="n">
        <v>378</v>
      </c>
      <c r="AF379" s="1" t="str">
        <f aca="true">INDIRECT("A"&amp;AD379)</f>
        <v>63-&lt;0.2</v>
      </c>
      <c r="AG379" s="1" t="n">
        <f aca="true">INDIRECT("D"&amp;AD379)</f>
        <v>200</v>
      </c>
      <c r="AH379" s="1" t="n">
        <f aca="true">INDIRECT("E"&amp;AD379)</f>
        <v>976</v>
      </c>
      <c r="AI379" s="184" t="n">
        <f aca="true">INDIRECT("I"&amp;AD379)</f>
        <v>-8.2317E-006</v>
      </c>
      <c r="AJ379" s="184" t="n">
        <f aca="true">INDIRECT("J"&amp;AD379)</f>
        <v>-4.07E-007</v>
      </c>
      <c r="AK379" s="184" t="n">
        <f aca="true">AVERAGE(INDIRECT("K"&amp;AD379):INDIRECT("K"&amp;AD380-1))</f>
        <v>0.004189</v>
      </c>
      <c r="AL379" s="184" t="n">
        <f aca="true">AVERAGE(INDIRECT("L"&amp;AD379):INDIRECT("L"&amp;AD380-1))</f>
        <v>0.000106833333333333</v>
      </c>
      <c r="AM379" s="184" t="n">
        <f aca="false">(ABS(AK379)/AK379*SQRT((AK379)^2+(AL379)^2))</f>
        <v>0.00419036207995337</v>
      </c>
      <c r="AO379" s="184" t="n">
        <f aca="true">STDEV(INDIRECT("K"&amp;AD379):INDIRECT("K"&amp;AD380-1))</f>
        <v>8.54400374531501E-007</v>
      </c>
    </row>
    <row r="380" customFormat="false" ht="14.25" hidden="false" customHeight="true" outlineLevel="0" collapsed="false">
      <c r="A380" s="1" t="s">
        <v>812</v>
      </c>
      <c r="B380" s="1" t="s">
        <v>305</v>
      </c>
      <c r="C380" s="1" t="n">
        <v>0</v>
      </c>
      <c r="D380" s="1" t="n">
        <v>200</v>
      </c>
      <c r="E380" s="1" t="n">
        <v>976</v>
      </c>
      <c r="F380" s="1" t="s">
        <v>306</v>
      </c>
      <c r="G380" s="184" t="n">
        <v>0.001514</v>
      </c>
      <c r="H380" s="184" t="n">
        <v>3.1E-005</v>
      </c>
      <c r="I380" s="184" t="n">
        <v>-8.4035E-006</v>
      </c>
      <c r="J380" s="184" t="n">
        <v>-3.195E-007</v>
      </c>
      <c r="K380" s="184" t="n">
        <v>0.0015224</v>
      </c>
      <c r="L380" s="184" t="n">
        <v>3.13E-005</v>
      </c>
      <c r="M380" s="185" t="n">
        <v>1.18</v>
      </c>
      <c r="N380" s="1" t="n">
        <v>0</v>
      </c>
      <c r="O380" s="1" t="n">
        <v>0</v>
      </c>
      <c r="P380" s="1" t="n">
        <v>0</v>
      </c>
      <c r="Q380" s="1" t="n">
        <v>1</v>
      </c>
      <c r="R380" s="1" t="n">
        <v>1.5224E-005</v>
      </c>
      <c r="S380" s="1" t="n">
        <v>3.129E-007</v>
      </c>
      <c r="T380" s="1" t="n">
        <v>3</v>
      </c>
      <c r="U380" s="1" t="n">
        <v>0</v>
      </c>
      <c r="V380" s="1" t="n">
        <v>0</v>
      </c>
      <c r="W380" s="186" t="s">
        <v>813</v>
      </c>
      <c r="X380" s="1" t="s">
        <v>308</v>
      </c>
      <c r="Y380" s="1" t="s">
        <v>309</v>
      </c>
      <c r="AD380" s="1" t="n">
        <f aca="false">AD379+3</f>
        <v>1136</v>
      </c>
      <c r="AE380" s="1" t="n">
        <v>379</v>
      </c>
      <c r="AF380" s="1" t="str">
        <f aca="true">INDIRECT("A"&amp;AD380)</f>
        <v>64-ALL</v>
      </c>
      <c r="AG380" s="1" t="n">
        <f aca="true">INDIRECT("D"&amp;AD380)</f>
        <v>200</v>
      </c>
      <c r="AH380" s="1" t="n">
        <f aca="true">INDIRECT("E"&amp;AD380)</f>
        <v>976</v>
      </c>
      <c r="AI380" s="184" t="n">
        <f aca="true">INDIRECT("I"&amp;AD380)</f>
        <v>-8.2317E-006</v>
      </c>
      <c r="AJ380" s="184" t="n">
        <f aca="true">INDIRECT("J"&amp;AD380)</f>
        <v>-4.07E-007</v>
      </c>
      <c r="AK380" s="184" t="n">
        <f aca="true">AVERAGE(INDIRECT("K"&amp;AD380):INDIRECT("K"&amp;AD381-1))</f>
        <v>0.00177156666666667</v>
      </c>
      <c r="AL380" s="184" t="n">
        <f aca="true">AVERAGE(INDIRECT("L"&amp;AD380):INDIRECT("L"&amp;AD381-1))</f>
        <v>5.19E-005</v>
      </c>
      <c r="AM380" s="184" t="n">
        <f aca="false">(ABS(AK380)/AK380*SQRT((AK380)^2+(AL380)^2))</f>
        <v>0.00177232673749635</v>
      </c>
      <c r="AO380" s="184" t="n">
        <f aca="true">STDEV(INDIRECT("K"&amp;AD380):INDIRECT("K"&amp;AD381-1))</f>
        <v>4.93288286231655E-007</v>
      </c>
    </row>
    <row r="381" customFormat="false" ht="14.25" hidden="false" customHeight="true" outlineLevel="0" collapsed="false">
      <c r="A381" s="1" t="s">
        <v>812</v>
      </c>
      <c r="B381" s="1" t="s">
        <v>305</v>
      </c>
      <c r="C381" s="1" t="n">
        <v>0</v>
      </c>
      <c r="D381" s="1" t="n">
        <v>200</v>
      </c>
      <c r="E381" s="1" t="n">
        <v>976</v>
      </c>
      <c r="F381" s="1" t="s">
        <v>306</v>
      </c>
      <c r="G381" s="184" t="n">
        <v>0.001514</v>
      </c>
      <c r="H381" s="184" t="n">
        <v>3.07E-005</v>
      </c>
      <c r="I381" s="184" t="n">
        <v>-8.4035E-006</v>
      </c>
      <c r="J381" s="184" t="n">
        <v>-3.195E-007</v>
      </c>
      <c r="K381" s="184" t="n">
        <v>0.0015224</v>
      </c>
      <c r="L381" s="184" t="n">
        <v>3.1E-005</v>
      </c>
      <c r="M381" s="185" t="n">
        <v>1.17</v>
      </c>
      <c r="N381" s="1" t="n">
        <v>0</v>
      </c>
      <c r="O381" s="1" t="n">
        <v>0</v>
      </c>
      <c r="P381" s="1" t="n">
        <v>0</v>
      </c>
      <c r="Q381" s="1" t="n">
        <v>1</v>
      </c>
      <c r="R381" s="1" t="n">
        <v>1.5224E-005</v>
      </c>
      <c r="S381" s="1" t="n">
        <v>3.099E-007</v>
      </c>
      <c r="T381" s="1" t="n">
        <v>3</v>
      </c>
      <c r="U381" s="1" t="n">
        <v>0</v>
      </c>
      <c r="V381" s="1" t="n">
        <v>0</v>
      </c>
      <c r="W381" s="186" t="s">
        <v>814</v>
      </c>
      <c r="X381" s="1" t="s">
        <v>308</v>
      </c>
      <c r="Y381" s="1" t="s">
        <v>309</v>
      </c>
      <c r="AD381" s="1" t="n">
        <f aca="false">AD380+3</f>
        <v>1139</v>
      </c>
      <c r="AE381" s="1" t="n">
        <v>380</v>
      </c>
      <c r="AF381" s="1" t="str">
        <f aca="true">INDIRECT("A"&amp;AD381)</f>
        <v>64-0.8</v>
      </c>
      <c r="AG381" s="1" t="n">
        <f aca="true">INDIRECT("D"&amp;AD381)</f>
        <v>200</v>
      </c>
      <c r="AH381" s="1" t="n">
        <f aca="true">INDIRECT("E"&amp;AD381)</f>
        <v>976</v>
      </c>
      <c r="AI381" s="184" t="n">
        <f aca="true">INDIRECT("I"&amp;AD381)</f>
        <v>-8.2317E-006</v>
      </c>
      <c r="AJ381" s="184" t="n">
        <f aca="true">INDIRECT("J"&amp;AD381)</f>
        <v>-4.07E-007</v>
      </c>
      <c r="AK381" s="184" t="n">
        <f aca="true">AVERAGE(INDIRECT("K"&amp;AD381):INDIRECT("K"&amp;AD382-1))</f>
        <v>0.0021997</v>
      </c>
      <c r="AL381" s="184" t="n">
        <f aca="true">AVERAGE(INDIRECT("L"&amp;AD381):INDIRECT("L"&amp;AD382-1))</f>
        <v>6.79666666666667E-005</v>
      </c>
      <c r="AM381" s="184" t="n">
        <f aca="false">(ABS(AK381)/AK381*SQRT((AK381)^2+(AL381)^2))</f>
        <v>0.00220074977173185</v>
      </c>
      <c r="AO381" s="184" t="n">
        <f aca="true">STDEV(INDIRECT("K"&amp;AD381):INDIRECT("K"&amp;AD382-1))</f>
        <v>2.25166604983944E-006</v>
      </c>
    </row>
    <row r="382" customFormat="false" ht="14.25" hidden="false" customHeight="true" outlineLevel="0" collapsed="false">
      <c r="A382" s="1" t="s">
        <v>812</v>
      </c>
      <c r="B382" s="1" t="s">
        <v>305</v>
      </c>
      <c r="C382" s="1" t="n">
        <v>0</v>
      </c>
      <c r="D382" s="1" t="n">
        <v>200</v>
      </c>
      <c r="E382" s="1" t="n">
        <v>976</v>
      </c>
      <c r="F382" s="1" t="s">
        <v>306</v>
      </c>
      <c r="G382" s="184" t="n">
        <v>0.001513</v>
      </c>
      <c r="H382" s="184" t="n">
        <v>3.09E-005</v>
      </c>
      <c r="I382" s="184" t="n">
        <v>-8.4035E-006</v>
      </c>
      <c r="J382" s="184" t="n">
        <v>-3.195E-007</v>
      </c>
      <c r="K382" s="184" t="n">
        <v>0.0015214</v>
      </c>
      <c r="L382" s="184" t="n">
        <v>3.12E-005</v>
      </c>
      <c r="M382" s="185" t="n">
        <v>1.18</v>
      </c>
      <c r="N382" s="1" t="n">
        <v>0</v>
      </c>
      <c r="O382" s="1" t="n">
        <v>0</v>
      </c>
      <c r="P382" s="1" t="n">
        <v>0</v>
      </c>
      <c r="Q382" s="1" t="n">
        <v>1</v>
      </c>
      <c r="R382" s="1" t="n">
        <v>1.5214E-005</v>
      </c>
      <c r="S382" s="1" t="n">
        <v>3.121E-007</v>
      </c>
      <c r="T382" s="1" t="n">
        <v>3</v>
      </c>
      <c r="U382" s="1" t="n">
        <v>0</v>
      </c>
      <c r="V382" s="1" t="n">
        <v>0</v>
      </c>
      <c r="W382" s="186" t="s">
        <v>815</v>
      </c>
      <c r="X382" s="1" t="s">
        <v>308</v>
      </c>
      <c r="Y382" s="1" t="s">
        <v>309</v>
      </c>
      <c r="AD382" s="1" t="n">
        <f aca="false">AD381+3</f>
        <v>1142</v>
      </c>
      <c r="AE382" s="1" t="n">
        <v>381</v>
      </c>
      <c r="AF382" s="1" t="str">
        <f aca="true">INDIRECT("A"&amp;AD382)</f>
        <v>64-0.6</v>
      </c>
      <c r="AG382" s="1" t="n">
        <f aca="true">INDIRECT("D"&amp;AD382)</f>
        <v>200</v>
      </c>
      <c r="AH382" s="1" t="n">
        <f aca="true">INDIRECT("E"&amp;AD382)</f>
        <v>976</v>
      </c>
      <c r="AI382" s="184" t="n">
        <f aca="true">INDIRECT("I"&amp;AD382)</f>
        <v>-8.2317E-006</v>
      </c>
      <c r="AJ382" s="184" t="n">
        <f aca="true">INDIRECT("J"&amp;AD382)</f>
        <v>-4.07E-007</v>
      </c>
      <c r="AK382" s="184" t="n">
        <f aca="true">AVERAGE(INDIRECT("K"&amp;AD382):INDIRECT("K"&amp;AD383-1))</f>
        <v>0.00096753</v>
      </c>
      <c r="AL382" s="184" t="n">
        <f aca="true">AVERAGE(INDIRECT("L"&amp;AD382):INDIRECT("L"&amp;AD383-1))</f>
        <v>3.04596666666667E-005</v>
      </c>
      <c r="AM382" s="184" t="n">
        <f aca="false">(ABS(AK382)/AK382*SQRT((AK382)^2+(AL382)^2))</f>
        <v>0.000968009345096133</v>
      </c>
      <c r="AO382" s="184" t="n">
        <f aca="true">STDEV(INDIRECT("K"&amp;AD382):INDIRECT("K"&amp;AD383-1))</f>
        <v>1.94679223339309E-007</v>
      </c>
    </row>
    <row r="383" customFormat="false" ht="14.25" hidden="false" customHeight="true" outlineLevel="0" collapsed="false">
      <c r="A383" s="1" t="s">
        <v>816</v>
      </c>
      <c r="B383" s="1" t="s">
        <v>305</v>
      </c>
      <c r="C383" s="1" t="n">
        <v>0</v>
      </c>
      <c r="D383" s="1" t="n">
        <v>200</v>
      </c>
      <c r="E383" s="1" t="n">
        <v>976</v>
      </c>
      <c r="F383" s="1" t="s">
        <v>306</v>
      </c>
      <c r="G383" s="184" t="n">
        <v>0.0007939</v>
      </c>
      <c r="H383" s="184" t="n">
        <v>1.9227E-005</v>
      </c>
      <c r="I383" s="184" t="n">
        <v>-8.4035E-006</v>
      </c>
      <c r="J383" s="184" t="n">
        <v>-3.195E-007</v>
      </c>
      <c r="K383" s="184" t="n">
        <v>0.0008023</v>
      </c>
      <c r="L383" s="184" t="n">
        <v>1.9546E-005</v>
      </c>
      <c r="M383" s="185" t="n">
        <v>1.4</v>
      </c>
      <c r="N383" s="1" t="n">
        <v>0</v>
      </c>
      <c r="O383" s="1" t="n">
        <v>0</v>
      </c>
      <c r="P383" s="1" t="n">
        <v>0</v>
      </c>
      <c r="Q383" s="1" t="n">
        <v>1</v>
      </c>
      <c r="R383" s="1" t="n">
        <v>8.023E-006</v>
      </c>
      <c r="S383" s="1" t="n">
        <v>1.955E-007</v>
      </c>
      <c r="T383" s="1" t="n">
        <v>3</v>
      </c>
      <c r="U383" s="1" t="n">
        <v>0</v>
      </c>
      <c r="V383" s="1" t="n">
        <v>0</v>
      </c>
      <c r="W383" s="186" t="s">
        <v>817</v>
      </c>
      <c r="X383" s="1" t="s">
        <v>308</v>
      </c>
      <c r="Y383" s="1" t="s">
        <v>309</v>
      </c>
      <c r="AD383" s="1" t="n">
        <f aca="false">AD382+3</f>
        <v>1145</v>
      </c>
      <c r="AE383" s="1" t="n">
        <v>382</v>
      </c>
      <c r="AF383" s="1" t="str">
        <f aca="true">INDIRECT("A"&amp;AD383)</f>
        <v>64-0.4</v>
      </c>
      <c r="AG383" s="1" t="n">
        <f aca="true">INDIRECT("D"&amp;AD383)</f>
        <v>200</v>
      </c>
      <c r="AH383" s="1" t="n">
        <f aca="true">INDIRECT("E"&amp;AD383)</f>
        <v>976</v>
      </c>
      <c r="AI383" s="184" t="n">
        <f aca="true">INDIRECT("I"&amp;AD383)</f>
        <v>-8.2317E-006</v>
      </c>
      <c r="AJ383" s="184" t="n">
        <f aca="true">INDIRECT("J"&amp;AD383)</f>
        <v>-4.07E-007</v>
      </c>
      <c r="AK383" s="184" t="n">
        <f aca="true">AVERAGE(INDIRECT("K"&amp;AD383):INDIRECT("K"&amp;AD384-1))</f>
        <v>0.000649363333333333</v>
      </c>
      <c r="AL383" s="184" t="n">
        <f aca="true">AVERAGE(INDIRECT("L"&amp;AD383):INDIRECT("L"&amp;AD384-1))</f>
        <v>2.15646666666667E-005</v>
      </c>
      <c r="AM383" s="184" t="n">
        <f aca="false">(ABS(AK383)/AK383*SQRT((AK383)^2+(AL383)^2))</f>
        <v>0.000649721304503879</v>
      </c>
      <c r="AO383" s="184" t="n">
        <f aca="true">STDEV(INDIRECT("K"&amp;AD383):INDIRECT("K"&amp;AD384-1))</f>
        <v>1.01159939369981E-007</v>
      </c>
    </row>
    <row r="384" customFormat="false" ht="14.25" hidden="false" customHeight="true" outlineLevel="0" collapsed="false">
      <c r="A384" s="1" t="s">
        <v>816</v>
      </c>
      <c r="B384" s="1" t="s">
        <v>305</v>
      </c>
      <c r="C384" s="1" t="n">
        <v>0</v>
      </c>
      <c r="D384" s="1" t="n">
        <v>200</v>
      </c>
      <c r="E384" s="1" t="n">
        <v>976</v>
      </c>
      <c r="F384" s="1" t="s">
        <v>306</v>
      </c>
      <c r="G384" s="184" t="n">
        <v>0.00079295</v>
      </c>
      <c r="H384" s="184" t="n">
        <v>1.9198E-005</v>
      </c>
      <c r="I384" s="184" t="n">
        <v>-8.4035E-006</v>
      </c>
      <c r="J384" s="184" t="n">
        <v>-3.195E-007</v>
      </c>
      <c r="K384" s="184" t="n">
        <v>0.00080135</v>
      </c>
      <c r="L384" s="184" t="n">
        <v>1.9518E-005</v>
      </c>
      <c r="M384" s="185" t="n">
        <v>1.4</v>
      </c>
      <c r="N384" s="1" t="n">
        <v>0</v>
      </c>
      <c r="O384" s="1" t="n">
        <v>0</v>
      </c>
      <c r="P384" s="1" t="n">
        <v>0</v>
      </c>
      <c r="Q384" s="1" t="n">
        <v>1</v>
      </c>
      <c r="R384" s="1" t="n">
        <v>8.0135E-006</v>
      </c>
      <c r="S384" s="1" t="n">
        <v>1.952E-007</v>
      </c>
      <c r="T384" s="1" t="n">
        <v>3</v>
      </c>
      <c r="U384" s="1" t="n">
        <v>0</v>
      </c>
      <c r="V384" s="1" t="n">
        <v>0</v>
      </c>
      <c r="W384" s="186" t="s">
        <v>818</v>
      </c>
      <c r="X384" s="1" t="s">
        <v>308</v>
      </c>
      <c r="Y384" s="1" t="s">
        <v>309</v>
      </c>
      <c r="AD384" s="1" t="n">
        <f aca="false">AD383+3</f>
        <v>1148</v>
      </c>
      <c r="AE384" s="1" t="n">
        <v>383</v>
      </c>
      <c r="AF384" s="1" t="str">
        <f aca="true">INDIRECT("A"&amp;AD384)</f>
        <v>64-0.2</v>
      </c>
      <c r="AG384" s="1" t="n">
        <f aca="true">INDIRECT("D"&amp;AD384)</f>
        <v>200</v>
      </c>
      <c r="AH384" s="1" t="n">
        <f aca="true">INDIRECT("E"&amp;AD384)</f>
        <v>976</v>
      </c>
      <c r="AI384" s="184" t="n">
        <f aca="true">INDIRECT("I"&amp;AD384)</f>
        <v>-8.2317E-006</v>
      </c>
      <c r="AJ384" s="184" t="n">
        <f aca="true">INDIRECT("J"&amp;AD384)</f>
        <v>-4.07E-007</v>
      </c>
      <c r="AK384" s="184" t="n">
        <f aca="true">AVERAGE(INDIRECT("K"&amp;AD384):INDIRECT("K"&amp;AD385-1))</f>
        <v>0.0009989</v>
      </c>
      <c r="AL384" s="184" t="n">
        <f aca="true">AVERAGE(INDIRECT("L"&amp;AD384):INDIRECT("L"&amp;AD385-1))</f>
        <v>2.86723333333333E-005</v>
      </c>
      <c r="AM384" s="184" t="n">
        <f aca="false">(ABS(AK384)/AK384*SQRT((AK384)^2+(AL384)^2))</f>
        <v>0.000999311419277683</v>
      </c>
      <c r="AO384" s="184" t="n">
        <f aca="true">STDEV(INDIRECT("K"&amp;AD384):INDIRECT("K"&amp;AD385-1))</f>
        <v>2.17944947177058E-007</v>
      </c>
    </row>
    <row r="385" customFormat="false" ht="14.25" hidden="false" customHeight="true" outlineLevel="0" collapsed="false">
      <c r="A385" s="1" t="s">
        <v>816</v>
      </c>
      <c r="B385" s="1" t="s">
        <v>305</v>
      </c>
      <c r="C385" s="1" t="n">
        <v>0</v>
      </c>
      <c r="D385" s="1" t="n">
        <v>200</v>
      </c>
      <c r="E385" s="1" t="n">
        <v>976</v>
      </c>
      <c r="F385" s="1" t="s">
        <v>306</v>
      </c>
      <c r="G385" s="184" t="n">
        <v>0.00079236</v>
      </c>
      <c r="H385" s="184" t="n">
        <v>1.9185E-005</v>
      </c>
      <c r="I385" s="184" t="n">
        <v>-8.4035E-006</v>
      </c>
      <c r="J385" s="184" t="n">
        <v>-3.195E-007</v>
      </c>
      <c r="K385" s="184" t="n">
        <v>0.00080077</v>
      </c>
      <c r="L385" s="184" t="n">
        <v>1.9505E-005</v>
      </c>
      <c r="M385" s="185" t="n">
        <v>1.4</v>
      </c>
      <c r="N385" s="1" t="n">
        <v>0</v>
      </c>
      <c r="O385" s="1" t="n">
        <v>0</v>
      </c>
      <c r="P385" s="1" t="n">
        <v>0</v>
      </c>
      <c r="Q385" s="1" t="n">
        <v>1</v>
      </c>
      <c r="R385" s="1" t="n">
        <v>8.0077E-006</v>
      </c>
      <c r="S385" s="1" t="n">
        <v>1.95E-007</v>
      </c>
      <c r="T385" s="1" t="n">
        <v>3</v>
      </c>
      <c r="U385" s="1" t="n">
        <v>0</v>
      </c>
      <c r="V385" s="1" t="n">
        <v>0</v>
      </c>
      <c r="W385" s="186" t="s">
        <v>819</v>
      </c>
      <c r="X385" s="1" t="s">
        <v>308</v>
      </c>
      <c r="Y385" s="1" t="s">
        <v>309</v>
      </c>
      <c r="AD385" s="1" t="n">
        <f aca="false">AD384+3</f>
        <v>1151</v>
      </c>
      <c r="AE385" s="1" t="n">
        <v>384</v>
      </c>
      <c r="AF385" s="1" t="str">
        <f aca="true">INDIRECT("A"&amp;AD385)</f>
        <v>64-&lt;0.2</v>
      </c>
      <c r="AG385" s="1" t="n">
        <f aca="true">INDIRECT("D"&amp;AD385)</f>
        <v>200</v>
      </c>
      <c r="AH385" s="1" t="n">
        <f aca="true">INDIRECT("E"&amp;AD385)</f>
        <v>976</v>
      </c>
      <c r="AI385" s="184" t="n">
        <f aca="true">INDIRECT("I"&amp;AD385)</f>
        <v>-8.2317E-006</v>
      </c>
      <c r="AJ385" s="184" t="n">
        <f aca="true">INDIRECT("J"&amp;AD385)</f>
        <v>-4.07E-007</v>
      </c>
      <c r="AK385" s="184" t="n">
        <f aca="true">AVERAGE(INDIRECT("K"&amp;AD385):INDIRECT("K"&amp;AD386-1))</f>
        <v>0.00232246666666667</v>
      </c>
      <c r="AL385" s="184" t="n">
        <f aca="true">AVERAGE(INDIRECT("L"&amp;AD385):INDIRECT("L"&amp;AD386-1))</f>
        <v>6.62333333333333E-005</v>
      </c>
      <c r="AM385" s="184" t="n">
        <f aca="false">(ABS(AK385)/AK385*SQRT((AK385)^2+(AL385)^2))</f>
        <v>0.00232341091333888</v>
      </c>
      <c r="AO385" s="184" t="n">
        <f aca="true">STDEV(INDIRECT("K"&amp;AD385):INDIRECT("K"&amp;AD386-1))</f>
        <v>4.04145188432752E-007</v>
      </c>
    </row>
    <row r="386" customFormat="false" ht="14.25" hidden="false" customHeight="true" outlineLevel="0" collapsed="false">
      <c r="A386" s="1" t="s">
        <v>820</v>
      </c>
      <c r="B386" s="1" t="s">
        <v>305</v>
      </c>
      <c r="C386" s="1" t="n">
        <v>0</v>
      </c>
      <c r="D386" s="1" t="n">
        <v>200</v>
      </c>
      <c r="E386" s="1" t="n">
        <v>976</v>
      </c>
      <c r="F386" s="1" t="s">
        <v>306</v>
      </c>
      <c r="G386" s="184" t="n">
        <v>0.00083452</v>
      </c>
      <c r="H386" s="184" t="n">
        <v>1.9471E-005</v>
      </c>
      <c r="I386" s="184" t="n">
        <v>-8.4035E-006</v>
      </c>
      <c r="J386" s="184" t="n">
        <v>-3.195E-007</v>
      </c>
      <c r="K386" s="184" t="n">
        <v>0.00084292</v>
      </c>
      <c r="L386" s="184" t="n">
        <v>1.979E-005</v>
      </c>
      <c r="M386" s="185" t="n">
        <v>1.34</v>
      </c>
      <c r="N386" s="1" t="n">
        <v>0</v>
      </c>
      <c r="O386" s="1" t="n">
        <v>0</v>
      </c>
      <c r="P386" s="1" t="n">
        <v>0</v>
      </c>
      <c r="Q386" s="1" t="n">
        <v>1</v>
      </c>
      <c r="R386" s="1" t="n">
        <v>8.4292E-006</v>
      </c>
      <c r="S386" s="1" t="n">
        <v>1.979E-007</v>
      </c>
      <c r="T386" s="1" t="n">
        <v>3</v>
      </c>
      <c r="U386" s="1" t="n">
        <v>0</v>
      </c>
      <c r="V386" s="1" t="n">
        <v>0</v>
      </c>
      <c r="W386" s="186" t="s">
        <v>821</v>
      </c>
      <c r="X386" s="1" t="s">
        <v>308</v>
      </c>
      <c r="Y386" s="1" t="s">
        <v>309</v>
      </c>
      <c r="AD386" s="1" t="n">
        <f aca="false">AD385+3</f>
        <v>1154</v>
      </c>
      <c r="AE386" s="1" t="n">
        <v>385</v>
      </c>
      <c r="AF386" s="1" t="str">
        <f aca="true">INDIRECT("A"&amp;AD386)</f>
        <v>65-ALL</v>
      </c>
      <c r="AG386" s="1" t="n">
        <f aca="true">INDIRECT("D"&amp;AD386)</f>
        <v>200</v>
      </c>
      <c r="AH386" s="1" t="n">
        <f aca="true">INDIRECT("E"&amp;AD386)</f>
        <v>976</v>
      </c>
      <c r="AI386" s="184" t="n">
        <f aca="true">INDIRECT("I"&amp;AD386)</f>
        <v>-8.2317E-006</v>
      </c>
      <c r="AJ386" s="184" t="n">
        <f aca="true">INDIRECT("J"&amp;AD386)</f>
        <v>-4.07E-007</v>
      </c>
      <c r="AK386" s="184" t="n">
        <f aca="true">AVERAGE(INDIRECT("K"&amp;AD386):INDIRECT("K"&amp;AD387-1))</f>
        <v>0.00236436666666667</v>
      </c>
      <c r="AL386" s="184" t="n">
        <f aca="true">AVERAGE(INDIRECT("L"&amp;AD386):INDIRECT("L"&amp;AD387-1))</f>
        <v>6.99333333333333E-005</v>
      </c>
      <c r="AM386" s="184" t="n">
        <f aca="false">(ABS(AK386)/AK386*SQRT((AK386)^2+(AL386)^2))</f>
        <v>0.00236540068604783</v>
      </c>
      <c r="AO386" s="184" t="n">
        <f aca="true">STDEV(INDIRECT("K"&amp;AD386):INDIRECT("K"&amp;AD387-1))</f>
        <v>1.33166562369597E-006</v>
      </c>
    </row>
    <row r="387" customFormat="false" ht="14.25" hidden="false" customHeight="true" outlineLevel="0" collapsed="false">
      <c r="A387" s="1" t="s">
        <v>820</v>
      </c>
      <c r="B387" s="1" t="s">
        <v>305</v>
      </c>
      <c r="C387" s="1" t="n">
        <v>0</v>
      </c>
      <c r="D387" s="1" t="n">
        <v>200</v>
      </c>
      <c r="E387" s="1" t="n">
        <v>976</v>
      </c>
      <c r="F387" s="1" t="s">
        <v>306</v>
      </c>
      <c r="G387" s="184" t="n">
        <v>0.00083497</v>
      </c>
      <c r="H387" s="184" t="n">
        <v>1.9379E-005</v>
      </c>
      <c r="I387" s="184" t="n">
        <v>-8.4035E-006</v>
      </c>
      <c r="J387" s="184" t="n">
        <v>-3.195E-007</v>
      </c>
      <c r="K387" s="184" t="n">
        <v>0.00084337</v>
      </c>
      <c r="L387" s="184" t="n">
        <v>1.9699E-005</v>
      </c>
      <c r="M387" s="185" t="n">
        <v>1.34</v>
      </c>
      <c r="N387" s="1" t="n">
        <v>0</v>
      </c>
      <c r="O387" s="1" t="n">
        <v>0</v>
      </c>
      <c r="P387" s="1" t="n">
        <v>0</v>
      </c>
      <c r="Q387" s="1" t="n">
        <v>1</v>
      </c>
      <c r="R387" s="1" t="n">
        <v>8.4337E-006</v>
      </c>
      <c r="S387" s="1" t="n">
        <v>1.97E-007</v>
      </c>
      <c r="T387" s="1" t="n">
        <v>3</v>
      </c>
      <c r="U387" s="1" t="n">
        <v>0</v>
      </c>
      <c r="V387" s="1" t="n">
        <v>0</v>
      </c>
      <c r="W387" s="186" t="s">
        <v>822</v>
      </c>
      <c r="X387" s="1" t="s">
        <v>308</v>
      </c>
      <c r="Y387" s="1" t="s">
        <v>309</v>
      </c>
      <c r="AD387" s="1" t="n">
        <f aca="false">AD386+3</f>
        <v>1157</v>
      </c>
      <c r="AE387" s="1" t="n">
        <v>386</v>
      </c>
      <c r="AF387" s="1" t="str">
        <f aca="true">INDIRECT("A"&amp;AD387)</f>
        <v>65-0.8</v>
      </c>
      <c r="AG387" s="1" t="n">
        <f aca="true">INDIRECT("D"&amp;AD387)</f>
        <v>200</v>
      </c>
      <c r="AH387" s="1" t="n">
        <f aca="true">INDIRECT("E"&amp;AD387)</f>
        <v>976</v>
      </c>
      <c r="AI387" s="184" t="n">
        <f aca="true">INDIRECT("I"&amp;AD387)</f>
        <v>-8.2317E-006</v>
      </c>
      <c r="AJ387" s="184" t="n">
        <f aca="true">INDIRECT("J"&amp;AD387)</f>
        <v>-4.07E-007</v>
      </c>
      <c r="AK387" s="184" t="n">
        <f aca="true">AVERAGE(INDIRECT("K"&amp;AD387):INDIRECT("K"&amp;AD388-1))</f>
        <v>0.00283523333333333</v>
      </c>
      <c r="AL387" s="184" t="n">
        <f aca="true">AVERAGE(INDIRECT("L"&amp;AD387):INDIRECT("L"&amp;AD388-1))</f>
        <v>8.03666666666667E-005</v>
      </c>
      <c r="AM387" s="184" t="n">
        <f aca="false">(ABS(AK387)/AK387*SQRT((AK387)^2+(AL387)^2))</f>
        <v>0.0028363721292446</v>
      </c>
      <c r="AO387" s="184" t="n">
        <f aca="true">STDEV(INDIRECT("K"&amp;AD387):INDIRECT("K"&amp;AD388-1))</f>
        <v>5.03322295684772E-007</v>
      </c>
    </row>
    <row r="388" customFormat="false" ht="14.25" hidden="false" customHeight="true" outlineLevel="0" collapsed="false">
      <c r="A388" s="1" t="s">
        <v>820</v>
      </c>
      <c r="B388" s="1" t="s">
        <v>305</v>
      </c>
      <c r="C388" s="1" t="n">
        <v>0</v>
      </c>
      <c r="D388" s="1" t="n">
        <v>200</v>
      </c>
      <c r="E388" s="1" t="n">
        <v>976</v>
      </c>
      <c r="F388" s="1" t="s">
        <v>306</v>
      </c>
      <c r="G388" s="184" t="n">
        <v>0.0008345</v>
      </c>
      <c r="H388" s="184" t="n">
        <v>1.9933E-005</v>
      </c>
      <c r="I388" s="184" t="n">
        <v>-8.4035E-006</v>
      </c>
      <c r="J388" s="184" t="n">
        <v>-3.195E-007</v>
      </c>
      <c r="K388" s="184" t="n">
        <v>0.0008429</v>
      </c>
      <c r="L388" s="184" t="n">
        <v>2.0252E-005</v>
      </c>
      <c r="M388" s="185" t="n">
        <v>1.38</v>
      </c>
      <c r="N388" s="1" t="n">
        <v>0</v>
      </c>
      <c r="O388" s="1" t="n">
        <v>0</v>
      </c>
      <c r="P388" s="1" t="n">
        <v>0</v>
      </c>
      <c r="Q388" s="1" t="n">
        <v>1</v>
      </c>
      <c r="R388" s="1" t="n">
        <v>8.429E-006</v>
      </c>
      <c r="S388" s="1" t="n">
        <v>2.025E-007</v>
      </c>
      <c r="T388" s="1" t="n">
        <v>3</v>
      </c>
      <c r="U388" s="1" t="n">
        <v>0</v>
      </c>
      <c r="V388" s="1" t="n">
        <v>0</v>
      </c>
      <c r="W388" s="186" t="s">
        <v>823</v>
      </c>
      <c r="X388" s="1" t="s">
        <v>308</v>
      </c>
      <c r="Y388" s="1" t="s">
        <v>309</v>
      </c>
      <c r="AD388" s="1" t="n">
        <f aca="false">AD387+3</f>
        <v>1160</v>
      </c>
      <c r="AE388" s="1" t="n">
        <v>387</v>
      </c>
      <c r="AF388" s="1" t="str">
        <f aca="true">INDIRECT("A"&amp;AD388)</f>
        <v>65-0.6</v>
      </c>
      <c r="AG388" s="1" t="n">
        <f aca="true">INDIRECT("D"&amp;AD388)</f>
        <v>200</v>
      </c>
      <c r="AH388" s="1" t="n">
        <f aca="true">INDIRECT("E"&amp;AD388)</f>
        <v>976</v>
      </c>
      <c r="AI388" s="184" t="n">
        <f aca="true">INDIRECT("I"&amp;AD388)</f>
        <v>-8.2317E-006</v>
      </c>
      <c r="AJ388" s="184" t="n">
        <f aca="true">INDIRECT("J"&amp;AD388)</f>
        <v>-4.07E-007</v>
      </c>
      <c r="AK388" s="184" t="n">
        <f aca="true">AVERAGE(INDIRECT("K"&amp;AD388):INDIRECT("K"&amp;AD389-1))</f>
        <v>0.00154663333333333</v>
      </c>
      <c r="AL388" s="184" t="n">
        <f aca="true">AVERAGE(INDIRECT("L"&amp;AD388):INDIRECT("L"&amp;AD389-1))</f>
        <v>4.58333333333333E-005</v>
      </c>
      <c r="AM388" s="184" t="n">
        <f aca="false">(ABS(AK388)/AK388*SQRT((AK388)^2+(AL388)^2))</f>
        <v>0.00154731230274377</v>
      </c>
      <c r="AO388" s="184" t="n">
        <f aca="true">STDEV(INDIRECT("K"&amp;AD388):INDIRECT("K"&amp;AD389-1))</f>
        <v>1.30511813003008E-006</v>
      </c>
    </row>
    <row r="389" customFormat="false" ht="14.25" hidden="false" customHeight="true" outlineLevel="0" collapsed="false">
      <c r="A389" s="1" t="s">
        <v>824</v>
      </c>
      <c r="B389" s="1" t="s">
        <v>305</v>
      </c>
      <c r="C389" s="1" t="n">
        <v>0</v>
      </c>
      <c r="D389" s="1" t="n">
        <v>200</v>
      </c>
      <c r="E389" s="1" t="n">
        <v>976</v>
      </c>
      <c r="F389" s="1" t="s">
        <v>306</v>
      </c>
      <c r="G389" s="184" t="n">
        <v>0.0011843</v>
      </c>
      <c r="H389" s="184" t="n">
        <v>2.35E-005</v>
      </c>
      <c r="I389" s="184" t="n">
        <v>-8.4035E-006</v>
      </c>
      <c r="J389" s="184" t="n">
        <v>-3.195E-007</v>
      </c>
      <c r="K389" s="184" t="n">
        <v>0.0011928</v>
      </c>
      <c r="L389" s="184" t="n">
        <v>2.38E-005</v>
      </c>
      <c r="M389" s="185" t="n">
        <v>1.14</v>
      </c>
      <c r="N389" s="1" t="n">
        <v>0</v>
      </c>
      <c r="O389" s="1" t="n">
        <v>0</v>
      </c>
      <c r="P389" s="1" t="n">
        <v>0</v>
      </c>
      <c r="Q389" s="1" t="n">
        <v>1</v>
      </c>
      <c r="R389" s="1" t="n">
        <v>1.1928E-005</v>
      </c>
      <c r="S389" s="1" t="n">
        <v>2.38E-007</v>
      </c>
      <c r="T389" s="1" t="n">
        <v>3</v>
      </c>
      <c r="U389" s="1" t="n">
        <v>0</v>
      </c>
      <c r="V389" s="1" t="n">
        <v>0</v>
      </c>
      <c r="W389" s="186" t="s">
        <v>825</v>
      </c>
      <c r="X389" s="1" t="s">
        <v>308</v>
      </c>
      <c r="Y389" s="1" t="s">
        <v>309</v>
      </c>
      <c r="AD389" s="1" t="n">
        <f aca="false">AD388+3</f>
        <v>1163</v>
      </c>
      <c r="AE389" s="1" t="n">
        <v>388</v>
      </c>
      <c r="AF389" s="1" t="str">
        <f aca="true">INDIRECT("A"&amp;AD389)</f>
        <v>65-0.4</v>
      </c>
      <c r="AG389" s="1" t="n">
        <f aca="true">INDIRECT("D"&amp;AD389)</f>
        <v>200</v>
      </c>
      <c r="AH389" s="1" t="n">
        <f aca="true">INDIRECT("E"&amp;AD389)</f>
        <v>976</v>
      </c>
      <c r="AI389" s="184" t="n">
        <f aca="true">INDIRECT("I"&amp;AD389)</f>
        <v>-8.2317E-006</v>
      </c>
      <c r="AJ389" s="184" t="n">
        <f aca="true">INDIRECT("J"&amp;AD389)</f>
        <v>-4.07E-007</v>
      </c>
      <c r="AK389" s="184" t="n">
        <f aca="true">AVERAGE(INDIRECT("K"&amp;AD389):INDIRECT("K"&amp;AD390-1))</f>
        <v>0.001378</v>
      </c>
      <c r="AL389" s="184" t="n">
        <f aca="true">AVERAGE(INDIRECT("L"&amp;AD389):INDIRECT("L"&amp;AD390-1))</f>
        <v>4.16666666666667E-005</v>
      </c>
      <c r="AM389" s="184" t="n">
        <f aca="false">(ABS(AK389)/AK389*SQRT((AK389)^2+(AL389)^2))</f>
        <v>0.0013786297948003</v>
      </c>
      <c r="AO389" s="184" t="n">
        <f aca="true">STDEV(INDIRECT("K"&amp;AD389):INDIRECT("K"&amp;AD390-1))</f>
        <v>1.60934769394314E-006</v>
      </c>
    </row>
    <row r="390" customFormat="false" ht="14.25" hidden="false" customHeight="true" outlineLevel="0" collapsed="false">
      <c r="A390" s="1" t="s">
        <v>824</v>
      </c>
      <c r="B390" s="1" t="s">
        <v>305</v>
      </c>
      <c r="C390" s="1" t="n">
        <v>0</v>
      </c>
      <c r="D390" s="1" t="n">
        <v>200</v>
      </c>
      <c r="E390" s="1" t="n">
        <v>976</v>
      </c>
      <c r="F390" s="1" t="s">
        <v>306</v>
      </c>
      <c r="G390" s="184" t="n">
        <v>0.0011843</v>
      </c>
      <c r="H390" s="184" t="n">
        <v>2.33E-005</v>
      </c>
      <c r="I390" s="184" t="n">
        <v>-8.4035E-006</v>
      </c>
      <c r="J390" s="184" t="n">
        <v>-3.195E-007</v>
      </c>
      <c r="K390" s="184" t="n">
        <v>0.0011927</v>
      </c>
      <c r="L390" s="184" t="n">
        <v>2.36E-005</v>
      </c>
      <c r="M390" s="185" t="n">
        <v>1.14</v>
      </c>
      <c r="N390" s="1" t="n">
        <v>0</v>
      </c>
      <c r="O390" s="1" t="n">
        <v>0</v>
      </c>
      <c r="P390" s="1" t="n">
        <v>0</v>
      </c>
      <c r="Q390" s="1" t="n">
        <v>1</v>
      </c>
      <c r="R390" s="1" t="n">
        <v>1.1927E-005</v>
      </c>
      <c r="S390" s="1" t="n">
        <v>2.363E-007</v>
      </c>
      <c r="T390" s="1" t="n">
        <v>3</v>
      </c>
      <c r="U390" s="1" t="n">
        <v>0</v>
      </c>
      <c r="V390" s="1" t="n">
        <v>0</v>
      </c>
      <c r="W390" s="186" t="s">
        <v>826</v>
      </c>
      <c r="X390" s="1" t="s">
        <v>308</v>
      </c>
      <c r="Y390" s="1" t="s">
        <v>309</v>
      </c>
      <c r="AD390" s="1" t="n">
        <f aca="false">AD389+3</f>
        <v>1166</v>
      </c>
      <c r="AE390" s="1" t="n">
        <v>389</v>
      </c>
      <c r="AF390" s="1" t="str">
        <f aca="true">INDIRECT("A"&amp;AD390)</f>
        <v>65-0.2</v>
      </c>
      <c r="AG390" s="1" t="n">
        <f aca="true">INDIRECT("D"&amp;AD390)</f>
        <v>200</v>
      </c>
      <c r="AH390" s="1" t="n">
        <f aca="true">INDIRECT("E"&amp;AD390)</f>
        <v>976</v>
      </c>
      <c r="AI390" s="184" t="n">
        <f aca="true">INDIRECT("I"&amp;AD390)</f>
        <v>-8.2317E-006</v>
      </c>
      <c r="AJ390" s="184" t="n">
        <f aca="true">INDIRECT("J"&amp;AD390)</f>
        <v>-4.07E-007</v>
      </c>
      <c r="AK390" s="184" t="n">
        <f aca="true">AVERAGE(INDIRECT("K"&amp;AD390):INDIRECT("K"&amp;AD391-1))</f>
        <v>0.00179023333333333</v>
      </c>
      <c r="AL390" s="184" t="n">
        <f aca="true">AVERAGE(INDIRECT("L"&amp;AD390):INDIRECT("L"&amp;AD391-1))</f>
        <v>5.07666666666667E-005</v>
      </c>
      <c r="AM390" s="184" t="n">
        <f aca="false">(ABS(AK390)/AK390*SQRT((AK390)^2+(AL390)^2))</f>
        <v>0.00179095299832861</v>
      </c>
      <c r="AO390" s="184" t="n">
        <f aca="true">STDEV(INDIRECT("K"&amp;AD390):INDIRECT("K"&amp;AD391-1))</f>
        <v>6.02771377334194E-007</v>
      </c>
    </row>
    <row r="391" customFormat="false" ht="14.25" hidden="false" customHeight="true" outlineLevel="0" collapsed="false">
      <c r="A391" s="1" t="s">
        <v>824</v>
      </c>
      <c r="B391" s="1" t="s">
        <v>305</v>
      </c>
      <c r="C391" s="1" t="n">
        <v>0</v>
      </c>
      <c r="D391" s="1" t="n">
        <v>200</v>
      </c>
      <c r="E391" s="1" t="n">
        <v>976</v>
      </c>
      <c r="F391" s="1" t="s">
        <v>306</v>
      </c>
      <c r="G391" s="184" t="n">
        <v>0.0011841</v>
      </c>
      <c r="H391" s="184" t="n">
        <v>2.35E-005</v>
      </c>
      <c r="I391" s="184" t="n">
        <v>-8.4035E-006</v>
      </c>
      <c r="J391" s="184" t="n">
        <v>-3.195E-007</v>
      </c>
      <c r="K391" s="184" t="n">
        <v>0.0011925</v>
      </c>
      <c r="L391" s="184" t="n">
        <v>2.38E-005</v>
      </c>
      <c r="M391" s="185" t="n">
        <v>1.15</v>
      </c>
      <c r="N391" s="1" t="n">
        <v>0</v>
      </c>
      <c r="O391" s="1" t="n">
        <v>0</v>
      </c>
      <c r="P391" s="1" t="n">
        <v>0</v>
      </c>
      <c r="Q391" s="1" t="n">
        <v>1</v>
      </c>
      <c r="R391" s="1" t="n">
        <v>1.1925E-005</v>
      </c>
      <c r="S391" s="1" t="n">
        <v>2.384E-007</v>
      </c>
      <c r="T391" s="1" t="n">
        <v>3</v>
      </c>
      <c r="U391" s="1" t="n">
        <v>0</v>
      </c>
      <c r="V391" s="1" t="n">
        <v>0</v>
      </c>
      <c r="W391" s="186" t="s">
        <v>827</v>
      </c>
      <c r="X391" s="1" t="s">
        <v>308</v>
      </c>
      <c r="Y391" s="1" t="s">
        <v>309</v>
      </c>
      <c r="AD391" s="1" t="n">
        <f aca="false">AD390+3</f>
        <v>1169</v>
      </c>
      <c r="AE391" s="1" t="n">
        <v>390</v>
      </c>
      <c r="AF391" s="1" t="str">
        <f aca="true">INDIRECT("A"&amp;AD391)</f>
        <v>65-&lt;0.2</v>
      </c>
      <c r="AG391" s="1" t="n">
        <f aca="true">INDIRECT("D"&amp;AD391)</f>
        <v>200</v>
      </c>
      <c r="AH391" s="1" t="n">
        <f aca="true">INDIRECT("E"&amp;AD391)</f>
        <v>976</v>
      </c>
      <c r="AI391" s="184" t="n">
        <f aca="true">INDIRECT("I"&amp;AD391)</f>
        <v>-8.2317E-006</v>
      </c>
      <c r="AJ391" s="184" t="n">
        <f aca="true">INDIRECT("J"&amp;AD391)</f>
        <v>-4.07E-007</v>
      </c>
      <c r="AK391" s="184" t="n">
        <f aca="true">AVERAGE(INDIRECT("K"&amp;AD391):INDIRECT("K"&amp;AD392-1))</f>
        <v>0.00393343333333333</v>
      </c>
      <c r="AL391" s="184" t="n">
        <f aca="true">AVERAGE(INDIRECT("L"&amp;AD391):INDIRECT("L"&amp;AD392-1))</f>
        <v>0.000108533333333333</v>
      </c>
      <c r="AM391" s="184" t="n">
        <f aca="false">(ABS(AK391)/AK391*SQRT((AK391)^2+(AL391)^2))</f>
        <v>0.00393493040246231</v>
      </c>
      <c r="AO391" s="184" t="n">
        <f aca="true">STDEV(INDIRECT("K"&amp;AD391):INDIRECT("K"&amp;AD392-1))</f>
        <v>8.38649708360902E-007</v>
      </c>
    </row>
    <row r="392" customFormat="false" ht="14.25" hidden="false" customHeight="true" outlineLevel="0" collapsed="false">
      <c r="A392" s="1" t="s">
        <v>828</v>
      </c>
      <c r="B392" s="1" t="s">
        <v>305</v>
      </c>
      <c r="C392" s="1" t="n">
        <v>0</v>
      </c>
      <c r="D392" s="1" t="n">
        <v>200</v>
      </c>
      <c r="E392" s="1" t="n">
        <v>976</v>
      </c>
      <c r="F392" s="1" t="s">
        <v>306</v>
      </c>
      <c r="G392" s="184" t="n">
        <v>0.0016771</v>
      </c>
      <c r="H392" s="184" t="n">
        <v>3.23E-005</v>
      </c>
      <c r="I392" s="184" t="n">
        <v>-8.4035E-006</v>
      </c>
      <c r="J392" s="184" t="n">
        <v>-3.195E-007</v>
      </c>
      <c r="K392" s="184" t="n">
        <v>0.0016855</v>
      </c>
      <c r="L392" s="184" t="n">
        <v>3.26E-005</v>
      </c>
      <c r="M392" s="185" t="n">
        <v>1.11</v>
      </c>
      <c r="N392" s="1" t="n">
        <v>0</v>
      </c>
      <c r="O392" s="1" t="n">
        <v>0</v>
      </c>
      <c r="P392" s="1" t="n">
        <v>0</v>
      </c>
      <c r="Q392" s="1" t="n">
        <v>1</v>
      </c>
      <c r="R392" s="1" t="n">
        <v>1.6855E-005</v>
      </c>
      <c r="S392" s="1" t="n">
        <v>3.259E-007</v>
      </c>
      <c r="T392" s="1" t="n">
        <v>3</v>
      </c>
      <c r="U392" s="1" t="n">
        <v>0</v>
      </c>
      <c r="V392" s="1" t="n">
        <v>0</v>
      </c>
      <c r="W392" s="186" t="s">
        <v>829</v>
      </c>
      <c r="X392" s="1" t="s">
        <v>308</v>
      </c>
      <c r="Y392" s="1" t="s">
        <v>309</v>
      </c>
      <c r="AD392" s="1" t="n">
        <f aca="false">AD391+3</f>
        <v>1172</v>
      </c>
      <c r="AE392" s="1" t="n">
        <v>391</v>
      </c>
      <c r="AF392" s="1" t="str">
        <f aca="true">INDIRECT("A"&amp;AD392)</f>
        <v>66-ALL</v>
      </c>
      <c r="AG392" s="1" t="n">
        <f aca="true">INDIRECT("D"&amp;AD392)</f>
        <v>200</v>
      </c>
      <c r="AH392" s="1" t="n">
        <f aca="true">INDIRECT("E"&amp;AD392)</f>
        <v>976</v>
      </c>
      <c r="AI392" s="184" t="n">
        <f aca="true">INDIRECT("I"&amp;AD392)</f>
        <v>-8.2317E-006</v>
      </c>
      <c r="AJ392" s="184" t="n">
        <f aca="true">INDIRECT("J"&amp;AD392)</f>
        <v>-4.07E-007</v>
      </c>
      <c r="AK392" s="184" t="n">
        <f aca="true">AVERAGE(INDIRECT("K"&amp;AD392):INDIRECT("K"&amp;AD393-1))</f>
        <v>0.00071561</v>
      </c>
      <c r="AL392" s="184" t="n">
        <f aca="true">AVERAGE(INDIRECT("L"&amp;AD392):INDIRECT("L"&amp;AD393-1))</f>
        <v>2.5706E-005</v>
      </c>
      <c r="AM392" s="184" t="n">
        <f aca="false">(ABS(AK392)/AK392*SQRT((AK392)^2+(AL392)^2))</f>
        <v>0.000716071554061464</v>
      </c>
      <c r="AO392" s="184" t="n">
        <f aca="true">STDEV(INDIRECT("K"&amp;AD392):INDIRECT("K"&amp;AD393-1))</f>
        <v>1.6970562748476E-007</v>
      </c>
    </row>
    <row r="393" customFormat="false" ht="14.25" hidden="false" customHeight="true" outlineLevel="0" collapsed="false">
      <c r="A393" s="1" t="s">
        <v>828</v>
      </c>
      <c r="B393" s="1" t="s">
        <v>305</v>
      </c>
      <c r="C393" s="1" t="n">
        <v>0</v>
      </c>
      <c r="D393" s="1" t="n">
        <v>200</v>
      </c>
      <c r="E393" s="1" t="n">
        <v>976</v>
      </c>
      <c r="F393" s="1" t="s">
        <v>306</v>
      </c>
      <c r="G393" s="184" t="n">
        <v>0.0016768</v>
      </c>
      <c r="H393" s="184" t="n">
        <v>3.2E-005</v>
      </c>
      <c r="I393" s="184" t="n">
        <v>-8.4035E-006</v>
      </c>
      <c r="J393" s="184" t="n">
        <v>-3.195E-007</v>
      </c>
      <c r="K393" s="184" t="n">
        <v>0.0016852</v>
      </c>
      <c r="L393" s="184" t="n">
        <v>3.23E-005</v>
      </c>
      <c r="M393" s="185" t="n">
        <v>1.1</v>
      </c>
      <c r="N393" s="1" t="n">
        <v>0</v>
      </c>
      <c r="O393" s="1" t="n">
        <v>0</v>
      </c>
      <c r="P393" s="1" t="n">
        <v>0</v>
      </c>
      <c r="Q393" s="1" t="n">
        <v>1</v>
      </c>
      <c r="R393" s="1" t="n">
        <v>1.6852E-005</v>
      </c>
      <c r="S393" s="1" t="n">
        <v>3.229E-007</v>
      </c>
      <c r="T393" s="1" t="n">
        <v>3</v>
      </c>
      <c r="U393" s="1" t="n">
        <v>0</v>
      </c>
      <c r="V393" s="1" t="n">
        <v>0</v>
      </c>
      <c r="W393" s="186" t="s">
        <v>830</v>
      </c>
      <c r="X393" s="1" t="s">
        <v>308</v>
      </c>
      <c r="Y393" s="1" t="s">
        <v>309</v>
      </c>
      <c r="AD393" s="1" t="n">
        <f aca="false">AD392+3</f>
        <v>1175</v>
      </c>
      <c r="AE393" s="1" t="n">
        <v>392</v>
      </c>
      <c r="AF393" s="1" t="str">
        <f aca="true">INDIRECT("A"&amp;AD393)</f>
        <v>66-0.8</v>
      </c>
      <c r="AG393" s="1" t="n">
        <f aca="true">INDIRECT("D"&amp;AD393)</f>
        <v>200</v>
      </c>
      <c r="AH393" s="1" t="n">
        <f aca="true">INDIRECT("E"&amp;AD393)</f>
        <v>976</v>
      </c>
      <c r="AI393" s="184" t="n">
        <f aca="true">INDIRECT("I"&amp;AD393)</f>
        <v>-8.2317E-006</v>
      </c>
      <c r="AJ393" s="184" t="n">
        <f aca="true">INDIRECT("J"&amp;AD393)</f>
        <v>-4.07E-007</v>
      </c>
      <c r="AK393" s="184" t="n">
        <f aca="true">AVERAGE(INDIRECT("K"&amp;AD393):INDIRECT("K"&amp;AD394-1))</f>
        <v>0.000906953333333333</v>
      </c>
      <c r="AL393" s="184" t="n">
        <f aca="true">AVERAGE(INDIRECT("L"&amp;AD393):INDIRECT("L"&amp;AD394-1))</f>
        <v>3.69543333333333E-005</v>
      </c>
      <c r="AM393" s="184" t="n">
        <f aca="false">(ABS(AK393)/AK393*SQRT((AK393)^2+(AL393)^2))</f>
        <v>0.000907705883861373</v>
      </c>
      <c r="AO393" s="184" t="n">
        <f aca="true">STDEV(INDIRECT("K"&amp;AD393):INDIRECT("K"&amp;AD394-1))</f>
        <v>5.08953174008496E-007</v>
      </c>
    </row>
    <row r="394" customFormat="false" ht="14.25" hidden="false" customHeight="true" outlineLevel="0" collapsed="false">
      <c r="A394" s="1" t="s">
        <v>828</v>
      </c>
      <c r="B394" s="1" t="s">
        <v>305</v>
      </c>
      <c r="C394" s="1" t="n">
        <v>0</v>
      </c>
      <c r="D394" s="1" t="n">
        <v>200</v>
      </c>
      <c r="E394" s="1" t="n">
        <v>976</v>
      </c>
      <c r="F394" s="1" t="s">
        <v>306</v>
      </c>
      <c r="G394" s="184" t="n">
        <v>0.0016763</v>
      </c>
      <c r="H394" s="184" t="n">
        <v>3.12E-005</v>
      </c>
      <c r="I394" s="184" t="n">
        <v>-8.4035E-006</v>
      </c>
      <c r="J394" s="184" t="n">
        <v>-3.195E-007</v>
      </c>
      <c r="K394" s="184" t="n">
        <v>0.0016847</v>
      </c>
      <c r="L394" s="184" t="n">
        <v>3.15E-005</v>
      </c>
      <c r="M394" s="185" t="n">
        <v>1.07</v>
      </c>
      <c r="N394" s="1" t="n">
        <v>0</v>
      </c>
      <c r="O394" s="1" t="n">
        <v>0</v>
      </c>
      <c r="P394" s="1" t="n">
        <v>0</v>
      </c>
      <c r="Q394" s="1" t="n">
        <v>1</v>
      </c>
      <c r="R394" s="1" t="n">
        <v>1.6847E-005</v>
      </c>
      <c r="S394" s="1" t="n">
        <v>3.154E-007</v>
      </c>
      <c r="T394" s="1" t="n">
        <v>3</v>
      </c>
      <c r="U394" s="1" t="n">
        <v>0</v>
      </c>
      <c r="V394" s="1" t="n">
        <v>0</v>
      </c>
      <c r="W394" s="186" t="s">
        <v>831</v>
      </c>
      <c r="X394" s="1" t="s">
        <v>308</v>
      </c>
      <c r="Y394" s="1" t="s">
        <v>309</v>
      </c>
      <c r="AD394" s="1" t="n">
        <f aca="false">AD393+3</f>
        <v>1178</v>
      </c>
      <c r="AE394" s="1" t="n">
        <v>393</v>
      </c>
      <c r="AF394" s="1" t="str">
        <f aca="true">INDIRECT("A"&amp;AD394)</f>
        <v>66-0.6</v>
      </c>
      <c r="AG394" s="1" t="n">
        <f aca="true">INDIRECT("D"&amp;AD394)</f>
        <v>200</v>
      </c>
      <c r="AH394" s="1" t="n">
        <f aca="true">INDIRECT("E"&amp;AD394)</f>
        <v>976</v>
      </c>
      <c r="AI394" s="184" t="n">
        <f aca="true">INDIRECT("I"&amp;AD394)</f>
        <v>-8.2317E-006</v>
      </c>
      <c r="AJ394" s="184" t="n">
        <f aca="true">INDIRECT("J"&amp;AD394)</f>
        <v>-4.07E-007</v>
      </c>
      <c r="AK394" s="184" t="n">
        <f aca="true">AVERAGE(INDIRECT("K"&amp;AD394):INDIRECT("K"&amp;AD395-1))</f>
        <v>0.00044692</v>
      </c>
      <c r="AL394" s="184" t="n">
        <f aca="true">AVERAGE(INDIRECT("L"&amp;AD394):INDIRECT("L"&amp;AD395-1))</f>
        <v>1.66793333333333E-005</v>
      </c>
      <c r="AM394" s="184" t="n">
        <f aca="false">(ABS(AK394)/AK394*SQRT((AK394)^2+(AL394)^2))</f>
        <v>0.000447231133263824</v>
      </c>
      <c r="AO394" s="184" t="n">
        <f aca="true">STDEV(INDIRECT("K"&amp;AD394):INDIRECT("K"&amp;AD395-1))</f>
        <v>2.51197133741605E-007</v>
      </c>
    </row>
    <row r="395" customFormat="false" ht="14.25" hidden="false" customHeight="true" outlineLevel="0" collapsed="false">
      <c r="A395" s="1" t="s">
        <v>832</v>
      </c>
      <c r="B395" s="1" t="s">
        <v>305</v>
      </c>
      <c r="C395" s="1" t="n">
        <v>0</v>
      </c>
      <c r="D395" s="1" t="n">
        <v>200</v>
      </c>
      <c r="E395" s="1" t="n">
        <v>976</v>
      </c>
      <c r="F395" s="1" t="s">
        <v>306</v>
      </c>
      <c r="G395" s="184" t="n">
        <v>0.0022683</v>
      </c>
      <c r="H395" s="184" t="n">
        <v>4.19E-005</v>
      </c>
      <c r="I395" s="184" t="n">
        <v>-8.4035E-006</v>
      </c>
      <c r="J395" s="184" t="n">
        <v>-3.195E-007</v>
      </c>
      <c r="K395" s="184" t="n">
        <v>0.0022767</v>
      </c>
      <c r="L395" s="184" t="n">
        <v>4.22E-005</v>
      </c>
      <c r="M395" s="185" t="n">
        <v>1.06</v>
      </c>
      <c r="N395" s="1" t="n">
        <v>0</v>
      </c>
      <c r="O395" s="1" t="n">
        <v>0</v>
      </c>
      <c r="P395" s="1" t="n">
        <v>0</v>
      </c>
      <c r="Q395" s="1" t="n">
        <v>1</v>
      </c>
      <c r="R395" s="1" t="n">
        <v>2.2767E-005</v>
      </c>
      <c r="S395" s="1" t="n">
        <v>4.217E-007</v>
      </c>
      <c r="T395" s="1" t="n">
        <v>3</v>
      </c>
      <c r="U395" s="1" t="n">
        <v>0</v>
      </c>
      <c r="V395" s="1" t="n">
        <v>0</v>
      </c>
      <c r="W395" s="186" t="s">
        <v>833</v>
      </c>
      <c r="X395" s="1" t="s">
        <v>308</v>
      </c>
      <c r="Y395" s="1" t="s">
        <v>309</v>
      </c>
      <c r="AD395" s="1" t="n">
        <f aca="false">AD394+3</f>
        <v>1181</v>
      </c>
      <c r="AE395" s="1" t="n">
        <v>394</v>
      </c>
      <c r="AF395" s="1" t="str">
        <f aca="true">INDIRECT("A"&amp;AD395)</f>
        <v>66-0.4</v>
      </c>
      <c r="AG395" s="1" t="n">
        <f aca="true">INDIRECT("D"&amp;AD395)</f>
        <v>200</v>
      </c>
      <c r="AH395" s="1" t="n">
        <f aca="true">INDIRECT("E"&amp;AD395)</f>
        <v>976</v>
      </c>
      <c r="AI395" s="184" t="n">
        <f aca="true">INDIRECT("I"&amp;AD395)</f>
        <v>-8.2317E-006</v>
      </c>
      <c r="AJ395" s="184" t="n">
        <f aca="true">INDIRECT("J"&amp;AD395)</f>
        <v>-4.07E-007</v>
      </c>
      <c r="AK395" s="184" t="n">
        <f aca="true">AVERAGE(INDIRECT("K"&amp;AD395):INDIRECT("K"&amp;AD396-1))</f>
        <v>0.00031708</v>
      </c>
      <c r="AL395" s="184" t="n">
        <f aca="true">AVERAGE(INDIRECT("L"&amp;AD395):INDIRECT("L"&amp;AD396-1))</f>
        <v>1.2296E-005</v>
      </c>
      <c r="AM395" s="184" t="n">
        <f aca="false">(ABS(AK395)/AK395*SQRT((AK395)^2+(AL395)^2))</f>
        <v>0.000317318322849469</v>
      </c>
      <c r="AO395" s="184" t="n">
        <f aca="true">STDEV(INDIRECT("K"&amp;AD395):INDIRECT("K"&amp;AD396-1))</f>
        <v>3.26955654485441E-007</v>
      </c>
    </row>
    <row r="396" customFormat="false" ht="14.25" hidden="false" customHeight="true" outlineLevel="0" collapsed="false">
      <c r="A396" s="1" t="s">
        <v>832</v>
      </c>
      <c r="B396" s="1" t="s">
        <v>305</v>
      </c>
      <c r="C396" s="1" t="n">
        <v>0</v>
      </c>
      <c r="D396" s="1" t="n">
        <v>200</v>
      </c>
      <c r="E396" s="1" t="n">
        <v>976</v>
      </c>
      <c r="F396" s="1" t="s">
        <v>306</v>
      </c>
      <c r="G396" s="184" t="n">
        <v>0.0022681</v>
      </c>
      <c r="H396" s="184" t="n">
        <v>4.16E-005</v>
      </c>
      <c r="I396" s="184" t="n">
        <v>-8.4035E-006</v>
      </c>
      <c r="J396" s="184" t="n">
        <v>-3.195E-007</v>
      </c>
      <c r="K396" s="184" t="n">
        <v>0.0022765</v>
      </c>
      <c r="L396" s="184" t="n">
        <v>4.19E-005</v>
      </c>
      <c r="M396" s="185" t="n">
        <v>1.06</v>
      </c>
      <c r="N396" s="1" t="n">
        <v>0</v>
      </c>
      <c r="O396" s="1" t="n">
        <v>0</v>
      </c>
      <c r="P396" s="1" t="n">
        <v>0</v>
      </c>
      <c r="Q396" s="1" t="n">
        <v>1</v>
      </c>
      <c r="R396" s="1" t="n">
        <v>2.2765E-005</v>
      </c>
      <c r="S396" s="1" t="n">
        <v>4.193E-007</v>
      </c>
      <c r="T396" s="1" t="n">
        <v>3</v>
      </c>
      <c r="U396" s="1" t="n">
        <v>0</v>
      </c>
      <c r="V396" s="1" t="n">
        <v>0</v>
      </c>
      <c r="W396" s="186" t="s">
        <v>834</v>
      </c>
      <c r="X396" s="1" t="s">
        <v>308</v>
      </c>
      <c r="Y396" s="1" t="s">
        <v>309</v>
      </c>
      <c r="AD396" s="1" t="n">
        <f aca="false">AD395+3</f>
        <v>1184</v>
      </c>
      <c r="AE396" s="1" t="n">
        <v>395</v>
      </c>
      <c r="AF396" s="1" t="str">
        <f aca="true">INDIRECT("A"&amp;AD396)</f>
        <v>66-0.2</v>
      </c>
      <c r="AG396" s="1" t="n">
        <f aca="true">INDIRECT("D"&amp;AD396)</f>
        <v>200</v>
      </c>
      <c r="AH396" s="1" t="n">
        <f aca="true">INDIRECT("E"&amp;AD396)</f>
        <v>976</v>
      </c>
      <c r="AI396" s="184" t="n">
        <f aca="true">INDIRECT("I"&amp;AD396)</f>
        <v>-8.2317E-006</v>
      </c>
      <c r="AJ396" s="184" t="n">
        <f aca="true">INDIRECT("J"&amp;AD396)</f>
        <v>-4.07E-007</v>
      </c>
      <c r="AK396" s="184" t="n">
        <f aca="true">AVERAGE(INDIRECT("K"&amp;AD396):INDIRECT("K"&amp;AD397-1))</f>
        <v>0.000463513333333333</v>
      </c>
      <c r="AL396" s="184" t="n">
        <f aca="true">AVERAGE(INDIRECT("L"&amp;AD396):INDIRECT("L"&amp;AD397-1))</f>
        <v>1.62863333333333E-005</v>
      </c>
      <c r="AM396" s="184" t="n">
        <f aca="false">(ABS(AK396)/AK396*SQRT((AK396)^2+(AL396)^2))</f>
        <v>0.000463799369157853</v>
      </c>
      <c r="AO396" s="184" t="n">
        <f aca="true">STDEV(INDIRECT("K"&amp;AD396):INDIRECT("K"&amp;AD397-1))</f>
        <v>1.15902257671427E-007</v>
      </c>
    </row>
    <row r="397" customFormat="false" ht="14.25" hidden="false" customHeight="true" outlineLevel="0" collapsed="false">
      <c r="A397" s="1" t="s">
        <v>832</v>
      </c>
      <c r="B397" s="1" t="s">
        <v>305</v>
      </c>
      <c r="C397" s="1" t="n">
        <v>0</v>
      </c>
      <c r="D397" s="1" t="n">
        <v>200</v>
      </c>
      <c r="E397" s="1" t="n">
        <v>976</v>
      </c>
      <c r="F397" s="1" t="s">
        <v>306</v>
      </c>
      <c r="G397" s="184" t="n">
        <v>0.0022681</v>
      </c>
      <c r="H397" s="184" t="n">
        <v>4.17E-005</v>
      </c>
      <c r="I397" s="184" t="n">
        <v>-8.4035E-006</v>
      </c>
      <c r="J397" s="184" t="n">
        <v>-3.195E-007</v>
      </c>
      <c r="K397" s="184" t="n">
        <v>0.0022765</v>
      </c>
      <c r="L397" s="184" t="n">
        <v>4.2E-005</v>
      </c>
      <c r="M397" s="185" t="n">
        <v>1.06</v>
      </c>
      <c r="N397" s="1" t="n">
        <v>0</v>
      </c>
      <c r="O397" s="1" t="n">
        <v>0</v>
      </c>
      <c r="P397" s="1" t="n">
        <v>0</v>
      </c>
      <c r="Q397" s="1" t="n">
        <v>1</v>
      </c>
      <c r="R397" s="1" t="n">
        <v>2.2765E-005</v>
      </c>
      <c r="S397" s="1" t="n">
        <v>4.202E-007</v>
      </c>
      <c r="T397" s="1" t="n">
        <v>3</v>
      </c>
      <c r="U397" s="1" t="n">
        <v>0</v>
      </c>
      <c r="V397" s="1" t="n">
        <v>0</v>
      </c>
      <c r="W397" s="186" t="s">
        <v>835</v>
      </c>
      <c r="X397" s="1" t="s">
        <v>308</v>
      </c>
      <c r="Y397" s="1" t="s">
        <v>309</v>
      </c>
      <c r="AD397" s="1" t="n">
        <f aca="false">AD396+3</f>
        <v>1187</v>
      </c>
      <c r="AE397" s="1" t="n">
        <v>396</v>
      </c>
      <c r="AF397" s="1" t="str">
        <f aca="true">INDIRECT("A"&amp;AD397)</f>
        <v>66-&lt;0.2</v>
      </c>
      <c r="AG397" s="1" t="n">
        <f aca="true">INDIRECT("D"&amp;AD397)</f>
        <v>200</v>
      </c>
      <c r="AH397" s="1" t="n">
        <f aca="true">INDIRECT("E"&amp;AD397)</f>
        <v>976</v>
      </c>
      <c r="AI397" s="184" t="n">
        <f aca="true">INDIRECT("I"&amp;AD397)</f>
        <v>-8.2317E-006</v>
      </c>
      <c r="AJ397" s="184" t="n">
        <f aca="true">INDIRECT("J"&amp;AD397)</f>
        <v>-4.07E-007</v>
      </c>
      <c r="AK397" s="184" t="n">
        <f aca="true">AVERAGE(INDIRECT("K"&amp;AD397):INDIRECT("K"&amp;AD398-1))</f>
        <v>0.0011357</v>
      </c>
      <c r="AL397" s="184" t="n">
        <f aca="true">AVERAGE(INDIRECT("L"&amp;AD397):INDIRECT("L"&amp;AD398-1))</f>
        <v>3.77333333333333E-005</v>
      </c>
      <c r="AM397" s="184" t="n">
        <f aca="false">(ABS(AK397)/AK397*SQRT((AK397)^2+(AL397)^2))</f>
        <v>0.00113632666713602</v>
      </c>
      <c r="AO397" s="184" t="n">
        <f aca="true">STDEV(INDIRECT("K"&amp;AD397):INDIRECT("K"&amp;AD398-1))</f>
        <v>2.00000000000005E-007</v>
      </c>
    </row>
    <row r="398" customFormat="false" ht="14.25" hidden="false" customHeight="true" outlineLevel="0" collapsed="false">
      <c r="A398" s="1" t="s">
        <v>836</v>
      </c>
      <c r="B398" s="1" t="s">
        <v>305</v>
      </c>
      <c r="C398" s="1" t="n">
        <v>0</v>
      </c>
      <c r="D398" s="1" t="n">
        <v>200</v>
      </c>
      <c r="E398" s="1" t="n">
        <v>976</v>
      </c>
      <c r="F398" s="1" t="s">
        <v>306</v>
      </c>
      <c r="G398" s="184" t="n">
        <v>0.0016258</v>
      </c>
      <c r="H398" s="184" t="n">
        <v>2.47E-005</v>
      </c>
      <c r="I398" s="184" t="n">
        <v>-8.4035E-006</v>
      </c>
      <c r="J398" s="184" t="n">
        <v>-3.195E-007</v>
      </c>
      <c r="K398" s="184" t="n">
        <v>0.0016342</v>
      </c>
      <c r="L398" s="184" t="n">
        <v>2.51E-005</v>
      </c>
      <c r="M398" s="185" t="n">
        <v>0.88</v>
      </c>
      <c r="N398" s="1" t="n">
        <v>0</v>
      </c>
      <c r="O398" s="1" t="n">
        <v>0</v>
      </c>
      <c r="P398" s="1" t="n">
        <v>0</v>
      </c>
      <c r="Q398" s="1" t="n">
        <v>1</v>
      </c>
      <c r="R398" s="1" t="n">
        <v>1.6342E-005</v>
      </c>
      <c r="S398" s="1" t="n">
        <v>2.505E-007</v>
      </c>
      <c r="T398" s="1" t="n">
        <v>3</v>
      </c>
      <c r="U398" s="1" t="n">
        <v>0</v>
      </c>
      <c r="V398" s="1" t="n">
        <v>0</v>
      </c>
      <c r="W398" s="186" t="s">
        <v>837</v>
      </c>
      <c r="X398" s="1" t="s">
        <v>308</v>
      </c>
      <c r="Y398" s="1" t="s">
        <v>309</v>
      </c>
      <c r="AD398" s="1" t="n">
        <f aca="false">AD397+3</f>
        <v>1190</v>
      </c>
      <c r="AE398" s="1" t="n">
        <v>397</v>
      </c>
      <c r="AF398" s="1" t="str">
        <f aca="true">INDIRECT("A"&amp;AD398)</f>
        <v>67-ALL</v>
      </c>
      <c r="AG398" s="1" t="n">
        <f aca="true">INDIRECT("D"&amp;AD398)</f>
        <v>200</v>
      </c>
      <c r="AH398" s="1" t="n">
        <f aca="true">INDIRECT("E"&amp;AD398)</f>
        <v>976</v>
      </c>
      <c r="AI398" s="184" t="n">
        <f aca="true">INDIRECT("I"&amp;AD398)</f>
        <v>-8.2317E-006</v>
      </c>
      <c r="AJ398" s="184" t="n">
        <f aca="true">INDIRECT("J"&amp;AD398)</f>
        <v>-4.07E-007</v>
      </c>
      <c r="AK398" s="184" t="n">
        <f aca="true">AVERAGE(INDIRECT("K"&amp;AD398):INDIRECT("K"&amp;AD399-1))</f>
        <v>0.0023048</v>
      </c>
      <c r="AL398" s="184" t="n">
        <f aca="true">AVERAGE(INDIRECT("L"&amp;AD398):INDIRECT("L"&amp;AD399-1))</f>
        <v>6.57666666666667E-005</v>
      </c>
      <c r="AM398" s="184" t="n">
        <f aca="false">(ABS(AK398)/AK398*SQRT((AK398)^2+(AL398)^2))</f>
        <v>0.0023057381235614</v>
      </c>
      <c r="AO398" s="184" t="n">
        <f aca="true">STDEV(INDIRECT("K"&amp;AD398):INDIRECT("K"&amp;AD399-1))</f>
        <v>1.73205080757111E-007</v>
      </c>
    </row>
    <row r="399" customFormat="false" ht="14.25" hidden="false" customHeight="true" outlineLevel="0" collapsed="false">
      <c r="A399" s="1" t="s">
        <v>836</v>
      </c>
      <c r="B399" s="1" t="s">
        <v>305</v>
      </c>
      <c r="C399" s="1" t="n">
        <v>0</v>
      </c>
      <c r="D399" s="1" t="n">
        <v>200</v>
      </c>
      <c r="E399" s="1" t="n">
        <v>976</v>
      </c>
      <c r="F399" s="1" t="s">
        <v>306</v>
      </c>
      <c r="G399" s="184" t="n">
        <v>0.001626</v>
      </c>
      <c r="H399" s="184" t="n">
        <v>2.47E-005</v>
      </c>
      <c r="I399" s="184" t="n">
        <v>-8.4035E-006</v>
      </c>
      <c r="J399" s="184" t="n">
        <v>-3.195E-007</v>
      </c>
      <c r="K399" s="184" t="n">
        <v>0.0016344</v>
      </c>
      <c r="L399" s="184" t="n">
        <v>2.5E-005</v>
      </c>
      <c r="M399" s="185" t="n">
        <v>0.88</v>
      </c>
      <c r="N399" s="1" t="n">
        <v>0</v>
      </c>
      <c r="O399" s="1" t="n">
        <v>0</v>
      </c>
      <c r="P399" s="1" t="n">
        <v>0</v>
      </c>
      <c r="Q399" s="1" t="n">
        <v>1</v>
      </c>
      <c r="R399" s="1" t="n">
        <v>1.6344E-005</v>
      </c>
      <c r="S399" s="1" t="n">
        <v>2.499E-007</v>
      </c>
      <c r="T399" s="1" t="n">
        <v>3</v>
      </c>
      <c r="U399" s="1" t="n">
        <v>0</v>
      </c>
      <c r="V399" s="1" t="n">
        <v>0</v>
      </c>
      <c r="W399" s="186" t="s">
        <v>838</v>
      </c>
      <c r="X399" s="1" t="s">
        <v>308</v>
      </c>
      <c r="Y399" s="1" t="s">
        <v>309</v>
      </c>
      <c r="AD399" s="1" t="n">
        <f aca="false">AD398+3</f>
        <v>1193</v>
      </c>
      <c r="AE399" s="1" t="n">
        <v>398</v>
      </c>
      <c r="AF399" s="1" t="str">
        <f aca="true">INDIRECT("A"&amp;AD399)</f>
        <v>67-0.8</v>
      </c>
      <c r="AG399" s="1" t="n">
        <f aca="true">INDIRECT("D"&amp;AD399)</f>
        <v>200</v>
      </c>
      <c r="AH399" s="1" t="n">
        <f aca="true">INDIRECT("E"&amp;AD399)</f>
        <v>976</v>
      </c>
      <c r="AI399" s="184" t="n">
        <f aca="true">INDIRECT("I"&amp;AD399)</f>
        <v>-8.2317E-006</v>
      </c>
      <c r="AJ399" s="184" t="n">
        <f aca="true">INDIRECT("J"&amp;AD399)</f>
        <v>-4.07E-007</v>
      </c>
      <c r="AK399" s="184" t="n">
        <f aca="true">AVERAGE(INDIRECT("K"&amp;AD399):INDIRECT("K"&amp;AD400-1))</f>
        <v>0.0025939</v>
      </c>
      <c r="AL399" s="184" t="n">
        <f aca="true">AVERAGE(INDIRECT("L"&amp;AD399):INDIRECT("L"&amp;AD400-1))</f>
        <v>6.88333333333333E-005</v>
      </c>
      <c r="AM399" s="184" t="n">
        <f aca="false">(ABS(AK399)/AK399*SQRT((AK399)^2+(AL399)^2))</f>
        <v>0.00259481314120647</v>
      </c>
      <c r="AO399" s="184" t="n">
        <f aca="true">STDEV(INDIRECT("K"&amp;AD399):INDIRECT("K"&amp;AD400-1))</f>
        <v>1.95192212959423E-006</v>
      </c>
    </row>
    <row r="400" customFormat="false" ht="14.25" hidden="false" customHeight="true" outlineLevel="0" collapsed="false">
      <c r="A400" s="1" t="s">
        <v>836</v>
      </c>
      <c r="B400" s="1" t="s">
        <v>305</v>
      </c>
      <c r="C400" s="1" t="n">
        <v>0</v>
      </c>
      <c r="D400" s="1" t="n">
        <v>200</v>
      </c>
      <c r="E400" s="1" t="n">
        <v>976</v>
      </c>
      <c r="F400" s="1" t="s">
        <v>306</v>
      </c>
      <c r="G400" s="184" t="n">
        <v>0.0016266</v>
      </c>
      <c r="H400" s="184" t="n">
        <v>2.47E-005</v>
      </c>
      <c r="I400" s="184" t="n">
        <v>-8.4035E-006</v>
      </c>
      <c r="J400" s="184" t="n">
        <v>-3.195E-007</v>
      </c>
      <c r="K400" s="184" t="n">
        <v>0.001635</v>
      </c>
      <c r="L400" s="184" t="n">
        <v>2.5E-005</v>
      </c>
      <c r="M400" s="185" t="n">
        <v>0.88</v>
      </c>
      <c r="N400" s="1" t="n">
        <v>0</v>
      </c>
      <c r="O400" s="1" t="n">
        <v>0</v>
      </c>
      <c r="P400" s="1" t="n">
        <v>0</v>
      </c>
      <c r="Q400" s="1" t="n">
        <v>1</v>
      </c>
      <c r="R400" s="1" t="n">
        <v>1.635E-005</v>
      </c>
      <c r="S400" s="1" t="n">
        <v>2.503E-007</v>
      </c>
      <c r="T400" s="1" t="n">
        <v>3</v>
      </c>
      <c r="U400" s="1" t="n">
        <v>0</v>
      </c>
      <c r="V400" s="1" t="n">
        <v>0</v>
      </c>
      <c r="W400" s="186" t="s">
        <v>839</v>
      </c>
      <c r="X400" s="1" t="s">
        <v>308</v>
      </c>
      <c r="Y400" s="1" t="s">
        <v>309</v>
      </c>
      <c r="AD400" s="1" t="n">
        <f aca="false">AD399+3</f>
        <v>1196</v>
      </c>
      <c r="AE400" s="1" t="n">
        <v>399</v>
      </c>
      <c r="AF400" s="1" t="str">
        <f aca="true">INDIRECT("A"&amp;AD400)</f>
        <v>67-0.6</v>
      </c>
      <c r="AG400" s="1" t="n">
        <f aca="true">INDIRECT("D"&amp;AD400)</f>
        <v>200</v>
      </c>
      <c r="AH400" s="1" t="n">
        <f aca="true">INDIRECT("E"&amp;AD400)</f>
        <v>976</v>
      </c>
      <c r="AI400" s="184" t="n">
        <f aca="true">INDIRECT("I"&amp;AD400)</f>
        <v>-8.2317E-006</v>
      </c>
      <c r="AJ400" s="184" t="n">
        <f aca="true">INDIRECT("J"&amp;AD400)</f>
        <v>-4.07E-007</v>
      </c>
      <c r="AK400" s="184" t="n">
        <f aca="true">AVERAGE(INDIRECT("K"&amp;AD400):INDIRECT("K"&amp;AD401-1))</f>
        <v>0.0028727</v>
      </c>
      <c r="AL400" s="184" t="n">
        <f aca="true">AVERAGE(INDIRECT("L"&amp;AD400):INDIRECT("L"&amp;AD401-1))</f>
        <v>7.61333333333334E-005</v>
      </c>
      <c r="AM400" s="184" t="n">
        <f aca="false">(ABS(AK400)/AK400*SQRT((AK400)^2+(AL400)^2))</f>
        <v>0.00287370867946708</v>
      </c>
      <c r="AO400" s="184" t="n">
        <f aca="true">STDEV(INDIRECT("K"&amp;AD400):INDIRECT("K"&amp;AD401-1))</f>
        <v>1.15325625946704E-006</v>
      </c>
    </row>
    <row r="401" customFormat="false" ht="14.25" hidden="false" customHeight="true" outlineLevel="0" collapsed="false">
      <c r="A401" s="1" t="s">
        <v>840</v>
      </c>
      <c r="B401" s="1" t="s">
        <v>305</v>
      </c>
      <c r="C401" s="1" t="n">
        <v>0</v>
      </c>
      <c r="D401" s="1" t="n">
        <v>200</v>
      </c>
      <c r="E401" s="1" t="n">
        <v>976</v>
      </c>
      <c r="F401" s="1" t="s">
        <v>306</v>
      </c>
      <c r="G401" s="184" t="n">
        <v>0.0022172</v>
      </c>
      <c r="H401" s="184" t="n">
        <v>3.68E-005</v>
      </c>
      <c r="I401" s="184" t="n">
        <v>-8.4035E-006</v>
      </c>
      <c r="J401" s="184" t="n">
        <v>-3.195E-007</v>
      </c>
      <c r="K401" s="184" t="n">
        <v>0.0022256</v>
      </c>
      <c r="L401" s="184" t="n">
        <v>3.71E-005</v>
      </c>
      <c r="M401" s="185" t="n">
        <v>0.96</v>
      </c>
      <c r="N401" s="1" t="n">
        <v>0</v>
      </c>
      <c r="O401" s="1" t="n">
        <v>0</v>
      </c>
      <c r="P401" s="1" t="n">
        <v>0</v>
      </c>
      <c r="Q401" s="1" t="n">
        <v>1</v>
      </c>
      <c r="R401" s="1" t="n">
        <v>2.2256E-005</v>
      </c>
      <c r="S401" s="1" t="n">
        <v>3.714E-007</v>
      </c>
      <c r="T401" s="1" t="n">
        <v>3</v>
      </c>
      <c r="U401" s="1" t="n">
        <v>0</v>
      </c>
      <c r="V401" s="1" t="n">
        <v>0</v>
      </c>
      <c r="W401" s="186" t="s">
        <v>841</v>
      </c>
      <c r="X401" s="1" t="s">
        <v>308</v>
      </c>
      <c r="Y401" s="1" t="s">
        <v>309</v>
      </c>
      <c r="AD401" s="1" t="n">
        <f aca="false">AD400+3</f>
        <v>1199</v>
      </c>
      <c r="AE401" s="1" t="n">
        <v>400</v>
      </c>
      <c r="AF401" s="1" t="str">
        <f aca="true">INDIRECT("A"&amp;AD401)</f>
        <v>67-0.4</v>
      </c>
      <c r="AG401" s="1" t="n">
        <f aca="true">INDIRECT("D"&amp;AD401)</f>
        <v>200</v>
      </c>
      <c r="AH401" s="1" t="n">
        <f aca="true">INDIRECT("E"&amp;AD401)</f>
        <v>976</v>
      </c>
      <c r="AI401" s="184" t="n">
        <f aca="true">INDIRECT("I"&amp;AD401)</f>
        <v>-8.2317E-006</v>
      </c>
      <c r="AJ401" s="184" t="n">
        <f aca="true">INDIRECT("J"&amp;AD401)</f>
        <v>-4.07E-007</v>
      </c>
      <c r="AK401" s="184" t="n">
        <f aca="true">AVERAGE(INDIRECT("K"&amp;AD401):INDIRECT("K"&amp;AD402-1))</f>
        <v>0.0014974</v>
      </c>
      <c r="AL401" s="184" t="n">
        <f aca="true">AVERAGE(INDIRECT("L"&amp;AD401):INDIRECT("L"&amp;AD402-1))</f>
        <v>4.30333333333333E-005</v>
      </c>
      <c r="AM401" s="184" t="n">
        <f aca="false">(ABS(AK401)/AK401*SQRT((AK401)^2+(AL401)^2))</f>
        <v>0.00149801823345972</v>
      </c>
      <c r="AO401" s="184" t="n">
        <f aca="true">STDEV(INDIRECT("K"&amp;AD401):INDIRECT("K"&amp;AD402-1))</f>
        <v>3.46410161513721E-007</v>
      </c>
    </row>
    <row r="402" customFormat="false" ht="14.25" hidden="false" customHeight="true" outlineLevel="0" collapsed="false">
      <c r="A402" s="1" t="s">
        <v>840</v>
      </c>
      <c r="B402" s="1" t="s">
        <v>305</v>
      </c>
      <c r="C402" s="1" t="n">
        <v>0</v>
      </c>
      <c r="D402" s="1" t="n">
        <v>200</v>
      </c>
      <c r="E402" s="1" t="n">
        <v>976</v>
      </c>
      <c r="F402" s="1" t="s">
        <v>306</v>
      </c>
      <c r="G402" s="184" t="n">
        <v>0.0022194</v>
      </c>
      <c r="H402" s="184" t="n">
        <v>3.67E-005</v>
      </c>
      <c r="I402" s="184" t="n">
        <v>-8.4035E-006</v>
      </c>
      <c r="J402" s="184" t="n">
        <v>-3.195E-007</v>
      </c>
      <c r="K402" s="184" t="n">
        <v>0.0022278</v>
      </c>
      <c r="L402" s="184" t="n">
        <v>3.7E-005</v>
      </c>
      <c r="M402" s="185" t="n">
        <v>0.95</v>
      </c>
      <c r="N402" s="1" t="n">
        <v>0</v>
      </c>
      <c r="O402" s="1" t="n">
        <v>0</v>
      </c>
      <c r="P402" s="1" t="n">
        <v>0</v>
      </c>
      <c r="Q402" s="1" t="n">
        <v>1</v>
      </c>
      <c r="R402" s="1" t="n">
        <v>2.2278E-005</v>
      </c>
      <c r="S402" s="1" t="n">
        <v>3.704E-007</v>
      </c>
      <c r="T402" s="1" t="n">
        <v>3</v>
      </c>
      <c r="U402" s="1" t="n">
        <v>0</v>
      </c>
      <c r="V402" s="1" t="n">
        <v>0</v>
      </c>
      <c r="W402" s="186" t="s">
        <v>842</v>
      </c>
      <c r="X402" s="1" t="s">
        <v>308</v>
      </c>
      <c r="Y402" s="1" t="s">
        <v>309</v>
      </c>
      <c r="AD402" s="1" t="n">
        <f aca="false">AD401+3</f>
        <v>1202</v>
      </c>
      <c r="AE402" s="1" t="n">
        <v>401</v>
      </c>
      <c r="AF402" s="1" t="str">
        <f aca="true">INDIRECT("A"&amp;AD402)</f>
        <v>67-0.2</v>
      </c>
      <c r="AG402" s="1" t="n">
        <f aca="true">INDIRECT("D"&amp;AD402)</f>
        <v>200</v>
      </c>
      <c r="AH402" s="1" t="n">
        <f aca="true">INDIRECT("E"&amp;AD402)</f>
        <v>976</v>
      </c>
      <c r="AI402" s="184" t="n">
        <f aca="true">INDIRECT("I"&amp;AD402)</f>
        <v>-8.2317E-006</v>
      </c>
      <c r="AJ402" s="184" t="n">
        <f aca="true">INDIRECT("J"&amp;AD402)</f>
        <v>-4.07E-007</v>
      </c>
      <c r="AK402" s="184" t="n">
        <f aca="true">AVERAGE(INDIRECT("K"&amp;AD402):INDIRECT("K"&amp;AD403-1))</f>
        <v>0.0014912</v>
      </c>
      <c r="AL402" s="184" t="n">
        <f aca="true">AVERAGE(INDIRECT("L"&amp;AD402):INDIRECT("L"&amp;AD403-1))</f>
        <v>4.30333333333333E-005</v>
      </c>
      <c r="AM402" s="184" t="n">
        <f aca="false">(ABS(AK402)/AK402*SQRT((AK402)^2+(AL402)^2))</f>
        <v>0.00149182080283718</v>
      </c>
      <c r="AO402" s="184" t="n">
        <f aca="true">STDEV(INDIRECT("K"&amp;AD402):INDIRECT("K"&amp;AD403-1))</f>
        <v>2.64575131106404E-007</v>
      </c>
    </row>
    <row r="403" customFormat="false" ht="14.25" hidden="false" customHeight="true" outlineLevel="0" collapsed="false">
      <c r="A403" s="1" t="s">
        <v>840</v>
      </c>
      <c r="B403" s="1" t="s">
        <v>305</v>
      </c>
      <c r="C403" s="1" t="n">
        <v>0</v>
      </c>
      <c r="D403" s="1" t="n">
        <v>200</v>
      </c>
      <c r="E403" s="1" t="n">
        <v>976</v>
      </c>
      <c r="F403" s="1" t="s">
        <v>306</v>
      </c>
      <c r="G403" s="184" t="n">
        <v>0.0022213</v>
      </c>
      <c r="H403" s="184" t="n">
        <v>3.67E-005</v>
      </c>
      <c r="I403" s="184" t="n">
        <v>-8.4035E-006</v>
      </c>
      <c r="J403" s="184" t="n">
        <v>-3.195E-007</v>
      </c>
      <c r="K403" s="184" t="n">
        <v>0.0022297</v>
      </c>
      <c r="L403" s="184" t="n">
        <v>3.7E-005</v>
      </c>
      <c r="M403" s="185" t="n">
        <v>0.95</v>
      </c>
      <c r="N403" s="1" t="n">
        <v>0</v>
      </c>
      <c r="O403" s="1" t="n">
        <v>0</v>
      </c>
      <c r="P403" s="1" t="n">
        <v>0</v>
      </c>
      <c r="Q403" s="1" t="n">
        <v>1</v>
      </c>
      <c r="R403" s="1" t="n">
        <v>2.2297E-005</v>
      </c>
      <c r="S403" s="1" t="n">
        <v>3.701E-007</v>
      </c>
      <c r="T403" s="1" t="n">
        <v>3</v>
      </c>
      <c r="U403" s="1" t="n">
        <v>0</v>
      </c>
      <c r="V403" s="1" t="n">
        <v>0</v>
      </c>
      <c r="W403" s="186" t="s">
        <v>843</v>
      </c>
      <c r="X403" s="1" t="s">
        <v>308</v>
      </c>
      <c r="Y403" s="1" t="s">
        <v>309</v>
      </c>
      <c r="AD403" s="1" t="n">
        <f aca="false">AD402+3</f>
        <v>1205</v>
      </c>
      <c r="AE403" s="1" t="n">
        <v>402</v>
      </c>
      <c r="AF403" s="1" t="str">
        <f aca="true">INDIRECT("A"&amp;AD403)</f>
        <v>67-&lt;0.2</v>
      </c>
      <c r="AG403" s="1" t="n">
        <f aca="true">INDIRECT("D"&amp;AD403)</f>
        <v>200</v>
      </c>
      <c r="AH403" s="1" t="n">
        <f aca="true">INDIRECT("E"&amp;AD403)</f>
        <v>976</v>
      </c>
      <c r="AI403" s="184" t="n">
        <f aca="true">INDIRECT("I"&amp;AD403)</f>
        <v>-8.2317E-006</v>
      </c>
      <c r="AJ403" s="184" t="n">
        <f aca="true">INDIRECT("J"&amp;AD403)</f>
        <v>-4.07E-007</v>
      </c>
      <c r="AK403" s="184" t="n">
        <f aca="true">AVERAGE(INDIRECT("K"&amp;AD403):INDIRECT("K"&amp;AD404-1))</f>
        <v>0.00279236666666667</v>
      </c>
      <c r="AL403" s="184" t="n">
        <f aca="true">AVERAGE(INDIRECT("L"&amp;AD403):INDIRECT("L"&amp;AD404-1))</f>
        <v>8.02E-005</v>
      </c>
      <c r="AM403" s="184" t="n">
        <f aca="false">(ABS(AK403)/AK403*SQRT((AK403)^2+(AL403)^2))</f>
        <v>0.00279351814762516</v>
      </c>
      <c r="AO403" s="184" t="n">
        <f aca="true">STDEV(INDIRECT("K"&amp;AD403):INDIRECT("K"&amp;AD404-1))</f>
        <v>4.72581562625238E-007</v>
      </c>
    </row>
    <row r="404" customFormat="false" ht="14.25" hidden="false" customHeight="true" outlineLevel="0" collapsed="false">
      <c r="A404" s="1" t="s">
        <v>844</v>
      </c>
      <c r="B404" s="1" t="s">
        <v>305</v>
      </c>
      <c r="C404" s="1" t="n">
        <v>0</v>
      </c>
      <c r="D404" s="1" t="n">
        <v>200</v>
      </c>
      <c r="E404" s="1" t="n">
        <v>976</v>
      </c>
      <c r="F404" s="1" t="s">
        <v>306</v>
      </c>
      <c r="G404" s="184" t="n">
        <v>0.0024442</v>
      </c>
      <c r="H404" s="184" t="n">
        <v>3.56E-005</v>
      </c>
      <c r="I404" s="184" t="n">
        <v>-8.4035E-006</v>
      </c>
      <c r="J404" s="184" t="n">
        <v>-3.195E-007</v>
      </c>
      <c r="K404" s="184" t="n">
        <v>0.0024526</v>
      </c>
      <c r="L404" s="184" t="n">
        <v>3.59E-005</v>
      </c>
      <c r="M404" s="185" t="n">
        <v>0.84</v>
      </c>
      <c r="N404" s="1" t="n">
        <v>0</v>
      </c>
      <c r="O404" s="1" t="n">
        <v>0</v>
      </c>
      <c r="P404" s="1" t="n">
        <v>0</v>
      </c>
      <c r="Q404" s="1" t="n">
        <v>1</v>
      </c>
      <c r="R404" s="1" t="n">
        <v>2.4526E-005</v>
      </c>
      <c r="S404" s="1" t="n">
        <v>3.594E-007</v>
      </c>
      <c r="T404" s="1" t="n">
        <v>3</v>
      </c>
      <c r="U404" s="1" t="n">
        <v>0</v>
      </c>
      <c r="V404" s="1" t="n">
        <v>0</v>
      </c>
      <c r="W404" s="186" t="s">
        <v>845</v>
      </c>
      <c r="X404" s="1" t="s">
        <v>308</v>
      </c>
      <c r="Y404" s="1" t="s">
        <v>309</v>
      </c>
      <c r="AD404" s="1" t="n">
        <f aca="false">AD403+3</f>
        <v>1208</v>
      </c>
      <c r="AE404" s="1" t="n">
        <v>403</v>
      </c>
      <c r="AF404" s="1" t="str">
        <f aca="true">INDIRECT("A"&amp;AD404)</f>
        <v>68-ALL</v>
      </c>
      <c r="AG404" s="1" t="n">
        <f aca="true">INDIRECT("D"&amp;AD404)</f>
        <v>200</v>
      </c>
      <c r="AH404" s="1" t="n">
        <f aca="true">INDIRECT("E"&amp;AD404)</f>
        <v>976</v>
      </c>
      <c r="AI404" s="184" t="n">
        <f aca="true">INDIRECT("I"&amp;AD404)</f>
        <v>-8.2317E-006</v>
      </c>
      <c r="AJ404" s="184" t="n">
        <f aca="true">INDIRECT("J"&amp;AD404)</f>
        <v>-4.07E-007</v>
      </c>
      <c r="AK404" s="184" t="n">
        <f aca="true">AVERAGE(INDIRECT("K"&amp;AD404):INDIRECT("K"&amp;AD405-1))</f>
        <v>0.0015145</v>
      </c>
      <c r="AL404" s="184" t="n">
        <f aca="true">AVERAGE(INDIRECT("L"&amp;AD404):INDIRECT("L"&amp;AD405-1))</f>
        <v>4.9E-005</v>
      </c>
      <c r="AM404" s="184" t="n">
        <f aca="false">(ABS(AK404)/AK404*SQRT((AK404)^2+(AL404)^2))</f>
        <v>0.00151529246351983</v>
      </c>
      <c r="AO404" s="184" t="n">
        <f aca="true">STDEV(INDIRECT("K"&amp;AD404):INDIRECT("K"&amp;AD405-1))</f>
        <v>2.64575131106404E-007</v>
      </c>
    </row>
    <row r="405" customFormat="false" ht="14.25" hidden="false" customHeight="true" outlineLevel="0" collapsed="false">
      <c r="A405" s="1" t="s">
        <v>844</v>
      </c>
      <c r="B405" s="1" t="s">
        <v>305</v>
      </c>
      <c r="C405" s="1" t="n">
        <v>0</v>
      </c>
      <c r="D405" s="1" t="n">
        <v>200</v>
      </c>
      <c r="E405" s="1" t="n">
        <v>976</v>
      </c>
      <c r="F405" s="1" t="s">
        <v>306</v>
      </c>
      <c r="G405" s="184" t="n">
        <v>0.0024439</v>
      </c>
      <c r="H405" s="184" t="n">
        <v>3.54E-005</v>
      </c>
      <c r="I405" s="184" t="n">
        <v>-8.4035E-006</v>
      </c>
      <c r="J405" s="184" t="n">
        <v>-3.195E-007</v>
      </c>
      <c r="K405" s="184" t="n">
        <v>0.0024523</v>
      </c>
      <c r="L405" s="184" t="n">
        <v>3.57E-005</v>
      </c>
      <c r="M405" s="185" t="n">
        <v>0.83</v>
      </c>
      <c r="N405" s="1" t="n">
        <v>0</v>
      </c>
      <c r="O405" s="1" t="n">
        <v>0</v>
      </c>
      <c r="P405" s="1" t="n">
        <v>0</v>
      </c>
      <c r="Q405" s="1" t="n">
        <v>1</v>
      </c>
      <c r="R405" s="1" t="n">
        <v>2.4523E-005</v>
      </c>
      <c r="S405" s="1" t="n">
        <v>3.57E-007</v>
      </c>
      <c r="T405" s="1" t="n">
        <v>3</v>
      </c>
      <c r="U405" s="1" t="n">
        <v>0</v>
      </c>
      <c r="V405" s="1" t="n">
        <v>0</v>
      </c>
      <c r="W405" s="186" t="s">
        <v>846</v>
      </c>
      <c r="X405" s="1" t="s">
        <v>308</v>
      </c>
      <c r="Y405" s="1" t="s">
        <v>309</v>
      </c>
      <c r="AD405" s="1" t="n">
        <f aca="false">AD404+3</f>
        <v>1211</v>
      </c>
      <c r="AE405" s="1" t="n">
        <v>404</v>
      </c>
      <c r="AF405" s="1" t="str">
        <f aca="true">INDIRECT("A"&amp;AD405)</f>
        <v>68-0.8</v>
      </c>
      <c r="AG405" s="1" t="n">
        <f aca="true">INDIRECT("D"&amp;AD405)</f>
        <v>200</v>
      </c>
      <c r="AH405" s="1" t="n">
        <f aca="true">INDIRECT("E"&amp;AD405)</f>
        <v>976</v>
      </c>
      <c r="AI405" s="184" t="n">
        <f aca="true">INDIRECT("I"&amp;AD405)</f>
        <v>-8.2317E-006</v>
      </c>
      <c r="AJ405" s="184" t="n">
        <f aca="true">INDIRECT("J"&amp;AD405)</f>
        <v>-4.07E-007</v>
      </c>
      <c r="AK405" s="184" t="n">
        <f aca="true">AVERAGE(INDIRECT("K"&amp;AD405):INDIRECT("K"&amp;AD406-1))</f>
        <v>0.00175226666666667</v>
      </c>
      <c r="AL405" s="184" t="n">
        <f aca="true">AVERAGE(INDIRECT("L"&amp;AD405):INDIRECT("L"&amp;AD406-1))</f>
        <v>6.01E-005</v>
      </c>
      <c r="AM405" s="184" t="n">
        <f aca="false">(ABS(AK405)/AK405*SQRT((AK405)^2+(AL405)^2))</f>
        <v>0.00175329703162673</v>
      </c>
      <c r="AO405" s="184" t="n">
        <f aca="true">STDEV(INDIRECT("K"&amp;AD405):INDIRECT("K"&amp;AD406-1))</f>
        <v>6.42910050732857E-007</v>
      </c>
    </row>
    <row r="406" customFormat="false" ht="14.25" hidden="false" customHeight="true" outlineLevel="0" collapsed="false">
      <c r="A406" s="1" t="s">
        <v>844</v>
      </c>
      <c r="B406" s="1" t="s">
        <v>305</v>
      </c>
      <c r="C406" s="1" t="n">
        <v>0</v>
      </c>
      <c r="D406" s="1" t="n">
        <v>200</v>
      </c>
      <c r="E406" s="1" t="n">
        <v>976</v>
      </c>
      <c r="F406" s="1" t="s">
        <v>306</v>
      </c>
      <c r="G406" s="184" t="n">
        <v>0.0024445</v>
      </c>
      <c r="H406" s="184" t="n">
        <v>3.53E-005</v>
      </c>
      <c r="I406" s="184" t="n">
        <v>-8.4035E-006</v>
      </c>
      <c r="J406" s="184" t="n">
        <v>-3.195E-007</v>
      </c>
      <c r="K406" s="184" t="n">
        <v>0.0024529</v>
      </c>
      <c r="L406" s="184" t="n">
        <v>3.56E-005</v>
      </c>
      <c r="M406" s="185" t="n">
        <v>0.83</v>
      </c>
      <c r="N406" s="1" t="n">
        <v>0</v>
      </c>
      <c r="O406" s="1" t="n">
        <v>0</v>
      </c>
      <c r="P406" s="1" t="n">
        <v>0</v>
      </c>
      <c r="Q406" s="1" t="n">
        <v>1</v>
      </c>
      <c r="R406" s="1" t="n">
        <v>2.4529E-005</v>
      </c>
      <c r="S406" s="1" t="n">
        <v>3.558E-007</v>
      </c>
      <c r="T406" s="1" t="n">
        <v>3</v>
      </c>
      <c r="U406" s="1" t="n">
        <v>0</v>
      </c>
      <c r="V406" s="1" t="n">
        <v>0</v>
      </c>
      <c r="W406" s="186" t="s">
        <v>847</v>
      </c>
      <c r="X406" s="1" t="s">
        <v>308</v>
      </c>
      <c r="Y406" s="1" t="s">
        <v>309</v>
      </c>
      <c r="AD406" s="1" t="n">
        <f aca="false">AD405+3</f>
        <v>1214</v>
      </c>
      <c r="AE406" s="1" t="n">
        <v>405</v>
      </c>
      <c r="AF406" s="1" t="str">
        <f aca="true">INDIRECT("A"&amp;AD406)</f>
        <v>68-0.6</v>
      </c>
      <c r="AG406" s="1" t="n">
        <f aca="true">INDIRECT("D"&amp;AD406)</f>
        <v>200</v>
      </c>
      <c r="AH406" s="1" t="n">
        <f aca="true">INDIRECT("E"&amp;AD406)</f>
        <v>976</v>
      </c>
      <c r="AI406" s="184" t="n">
        <f aca="true">INDIRECT("I"&amp;AD406)</f>
        <v>-8.2317E-006</v>
      </c>
      <c r="AJ406" s="184" t="n">
        <f aca="true">INDIRECT("J"&amp;AD406)</f>
        <v>-4.07E-007</v>
      </c>
      <c r="AK406" s="184" t="n">
        <f aca="true">AVERAGE(INDIRECT("K"&amp;AD406):INDIRECT("K"&amp;AD407-1))</f>
        <v>0.00118446666666667</v>
      </c>
      <c r="AL406" s="184" t="n">
        <f aca="true">AVERAGE(INDIRECT("L"&amp;AD406):INDIRECT("L"&amp;AD407-1))</f>
        <v>3.87333333333333E-005</v>
      </c>
      <c r="AM406" s="184" t="n">
        <f aca="false">(ABS(AK406)/AK406*SQRT((AK406)^2+(AL406)^2))</f>
        <v>0.00118509980826745</v>
      </c>
      <c r="AO406" s="184" t="n">
        <f aca="true">STDEV(INDIRECT("K"&amp;AD406):INDIRECT("K"&amp;AD407-1))</f>
        <v>6.65832811847893E-007</v>
      </c>
    </row>
    <row r="407" customFormat="false" ht="14.25" hidden="false" customHeight="true" outlineLevel="0" collapsed="false">
      <c r="A407" s="1" t="s">
        <v>848</v>
      </c>
      <c r="B407" s="1" t="s">
        <v>305</v>
      </c>
      <c r="C407" s="1" t="n">
        <v>0</v>
      </c>
      <c r="D407" s="1" t="n">
        <v>200</v>
      </c>
      <c r="E407" s="1" t="n">
        <v>976</v>
      </c>
      <c r="F407" s="1" t="s">
        <v>306</v>
      </c>
      <c r="G407" s="184" t="n">
        <v>0.0016682</v>
      </c>
      <c r="H407" s="184" t="n">
        <v>2.48E-005</v>
      </c>
      <c r="I407" s="184" t="n">
        <v>-8.4035E-006</v>
      </c>
      <c r="J407" s="184" t="n">
        <v>-3.195E-007</v>
      </c>
      <c r="K407" s="184" t="n">
        <v>0.0016766</v>
      </c>
      <c r="L407" s="184" t="n">
        <v>2.51E-005</v>
      </c>
      <c r="M407" s="185" t="n">
        <v>0.86</v>
      </c>
      <c r="N407" s="1" t="n">
        <v>0</v>
      </c>
      <c r="O407" s="1" t="n">
        <v>0</v>
      </c>
      <c r="P407" s="1" t="n">
        <v>0</v>
      </c>
      <c r="Q407" s="1" t="n">
        <v>1</v>
      </c>
      <c r="R407" s="1" t="n">
        <v>1.6766E-005</v>
      </c>
      <c r="S407" s="1" t="n">
        <v>2.514E-007</v>
      </c>
      <c r="T407" s="1" t="n">
        <v>3</v>
      </c>
      <c r="U407" s="1" t="n">
        <v>0</v>
      </c>
      <c r="V407" s="1" t="n">
        <v>0</v>
      </c>
      <c r="W407" s="186" t="s">
        <v>849</v>
      </c>
      <c r="X407" s="1" t="s">
        <v>308</v>
      </c>
      <c r="Y407" s="1" t="s">
        <v>309</v>
      </c>
      <c r="AD407" s="1" t="n">
        <f aca="false">AD406+3</f>
        <v>1217</v>
      </c>
      <c r="AE407" s="1" t="n">
        <v>406</v>
      </c>
      <c r="AF407" s="1" t="str">
        <f aca="true">INDIRECT("A"&amp;AD407)</f>
        <v>68-0.4</v>
      </c>
      <c r="AG407" s="1" t="n">
        <f aca="true">INDIRECT("D"&amp;AD407)</f>
        <v>200</v>
      </c>
      <c r="AH407" s="1" t="n">
        <f aca="true">INDIRECT("E"&amp;AD407)</f>
        <v>976</v>
      </c>
      <c r="AI407" s="184" t="n">
        <f aca="true">INDIRECT("I"&amp;AD407)</f>
        <v>-8.2317E-006</v>
      </c>
      <c r="AJ407" s="184" t="n">
        <f aca="true">INDIRECT("J"&amp;AD407)</f>
        <v>-4.07E-007</v>
      </c>
      <c r="AK407" s="184" t="n">
        <f aca="true">AVERAGE(INDIRECT("K"&amp;AD407):INDIRECT("K"&amp;AD408-1))</f>
        <v>0.000766493333333333</v>
      </c>
      <c r="AL407" s="184" t="n">
        <f aca="true">AVERAGE(INDIRECT("L"&amp;AD407):INDIRECT("L"&amp;AD408-1))</f>
        <v>2.45896666666667E-005</v>
      </c>
      <c r="AM407" s="184" t="n">
        <f aca="false">(ABS(AK407)/AK407*SQRT((AK407)^2+(AL407)^2))</f>
        <v>0.000766887659146516</v>
      </c>
      <c r="AO407" s="184" t="n">
        <f aca="true">STDEV(INDIRECT("K"&amp;AD407):INDIRECT("K"&amp;AD408-1))</f>
        <v>9.38580488468317E-007</v>
      </c>
    </row>
    <row r="408" customFormat="false" ht="14.25" hidden="false" customHeight="true" outlineLevel="0" collapsed="false">
      <c r="A408" s="1" t="s">
        <v>848</v>
      </c>
      <c r="B408" s="1" t="s">
        <v>305</v>
      </c>
      <c r="C408" s="1" t="n">
        <v>0</v>
      </c>
      <c r="D408" s="1" t="n">
        <v>200</v>
      </c>
      <c r="E408" s="1" t="n">
        <v>976</v>
      </c>
      <c r="F408" s="1" t="s">
        <v>306</v>
      </c>
      <c r="G408" s="184" t="n">
        <v>0.0016682</v>
      </c>
      <c r="H408" s="184" t="n">
        <v>2.45E-005</v>
      </c>
      <c r="I408" s="184" t="n">
        <v>-8.4035E-006</v>
      </c>
      <c r="J408" s="184" t="n">
        <v>-3.195E-007</v>
      </c>
      <c r="K408" s="184" t="n">
        <v>0.0016766</v>
      </c>
      <c r="L408" s="184" t="n">
        <v>2.49E-005</v>
      </c>
      <c r="M408" s="185" t="n">
        <v>0.85</v>
      </c>
      <c r="N408" s="1" t="n">
        <v>0</v>
      </c>
      <c r="O408" s="1" t="n">
        <v>0</v>
      </c>
      <c r="P408" s="1" t="n">
        <v>0</v>
      </c>
      <c r="Q408" s="1" t="n">
        <v>1</v>
      </c>
      <c r="R408" s="1" t="n">
        <v>1.6766E-005</v>
      </c>
      <c r="S408" s="1" t="n">
        <v>2.485E-007</v>
      </c>
      <c r="T408" s="1" t="n">
        <v>3</v>
      </c>
      <c r="U408" s="1" t="n">
        <v>0</v>
      </c>
      <c r="V408" s="1" t="n">
        <v>0</v>
      </c>
      <c r="W408" s="186" t="s">
        <v>850</v>
      </c>
      <c r="X408" s="1" t="s">
        <v>308</v>
      </c>
      <c r="Y408" s="1" t="s">
        <v>309</v>
      </c>
      <c r="AD408" s="1" t="n">
        <f aca="false">AD407+3</f>
        <v>1220</v>
      </c>
      <c r="AE408" s="1" t="n">
        <v>407</v>
      </c>
      <c r="AF408" s="1" t="str">
        <f aca="true">INDIRECT("A"&amp;AD408)</f>
        <v>68-0.2</v>
      </c>
      <c r="AG408" s="1" t="n">
        <f aca="true">INDIRECT("D"&amp;AD408)</f>
        <v>200</v>
      </c>
      <c r="AH408" s="1" t="n">
        <f aca="true">INDIRECT("E"&amp;AD408)</f>
        <v>976</v>
      </c>
      <c r="AI408" s="184" t="n">
        <f aca="true">INDIRECT("I"&amp;AD408)</f>
        <v>-8.2317E-006</v>
      </c>
      <c r="AJ408" s="184" t="n">
        <f aca="true">INDIRECT("J"&amp;AD408)</f>
        <v>-4.07E-007</v>
      </c>
      <c r="AK408" s="184" t="n">
        <f aca="true">AVERAGE(INDIRECT("K"&amp;AD408):INDIRECT("K"&amp;AD409-1))</f>
        <v>0.000789803333333333</v>
      </c>
      <c r="AL408" s="184" t="n">
        <f aca="true">AVERAGE(INDIRECT("L"&amp;AD408):INDIRECT("L"&amp;AD409-1))</f>
        <v>2.59733333333333E-005</v>
      </c>
      <c r="AM408" s="184" t="n">
        <f aca="false">(ABS(AK408)/AK408*SQRT((AK408)^2+(AL408)^2))</f>
        <v>0.000790230295160144</v>
      </c>
      <c r="AO408" s="184" t="n">
        <f aca="true">STDEV(INDIRECT("K"&amp;AD408):INDIRECT("K"&amp;AD409-1))</f>
        <v>3.40049016074684E-007</v>
      </c>
    </row>
    <row r="409" customFormat="false" ht="14.25" hidden="false" customHeight="true" outlineLevel="0" collapsed="false">
      <c r="A409" s="1" t="s">
        <v>848</v>
      </c>
      <c r="B409" s="1" t="s">
        <v>305</v>
      </c>
      <c r="C409" s="1" t="n">
        <v>0</v>
      </c>
      <c r="D409" s="1" t="n">
        <v>200</v>
      </c>
      <c r="E409" s="1" t="n">
        <v>976</v>
      </c>
      <c r="F409" s="1" t="s">
        <v>306</v>
      </c>
      <c r="G409" s="184" t="n">
        <v>0.0016684</v>
      </c>
      <c r="H409" s="184" t="n">
        <v>2.46E-005</v>
      </c>
      <c r="I409" s="184" t="n">
        <v>-8.4035E-006</v>
      </c>
      <c r="J409" s="184" t="n">
        <v>-3.195E-007</v>
      </c>
      <c r="K409" s="184" t="n">
        <v>0.0016768</v>
      </c>
      <c r="L409" s="184" t="n">
        <v>2.49E-005</v>
      </c>
      <c r="M409" s="185" t="n">
        <v>0.85</v>
      </c>
      <c r="N409" s="1" t="n">
        <v>0</v>
      </c>
      <c r="O409" s="1" t="n">
        <v>0</v>
      </c>
      <c r="P409" s="1" t="n">
        <v>0</v>
      </c>
      <c r="Q409" s="1" t="n">
        <v>1</v>
      </c>
      <c r="R409" s="1" t="n">
        <v>1.6768E-005</v>
      </c>
      <c r="S409" s="1" t="n">
        <v>2.491E-007</v>
      </c>
      <c r="T409" s="1" t="n">
        <v>3</v>
      </c>
      <c r="U409" s="1" t="n">
        <v>0</v>
      </c>
      <c r="V409" s="1" t="n">
        <v>0</v>
      </c>
      <c r="W409" s="186" t="s">
        <v>851</v>
      </c>
      <c r="X409" s="1" t="s">
        <v>308</v>
      </c>
      <c r="Y409" s="1" t="s">
        <v>309</v>
      </c>
      <c r="AD409" s="1" t="n">
        <f aca="false">AD408+3</f>
        <v>1223</v>
      </c>
      <c r="AE409" s="1" t="n">
        <v>408</v>
      </c>
      <c r="AF409" s="1" t="str">
        <f aca="true">INDIRECT("A"&amp;AD409)</f>
        <v>68-&lt;0.2</v>
      </c>
      <c r="AG409" s="1" t="n">
        <f aca="true">INDIRECT("D"&amp;AD409)</f>
        <v>200</v>
      </c>
      <c r="AH409" s="1" t="n">
        <f aca="true">INDIRECT("E"&amp;AD409)</f>
        <v>976</v>
      </c>
      <c r="AI409" s="184" t="n">
        <f aca="true">INDIRECT("I"&amp;AD409)</f>
        <v>-8.2317E-006</v>
      </c>
      <c r="AJ409" s="184" t="n">
        <f aca="true">INDIRECT("J"&amp;AD409)</f>
        <v>-4.07E-007</v>
      </c>
      <c r="AK409" s="184" t="n">
        <f aca="true">AVERAGE(INDIRECT("K"&amp;AD409):INDIRECT("K"&amp;AD410-1))</f>
        <v>0.00205546666666667</v>
      </c>
      <c r="AL409" s="184" t="n">
        <f aca="true">AVERAGE(INDIRECT("L"&amp;AD409):INDIRECT("L"&amp;AD410-1))</f>
        <v>6.44666666666667E-005</v>
      </c>
      <c r="AM409" s="184" t="n">
        <f aca="false">(ABS(AK409)/AK409*SQRT((AK409)^2+(AL409)^2))</f>
        <v>0.00205647736892213</v>
      </c>
      <c r="AO409" s="184" t="n">
        <f aca="true">STDEV(INDIRECT("K"&amp;AD409):INDIRECT("K"&amp;AD410-1))</f>
        <v>5.5075705472862E-007</v>
      </c>
    </row>
    <row r="410" customFormat="false" ht="14.25" hidden="false" customHeight="true" outlineLevel="0" collapsed="false">
      <c r="A410" s="1" t="s">
        <v>852</v>
      </c>
      <c r="B410" s="1" t="s">
        <v>305</v>
      </c>
      <c r="C410" s="1" t="n">
        <v>0</v>
      </c>
      <c r="D410" s="1" t="n">
        <v>200</v>
      </c>
      <c r="E410" s="1" t="n">
        <v>976</v>
      </c>
      <c r="F410" s="1" t="s">
        <v>306</v>
      </c>
      <c r="G410" s="184" t="n">
        <v>0.0015374</v>
      </c>
      <c r="H410" s="184" t="n">
        <v>2.28E-005</v>
      </c>
      <c r="I410" s="184" t="n">
        <v>-8.4035E-006</v>
      </c>
      <c r="J410" s="184" t="n">
        <v>-3.195E-007</v>
      </c>
      <c r="K410" s="184" t="n">
        <v>0.0015458</v>
      </c>
      <c r="L410" s="184" t="n">
        <v>2.31E-005</v>
      </c>
      <c r="M410" s="185" t="n">
        <v>0.86</v>
      </c>
      <c r="N410" s="1" t="n">
        <v>0</v>
      </c>
      <c r="O410" s="1" t="n">
        <v>0</v>
      </c>
      <c r="P410" s="1" t="n">
        <v>0</v>
      </c>
      <c r="Q410" s="1" t="n">
        <v>1</v>
      </c>
      <c r="R410" s="1" t="n">
        <v>1.5458E-005</v>
      </c>
      <c r="S410" s="1" t="n">
        <v>2.314E-007</v>
      </c>
      <c r="T410" s="1" t="n">
        <v>3</v>
      </c>
      <c r="U410" s="1" t="n">
        <v>0</v>
      </c>
      <c r="V410" s="1" t="n">
        <v>0</v>
      </c>
      <c r="W410" s="186" t="s">
        <v>853</v>
      </c>
      <c r="X410" s="1" t="s">
        <v>308</v>
      </c>
      <c r="Y410" s="1" t="s">
        <v>309</v>
      </c>
      <c r="AD410" s="1" t="n">
        <f aca="false">AD409+3</f>
        <v>1226</v>
      </c>
      <c r="AE410" s="1" t="n">
        <v>409</v>
      </c>
      <c r="AF410" s="1" t="str">
        <f aca="true">INDIRECT("A"&amp;AD410)</f>
        <v>69-ALL</v>
      </c>
      <c r="AG410" s="1" t="n">
        <f aca="true">INDIRECT("D"&amp;AD410)</f>
        <v>200</v>
      </c>
      <c r="AH410" s="1" t="n">
        <f aca="true">INDIRECT("E"&amp;AD410)</f>
        <v>976</v>
      </c>
      <c r="AI410" s="184" t="n">
        <f aca="true">INDIRECT("I"&amp;AD410)</f>
        <v>-8.2317E-006</v>
      </c>
      <c r="AJ410" s="184" t="n">
        <f aca="true">INDIRECT("J"&amp;AD410)</f>
        <v>-4.07E-007</v>
      </c>
      <c r="AK410" s="184" t="n">
        <f aca="true">AVERAGE(INDIRECT("K"&amp;AD410):INDIRECT("K"&amp;AD411-1))</f>
        <v>0.00148323333333333</v>
      </c>
      <c r="AL410" s="184" t="n">
        <f aca="true">AVERAGE(INDIRECT("L"&amp;AD410):INDIRECT("L"&amp;AD411-1))</f>
        <v>3.44333333333333E-005</v>
      </c>
      <c r="AM410" s="184" t="n">
        <f aca="false">(ABS(AK410)/AK410*SQRT((AK410)^2+(AL410)^2))</f>
        <v>0.00148363296524294</v>
      </c>
      <c r="AO410" s="184" t="n">
        <f aca="true">STDEV(INDIRECT("K"&amp;AD410):INDIRECT("K"&amp;AD411-1))</f>
        <v>1.30128141972952E-006</v>
      </c>
    </row>
    <row r="411" customFormat="false" ht="14.25" hidden="false" customHeight="true" outlineLevel="0" collapsed="false">
      <c r="A411" s="1" t="s">
        <v>852</v>
      </c>
      <c r="B411" s="1" t="s">
        <v>305</v>
      </c>
      <c r="C411" s="1" t="n">
        <v>0</v>
      </c>
      <c r="D411" s="1" t="n">
        <v>200</v>
      </c>
      <c r="E411" s="1" t="n">
        <v>976</v>
      </c>
      <c r="F411" s="1" t="s">
        <v>306</v>
      </c>
      <c r="G411" s="184" t="n">
        <v>0.0015365</v>
      </c>
      <c r="H411" s="184" t="n">
        <v>2.27E-005</v>
      </c>
      <c r="I411" s="184" t="n">
        <v>-8.4035E-006</v>
      </c>
      <c r="J411" s="184" t="n">
        <v>-3.195E-007</v>
      </c>
      <c r="K411" s="184" t="n">
        <v>0.0015449</v>
      </c>
      <c r="L411" s="184" t="n">
        <v>2.31E-005</v>
      </c>
      <c r="M411" s="185" t="n">
        <v>0.86</v>
      </c>
      <c r="N411" s="1" t="n">
        <v>0</v>
      </c>
      <c r="O411" s="1" t="n">
        <v>0</v>
      </c>
      <c r="P411" s="1" t="n">
        <v>0</v>
      </c>
      <c r="Q411" s="1" t="n">
        <v>1</v>
      </c>
      <c r="R411" s="1" t="n">
        <v>1.5449E-005</v>
      </c>
      <c r="S411" s="1" t="n">
        <v>2.306E-007</v>
      </c>
      <c r="T411" s="1" t="n">
        <v>3</v>
      </c>
      <c r="U411" s="1" t="n">
        <v>0</v>
      </c>
      <c r="V411" s="1" t="n">
        <v>0</v>
      </c>
      <c r="W411" s="186" t="s">
        <v>854</v>
      </c>
      <c r="X411" s="1" t="s">
        <v>308</v>
      </c>
      <c r="Y411" s="1" t="s">
        <v>309</v>
      </c>
      <c r="AD411" s="1" t="n">
        <f aca="false">AD410+3</f>
        <v>1229</v>
      </c>
      <c r="AE411" s="1" t="n">
        <v>410</v>
      </c>
      <c r="AF411" s="1" t="str">
        <f aca="true">INDIRECT("A"&amp;AD411)</f>
        <v>69-0.8</v>
      </c>
      <c r="AG411" s="1" t="n">
        <f aca="true">INDIRECT("D"&amp;AD411)</f>
        <v>200</v>
      </c>
      <c r="AH411" s="1" t="n">
        <f aca="true">INDIRECT("E"&amp;AD411)</f>
        <v>976</v>
      </c>
      <c r="AI411" s="184" t="n">
        <f aca="true">INDIRECT("I"&amp;AD411)</f>
        <v>-8.2317E-006</v>
      </c>
      <c r="AJ411" s="184" t="n">
        <f aca="true">INDIRECT("J"&amp;AD411)</f>
        <v>-4.07E-007</v>
      </c>
      <c r="AK411" s="184" t="n">
        <f aca="true">AVERAGE(INDIRECT("K"&amp;AD411):INDIRECT("K"&amp;AD412-1))</f>
        <v>0.00215846666666667</v>
      </c>
      <c r="AL411" s="184" t="n">
        <f aca="true">AVERAGE(INDIRECT("L"&amp;AD411):INDIRECT("L"&amp;AD412-1))</f>
        <v>5.84333333333333E-005</v>
      </c>
      <c r="AM411" s="184" t="n">
        <f aca="false">(ABS(AK411)/AK411*SQRT((AK411)^2+(AL411)^2))</f>
        <v>0.00215925746624981</v>
      </c>
      <c r="AO411" s="184" t="n">
        <f aca="true">STDEV(INDIRECT("K"&amp;AD411):INDIRECT("K"&amp;AD412-1))</f>
        <v>3.21455025366412E-007</v>
      </c>
    </row>
    <row r="412" customFormat="false" ht="14.25" hidden="false" customHeight="true" outlineLevel="0" collapsed="false">
      <c r="A412" s="1" t="s">
        <v>852</v>
      </c>
      <c r="B412" s="1" t="s">
        <v>305</v>
      </c>
      <c r="C412" s="1" t="n">
        <v>0</v>
      </c>
      <c r="D412" s="1" t="n">
        <v>200</v>
      </c>
      <c r="E412" s="1" t="n">
        <v>976</v>
      </c>
      <c r="F412" s="1" t="s">
        <v>306</v>
      </c>
      <c r="G412" s="184" t="n">
        <v>0.001536</v>
      </c>
      <c r="H412" s="184" t="n">
        <v>2.28E-005</v>
      </c>
      <c r="I412" s="184" t="n">
        <v>-8.4035E-006</v>
      </c>
      <c r="J412" s="184" t="n">
        <v>-3.195E-007</v>
      </c>
      <c r="K412" s="184" t="n">
        <v>0.0015444</v>
      </c>
      <c r="L412" s="184" t="n">
        <v>2.32E-005</v>
      </c>
      <c r="M412" s="185" t="n">
        <v>0.86</v>
      </c>
      <c r="N412" s="1" t="n">
        <v>0</v>
      </c>
      <c r="O412" s="1" t="n">
        <v>0</v>
      </c>
      <c r="P412" s="1" t="n">
        <v>0</v>
      </c>
      <c r="Q412" s="1" t="n">
        <v>1</v>
      </c>
      <c r="R412" s="1" t="n">
        <v>1.5444E-005</v>
      </c>
      <c r="S412" s="1" t="n">
        <v>2.315E-007</v>
      </c>
      <c r="T412" s="1" t="n">
        <v>3</v>
      </c>
      <c r="U412" s="1" t="n">
        <v>0</v>
      </c>
      <c r="V412" s="1" t="n">
        <v>0</v>
      </c>
      <c r="W412" s="186" t="s">
        <v>855</v>
      </c>
      <c r="X412" s="1" t="s">
        <v>308</v>
      </c>
      <c r="Y412" s="1" t="s">
        <v>309</v>
      </c>
      <c r="AD412" s="1" t="n">
        <f aca="false">AD411+3</f>
        <v>1232</v>
      </c>
      <c r="AE412" s="1" t="n">
        <v>411</v>
      </c>
      <c r="AF412" s="1" t="str">
        <f aca="true">INDIRECT("A"&amp;AD412)</f>
        <v>69-0.6</v>
      </c>
      <c r="AG412" s="1" t="n">
        <f aca="true">INDIRECT("D"&amp;AD412)</f>
        <v>200</v>
      </c>
      <c r="AH412" s="1" t="n">
        <f aca="true">INDIRECT("E"&amp;AD412)</f>
        <v>976</v>
      </c>
      <c r="AI412" s="184" t="n">
        <f aca="true">INDIRECT("I"&amp;AD412)</f>
        <v>-8.2317E-006</v>
      </c>
      <c r="AJ412" s="184" t="n">
        <f aca="true">INDIRECT("J"&amp;AD412)</f>
        <v>-4.07E-007</v>
      </c>
      <c r="AK412" s="184" t="n">
        <f aca="true">AVERAGE(INDIRECT("K"&amp;AD412):INDIRECT("K"&amp;AD413-1))</f>
        <v>0.00129993333333333</v>
      </c>
      <c r="AL412" s="184" t="n">
        <f aca="true">AVERAGE(INDIRECT("L"&amp;AD412):INDIRECT("L"&amp;AD413-1))</f>
        <v>3.52666666666667E-005</v>
      </c>
      <c r="AM412" s="184" t="n">
        <f aca="false">(ABS(AK412)/AK412*SQRT((AK412)^2+(AL412)^2))</f>
        <v>0.00130041163055737</v>
      </c>
      <c r="AO412" s="184" t="n">
        <f aca="true">STDEV(INDIRECT("K"&amp;AD412):INDIRECT("K"&amp;AD413-1))</f>
        <v>2.49866631092133E-006</v>
      </c>
    </row>
    <row r="413" customFormat="false" ht="14.25" hidden="false" customHeight="true" outlineLevel="0" collapsed="false">
      <c r="A413" s="1" t="s">
        <v>856</v>
      </c>
      <c r="B413" s="1" t="s">
        <v>305</v>
      </c>
      <c r="C413" s="1" t="n">
        <v>0</v>
      </c>
      <c r="D413" s="1" t="n">
        <v>200</v>
      </c>
      <c r="E413" s="1" t="n">
        <v>976</v>
      </c>
      <c r="F413" s="1" t="s">
        <v>306</v>
      </c>
      <c r="G413" s="184" t="n">
        <v>0.002445</v>
      </c>
      <c r="H413" s="184" t="n">
        <v>3.15E-005</v>
      </c>
      <c r="I413" s="184" t="n">
        <v>-8.4035E-006</v>
      </c>
      <c r="J413" s="184" t="n">
        <v>-3.195E-007</v>
      </c>
      <c r="K413" s="184" t="n">
        <v>0.0024534</v>
      </c>
      <c r="L413" s="184" t="n">
        <v>3.18E-005</v>
      </c>
      <c r="M413" s="185" t="n">
        <v>0.74</v>
      </c>
      <c r="N413" s="1" t="n">
        <v>0</v>
      </c>
      <c r="O413" s="1" t="n">
        <v>0</v>
      </c>
      <c r="P413" s="1" t="n">
        <v>0</v>
      </c>
      <c r="Q413" s="1" t="n">
        <v>1</v>
      </c>
      <c r="R413" s="1" t="n">
        <v>2.4534E-005</v>
      </c>
      <c r="S413" s="1" t="n">
        <v>3.179E-007</v>
      </c>
      <c r="T413" s="1" t="n">
        <v>3</v>
      </c>
      <c r="U413" s="1" t="n">
        <v>0</v>
      </c>
      <c r="V413" s="1" t="n">
        <v>0</v>
      </c>
      <c r="W413" s="186" t="s">
        <v>857</v>
      </c>
      <c r="X413" s="1" t="s">
        <v>308</v>
      </c>
      <c r="Y413" s="1" t="s">
        <v>309</v>
      </c>
      <c r="AD413" s="1" t="n">
        <f aca="false">AD412+3</f>
        <v>1235</v>
      </c>
      <c r="AE413" s="1" t="n">
        <v>412</v>
      </c>
      <c r="AF413" s="1" t="str">
        <f aca="true">INDIRECT("A"&amp;AD413)</f>
        <v>69-0.4</v>
      </c>
      <c r="AG413" s="1" t="n">
        <f aca="true">INDIRECT("D"&amp;AD413)</f>
        <v>200</v>
      </c>
      <c r="AH413" s="1" t="n">
        <f aca="true">INDIRECT("E"&amp;AD413)</f>
        <v>976</v>
      </c>
      <c r="AI413" s="184" t="n">
        <f aca="true">INDIRECT("I"&amp;AD413)</f>
        <v>-8.2317E-006</v>
      </c>
      <c r="AJ413" s="184" t="n">
        <f aca="true">INDIRECT("J"&amp;AD413)</f>
        <v>-4.07E-007</v>
      </c>
      <c r="AK413" s="184" t="n">
        <f aca="true">AVERAGE(INDIRECT("K"&amp;AD413):INDIRECT("K"&amp;AD414-1))</f>
        <v>0.00117663333333333</v>
      </c>
      <c r="AL413" s="184" t="n">
        <f aca="true">AVERAGE(INDIRECT("L"&amp;AD413):INDIRECT("L"&amp;AD414-1))</f>
        <v>3.20333333333333E-005</v>
      </c>
      <c r="AM413" s="184" t="n">
        <f aca="false">(ABS(AK413)/AK413*SQRT((AK413)^2+(AL413)^2))</f>
        <v>0.00117706929938537</v>
      </c>
      <c r="AO413" s="184" t="n">
        <f aca="true">STDEV(INDIRECT("K"&amp;AD413):INDIRECT("K"&amp;AD414-1))</f>
        <v>1.15470053837865E-007</v>
      </c>
    </row>
    <row r="414" customFormat="false" ht="14.25" hidden="false" customHeight="true" outlineLevel="0" collapsed="false">
      <c r="A414" s="1" t="s">
        <v>856</v>
      </c>
      <c r="B414" s="1" t="s">
        <v>305</v>
      </c>
      <c r="C414" s="1" t="n">
        <v>0</v>
      </c>
      <c r="D414" s="1" t="n">
        <v>200</v>
      </c>
      <c r="E414" s="1" t="n">
        <v>976</v>
      </c>
      <c r="F414" s="1" t="s">
        <v>306</v>
      </c>
      <c r="G414" s="184" t="n">
        <v>0.0024443</v>
      </c>
      <c r="H414" s="184" t="n">
        <v>3.12E-005</v>
      </c>
      <c r="I414" s="184" t="n">
        <v>-8.4035E-006</v>
      </c>
      <c r="J414" s="184" t="n">
        <v>-3.195E-007</v>
      </c>
      <c r="K414" s="184" t="n">
        <v>0.0024527</v>
      </c>
      <c r="L414" s="184" t="n">
        <v>3.15E-005</v>
      </c>
      <c r="M414" s="185" t="n">
        <v>0.74</v>
      </c>
      <c r="N414" s="1" t="n">
        <v>0</v>
      </c>
      <c r="O414" s="1" t="n">
        <v>0</v>
      </c>
      <c r="P414" s="1" t="n">
        <v>0</v>
      </c>
      <c r="Q414" s="1" t="n">
        <v>1</v>
      </c>
      <c r="R414" s="1" t="n">
        <v>2.4527E-005</v>
      </c>
      <c r="S414" s="1" t="n">
        <v>3.148E-007</v>
      </c>
      <c r="T414" s="1" t="n">
        <v>3</v>
      </c>
      <c r="U414" s="1" t="n">
        <v>0</v>
      </c>
      <c r="V414" s="1" t="n">
        <v>0</v>
      </c>
      <c r="W414" s="186" t="s">
        <v>858</v>
      </c>
      <c r="X414" s="1" t="s">
        <v>308</v>
      </c>
      <c r="Y414" s="1" t="s">
        <v>309</v>
      </c>
      <c r="AD414" s="1" t="n">
        <f aca="false">AD413+3</f>
        <v>1238</v>
      </c>
      <c r="AE414" s="1" t="n">
        <v>413</v>
      </c>
      <c r="AF414" s="1" t="str">
        <f aca="true">INDIRECT("A"&amp;AD414)</f>
        <v>69-0.2</v>
      </c>
      <c r="AG414" s="1" t="n">
        <f aca="true">INDIRECT("D"&amp;AD414)</f>
        <v>200</v>
      </c>
      <c r="AH414" s="1" t="n">
        <f aca="true">INDIRECT("E"&amp;AD414)</f>
        <v>976</v>
      </c>
      <c r="AI414" s="184" t="n">
        <f aca="true">INDIRECT("I"&amp;AD414)</f>
        <v>-8.2317E-006</v>
      </c>
      <c r="AJ414" s="184" t="n">
        <f aca="true">INDIRECT("J"&amp;AD414)</f>
        <v>-4.07E-007</v>
      </c>
      <c r="AK414" s="184" t="n">
        <f aca="true">AVERAGE(INDIRECT("K"&amp;AD414):INDIRECT("K"&amp;AD415-1))</f>
        <v>0.00146426666666667</v>
      </c>
      <c r="AL414" s="184" t="n">
        <f aca="true">AVERAGE(INDIRECT("L"&amp;AD414):INDIRECT("L"&amp;AD415-1))</f>
        <v>3.87E-005</v>
      </c>
      <c r="AM414" s="184" t="n">
        <f aca="false">(ABS(AK414)/AK414*SQRT((AK414)^2+(AL414)^2))</f>
        <v>0.00146477799038322</v>
      </c>
      <c r="AO414" s="184" t="n">
        <f aca="true">STDEV(INDIRECT("K"&amp;AD414):INDIRECT("K"&amp;AD415-1))</f>
        <v>5.77350269189953E-008</v>
      </c>
    </row>
    <row r="415" customFormat="false" ht="14.25" hidden="false" customHeight="true" outlineLevel="0" collapsed="false">
      <c r="A415" s="1" t="s">
        <v>856</v>
      </c>
      <c r="B415" s="1" t="s">
        <v>305</v>
      </c>
      <c r="C415" s="1" t="n">
        <v>0</v>
      </c>
      <c r="D415" s="1" t="n">
        <v>200</v>
      </c>
      <c r="E415" s="1" t="n">
        <v>976</v>
      </c>
      <c r="F415" s="1" t="s">
        <v>306</v>
      </c>
      <c r="G415" s="184" t="n">
        <v>0.0024451</v>
      </c>
      <c r="H415" s="184" t="n">
        <v>3.25E-005</v>
      </c>
      <c r="I415" s="184" t="n">
        <v>-8.4035E-006</v>
      </c>
      <c r="J415" s="184" t="n">
        <v>-3.195E-007</v>
      </c>
      <c r="K415" s="184" t="n">
        <v>0.0024535</v>
      </c>
      <c r="L415" s="184" t="n">
        <v>3.28E-005</v>
      </c>
      <c r="M415" s="185" t="n">
        <v>0.77</v>
      </c>
      <c r="N415" s="1" t="n">
        <v>0</v>
      </c>
      <c r="O415" s="1" t="n">
        <v>0</v>
      </c>
      <c r="P415" s="1" t="n">
        <v>0</v>
      </c>
      <c r="Q415" s="1" t="n">
        <v>1</v>
      </c>
      <c r="R415" s="1" t="n">
        <v>2.4535E-005</v>
      </c>
      <c r="S415" s="1" t="n">
        <v>3.282E-007</v>
      </c>
      <c r="T415" s="1" t="n">
        <v>3</v>
      </c>
      <c r="U415" s="1" t="n">
        <v>0</v>
      </c>
      <c r="V415" s="1" t="n">
        <v>0</v>
      </c>
      <c r="W415" s="186" t="s">
        <v>859</v>
      </c>
      <c r="X415" s="1" t="s">
        <v>308</v>
      </c>
      <c r="Y415" s="1" t="s">
        <v>309</v>
      </c>
      <c r="AD415" s="1" t="n">
        <f aca="false">AD414+3</f>
        <v>1241</v>
      </c>
      <c r="AE415" s="1" t="n">
        <v>414</v>
      </c>
      <c r="AF415" s="1" t="str">
        <f aca="true">INDIRECT("A"&amp;AD415)</f>
        <v>69-&lt;0.2</v>
      </c>
      <c r="AG415" s="1" t="n">
        <f aca="true">INDIRECT("D"&amp;AD415)</f>
        <v>200</v>
      </c>
      <c r="AH415" s="1" t="n">
        <f aca="true">INDIRECT("E"&amp;AD415)</f>
        <v>976</v>
      </c>
      <c r="AI415" s="184" t="n">
        <f aca="true">INDIRECT("I"&amp;AD415)</f>
        <v>-8.2317E-006</v>
      </c>
      <c r="AJ415" s="184" t="n">
        <f aca="true">INDIRECT("J"&amp;AD415)</f>
        <v>-4.07E-007</v>
      </c>
      <c r="AK415" s="184" t="n">
        <f aca="true">AVERAGE(INDIRECT("K"&amp;AD415):INDIRECT("K"&amp;AD416-1))</f>
        <v>0.00237146666666667</v>
      </c>
      <c r="AL415" s="184" t="n">
        <f aca="true">AVERAGE(INDIRECT("L"&amp;AD415):INDIRECT("L"&amp;AD416-1))</f>
        <v>5.83E-005</v>
      </c>
      <c r="AM415" s="184" t="n">
        <f aca="false">(ABS(AK415)/AK415*SQRT((AK415)^2+(AL415)^2))</f>
        <v>0.00237218318034487</v>
      </c>
      <c r="AO415" s="184" t="n">
        <f aca="true">STDEV(INDIRECT("K"&amp;AD415):INDIRECT("K"&amp;AD416-1))</f>
        <v>4.93288286231582E-007</v>
      </c>
    </row>
    <row r="416" customFormat="false" ht="14.25" hidden="false" customHeight="true" outlineLevel="0" collapsed="false">
      <c r="A416" s="1" t="s">
        <v>860</v>
      </c>
      <c r="B416" s="1" t="s">
        <v>305</v>
      </c>
      <c r="C416" s="1" t="n">
        <v>0</v>
      </c>
      <c r="D416" s="1" t="n">
        <v>200</v>
      </c>
      <c r="E416" s="1" t="n">
        <v>976</v>
      </c>
      <c r="F416" s="1" t="s">
        <v>306</v>
      </c>
      <c r="G416" s="184" t="n">
        <v>0.0027596</v>
      </c>
      <c r="H416" s="184" t="n">
        <v>4.31E-005</v>
      </c>
      <c r="I416" s="184" t="n">
        <v>-8.4035E-006</v>
      </c>
      <c r="J416" s="184" t="n">
        <v>-3.195E-007</v>
      </c>
      <c r="K416" s="184" t="n">
        <v>0.002768</v>
      </c>
      <c r="L416" s="184" t="n">
        <v>4.35E-005</v>
      </c>
      <c r="M416" s="185" t="n">
        <v>0.9</v>
      </c>
      <c r="N416" s="1" t="n">
        <v>0</v>
      </c>
      <c r="O416" s="1" t="n">
        <v>0</v>
      </c>
      <c r="P416" s="1" t="n">
        <v>0</v>
      </c>
      <c r="Q416" s="1" t="n">
        <v>1</v>
      </c>
      <c r="R416" s="1" t="n">
        <v>2.768E-005</v>
      </c>
      <c r="S416" s="1" t="n">
        <v>4.345E-007</v>
      </c>
      <c r="T416" s="1" t="n">
        <v>3</v>
      </c>
      <c r="U416" s="1" t="n">
        <v>0</v>
      </c>
      <c r="V416" s="1" t="n">
        <v>0</v>
      </c>
      <c r="W416" s="186" t="s">
        <v>861</v>
      </c>
      <c r="X416" s="1" t="s">
        <v>308</v>
      </c>
      <c r="Y416" s="1" t="s">
        <v>309</v>
      </c>
      <c r="AD416" s="1" t="n">
        <f aca="false">AD415+3</f>
        <v>1244</v>
      </c>
      <c r="AE416" s="1" t="n">
        <v>415</v>
      </c>
      <c r="AF416" s="1" t="str">
        <f aca="true">INDIRECT("A"&amp;AD416)</f>
        <v>70-ALL</v>
      </c>
      <c r="AG416" s="1" t="n">
        <f aca="true">INDIRECT("D"&amp;AD416)</f>
        <v>200</v>
      </c>
      <c r="AH416" s="1" t="n">
        <f aca="true">INDIRECT("E"&amp;AD416)</f>
        <v>976</v>
      </c>
      <c r="AI416" s="184" t="n">
        <f aca="true">INDIRECT("I"&amp;AD416)</f>
        <v>-8.2317E-006</v>
      </c>
      <c r="AJ416" s="184" t="n">
        <f aca="true">INDIRECT("J"&amp;AD416)</f>
        <v>-4.07E-007</v>
      </c>
      <c r="AK416" s="184" t="n">
        <f aca="true">AVERAGE(INDIRECT("K"&amp;AD416):INDIRECT("K"&amp;AD417-1))</f>
        <v>0.00213546666666667</v>
      </c>
      <c r="AL416" s="184" t="n">
        <f aca="true">AVERAGE(INDIRECT("L"&amp;AD416):INDIRECT("L"&amp;AD417-1))</f>
        <v>6.15E-005</v>
      </c>
      <c r="AM416" s="184" t="n">
        <f aca="false">(ABS(AK416)/AK416*SQRT((AK416)^2+(AL416)^2))</f>
        <v>0.00213635206238215</v>
      </c>
      <c r="AO416" s="184" t="n">
        <f aca="true">STDEV(INDIRECT("K"&amp;AD416):INDIRECT("K"&amp;AD417-1))</f>
        <v>1.52752523165139E-007</v>
      </c>
    </row>
    <row r="417" customFormat="false" ht="14.25" hidden="false" customHeight="true" outlineLevel="0" collapsed="false">
      <c r="A417" s="1" t="s">
        <v>860</v>
      </c>
      <c r="B417" s="1" t="s">
        <v>305</v>
      </c>
      <c r="C417" s="1" t="n">
        <v>0</v>
      </c>
      <c r="D417" s="1" t="n">
        <v>200</v>
      </c>
      <c r="E417" s="1" t="n">
        <v>976</v>
      </c>
      <c r="F417" s="1" t="s">
        <v>306</v>
      </c>
      <c r="G417" s="184" t="n">
        <v>0.0027594</v>
      </c>
      <c r="H417" s="184" t="n">
        <v>4.29E-005</v>
      </c>
      <c r="I417" s="184" t="n">
        <v>-8.4035E-006</v>
      </c>
      <c r="J417" s="184" t="n">
        <v>-3.195E-007</v>
      </c>
      <c r="K417" s="184" t="n">
        <v>0.0027678</v>
      </c>
      <c r="L417" s="184" t="n">
        <v>4.32E-005</v>
      </c>
      <c r="M417" s="185" t="n">
        <v>0.9</v>
      </c>
      <c r="N417" s="1" t="n">
        <v>0</v>
      </c>
      <c r="O417" s="1" t="n">
        <v>0</v>
      </c>
      <c r="P417" s="1" t="n">
        <v>0</v>
      </c>
      <c r="Q417" s="1" t="n">
        <v>1</v>
      </c>
      <c r="R417" s="1" t="n">
        <v>2.7678E-005</v>
      </c>
      <c r="S417" s="1" t="n">
        <v>4.324E-007</v>
      </c>
      <c r="T417" s="1" t="n">
        <v>3</v>
      </c>
      <c r="U417" s="1" t="n">
        <v>0</v>
      </c>
      <c r="V417" s="1" t="n">
        <v>0</v>
      </c>
      <c r="W417" s="186" t="s">
        <v>862</v>
      </c>
      <c r="X417" s="1" t="s">
        <v>308</v>
      </c>
      <c r="Y417" s="1" t="s">
        <v>309</v>
      </c>
      <c r="AD417" s="1" t="n">
        <f aca="false">AD416+3</f>
        <v>1247</v>
      </c>
      <c r="AE417" s="1" t="n">
        <v>416</v>
      </c>
      <c r="AF417" s="1" t="str">
        <f aca="true">INDIRECT("A"&amp;AD417)</f>
        <v>70-0.8</v>
      </c>
      <c r="AG417" s="1" t="n">
        <f aca="true">INDIRECT("D"&amp;AD417)</f>
        <v>200</v>
      </c>
      <c r="AH417" s="1" t="n">
        <f aca="true">INDIRECT("E"&amp;AD417)</f>
        <v>976</v>
      </c>
      <c r="AI417" s="184" t="n">
        <f aca="true">INDIRECT("I"&amp;AD417)</f>
        <v>-8.2317E-006</v>
      </c>
      <c r="AJ417" s="184" t="n">
        <f aca="true">INDIRECT("J"&amp;AD417)</f>
        <v>-4.07E-007</v>
      </c>
      <c r="AK417" s="184" t="n">
        <f aca="true">AVERAGE(INDIRECT("K"&amp;AD417):INDIRECT("K"&amp;AD418-1))</f>
        <v>0.00319543333333333</v>
      </c>
      <c r="AL417" s="184" t="n">
        <f aca="true">AVERAGE(INDIRECT("L"&amp;AD417):INDIRECT("L"&amp;AD418-1))</f>
        <v>9.24333333333333E-005</v>
      </c>
      <c r="AM417" s="184" t="n">
        <f aca="false">(ABS(AK417)/AK417*SQRT((AK417)^2+(AL417)^2))</f>
        <v>0.00319676994932211</v>
      </c>
      <c r="AO417" s="184" t="n">
        <f aca="true">STDEV(INDIRECT("K"&amp;AD417):INDIRECT("K"&amp;AD418-1))</f>
        <v>8.96288643983314E-007</v>
      </c>
    </row>
    <row r="418" customFormat="false" ht="14.25" hidden="false" customHeight="true" outlineLevel="0" collapsed="false">
      <c r="A418" s="1" t="s">
        <v>860</v>
      </c>
      <c r="B418" s="1" t="s">
        <v>305</v>
      </c>
      <c r="C418" s="1" t="n">
        <v>0</v>
      </c>
      <c r="D418" s="1" t="n">
        <v>200</v>
      </c>
      <c r="E418" s="1" t="n">
        <v>976</v>
      </c>
      <c r="F418" s="1" t="s">
        <v>306</v>
      </c>
      <c r="G418" s="184" t="n">
        <v>0.0027591</v>
      </c>
      <c r="H418" s="184" t="n">
        <v>4.29E-005</v>
      </c>
      <c r="I418" s="184" t="n">
        <v>-8.4035E-006</v>
      </c>
      <c r="J418" s="184" t="n">
        <v>-3.195E-007</v>
      </c>
      <c r="K418" s="184" t="n">
        <v>0.0027675</v>
      </c>
      <c r="L418" s="184" t="n">
        <v>4.32E-005</v>
      </c>
      <c r="M418" s="185" t="n">
        <v>0.89</v>
      </c>
      <c r="N418" s="1" t="n">
        <v>0</v>
      </c>
      <c r="O418" s="1" t="n">
        <v>0</v>
      </c>
      <c r="P418" s="1" t="n">
        <v>0</v>
      </c>
      <c r="Q418" s="1" t="n">
        <v>1</v>
      </c>
      <c r="R418" s="1" t="n">
        <v>2.7675E-005</v>
      </c>
      <c r="S418" s="1" t="n">
        <v>4.323E-007</v>
      </c>
      <c r="T418" s="1" t="n">
        <v>3</v>
      </c>
      <c r="U418" s="1" t="n">
        <v>0</v>
      </c>
      <c r="V418" s="1" t="n">
        <v>0</v>
      </c>
      <c r="W418" s="186" t="s">
        <v>863</v>
      </c>
      <c r="X418" s="1" t="s">
        <v>308</v>
      </c>
      <c r="Y418" s="1" t="s">
        <v>309</v>
      </c>
      <c r="AD418" s="1" t="n">
        <f aca="false">AD417+3</f>
        <v>1250</v>
      </c>
      <c r="AE418" s="1" t="n">
        <v>417</v>
      </c>
      <c r="AF418" s="1" t="str">
        <f aca="true">INDIRECT("A"&amp;AD418)</f>
        <v>70-0.6</v>
      </c>
      <c r="AG418" s="1" t="n">
        <f aca="true">INDIRECT("D"&amp;AD418)</f>
        <v>200</v>
      </c>
      <c r="AH418" s="1" t="n">
        <f aca="true">INDIRECT("E"&amp;AD418)</f>
        <v>976</v>
      </c>
      <c r="AI418" s="184" t="n">
        <f aca="true">INDIRECT("I"&amp;AD418)</f>
        <v>-8.2317E-006</v>
      </c>
      <c r="AJ418" s="184" t="n">
        <f aca="true">INDIRECT("J"&amp;AD418)</f>
        <v>-4.07E-007</v>
      </c>
      <c r="AK418" s="184" t="n">
        <f aca="true">AVERAGE(INDIRECT("K"&amp;AD418):INDIRECT("K"&amp;AD419-1))</f>
        <v>0.00239933333333333</v>
      </c>
      <c r="AL418" s="184" t="n">
        <f aca="true">AVERAGE(INDIRECT("L"&amp;AD418):INDIRECT("L"&amp;AD419-1))</f>
        <v>6.47666666666667E-005</v>
      </c>
      <c r="AM418" s="184" t="n">
        <f aca="false">(ABS(AK418)/AK418*SQRT((AK418)^2+(AL418)^2))</f>
        <v>0.00240020731720315</v>
      </c>
      <c r="AO418" s="184" t="n">
        <f aca="true">STDEV(INDIRECT("K"&amp;AD418):INDIRECT("K"&amp;AD419-1))</f>
        <v>6.02771377334069E-007</v>
      </c>
    </row>
    <row r="419" customFormat="false" ht="14.25" hidden="false" customHeight="true" outlineLevel="0" collapsed="false">
      <c r="A419" s="1" t="s">
        <v>864</v>
      </c>
      <c r="B419" s="1" t="s">
        <v>305</v>
      </c>
      <c r="C419" s="1" t="n">
        <v>0</v>
      </c>
      <c r="D419" s="1" t="n">
        <v>200</v>
      </c>
      <c r="E419" s="1" t="n">
        <v>976</v>
      </c>
      <c r="F419" s="1" t="s">
        <v>306</v>
      </c>
      <c r="G419" s="184" t="n">
        <v>0.0023154</v>
      </c>
      <c r="H419" s="184" t="n">
        <v>3.43E-005</v>
      </c>
      <c r="I419" s="184" t="n">
        <v>-8.4035E-006</v>
      </c>
      <c r="J419" s="184" t="n">
        <v>-3.195E-007</v>
      </c>
      <c r="K419" s="184" t="n">
        <v>0.0023238</v>
      </c>
      <c r="L419" s="184" t="n">
        <v>3.46E-005</v>
      </c>
      <c r="M419" s="185" t="n">
        <v>0.85</v>
      </c>
      <c r="N419" s="1" t="n">
        <v>0</v>
      </c>
      <c r="O419" s="1" t="n">
        <v>0</v>
      </c>
      <c r="P419" s="1" t="n">
        <v>0</v>
      </c>
      <c r="Q419" s="1" t="n">
        <v>1</v>
      </c>
      <c r="R419" s="1" t="n">
        <v>2.3238E-005</v>
      </c>
      <c r="S419" s="1" t="n">
        <v>3.463E-007</v>
      </c>
      <c r="T419" s="1" t="n">
        <v>3</v>
      </c>
      <c r="U419" s="1" t="n">
        <v>0</v>
      </c>
      <c r="V419" s="1" t="n">
        <v>0</v>
      </c>
      <c r="W419" s="186" t="s">
        <v>865</v>
      </c>
      <c r="X419" s="1" t="s">
        <v>308</v>
      </c>
      <c r="Y419" s="1" t="s">
        <v>309</v>
      </c>
      <c r="AD419" s="1" t="n">
        <f aca="false">AD418+3</f>
        <v>1253</v>
      </c>
      <c r="AE419" s="1" t="n">
        <v>418</v>
      </c>
      <c r="AF419" s="1" t="str">
        <f aca="true">INDIRECT("A"&amp;AD419)</f>
        <v>70-0.4</v>
      </c>
      <c r="AG419" s="1" t="n">
        <f aca="true">INDIRECT("D"&amp;AD419)</f>
        <v>200</v>
      </c>
      <c r="AH419" s="1" t="n">
        <f aca="true">INDIRECT("E"&amp;AD419)</f>
        <v>976</v>
      </c>
      <c r="AI419" s="184" t="n">
        <f aca="true">INDIRECT("I"&amp;AD419)</f>
        <v>-8.2317E-006</v>
      </c>
      <c r="AJ419" s="184" t="n">
        <f aca="true">INDIRECT("J"&amp;AD419)</f>
        <v>-4.07E-007</v>
      </c>
      <c r="AK419" s="184" t="n">
        <f aca="true">AVERAGE(INDIRECT("K"&amp;AD419):INDIRECT("K"&amp;AD420-1))</f>
        <v>0.00154</v>
      </c>
      <c r="AL419" s="184" t="n">
        <f aca="true">AVERAGE(INDIRECT("L"&amp;AD419):INDIRECT("L"&amp;AD420-1))</f>
        <v>4.51333333333333E-005</v>
      </c>
      <c r="AM419" s="184" t="n">
        <f aca="false">(ABS(AK419)/AK419*SQRT((AK419)^2+(AL419)^2))</f>
        <v>0.00154066122745326</v>
      </c>
      <c r="AO419" s="184" t="n">
        <f aca="true">STDEV(INDIRECT("K"&amp;AD419):INDIRECT("K"&amp;AD420-1))</f>
        <v>1.12694276695848E-006</v>
      </c>
    </row>
    <row r="420" customFormat="false" ht="14.25" hidden="false" customHeight="true" outlineLevel="0" collapsed="false">
      <c r="A420" s="1" t="s">
        <v>864</v>
      </c>
      <c r="B420" s="1" t="s">
        <v>305</v>
      </c>
      <c r="C420" s="1" t="n">
        <v>0</v>
      </c>
      <c r="D420" s="1" t="n">
        <v>200</v>
      </c>
      <c r="E420" s="1" t="n">
        <v>976</v>
      </c>
      <c r="F420" s="1" t="s">
        <v>306</v>
      </c>
      <c r="G420" s="184" t="n">
        <v>0.0023122</v>
      </c>
      <c r="H420" s="184" t="n">
        <v>3.43E-005</v>
      </c>
      <c r="I420" s="184" t="n">
        <v>-8.4035E-006</v>
      </c>
      <c r="J420" s="184" t="n">
        <v>-3.195E-007</v>
      </c>
      <c r="K420" s="184" t="n">
        <v>0.0023206</v>
      </c>
      <c r="L420" s="184" t="n">
        <v>3.46E-005</v>
      </c>
      <c r="M420" s="185" t="n">
        <v>0.85</v>
      </c>
      <c r="N420" s="1" t="n">
        <v>0</v>
      </c>
      <c r="O420" s="1" t="n">
        <v>0</v>
      </c>
      <c r="P420" s="1" t="n">
        <v>0</v>
      </c>
      <c r="Q420" s="1" t="n">
        <v>1</v>
      </c>
      <c r="R420" s="1" t="n">
        <v>2.3206E-005</v>
      </c>
      <c r="S420" s="1" t="n">
        <v>3.46E-007</v>
      </c>
      <c r="T420" s="1" t="n">
        <v>3</v>
      </c>
      <c r="U420" s="1" t="n">
        <v>0</v>
      </c>
      <c r="V420" s="1" t="n">
        <v>0</v>
      </c>
      <c r="W420" s="186" t="s">
        <v>866</v>
      </c>
      <c r="X420" s="1" t="s">
        <v>308</v>
      </c>
      <c r="Y420" s="1" t="s">
        <v>309</v>
      </c>
      <c r="AD420" s="1" t="n">
        <f aca="false">AD419+3</f>
        <v>1256</v>
      </c>
      <c r="AE420" s="1" t="n">
        <v>419</v>
      </c>
      <c r="AF420" s="1" t="str">
        <f aca="true">INDIRECT("A"&amp;AD420)</f>
        <v>70-0.2</v>
      </c>
      <c r="AG420" s="1" t="n">
        <f aca="true">INDIRECT("D"&amp;AD420)</f>
        <v>200</v>
      </c>
      <c r="AH420" s="1" t="n">
        <f aca="true">INDIRECT("E"&amp;AD420)</f>
        <v>976</v>
      </c>
      <c r="AI420" s="184" t="n">
        <f aca="true">INDIRECT("I"&amp;AD420)</f>
        <v>-8.2317E-006</v>
      </c>
      <c r="AJ420" s="184" t="n">
        <f aca="true">INDIRECT("J"&amp;AD420)</f>
        <v>-4.07E-007</v>
      </c>
      <c r="AK420" s="184" t="n">
        <f aca="true">AVERAGE(INDIRECT("K"&amp;AD420):INDIRECT("K"&amp;AD421-1))</f>
        <v>0.00158393333333333</v>
      </c>
      <c r="AL420" s="184" t="n">
        <f aca="true">AVERAGE(INDIRECT("L"&amp;AD420):INDIRECT("L"&amp;AD421-1))</f>
        <v>4.6E-005</v>
      </c>
      <c r="AM420" s="184" t="n">
        <f aca="false">(ABS(AK420)/AK420*SQRT((AK420)^2+(AL420)^2))</f>
        <v>0.00158460114995681</v>
      </c>
      <c r="AO420" s="184" t="n">
        <f aca="true">STDEV(INDIRECT("K"&amp;AD420):INDIRECT("K"&amp;AD421-1))</f>
        <v>1.15470053837865E-007</v>
      </c>
    </row>
    <row r="421" customFormat="false" ht="14.25" hidden="false" customHeight="true" outlineLevel="0" collapsed="false">
      <c r="A421" s="1" t="s">
        <v>864</v>
      </c>
      <c r="B421" s="1" t="s">
        <v>305</v>
      </c>
      <c r="C421" s="1" t="n">
        <v>0</v>
      </c>
      <c r="D421" s="1" t="n">
        <v>200</v>
      </c>
      <c r="E421" s="1" t="n">
        <v>976</v>
      </c>
      <c r="F421" s="1" t="s">
        <v>306</v>
      </c>
      <c r="G421" s="184" t="n">
        <v>0.0023099</v>
      </c>
      <c r="H421" s="184" t="n">
        <v>3.39E-005</v>
      </c>
      <c r="I421" s="184" t="n">
        <v>-8.4035E-006</v>
      </c>
      <c r="J421" s="184" t="n">
        <v>-3.195E-007</v>
      </c>
      <c r="K421" s="184" t="n">
        <v>0.0023183</v>
      </c>
      <c r="L421" s="184" t="n">
        <v>3.42E-005</v>
      </c>
      <c r="M421" s="185" t="n">
        <v>0.84</v>
      </c>
      <c r="N421" s="1" t="n">
        <v>0</v>
      </c>
      <c r="O421" s="1" t="n">
        <v>0</v>
      </c>
      <c r="P421" s="1" t="n">
        <v>0</v>
      </c>
      <c r="Q421" s="1" t="n">
        <v>1</v>
      </c>
      <c r="R421" s="1" t="n">
        <v>2.3183E-005</v>
      </c>
      <c r="S421" s="1" t="n">
        <v>3.417E-007</v>
      </c>
      <c r="T421" s="1" t="n">
        <v>3</v>
      </c>
      <c r="U421" s="1" t="n">
        <v>0</v>
      </c>
      <c r="V421" s="1" t="n">
        <v>0</v>
      </c>
      <c r="W421" s="186" t="s">
        <v>867</v>
      </c>
      <c r="X421" s="1" t="s">
        <v>308</v>
      </c>
      <c r="Y421" s="1" t="s">
        <v>309</v>
      </c>
      <c r="AD421" s="1" t="n">
        <f aca="false">AD420+3</f>
        <v>1259</v>
      </c>
      <c r="AE421" s="1" t="n">
        <v>420</v>
      </c>
      <c r="AF421" s="1" t="str">
        <f aca="true">INDIRECT("A"&amp;AD421)</f>
        <v>70-&lt;0.2</v>
      </c>
      <c r="AG421" s="1" t="n">
        <f aca="true">INDIRECT("D"&amp;AD421)</f>
        <v>200</v>
      </c>
      <c r="AH421" s="1" t="n">
        <f aca="true">INDIRECT("E"&amp;AD421)</f>
        <v>976</v>
      </c>
      <c r="AI421" s="184" t="n">
        <f aca="true">INDIRECT("I"&amp;AD421)</f>
        <v>-8.2317E-006</v>
      </c>
      <c r="AJ421" s="184" t="n">
        <f aca="true">INDIRECT("J"&amp;AD421)</f>
        <v>-4.07E-007</v>
      </c>
      <c r="AK421" s="184" t="n">
        <f aca="true">AVERAGE(INDIRECT("K"&amp;AD421):INDIRECT("K"&amp;AD422-1))</f>
        <v>0.0023148</v>
      </c>
      <c r="AL421" s="184" t="n">
        <f aca="true">AVERAGE(INDIRECT("L"&amp;AD421):INDIRECT("L"&amp;AD422-1))</f>
        <v>6.61666666666667E-005</v>
      </c>
      <c r="AM421" s="184" t="n">
        <f aca="false">(ABS(AK421)/AK421*SQRT((AK421)^2+(AL421)^2))</f>
        <v>0.00231574546696691</v>
      </c>
      <c r="AO421" s="184" t="n">
        <f aca="true">STDEV(INDIRECT("K"&amp;AD421):INDIRECT("K"&amp;AD422-1))</f>
        <v>3.46410161513721E-007</v>
      </c>
    </row>
    <row r="422" customFormat="false" ht="14.25" hidden="false" customHeight="true" outlineLevel="0" collapsed="false">
      <c r="A422" s="1" t="s">
        <v>868</v>
      </c>
      <c r="B422" s="1" t="s">
        <v>305</v>
      </c>
      <c r="C422" s="1" t="n">
        <v>0</v>
      </c>
      <c r="D422" s="1" t="n">
        <v>200</v>
      </c>
      <c r="E422" s="1" t="n">
        <v>976</v>
      </c>
      <c r="F422" s="1" t="s">
        <v>306</v>
      </c>
      <c r="G422" s="184" t="n">
        <v>0.0019167</v>
      </c>
      <c r="H422" s="184" t="n">
        <v>2.94E-005</v>
      </c>
      <c r="I422" s="184" t="n">
        <v>-8.4035E-006</v>
      </c>
      <c r="J422" s="184" t="n">
        <v>-3.195E-007</v>
      </c>
      <c r="K422" s="184" t="n">
        <v>0.0019251</v>
      </c>
      <c r="L422" s="184" t="n">
        <v>2.98E-005</v>
      </c>
      <c r="M422" s="185" t="n">
        <v>0.89</v>
      </c>
      <c r="N422" s="1" t="n">
        <v>0</v>
      </c>
      <c r="O422" s="1" t="n">
        <v>0</v>
      </c>
      <c r="P422" s="1" t="n">
        <v>0</v>
      </c>
      <c r="Q422" s="1" t="n">
        <v>1</v>
      </c>
      <c r="R422" s="1" t="n">
        <v>1.9251E-005</v>
      </c>
      <c r="S422" s="1" t="n">
        <v>2.975E-007</v>
      </c>
      <c r="T422" s="1" t="n">
        <v>3</v>
      </c>
      <c r="U422" s="1" t="n">
        <v>0</v>
      </c>
      <c r="V422" s="1" t="n">
        <v>0</v>
      </c>
      <c r="W422" s="186" t="s">
        <v>869</v>
      </c>
      <c r="X422" s="1" t="s">
        <v>308</v>
      </c>
      <c r="Y422" s="1" t="s">
        <v>309</v>
      </c>
      <c r="AD422" s="1" t="n">
        <f aca="false">AD421+3</f>
        <v>1262</v>
      </c>
      <c r="AE422" s="1" t="n">
        <v>421</v>
      </c>
      <c r="AF422" s="1" t="str">
        <f aca="true">INDIRECT("A"&amp;AD422)</f>
        <v>71-ALL</v>
      </c>
      <c r="AG422" s="1" t="n">
        <f aca="true">INDIRECT("D"&amp;AD422)</f>
        <v>200</v>
      </c>
      <c r="AH422" s="1" t="n">
        <f aca="true">INDIRECT("E"&amp;AD422)</f>
        <v>976</v>
      </c>
      <c r="AI422" s="184" t="n">
        <f aca="true">INDIRECT("I"&amp;AD422)</f>
        <v>-8.2317E-006</v>
      </c>
      <c r="AJ422" s="184" t="n">
        <f aca="true">INDIRECT("J"&amp;AD422)</f>
        <v>-4.07E-007</v>
      </c>
      <c r="AK422" s="184" t="n">
        <f aca="true">AVERAGE(INDIRECT("K"&amp;AD422):INDIRECT("K"&amp;AD423-1))</f>
        <v>0.00203626666666667</v>
      </c>
      <c r="AL422" s="184" t="n">
        <f aca="true">AVERAGE(INDIRECT("L"&amp;AD422):INDIRECT("L"&amp;AD423-1))</f>
        <v>5.78333333333333E-005</v>
      </c>
      <c r="AM422" s="184" t="n">
        <f aca="false">(ABS(AK422)/AK422*SQRT((AK422)^2+(AL422)^2))</f>
        <v>0.00203708778215918</v>
      </c>
      <c r="AO422" s="184" t="n">
        <f aca="true">STDEV(INDIRECT("K"&amp;AD422):INDIRECT("K"&amp;AD423-1))</f>
        <v>1.52752523165187E-007</v>
      </c>
    </row>
    <row r="423" customFormat="false" ht="14.25" hidden="false" customHeight="true" outlineLevel="0" collapsed="false">
      <c r="A423" s="1" t="s">
        <v>868</v>
      </c>
      <c r="B423" s="1" t="s">
        <v>305</v>
      </c>
      <c r="C423" s="1" t="n">
        <v>0</v>
      </c>
      <c r="D423" s="1" t="n">
        <v>200</v>
      </c>
      <c r="E423" s="1" t="n">
        <v>976</v>
      </c>
      <c r="F423" s="1" t="s">
        <v>306</v>
      </c>
      <c r="G423" s="184" t="n">
        <v>0.0019174</v>
      </c>
      <c r="H423" s="184" t="n">
        <v>2.95E-005</v>
      </c>
      <c r="I423" s="184" t="n">
        <v>-8.4035E-006</v>
      </c>
      <c r="J423" s="184" t="n">
        <v>-3.195E-007</v>
      </c>
      <c r="K423" s="184" t="n">
        <v>0.0019258</v>
      </c>
      <c r="L423" s="184" t="n">
        <v>2.98E-005</v>
      </c>
      <c r="M423" s="185" t="n">
        <v>0.89</v>
      </c>
      <c r="N423" s="1" t="n">
        <v>0</v>
      </c>
      <c r="O423" s="1" t="n">
        <v>0</v>
      </c>
      <c r="P423" s="1" t="n">
        <v>0</v>
      </c>
      <c r="Q423" s="1" t="n">
        <v>1</v>
      </c>
      <c r="R423" s="1" t="n">
        <v>1.9258E-005</v>
      </c>
      <c r="S423" s="1" t="n">
        <v>2.98E-007</v>
      </c>
      <c r="T423" s="1" t="n">
        <v>3</v>
      </c>
      <c r="U423" s="1" t="n">
        <v>0</v>
      </c>
      <c r="V423" s="1" t="n">
        <v>0</v>
      </c>
      <c r="W423" s="186" t="s">
        <v>870</v>
      </c>
      <c r="X423" s="1" t="s">
        <v>308</v>
      </c>
      <c r="Y423" s="1" t="s">
        <v>309</v>
      </c>
      <c r="AD423" s="1" t="n">
        <f aca="false">AD422+3</f>
        <v>1265</v>
      </c>
      <c r="AE423" s="1" t="n">
        <v>422</v>
      </c>
      <c r="AF423" s="1" t="str">
        <f aca="true">INDIRECT("A"&amp;AD423)</f>
        <v>71-0.8</v>
      </c>
      <c r="AG423" s="1" t="n">
        <f aca="true">INDIRECT("D"&amp;AD423)</f>
        <v>200</v>
      </c>
      <c r="AH423" s="1" t="n">
        <f aca="true">INDIRECT("E"&amp;AD423)</f>
        <v>976</v>
      </c>
      <c r="AI423" s="184" t="n">
        <f aca="true">INDIRECT("I"&amp;AD423)</f>
        <v>-8.2317E-006</v>
      </c>
      <c r="AJ423" s="184" t="n">
        <f aca="true">INDIRECT("J"&amp;AD423)</f>
        <v>-4.07E-007</v>
      </c>
      <c r="AK423" s="184" t="n">
        <f aca="true">AVERAGE(INDIRECT("K"&amp;AD423):INDIRECT("K"&amp;AD424-1))</f>
        <v>0.00297826666666667</v>
      </c>
      <c r="AL423" s="184" t="n">
        <f aca="true">AVERAGE(INDIRECT("L"&amp;AD423):INDIRECT("L"&amp;AD424-1))</f>
        <v>7.46E-005</v>
      </c>
      <c r="AM423" s="184" t="n">
        <f aca="false">(ABS(AK423)/AK423*SQRT((AK423)^2+(AL423)^2))</f>
        <v>0.00297920081528214</v>
      </c>
      <c r="AO423" s="184" t="n">
        <f aca="true">STDEV(INDIRECT("K"&amp;AD423):INDIRECT("K"&amp;AD424-1))</f>
        <v>1.62890556304934E-006</v>
      </c>
    </row>
    <row r="424" customFormat="false" ht="14.25" hidden="false" customHeight="true" outlineLevel="0" collapsed="false">
      <c r="A424" s="1" t="s">
        <v>868</v>
      </c>
      <c r="B424" s="1" t="s">
        <v>305</v>
      </c>
      <c r="C424" s="1" t="n">
        <v>0</v>
      </c>
      <c r="D424" s="1" t="n">
        <v>200</v>
      </c>
      <c r="E424" s="1" t="n">
        <v>976</v>
      </c>
      <c r="F424" s="1" t="s">
        <v>306</v>
      </c>
      <c r="G424" s="184" t="n">
        <v>0.0019183</v>
      </c>
      <c r="H424" s="184" t="n">
        <v>2.91E-005</v>
      </c>
      <c r="I424" s="184" t="n">
        <v>-8.4035E-006</v>
      </c>
      <c r="J424" s="184" t="n">
        <v>-3.195E-007</v>
      </c>
      <c r="K424" s="184" t="n">
        <v>0.0019267</v>
      </c>
      <c r="L424" s="184" t="n">
        <v>2.94E-005</v>
      </c>
      <c r="M424" s="185" t="n">
        <v>0.87</v>
      </c>
      <c r="N424" s="1" t="n">
        <v>0</v>
      </c>
      <c r="O424" s="1" t="n">
        <v>0</v>
      </c>
      <c r="P424" s="1" t="n">
        <v>0</v>
      </c>
      <c r="Q424" s="1" t="n">
        <v>1</v>
      </c>
      <c r="R424" s="1" t="n">
        <v>1.9267E-005</v>
      </c>
      <c r="S424" s="1" t="n">
        <v>2.94E-007</v>
      </c>
      <c r="T424" s="1" t="n">
        <v>3</v>
      </c>
      <c r="U424" s="1" t="n">
        <v>0</v>
      </c>
      <c r="V424" s="1" t="n">
        <v>0</v>
      </c>
      <c r="W424" s="186" t="s">
        <v>871</v>
      </c>
      <c r="X424" s="1" t="s">
        <v>308</v>
      </c>
      <c r="Y424" s="1" t="s">
        <v>309</v>
      </c>
      <c r="AD424" s="1" t="n">
        <f aca="false">AD423+3</f>
        <v>1268</v>
      </c>
      <c r="AE424" s="1" t="n">
        <v>423</v>
      </c>
      <c r="AF424" s="1" t="str">
        <f aca="true">INDIRECT("A"&amp;AD424)</f>
        <v>71-0.6</v>
      </c>
      <c r="AG424" s="1" t="n">
        <f aca="true">INDIRECT("D"&amp;AD424)</f>
        <v>200</v>
      </c>
      <c r="AH424" s="1" t="n">
        <f aca="true">INDIRECT("E"&amp;AD424)</f>
        <v>976</v>
      </c>
      <c r="AI424" s="184" t="n">
        <f aca="true">INDIRECT("I"&amp;AD424)</f>
        <v>-8.2317E-006</v>
      </c>
      <c r="AJ424" s="184" t="n">
        <f aca="true">INDIRECT("J"&amp;AD424)</f>
        <v>-4.07E-007</v>
      </c>
      <c r="AK424" s="184" t="n">
        <f aca="true">AVERAGE(INDIRECT("K"&amp;AD424):INDIRECT("K"&amp;AD425-1))</f>
        <v>0.00198046666666667</v>
      </c>
      <c r="AL424" s="184" t="n">
        <f aca="true">AVERAGE(INDIRECT("L"&amp;AD424):INDIRECT("L"&amp;AD425-1))</f>
        <v>5.06666666666667E-005</v>
      </c>
      <c r="AM424" s="184" t="n">
        <f aca="false">(ABS(AK424)/AK424*SQRT((AK424)^2+(AL424)^2))</f>
        <v>0.00198111466828371</v>
      </c>
      <c r="AO424" s="184" t="n">
        <f aca="true">STDEV(INDIRECT("K"&amp;AD424):INDIRECT("K"&amp;AD425-1))</f>
        <v>9.71253485622238E-007</v>
      </c>
    </row>
    <row r="425" customFormat="false" ht="14.25" hidden="false" customHeight="true" outlineLevel="0" collapsed="false">
      <c r="A425" s="1" t="s">
        <v>872</v>
      </c>
      <c r="B425" s="1" t="s">
        <v>305</v>
      </c>
      <c r="C425" s="1" t="n">
        <v>0</v>
      </c>
      <c r="D425" s="1" t="n">
        <v>200</v>
      </c>
      <c r="E425" s="1" t="n">
        <v>976</v>
      </c>
      <c r="F425" s="1" t="s">
        <v>306</v>
      </c>
      <c r="G425" s="184" t="n">
        <v>0.0017856</v>
      </c>
      <c r="H425" s="184" t="n">
        <v>2.92E-005</v>
      </c>
      <c r="I425" s="184" t="n">
        <v>-8.4035E-006</v>
      </c>
      <c r="J425" s="184" t="n">
        <v>-3.195E-007</v>
      </c>
      <c r="K425" s="184" t="n">
        <v>0.001794</v>
      </c>
      <c r="L425" s="184" t="n">
        <v>2.95E-005</v>
      </c>
      <c r="M425" s="185" t="n">
        <v>0.94</v>
      </c>
      <c r="N425" s="1" t="n">
        <v>0</v>
      </c>
      <c r="O425" s="1" t="n">
        <v>0</v>
      </c>
      <c r="P425" s="1" t="n">
        <v>0</v>
      </c>
      <c r="Q425" s="1" t="n">
        <v>1</v>
      </c>
      <c r="R425" s="1" t="n">
        <v>1.794E-005</v>
      </c>
      <c r="S425" s="1" t="n">
        <v>2.952E-007</v>
      </c>
      <c r="T425" s="1" t="n">
        <v>3</v>
      </c>
      <c r="U425" s="1" t="n">
        <v>0</v>
      </c>
      <c r="V425" s="1" t="n">
        <v>0</v>
      </c>
      <c r="W425" s="186" t="s">
        <v>873</v>
      </c>
      <c r="X425" s="1" t="s">
        <v>308</v>
      </c>
      <c r="Y425" s="1" t="s">
        <v>309</v>
      </c>
      <c r="AD425" s="1" t="n">
        <f aca="false">AD424+3</f>
        <v>1271</v>
      </c>
      <c r="AE425" s="1" t="n">
        <v>424</v>
      </c>
      <c r="AF425" s="1" t="str">
        <f aca="true">INDIRECT("A"&amp;AD425)</f>
        <v>71-0.4</v>
      </c>
      <c r="AG425" s="1" t="n">
        <f aca="true">INDIRECT("D"&amp;AD425)</f>
        <v>200</v>
      </c>
      <c r="AH425" s="1" t="n">
        <f aca="true">INDIRECT("E"&amp;AD425)</f>
        <v>976</v>
      </c>
      <c r="AI425" s="184" t="n">
        <f aca="true">INDIRECT("I"&amp;AD425)</f>
        <v>-8.2317E-006</v>
      </c>
      <c r="AJ425" s="184" t="n">
        <f aca="true">INDIRECT("J"&amp;AD425)</f>
        <v>-4.07E-007</v>
      </c>
      <c r="AK425" s="184" t="n">
        <f aca="true">AVERAGE(INDIRECT("K"&amp;AD425):INDIRECT("K"&amp;AD426-1))</f>
        <v>0.00121696666666667</v>
      </c>
      <c r="AL425" s="184" t="n">
        <f aca="true">AVERAGE(INDIRECT("L"&amp;AD425):INDIRECT("L"&amp;AD426-1))</f>
        <v>3.35666666666667E-005</v>
      </c>
      <c r="AM425" s="184" t="n">
        <f aca="false">(ABS(AK425)/AK425*SQRT((AK425)^2+(AL425)^2))</f>
        <v>0.00121742950058264</v>
      </c>
      <c r="AO425" s="184" t="n">
        <f aca="true">STDEV(INDIRECT("K"&amp;AD425):INDIRECT("K"&amp;AD426-1))</f>
        <v>1.15470053837991E-007</v>
      </c>
    </row>
    <row r="426" customFormat="false" ht="14.25" hidden="false" customHeight="true" outlineLevel="0" collapsed="false">
      <c r="A426" s="1" t="s">
        <v>872</v>
      </c>
      <c r="B426" s="1" t="s">
        <v>305</v>
      </c>
      <c r="C426" s="1" t="n">
        <v>0</v>
      </c>
      <c r="D426" s="1" t="n">
        <v>200</v>
      </c>
      <c r="E426" s="1" t="n">
        <v>976</v>
      </c>
      <c r="F426" s="1" t="s">
        <v>306</v>
      </c>
      <c r="G426" s="184" t="n">
        <v>0.0017852</v>
      </c>
      <c r="H426" s="184" t="n">
        <v>2.87E-005</v>
      </c>
      <c r="I426" s="184" t="n">
        <v>-8.4035E-006</v>
      </c>
      <c r="J426" s="184" t="n">
        <v>-3.195E-007</v>
      </c>
      <c r="K426" s="184" t="n">
        <v>0.0017936</v>
      </c>
      <c r="L426" s="184" t="n">
        <v>2.9E-005</v>
      </c>
      <c r="M426" s="185" t="n">
        <v>0.93</v>
      </c>
      <c r="N426" s="1" t="n">
        <v>0</v>
      </c>
      <c r="O426" s="1" t="n">
        <v>0</v>
      </c>
      <c r="P426" s="1" t="n">
        <v>0</v>
      </c>
      <c r="Q426" s="1" t="n">
        <v>1</v>
      </c>
      <c r="R426" s="1" t="n">
        <v>1.7936E-005</v>
      </c>
      <c r="S426" s="1" t="n">
        <v>2.899E-007</v>
      </c>
      <c r="T426" s="1" t="n">
        <v>3</v>
      </c>
      <c r="U426" s="1" t="n">
        <v>0</v>
      </c>
      <c r="V426" s="1" t="n">
        <v>0</v>
      </c>
      <c r="W426" s="186" t="s">
        <v>874</v>
      </c>
      <c r="X426" s="1" t="s">
        <v>308</v>
      </c>
      <c r="Y426" s="1" t="s">
        <v>309</v>
      </c>
      <c r="AD426" s="1" t="n">
        <f aca="false">AD425+3</f>
        <v>1274</v>
      </c>
      <c r="AE426" s="1" t="n">
        <v>425</v>
      </c>
      <c r="AF426" s="1" t="str">
        <f aca="true">INDIRECT("A"&amp;AD426)</f>
        <v>71-0.2</v>
      </c>
      <c r="AG426" s="1" t="n">
        <f aca="true">INDIRECT("D"&amp;AD426)</f>
        <v>200</v>
      </c>
      <c r="AH426" s="1" t="n">
        <f aca="true">INDIRECT("E"&amp;AD426)</f>
        <v>976</v>
      </c>
      <c r="AI426" s="184" t="n">
        <f aca="true">INDIRECT("I"&amp;AD426)</f>
        <v>-8.2317E-006</v>
      </c>
      <c r="AJ426" s="184" t="n">
        <f aca="true">INDIRECT("J"&amp;AD426)</f>
        <v>-4.07E-007</v>
      </c>
      <c r="AK426" s="184" t="n">
        <f aca="true">AVERAGE(INDIRECT("K"&amp;AD426):INDIRECT("K"&amp;AD427-1))</f>
        <v>0.00131406666666667</v>
      </c>
      <c r="AL426" s="184" t="n">
        <f aca="true">AVERAGE(INDIRECT("L"&amp;AD426):INDIRECT("L"&amp;AD427-1))</f>
        <v>3.62333333333333E-005</v>
      </c>
      <c r="AM426" s="184" t="n">
        <f aca="false">(ABS(AK426)/AK426*SQRT((AK426)^2+(AL426)^2))</f>
        <v>0.00131456611050525</v>
      </c>
      <c r="AO426" s="184" t="n">
        <f aca="true">STDEV(INDIRECT("K"&amp;AD426):INDIRECT("K"&amp;AD427-1))</f>
        <v>5.77350269188701E-008</v>
      </c>
    </row>
    <row r="427" customFormat="false" ht="14.25" hidden="false" customHeight="true" outlineLevel="0" collapsed="false">
      <c r="A427" s="1" t="s">
        <v>872</v>
      </c>
      <c r="B427" s="1" t="s">
        <v>305</v>
      </c>
      <c r="C427" s="1" t="n">
        <v>0</v>
      </c>
      <c r="D427" s="1" t="n">
        <v>200</v>
      </c>
      <c r="E427" s="1" t="n">
        <v>976</v>
      </c>
      <c r="F427" s="1" t="s">
        <v>306</v>
      </c>
      <c r="G427" s="184" t="n">
        <v>0.0017852</v>
      </c>
      <c r="H427" s="184" t="n">
        <v>2.87E-005</v>
      </c>
      <c r="I427" s="184" t="n">
        <v>-8.4035E-006</v>
      </c>
      <c r="J427" s="184" t="n">
        <v>-3.195E-007</v>
      </c>
      <c r="K427" s="184" t="n">
        <v>0.0017936</v>
      </c>
      <c r="L427" s="184" t="n">
        <v>2.9E-005</v>
      </c>
      <c r="M427" s="185" t="n">
        <v>0.93</v>
      </c>
      <c r="N427" s="1" t="n">
        <v>0</v>
      </c>
      <c r="O427" s="1" t="n">
        <v>0</v>
      </c>
      <c r="P427" s="1" t="n">
        <v>0</v>
      </c>
      <c r="Q427" s="1" t="n">
        <v>1</v>
      </c>
      <c r="R427" s="1" t="n">
        <v>1.7936E-005</v>
      </c>
      <c r="S427" s="1" t="n">
        <v>2.901E-007</v>
      </c>
      <c r="T427" s="1" t="n">
        <v>3</v>
      </c>
      <c r="U427" s="1" t="n">
        <v>0</v>
      </c>
      <c r="V427" s="1" t="n">
        <v>0</v>
      </c>
      <c r="W427" s="186" t="s">
        <v>875</v>
      </c>
      <c r="X427" s="1" t="s">
        <v>308</v>
      </c>
      <c r="Y427" s="1" t="s">
        <v>309</v>
      </c>
      <c r="AD427" s="1" t="n">
        <f aca="false">AD426+3</f>
        <v>1277</v>
      </c>
      <c r="AE427" s="1" t="n">
        <v>426</v>
      </c>
      <c r="AF427" s="1" t="str">
        <f aca="true">INDIRECT("A"&amp;AD427)</f>
        <v>71-&lt;0.2</v>
      </c>
      <c r="AG427" s="1" t="n">
        <f aca="true">INDIRECT("D"&amp;AD427)</f>
        <v>200</v>
      </c>
      <c r="AH427" s="1" t="n">
        <f aca="true">INDIRECT("E"&amp;AD427)</f>
        <v>976</v>
      </c>
      <c r="AI427" s="184" t="n">
        <f aca="true">INDIRECT("I"&amp;AD427)</f>
        <v>-8.2317E-006</v>
      </c>
      <c r="AJ427" s="184" t="n">
        <f aca="true">INDIRECT("J"&amp;AD427)</f>
        <v>-4.07E-007</v>
      </c>
      <c r="AK427" s="184" t="n">
        <f aca="true">AVERAGE(INDIRECT("K"&amp;AD427):INDIRECT("K"&amp;AD428-1))</f>
        <v>0.00247156666666667</v>
      </c>
      <c r="AL427" s="184" t="n">
        <f aca="true">AVERAGE(INDIRECT("L"&amp;AD427):INDIRECT("L"&amp;AD428-1))</f>
        <v>6.81333333333333E-005</v>
      </c>
      <c r="AM427" s="184" t="n">
        <f aca="false">(ABS(AK427)/AK427*SQRT((AK427)^2+(AL427)^2))</f>
        <v>0.00247250559936452</v>
      </c>
      <c r="AO427" s="184" t="n">
        <f aca="true">STDEV(INDIRECT("K"&amp;AD427):INDIRECT("K"&amp;AD428-1))</f>
        <v>3.05505046330326E-007</v>
      </c>
    </row>
    <row r="428" customFormat="false" ht="14.25" hidden="false" customHeight="true" outlineLevel="0" collapsed="false">
      <c r="A428" s="1" t="s">
        <v>876</v>
      </c>
      <c r="B428" s="1" t="s">
        <v>305</v>
      </c>
      <c r="C428" s="1" t="n">
        <v>0</v>
      </c>
      <c r="D428" s="1" t="n">
        <v>200</v>
      </c>
      <c r="E428" s="1" t="n">
        <v>976</v>
      </c>
      <c r="F428" s="1" t="s">
        <v>306</v>
      </c>
      <c r="G428" s="184" t="n">
        <v>0.0025022</v>
      </c>
      <c r="H428" s="184" t="n">
        <v>3.93E-005</v>
      </c>
      <c r="I428" s="184" t="n">
        <v>-8.4035E-006</v>
      </c>
      <c r="J428" s="184" t="n">
        <v>-3.195E-007</v>
      </c>
      <c r="K428" s="184" t="n">
        <v>0.0025106</v>
      </c>
      <c r="L428" s="184" t="n">
        <v>3.96E-005</v>
      </c>
      <c r="M428" s="185" t="n">
        <v>0.9</v>
      </c>
      <c r="N428" s="1" t="n">
        <v>0</v>
      </c>
      <c r="O428" s="1" t="n">
        <v>0</v>
      </c>
      <c r="P428" s="1" t="n">
        <v>0</v>
      </c>
      <c r="Q428" s="1" t="n">
        <v>1</v>
      </c>
      <c r="R428" s="1" t="n">
        <v>2.5106E-005</v>
      </c>
      <c r="S428" s="1" t="n">
        <v>3.961E-007</v>
      </c>
      <c r="T428" s="1" t="n">
        <v>3</v>
      </c>
      <c r="U428" s="1" t="n">
        <v>0</v>
      </c>
      <c r="V428" s="1" t="n">
        <v>0</v>
      </c>
      <c r="W428" s="186" t="s">
        <v>877</v>
      </c>
      <c r="X428" s="1" t="s">
        <v>308</v>
      </c>
      <c r="Y428" s="1" t="s">
        <v>309</v>
      </c>
      <c r="AD428" s="1" t="n">
        <f aca="false">AD427+3</f>
        <v>1280</v>
      </c>
      <c r="AE428" s="1" t="n">
        <v>427</v>
      </c>
      <c r="AF428" s="1" t="str">
        <f aca="true">INDIRECT("A"&amp;AD428)</f>
        <v>72-ALL</v>
      </c>
      <c r="AG428" s="1" t="n">
        <f aca="true">INDIRECT("D"&amp;AD428)</f>
        <v>200</v>
      </c>
      <c r="AH428" s="1" t="n">
        <f aca="true">INDIRECT("E"&amp;AD428)</f>
        <v>976</v>
      </c>
      <c r="AI428" s="184" t="n">
        <f aca="true">INDIRECT("I"&amp;AD428)</f>
        <v>-8.2317E-006</v>
      </c>
      <c r="AJ428" s="184" t="n">
        <f aca="true">INDIRECT("J"&amp;AD428)</f>
        <v>-4.07E-007</v>
      </c>
      <c r="AK428" s="184" t="n">
        <f aca="true">AVERAGE(INDIRECT("K"&amp;AD428):INDIRECT("K"&amp;AD429-1))</f>
        <v>0.00284903333333333</v>
      </c>
      <c r="AL428" s="184" t="n">
        <f aca="true">AVERAGE(INDIRECT("L"&amp;AD428):INDIRECT("L"&amp;AD429-1))</f>
        <v>5.88E-005</v>
      </c>
      <c r="AM428" s="184" t="n">
        <f aca="false">(ABS(AK428)/AK428*SQRT((AK428)^2+(AL428)^2))</f>
        <v>0.00284964004296059</v>
      </c>
      <c r="AO428" s="184" t="n">
        <f aca="true">STDEV(INDIRECT("K"&amp;AD428):INDIRECT("K"&amp;AD429-1))</f>
        <v>1.22202018532159E-006</v>
      </c>
    </row>
    <row r="429" customFormat="false" ht="14.25" hidden="false" customHeight="true" outlineLevel="0" collapsed="false">
      <c r="A429" s="1" t="s">
        <v>876</v>
      </c>
      <c r="B429" s="1" t="s">
        <v>305</v>
      </c>
      <c r="C429" s="1" t="n">
        <v>0</v>
      </c>
      <c r="D429" s="1" t="n">
        <v>200</v>
      </c>
      <c r="E429" s="1" t="n">
        <v>976</v>
      </c>
      <c r="F429" s="1" t="s">
        <v>306</v>
      </c>
      <c r="G429" s="184" t="n">
        <v>0.0025019</v>
      </c>
      <c r="H429" s="184" t="n">
        <v>3.89E-005</v>
      </c>
      <c r="I429" s="184" t="n">
        <v>-8.4035E-006</v>
      </c>
      <c r="J429" s="184" t="n">
        <v>-3.195E-007</v>
      </c>
      <c r="K429" s="184" t="n">
        <v>0.0025103</v>
      </c>
      <c r="L429" s="184" t="n">
        <v>3.92E-005</v>
      </c>
      <c r="M429" s="185" t="n">
        <v>0.9</v>
      </c>
      <c r="N429" s="1" t="n">
        <v>0</v>
      </c>
      <c r="O429" s="1" t="n">
        <v>0</v>
      </c>
      <c r="P429" s="1" t="n">
        <v>0</v>
      </c>
      <c r="Q429" s="1" t="n">
        <v>1</v>
      </c>
      <c r="R429" s="1" t="n">
        <v>2.5103E-005</v>
      </c>
      <c r="S429" s="1" t="n">
        <v>3.924E-007</v>
      </c>
      <c r="T429" s="1" t="n">
        <v>3</v>
      </c>
      <c r="U429" s="1" t="n">
        <v>0</v>
      </c>
      <c r="V429" s="1" t="n">
        <v>0</v>
      </c>
      <c r="W429" s="186" t="s">
        <v>878</v>
      </c>
      <c r="X429" s="1" t="s">
        <v>308</v>
      </c>
      <c r="Y429" s="1" t="s">
        <v>309</v>
      </c>
      <c r="AD429" s="1" t="n">
        <f aca="false">AD428+3</f>
        <v>1283</v>
      </c>
      <c r="AE429" s="1" t="n">
        <v>428</v>
      </c>
      <c r="AF429" s="1" t="str">
        <f aca="true">INDIRECT("A"&amp;AD429)</f>
        <v>72-0.8</v>
      </c>
      <c r="AG429" s="1" t="n">
        <f aca="true">INDIRECT("D"&amp;AD429)</f>
        <v>200</v>
      </c>
      <c r="AH429" s="1" t="n">
        <f aca="true">INDIRECT("E"&amp;AD429)</f>
        <v>976</v>
      </c>
      <c r="AI429" s="184" t="n">
        <f aca="true">INDIRECT("I"&amp;AD429)</f>
        <v>-8.2317E-006</v>
      </c>
      <c r="AJ429" s="184" t="n">
        <f aca="true">INDIRECT("J"&amp;AD429)</f>
        <v>-4.07E-007</v>
      </c>
      <c r="AK429" s="184" t="n">
        <f aca="true">AVERAGE(INDIRECT("K"&amp;AD429):INDIRECT("K"&amp;AD430-1))</f>
        <v>0.00299553333333333</v>
      </c>
      <c r="AL429" s="184" t="n">
        <f aca="true">AVERAGE(INDIRECT("L"&amp;AD429):INDIRECT("L"&amp;AD430-1))</f>
        <v>6.36333333333333E-005</v>
      </c>
      <c r="AM429" s="184" t="n">
        <f aca="false">(ABS(AK429)/AK429*SQRT((AK429)^2+(AL429)^2))</f>
        <v>0.0029962091302548</v>
      </c>
      <c r="AO429" s="184" t="n">
        <f aca="true">STDEV(INDIRECT("K"&amp;AD429):INDIRECT("K"&amp;AD430-1))</f>
        <v>2.82901631902909E-006</v>
      </c>
    </row>
    <row r="430" customFormat="false" ht="14.25" hidden="false" customHeight="true" outlineLevel="0" collapsed="false">
      <c r="A430" s="1" t="s">
        <v>876</v>
      </c>
      <c r="B430" s="1" t="s">
        <v>305</v>
      </c>
      <c r="C430" s="1" t="n">
        <v>0</v>
      </c>
      <c r="D430" s="1" t="n">
        <v>200</v>
      </c>
      <c r="E430" s="1" t="n">
        <v>976</v>
      </c>
      <c r="F430" s="1" t="s">
        <v>306</v>
      </c>
      <c r="G430" s="184" t="n">
        <v>0.0025011</v>
      </c>
      <c r="H430" s="184" t="n">
        <v>3.95E-005</v>
      </c>
      <c r="I430" s="184" t="n">
        <v>-8.4035E-006</v>
      </c>
      <c r="J430" s="184" t="n">
        <v>-3.195E-007</v>
      </c>
      <c r="K430" s="184" t="n">
        <v>0.0025095</v>
      </c>
      <c r="L430" s="184" t="n">
        <v>3.98E-005</v>
      </c>
      <c r="M430" s="185" t="n">
        <v>0.91</v>
      </c>
      <c r="N430" s="1" t="n">
        <v>0</v>
      </c>
      <c r="O430" s="1" t="n">
        <v>0</v>
      </c>
      <c r="P430" s="1" t="n">
        <v>0</v>
      </c>
      <c r="Q430" s="1" t="n">
        <v>1</v>
      </c>
      <c r="R430" s="1" t="n">
        <v>2.5095E-005</v>
      </c>
      <c r="S430" s="1" t="n">
        <v>3.98E-007</v>
      </c>
      <c r="T430" s="1" t="n">
        <v>3</v>
      </c>
      <c r="U430" s="1" t="n">
        <v>0</v>
      </c>
      <c r="V430" s="1" t="n">
        <v>0</v>
      </c>
      <c r="W430" s="186" t="s">
        <v>879</v>
      </c>
      <c r="X430" s="1" t="s">
        <v>308</v>
      </c>
      <c r="Y430" s="1" t="s">
        <v>309</v>
      </c>
      <c r="AD430" s="1" t="n">
        <f aca="false">AD429+3</f>
        <v>1286</v>
      </c>
      <c r="AE430" s="1" t="n">
        <v>429</v>
      </c>
      <c r="AF430" s="1" t="str">
        <f aca="true">INDIRECT("A"&amp;AD430)</f>
        <v>72-0.6</v>
      </c>
      <c r="AG430" s="1" t="n">
        <f aca="true">INDIRECT("D"&amp;AD430)</f>
        <v>200</v>
      </c>
      <c r="AH430" s="1" t="n">
        <f aca="true">INDIRECT("E"&amp;AD430)</f>
        <v>976</v>
      </c>
      <c r="AI430" s="184" t="n">
        <f aca="true">INDIRECT("I"&amp;AD430)</f>
        <v>-8.2317E-006</v>
      </c>
      <c r="AJ430" s="184" t="n">
        <f aca="true">INDIRECT("J"&amp;AD430)</f>
        <v>-4.07E-007</v>
      </c>
      <c r="AK430" s="184" t="n">
        <f aca="true">AVERAGE(INDIRECT("K"&amp;AD430):INDIRECT("K"&amp;AD431-1))</f>
        <v>0.00222233333333333</v>
      </c>
      <c r="AL430" s="184" t="n">
        <f aca="true">AVERAGE(INDIRECT("L"&amp;AD430):INDIRECT("L"&amp;AD431-1))</f>
        <v>5.64333333333333E-005</v>
      </c>
      <c r="AM430" s="184" t="n">
        <f aca="false">(ABS(AK430)/AK430*SQRT((AK430)^2+(AL430)^2))</f>
        <v>0.00222304974428274</v>
      </c>
      <c r="AO430" s="184" t="n">
        <f aca="true">STDEV(INDIRECT("K"&amp;AD430):INDIRECT("K"&amp;AD431-1))</f>
        <v>5.13160143944528E-007</v>
      </c>
    </row>
    <row r="431" customFormat="false" ht="14.25" hidden="false" customHeight="true" outlineLevel="0" collapsed="false">
      <c r="A431" s="1" t="s">
        <v>880</v>
      </c>
      <c r="B431" s="1" t="s">
        <v>305</v>
      </c>
      <c r="C431" s="1" t="n">
        <v>0</v>
      </c>
      <c r="D431" s="1" t="n">
        <v>200</v>
      </c>
      <c r="E431" s="1" t="n">
        <v>976</v>
      </c>
      <c r="F431" s="1" t="s">
        <v>306</v>
      </c>
      <c r="G431" s="184" t="n">
        <v>0.0029231</v>
      </c>
      <c r="H431" s="184" t="n">
        <v>4.17E-005</v>
      </c>
      <c r="I431" s="184" t="n">
        <v>-8.4035E-006</v>
      </c>
      <c r="J431" s="184" t="n">
        <v>-3.195E-007</v>
      </c>
      <c r="K431" s="184" t="n">
        <v>0.0029315</v>
      </c>
      <c r="L431" s="184" t="n">
        <v>4.2E-005</v>
      </c>
      <c r="M431" s="185" t="n">
        <v>0.82</v>
      </c>
      <c r="N431" s="1" t="n">
        <v>0</v>
      </c>
      <c r="O431" s="1" t="n">
        <v>0</v>
      </c>
      <c r="P431" s="1" t="n">
        <v>0</v>
      </c>
      <c r="Q431" s="1" t="n">
        <v>1</v>
      </c>
      <c r="R431" s="1" t="n">
        <v>2.9315E-005</v>
      </c>
      <c r="S431" s="1" t="n">
        <v>4.201E-007</v>
      </c>
      <c r="T431" s="1" t="n">
        <v>4</v>
      </c>
      <c r="U431" s="1" t="n">
        <v>0</v>
      </c>
      <c r="V431" s="1" t="n">
        <v>0</v>
      </c>
      <c r="W431" s="186" t="s">
        <v>881</v>
      </c>
      <c r="X431" s="1" t="s">
        <v>308</v>
      </c>
      <c r="Y431" s="1" t="s">
        <v>309</v>
      </c>
      <c r="AD431" s="1" t="n">
        <f aca="false">AD430+3</f>
        <v>1289</v>
      </c>
      <c r="AE431" s="1" t="n">
        <v>430</v>
      </c>
      <c r="AF431" s="1" t="str">
        <f aca="true">INDIRECT("A"&amp;AD431)</f>
        <v>72-0.4</v>
      </c>
      <c r="AG431" s="1" t="n">
        <f aca="true">INDIRECT("D"&amp;AD431)</f>
        <v>200</v>
      </c>
      <c r="AH431" s="1" t="n">
        <f aca="true">INDIRECT("E"&amp;AD431)</f>
        <v>976</v>
      </c>
      <c r="AI431" s="184" t="n">
        <f aca="true">INDIRECT("I"&amp;AD431)</f>
        <v>-8.2317E-006</v>
      </c>
      <c r="AJ431" s="184" t="n">
        <f aca="true">INDIRECT("J"&amp;AD431)</f>
        <v>-4.07E-007</v>
      </c>
      <c r="AK431" s="184" t="n">
        <f aca="true">AVERAGE(INDIRECT("K"&amp;AD431):INDIRECT("K"&amp;AD432-1))</f>
        <v>0.00169166666666667</v>
      </c>
      <c r="AL431" s="184" t="n">
        <f aca="true">AVERAGE(INDIRECT("L"&amp;AD431):INDIRECT("L"&amp;AD432-1))</f>
        <v>4.08E-005</v>
      </c>
      <c r="AM431" s="184" t="n">
        <f aca="false">(ABS(AK431)/AK431*SQRT((AK431)^2+(AL431)^2))</f>
        <v>0.00169215860696068</v>
      </c>
      <c r="AO431" s="184" t="n">
        <f aca="true">STDEV(INDIRECT("K"&amp;AD431):INDIRECT("K"&amp;AD432-1))</f>
        <v>4.16333199893254E-007</v>
      </c>
    </row>
    <row r="432" customFormat="false" ht="14.25" hidden="false" customHeight="true" outlineLevel="0" collapsed="false">
      <c r="A432" s="1" t="s">
        <v>880</v>
      </c>
      <c r="B432" s="1" t="s">
        <v>305</v>
      </c>
      <c r="C432" s="1" t="n">
        <v>0</v>
      </c>
      <c r="D432" s="1" t="n">
        <v>200</v>
      </c>
      <c r="E432" s="1" t="n">
        <v>976</v>
      </c>
      <c r="F432" s="1" t="s">
        <v>306</v>
      </c>
      <c r="G432" s="184" t="n">
        <v>0.0029233</v>
      </c>
      <c r="H432" s="184" t="n">
        <v>4.15E-005</v>
      </c>
      <c r="I432" s="184" t="n">
        <v>-8.4035E-006</v>
      </c>
      <c r="J432" s="184" t="n">
        <v>-3.195E-007</v>
      </c>
      <c r="K432" s="184" t="n">
        <v>0.0029317</v>
      </c>
      <c r="L432" s="184" t="n">
        <v>4.18E-005</v>
      </c>
      <c r="M432" s="185" t="n">
        <v>0.82</v>
      </c>
      <c r="N432" s="1" t="n">
        <v>0</v>
      </c>
      <c r="O432" s="1" t="n">
        <v>0</v>
      </c>
      <c r="P432" s="1" t="n">
        <v>0</v>
      </c>
      <c r="Q432" s="1" t="n">
        <v>1</v>
      </c>
      <c r="R432" s="1" t="n">
        <v>2.9317E-005</v>
      </c>
      <c r="S432" s="1" t="n">
        <v>4.183E-007</v>
      </c>
      <c r="T432" s="1" t="n">
        <v>4</v>
      </c>
      <c r="U432" s="1" t="n">
        <v>0</v>
      </c>
      <c r="V432" s="1" t="n">
        <v>0</v>
      </c>
      <c r="W432" s="186" t="s">
        <v>882</v>
      </c>
      <c r="X432" s="1" t="s">
        <v>308</v>
      </c>
      <c r="Y432" s="1" t="s">
        <v>309</v>
      </c>
      <c r="AD432" s="1" t="n">
        <f aca="false">AD431+3</f>
        <v>1292</v>
      </c>
      <c r="AE432" s="1" t="n">
        <v>431</v>
      </c>
      <c r="AF432" s="1" t="str">
        <f aca="true">INDIRECT("A"&amp;AD432)</f>
        <v>72-0.2</v>
      </c>
      <c r="AG432" s="1" t="n">
        <f aca="true">INDIRECT("D"&amp;AD432)</f>
        <v>200</v>
      </c>
      <c r="AH432" s="1" t="n">
        <f aca="true">INDIRECT("E"&amp;AD432)</f>
        <v>976</v>
      </c>
      <c r="AI432" s="184" t="n">
        <f aca="true">INDIRECT("I"&amp;AD432)</f>
        <v>-8.2317E-006</v>
      </c>
      <c r="AJ432" s="184" t="n">
        <f aca="true">INDIRECT("J"&amp;AD432)</f>
        <v>-4.07E-007</v>
      </c>
      <c r="AK432" s="184" t="n">
        <f aca="true">AVERAGE(INDIRECT("K"&amp;AD432):INDIRECT("K"&amp;AD433-1))</f>
        <v>0.00232226666666667</v>
      </c>
      <c r="AL432" s="184" t="n">
        <f aca="true">AVERAGE(INDIRECT("L"&amp;AD432):INDIRECT("L"&amp;AD433-1))</f>
        <v>5.02E-005</v>
      </c>
      <c r="AM432" s="184" t="n">
        <f aca="false">(ABS(AK432)/AK432*SQRT((AK432)^2+(AL432)^2))</f>
        <v>0.00232280918525632</v>
      </c>
      <c r="AO432" s="184" t="n">
        <f aca="true">STDEV(INDIRECT("K"&amp;AD432):INDIRECT("K"&amp;AD433-1))</f>
        <v>1.02632028788954E-006</v>
      </c>
    </row>
    <row r="433" customFormat="false" ht="14.25" hidden="false" customHeight="true" outlineLevel="0" collapsed="false">
      <c r="A433" s="1" t="s">
        <v>880</v>
      </c>
      <c r="B433" s="1" t="s">
        <v>305</v>
      </c>
      <c r="C433" s="1" t="n">
        <v>0</v>
      </c>
      <c r="D433" s="1" t="n">
        <v>200</v>
      </c>
      <c r="E433" s="1" t="n">
        <v>976</v>
      </c>
      <c r="F433" s="1" t="s">
        <v>306</v>
      </c>
      <c r="G433" s="184" t="n">
        <v>0.0029234</v>
      </c>
      <c r="H433" s="184" t="n">
        <v>4.1E-005</v>
      </c>
      <c r="I433" s="184" t="n">
        <v>-8.4035E-006</v>
      </c>
      <c r="J433" s="184" t="n">
        <v>-3.195E-007</v>
      </c>
      <c r="K433" s="184" t="n">
        <v>0.0029318</v>
      </c>
      <c r="L433" s="184" t="n">
        <v>4.13E-005</v>
      </c>
      <c r="M433" s="185" t="n">
        <v>0.81</v>
      </c>
      <c r="N433" s="1" t="n">
        <v>0</v>
      </c>
      <c r="O433" s="1" t="n">
        <v>0</v>
      </c>
      <c r="P433" s="1" t="n">
        <v>0</v>
      </c>
      <c r="Q433" s="1" t="n">
        <v>1</v>
      </c>
      <c r="R433" s="1" t="n">
        <v>2.9318E-005</v>
      </c>
      <c r="S433" s="1" t="n">
        <v>4.133E-007</v>
      </c>
      <c r="T433" s="1" t="n">
        <v>4</v>
      </c>
      <c r="U433" s="1" t="n">
        <v>0</v>
      </c>
      <c r="V433" s="1" t="n">
        <v>0</v>
      </c>
      <c r="W433" s="186" t="s">
        <v>883</v>
      </c>
      <c r="X433" s="1" t="s">
        <v>308</v>
      </c>
      <c r="Y433" s="1" t="s">
        <v>309</v>
      </c>
      <c r="AD433" s="1" t="n">
        <f aca="false">AD432+3</f>
        <v>1295</v>
      </c>
      <c r="AE433" s="1" t="n">
        <v>432</v>
      </c>
      <c r="AF433" s="1" t="str">
        <f aca="true">INDIRECT("A"&amp;AD433)</f>
        <v>72-&lt;0.2</v>
      </c>
      <c r="AG433" s="1" t="n">
        <f aca="true">INDIRECT("D"&amp;AD433)</f>
        <v>200</v>
      </c>
      <c r="AH433" s="1" t="n">
        <f aca="true">INDIRECT("E"&amp;AD433)</f>
        <v>976</v>
      </c>
      <c r="AI433" s="184" t="n">
        <f aca="true">INDIRECT("I"&amp;AD433)</f>
        <v>-8.2317E-006</v>
      </c>
      <c r="AJ433" s="184" t="n">
        <f aca="true">INDIRECT("J"&amp;AD433)</f>
        <v>-4.07E-007</v>
      </c>
      <c r="AK433" s="184" t="n">
        <f aca="true">AVERAGE(INDIRECT("K"&amp;AD433):INDIRECT("K"&amp;AD434-1))</f>
        <v>0.00558133333333333</v>
      </c>
      <c r="AL433" s="184" t="n">
        <f aca="true">AVERAGE(INDIRECT("L"&amp;AD433):INDIRECT("L"&amp;AD434-1))</f>
        <v>9.83333333333333E-005</v>
      </c>
      <c r="AM433" s="184" t="n">
        <f aca="false">(ABS(AK433)/AK433*SQRT((AK433)^2+(AL433)^2))</f>
        <v>0.00558219949681326</v>
      </c>
      <c r="AO433" s="184" t="n">
        <f aca="true">STDEV(INDIRECT("K"&amp;AD433):INDIRECT("K"&amp;AD434-1))</f>
        <v>1.70098010962339E-006</v>
      </c>
    </row>
    <row r="434" customFormat="false" ht="14.25" hidden="false" customHeight="true" outlineLevel="0" collapsed="false">
      <c r="A434" s="1" t="s">
        <v>884</v>
      </c>
      <c r="B434" s="1" t="s">
        <v>305</v>
      </c>
      <c r="C434" s="1" t="n">
        <v>0</v>
      </c>
      <c r="D434" s="1" t="n">
        <v>200</v>
      </c>
      <c r="E434" s="1" t="n">
        <v>976</v>
      </c>
      <c r="F434" s="1" t="s">
        <v>306</v>
      </c>
      <c r="G434" s="184" t="n">
        <v>0.0029336</v>
      </c>
      <c r="H434" s="184" t="n">
        <v>4.5E-005</v>
      </c>
      <c r="I434" s="184" t="n">
        <v>-8.4035E-006</v>
      </c>
      <c r="J434" s="184" t="n">
        <v>-3.195E-007</v>
      </c>
      <c r="K434" s="184" t="n">
        <v>0.002942</v>
      </c>
      <c r="L434" s="184" t="n">
        <v>4.54E-005</v>
      </c>
      <c r="M434" s="185" t="n">
        <v>0.88</v>
      </c>
      <c r="N434" s="1" t="n">
        <v>0</v>
      </c>
      <c r="O434" s="1" t="n">
        <v>0</v>
      </c>
      <c r="P434" s="1" t="n">
        <v>0</v>
      </c>
      <c r="Q434" s="1" t="n">
        <v>1</v>
      </c>
      <c r="R434" s="1" t="n">
        <v>2.942E-005</v>
      </c>
      <c r="S434" s="1" t="n">
        <v>4.536E-007</v>
      </c>
      <c r="T434" s="1" t="n">
        <v>4</v>
      </c>
      <c r="U434" s="1" t="n">
        <v>0</v>
      </c>
      <c r="V434" s="1" t="n">
        <v>0</v>
      </c>
      <c r="W434" s="186" t="s">
        <v>885</v>
      </c>
      <c r="X434" s="1" t="s">
        <v>308</v>
      </c>
      <c r="Y434" s="1" t="s">
        <v>309</v>
      </c>
      <c r="AD434" s="1" t="n">
        <f aca="false">AD433+3</f>
        <v>1298</v>
      </c>
      <c r="AE434" s="1" t="n">
        <v>433</v>
      </c>
      <c r="AF434" s="1" t="str">
        <f aca="true">INDIRECT("A"&amp;AD434)</f>
        <v>73-ALL</v>
      </c>
      <c r="AG434" s="1" t="n">
        <f aca="true">INDIRECT("D"&amp;AD434)</f>
        <v>200</v>
      </c>
      <c r="AH434" s="1" t="n">
        <f aca="true">INDIRECT("E"&amp;AD434)</f>
        <v>976</v>
      </c>
      <c r="AI434" s="184" t="n">
        <f aca="true">INDIRECT("I"&amp;AD434)</f>
        <v>-8.2317E-006</v>
      </c>
      <c r="AJ434" s="184" t="n">
        <f aca="true">INDIRECT("J"&amp;AD434)</f>
        <v>-4.07E-007</v>
      </c>
      <c r="AK434" s="184" t="n">
        <f aca="true">AVERAGE(INDIRECT("K"&amp;AD434):INDIRECT("K"&amp;AD435-1))</f>
        <v>0.00141206666666667</v>
      </c>
      <c r="AL434" s="184" t="n">
        <f aca="true">AVERAGE(INDIRECT("L"&amp;AD434):INDIRECT("L"&amp;AD435-1))</f>
        <v>3.99333333333333E-005</v>
      </c>
      <c r="AM434" s="184" t="n">
        <f aca="false">(ABS(AK434)/AK434*SQRT((AK434)^2+(AL434)^2))</f>
        <v>0.00141263121239134</v>
      </c>
      <c r="AO434" s="184" t="n">
        <f aca="true">STDEV(INDIRECT("K"&amp;AD434):INDIRECT("K"&amp;AD435-1))</f>
        <v>5.77350269188701E-008</v>
      </c>
    </row>
    <row r="435" customFormat="false" ht="14.25" hidden="false" customHeight="true" outlineLevel="0" collapsed="false">
      <c r="A435" s="1" t="s">
        <v>884</v>
      </c>
      <c r="B435" s="1" t="s">
        <v>305</v>
      </c>
      <c r="C435" s="1" t="n">
        <v>0</v>
      </c>
      <c r="D435" s="1" t="n">
        <v>200</v>
      </c>
      <c r="E435" s="1" t="n">
        <v>976</v>
      </c>
      <c r="F435" s="1" t="s">
        <v>306</v>
      </c>
      <c r="G435" s="184" t="n">
        <v>0.0029325</v>
      </c>
      <c r="H435" s="184" t="n">
        <v>4.43E-005</v>
      </c>
      <c r="I435" s="184" t="n">
        <v>-8.4035E-006</v>
      </c>
      <c r="J435" s="184" t="n">
        <v>-3.195E-007</v>
      </c>
      <c r="K435" s="184" t="n">
        <v>0.0029409</v>
      </c>
      <c r="L435" s="184" t="n">
        <v>4.46E-005</v>
      </c>
      <c r="M435" s="185" t="n">
        <v>0.87</v>
      </c>
      <c r="N435" s="1" t="n">
        <v>0</v>
      </c>
      <c r="O435" s="1" t="n">
        <v>0</v>
      </c>
      <c r="P435" s="1" t="n">
        <v>0</v>
      </c>
      <c r="Q435" s="1" t="n">
        <v>1</v>
      </c>
      <c r="R435" s="1" t="n">
        <v>2.9409E-005</v>
      </c>
      <c r="S435" s="1" t="n">
        <v>4.461E-007</v>
      </c>
      <c r="T435" s="1" t="n">
        <v>4</v>
      </c>
      <c r="U435" s="1" t="n">
        <v>0</v>
      </c>
      <c r="V435" s="1" t="n">
        <v>0</v>
      </c>
      <c r="W435" s="186" t="s">
        <v>886</v>
      </c>
      <c r="X435" s="1" t="s">
        <v>308</v>
      </c>
      <c r="Y435" s="1" t="s">
        <v>309</v>
      </c>
      <c r="AD435" s="1" t="n">
        <f aca="false">AD434+3</f>
        <v>1301</v>
      </c>
      <c r="AE435" s="1" t="n">
        <v>434</v>
      </c>
      <c r="AF435" s="1" t="str">
        <f aca="true">INDIRECT("A"&amp;AD435)</f>
        <v>73-0.8</v>
      </c>
      <c r="AG435" s="1" t="n">
        <f aca="true">INDIRECT("D"&amp;AD435)</f>
        <v>200</v>
      </c>
      <c r="AH435" s="1" t="n">
        <f aca="true">INDIRECT("E"&amp;AD435)</f>
        <v>976</v>
      </c>
      <c r="AI435" s="184" t="n">
        <f aca="true">INDIRECT("I"&amp;AD435)</f>
        <v>-8.2317E-006</v>
      </c>
      <c r="AJ435" s="184" t="n">
        <f aca="true">INDIRECT("J"&amp;AD435)</f>
        <v>-4.07E-007</v>
      </c>
      <c r="AK435" s="184" t="n">
        <f aca="true">AVERAGE(INDIRECT("K"&amp;AD435):INDIRECT("K"&amp;AD436-1))</f>
        <v>0.00161103333333333</v>
      </c>
      <c r="AL435" s="184" t="n">
        <f aca="true">AVERAGE(INDIRECT("L"&amp;AD435):INDIRECT("L"&amp;AD436-1))</f>
        <v>4.53E-005</v>
      </c>
      <c r="AM435" s="184" t="n">
        <f aca="false">(ABS(AK435)/AK435*SQRT((AK435)^2+(AL435)^2))</f>
        <v>0.00161167009375713</v>
      </c>
      <c r="AO435" s="184" t="n">
        <f aca="true">STDEV(INDIRECT("K"&amp;AD435):INDIRECT("K"&amp;AD436-1))</f>
        <v>6.80685928555461E-007</v>
      </c>
    </row>
    <row r="436" customFormat="false" ht="14.25" hidden="false" customHeight="true" outlineLevel="0" collapsed="false">
      <c r="A436" s="1" t="s">
        <v>884</v>
      </c>
      <c r="B436" s="1" t="s">
        <v>305</v>
      </c>
      <c r="C436" s="1" t="n">
        <v>0</v>
      </c>
      <c r="D436" s="1" t="n">
        <v>200</v>
      </c>
      <c r="E436" s="1" t="n">
        <v>976</v>
      </c>
      <c r="F436" s="1" t="s">
        <v>306</v>
      </c>
      <c r="G436" s="184" t="n">
        <v>0.0029336</v>
      </c>
      <c r="H436" s="184" t="n">
        <v>4.42E-005</v>
      </c>
      <c r="I436" s="184" t="n">
        <v>-8.4035E-006</v>
      </c>
      <c r="J436" s="184" t="n">
        <v>-3.195E-007</v>
      </c>
      <c r="K436" s="184" t="n">
        <v>0.002942</v>
      </c>
      <c r="L436" s="184" t="n">
        <v>4.45E-005</v>
      </c>
      <c r="M436" s="185" t="n">
        <v>0.87</v>
      </c>
      <c r="N436" s="1" t="n">
        <v>0</v>
      </c>
      <c r="O436" s="1" t="n">
        <v>0</v>
      </c>
      <c r="P436" s="1" t="n">
        <v>0</v>
      </c>
      <c r="Q436" s="1" t="n">
        <v>1</v>
      </c>
      <c r="R436" s="1" t="n">
        <v>2.942E-005</v>
      </c>
      <c r="S436" s="1" t="n">
        <v>4.453E-007</v>
      </c>
      <c r="T436" s="1" t="n">
        <v>4</v>
      </c>
      <c r="U436" s="1" t="n">
        <v>0</v>
      </c>
      <c r="V436" s="1" t="n">
        <v>0</v>
      </c>
      <c r="W436" s="186" t="s">
        <v>887</v>
      </c>
      <c r="X436" s="1" t="s">
        <v>308</v>
      </c>
      <c r="Y436" s="1" t="s">
        <v>309</v>
      </c>
      <c r="AD436" s="1" t="n">
        <f aca="false">AD435+3</f>
        <v>1304</v>
      </c>
      <c r="AE436" s="1" t="n">
        <v>435</v>
      </c>
      <c r="AF436" s="1" t="str">
        <f aca="true">INDIRECT("A"&amp;AD436)</f>
        <v>73-0.6</v>
      </c>
      <c r="AG436" s="1" t="n">
        <f aca="true">INDIRECT("D"&amp;AD436)</f>
        <v>200</v>
      </c>
      <c r="AH436" s="1" t="n">
        <f aca="true">INDIRECT("E"&amp;AD436)</f>
        <v>976</v>
      </c>
      <c r="AI436" s="184" t="n">
        <f aca="true">INDIRECT("I"&amp;AD436)</f>
        <v>-8.2317E-006</v>
      </c>
      <c r="AJ436" s="184" t="n">
        <f aca="true">INDIRECT("J"&amp;AD436)</f>
        <v>-4.07E-007</v>
      </c>
      <c r="AK436" s="184" t="n">
        <f aca="true">AVERAGE(INDIRECT("K"&amp;AD436):INDIRECT("K"&amp;AD437-1))</f>
        <v>0.0011717</v>
      </c>
      <c r="AL436" s="184" t="n">
        <f aca="true">AVERAGE(INDIRECT("L"&amp;AD436):INDIRECT("L"&amp;AD437-1))</f>
        <v>3.23333333333333E-005</v>
      </c>
      <c r="AM436" s="184" t="n">
        <f aca="false">(ABS(AK436)/AK436*SQRT((AK436)^2+(AL436)^2))</f>
        <v>0.00117214603801934</v>
      </c>
      <c r="AO436" s="184" t="n">
        <f aca="true">STDEV(INDIRECT("K"&amp;AD436):INDIRECT("K"&amp;AD437-1))</f>
        <v>4.35889894354066E-007</v>
      </c>
    </row>
    <row r="437" customFormat="false" ht="14.25" hidden="false" customHeight="true" outlineLevel="0" collapsed="false">
      <c r="A437" s="1" t="s">
        <v>888</v>
      </c>
      <c r="B437" s="1" t="s">
        <v>305</v>
      </c>
      <c r="C437" s="1" t="n">
        <v>0</v>
      </c>
      <c r="D437" s="1" t="n">
        <v>200</v>
      </c>
      <c r="E437" s="1" t="n">
        <v>976</v>
      </c>
      <c r="F437" s="1" t="s">
        <v>306</v>
      </c>
      <c r="G437" s="184" t="n">
        <v>0.00085002</v>
      </c>
      <c r="H437" s="184" t="n">
        <v>1.3291E-005</v>
      </c>
      <c r="I437" s="184" t="n">
        <v>-8.4035E-006</v>
      </c>
      <c r="J437" s="184" t="n">
        <v>-3.195E-007</v>
      </c>
      <c r="K437" s="184" t="n">
        <v>0.00085843</v>
      </c>
      <c r="L437" s="184" t="n">
        <v>1.361E-005</v>
      </c>
      <c r="M437" s="185" t="n">
        <v>0.91</v>
      </c>
      <c r="N437" s="1" t="n">
        <v>0</v>
      </c>
      <c r="O437" s="1" t="n">
        <v>0</v>
      </c>
      <c r="P437" s="1" t="n">
        <v>0</v>
      </c>
      <c r="Q437" s="1" t="n">
        <v>1</v>
      </c>
      <c r="R437" s="1" t="n">
        <v>8.5843E-006</v>
      </c>
      <c r="S437" s="1" t="n">
        <v>1.361E-007</v>
      </c>
      <c r="T437" s="1" t="n">
        <v>3</v>
      </c>
      <c r="U437" s="1" t="n">
        <v>0</v>
      </c>
      <c r="V437" s="1" t="n">
        <v>0</v>
      </c>
      <c r="W437" s="186" t="s">
        <v>889</v>
      </c>
      <c r="X437" s="1" t="s">
        <v>308</v>
      </c>
      <c r="Y437" s="1" t="s">
        <v>309</v>
      </c>
      <c r="AD437" s="1" t="n">
        <f aca="false">AD436+3</f>
        <v>1307</v>
      </c>
      <c r="AE437" s="1" t="n">
        <v>436</v>
      </c>
      <c r="AF437" s="1" t="str">
        <f aca="true">INDIRECT("A"&amp;AD437)</f>
        <v>73-0.4</v>
      </c>
      <c r="AG437" s="1" t="n">
        <f aca="true">INDIRECT("D"&amp;AD437)</f>
        <v>200</v>
      </c>
      <c r="AH437" s="1" t="n">
        <f aca="true">INDIRECT("E"&amp;AD437)</f>
        <v>976</v>
      </c>
      <c r="AI437" s="184" t="n">
        <f aca="true">INDIRECT("I"&amp;AD437)</f>
        <v>-8.2317E-006</v>
      </c>
      <c r="AJ437" s="184" t="n">
        <f aca="true">INDIRECT("J"&amp;AD437)</f>
        <v>-4.07E-007</v>
      </c>
      <c r="AK437" s="184" t="n">
        <f aca="true">AVERAGE(INDIRECT("K"&amp;AD437):INDIRECT("K"&amp;AD438-1))</f>
        <v>0.000696336666666667</v>
      </c>
      <c r="AL437" s="184" t="n">
        <f aca="true">AVERAGE(INDIRECT("L"&amp;AD437):INDIRECT("L"&amp;AD438-1))</f>
        <v>1.98116666666667E-005</v>
      </c>
      <c r="AM437" s="184" t="n">
        <f aca="false">(ABS(AK437)/AK437*SQRT((AK437)^2+(AL437)^2))</f>
        <v>0.000696618443253232</v>
      </c>
      <c r="AO437" s="184" t="n">
        <f aca="true">STDEV(INDIRECT("K"&amp;AD437):INDIRECT("K"&amp;AD438-1))</f>
        <v>2.65769323537036E-007</v>
      </c>
    </row>
    <row r="438" customFormat="false" ht="14.25" hidden="false" customHeight="true" outlineLevel="0" collapsed="false">
      <c r="A438" s="1" t="s">
        <v>888</v>
      </c>
      <c r="B438" s="1" t="s">
        <v>305</v>
      </c>
      <c r="C438" s="1" t="n">
        <v>0</v>
      </c>
      <c r="D438" s="1" t="n">
        <v>200</v>
      </c>
      <c r="E438" s="1" t="n">
        <v>976</v>
      </c>
      <c r="F438" s="1" t="s">
        <v>306</v>
      </c>
      <c r="G438" s="184" t="n">
        <v>0.00084953</v>
      </c>
      <c r="H438" s="184" t="n">
        <v>1.327E-005</v>
      </c>
      <c r="I438" s="184" t="n">
        <v>-8.4035E-006</v>
      </c>
      <c r="J438" s="184" t="n">
        <v>-3.195E-007</v>
      </c>
      <c r="K438" s="184" t="n">
        <v>0.00085793</v>
      </c>
      <c r="L438" s="184" t="n">
        <v>1.3589E-005</v>
      </c>
      <c r="M438" s="185" t="n">
        <v>0.91</v>
      </c>
      <c r="N438" s="1" t="n">
        <v>0</v>
      </c>
      <c r="O438" s="1" t="n">
        <v>0</v>
      </c>
      <c r="P438" s="1" t="n">
        <v>0</v>
      </c>
      <c r="Q438" s="1" t="n">
        <v>1</v>
      </c>
      <c r="R438" s="1" t="n">
        <v>8.5793E-006</v>
      </c>
      <c r="S438" s="1" t="n">
        <v>1.359E-007</v>
      </c>
      <c r="T438" s="1" t="n">
        <v>3</v>
      </c>
      <c r="U438" s="1" t="n">
        <v>0</v>
      </c>
      <c r="V438" s="1" t="n">
        <v>0</v>
      </c>
      <c r="W438" s="186" t="s">
        <v>890</v>
      </c>
      <c r="X438" s="1" t="s">
        <v>308</v>
      </c>
      <c r="Y438" s="1" t="s">
        <v>309</v>
      </c>
      <c r="AD438" s="1" t="n">
        <f aca="false">AD437+3</f>
        <v>1310</v>
      </c>
      <c r="AE438" s="1" t="n">
        <v>437</v>
      </c>
      <c r="AF438" s="1" t="str">
        <f aca="true">INDIRECT("A"&amp;AD438)</f>
        <v>73-0.2</v>
      </c>
      <c r="AG438" s="1" t="n">
        <f aca="true">INDIRECT("D"&amp;AD438)</f>
        <v>200</v>
      </c>
      <c r="AH438" s="1" t="n">
        <f aca="true">INDIRECT("E"&amp;AD438)</f>
        <v>976</v>
      </c>
      <c r="AI438" s="184" t="n">
        <f aca="true">INDIRECT("I"&amp;AD438)</f>
        <v>-8.2317E-006</v>
      </c>
      <c r="AJ438" s="184" t="n">
        <f aca="true">INDIRECT("J"&amp;AD438)</f>
        <v>-4.07E-007</v>
      </c>
      <c r="AK438" s="184" t="n">
        <f aca="true">AVERAGE(INDIRECT("K"&amp;AD438):INDIRECT("K"&amp;AD439-1))</f>
        <v>0.000915743333333333</v>
      </c>
      <c r="AL438" s="184" t="n">
        <f aca="true">AVERAGE(INDIRECT("L"&amp;AD438):INDIRECT("L"&amp;AD439-1))</f>
        <v>2.54063333333333E-005</v>
      </c>
      <c r="AM438" s="184" t="n">
        <f aca="false">(ABS(AK438)/AK438*SQRT((AK438)^2+(AL438)^2))</f>
        <v>0.000916095701506065</v>
      </c>
      <c r="AO438" s="184" t="n">
        <f aca="true">STDEV(INDIRECT("K"&amp;AD438):INDIRECT("K"&amp;AD439-1))</f>
        <v>9.07377172587695E-008</v>
      </c>
    </row>
    <row r="439" customFormat="false" ht="14.25" hidden="false" customHeight="true" outlineLevel="0" collapsed="false">
      <c r="A439" s="1" t="s">
        <v>888</v>
      </c>
      <c r="B439" s="1" t="s">
        <v>305</v>
      </c>
      <c r="C439" s="1" t="n">
        <v>0</v>
      </c>
      <c r="D439" s="1" t="n">
        <v>200</v>
      </c>
      <c r="E439" s="1" t="n">
        <v>976</v>
      </c>
      <c r="F439" s="1" t="s">
        <v>306</v>
      </c>
      <c r="G439" s="184" t="n">
        <v>0.00085005</v>
      </c>
      <c r="H439" s="184" t="n">
        <v>1.3437E-005</v>
      </c>
      <c r="I439" s="184" t="n">
        <v>-8.4035E-006</v>
      </c>
      <c r="J439" s="184" t="n">
        <v>-3.195E-007</v>
      </c>
      <c r="K439" s="184" t="n">
        <v>0.00085846</v>
      </c>
      <c r="L439" s="184" t="n">
        <v>1.3757E-005</v>
      </c>
      <c r="M439" s="185" t="n">
        <v>0.92</v>
      </c>
      <c r="N439" s="1" t="n">
        <v>0</v>
      </c>
      <c r="O439" s="1" t="n">
        <v>0</v>
      </c>
      <c r="P439" s="1" t="n">
        <v>0</v>
      </c>
      <c r="Q439" s="1" t="n">
        <v>1</v>
      </c>
      <c r="R439" s="1" t="n">
        <v>8.5846E-006</v>
      </c>
      <c r="S439" s="1" t="n">
        <v>1.376E-007</v>
      </c>
      <c r="T439" s="1" t="n">
        <v>3</v>
      </c>
      <c r="U439" s="1" t="n">
        <v>0</v>
      </c>
      <c r="V439" s="1" t="n">
        <v>0</v>
      </c>
      <c r="W439" s="186" t="s">
        <v>891</v>
      </c>
      <c r="X439" s="1" t="s">
        <v>308</v>
      </c>
      <c r="Y439" s="1" t="s">
        <v>309</v>
      </c>
      <c r="AD439" s="1" t="n">
        <f aca="false">AD438+3</f>
        <v>1313</v>
      </c>
      <c r="AE439" s="1" t="n">
        <v>438</v>
      </c>
      <c r="AF439" s="1" t="str">
        <f aca="true">INDIRECT("A"&amp;AD439)</f>
        <v>73-&lt;0.2</v>
      </c>
      <c r="AG439" s="1" t="n">
        <f aca="true">INDIRECT("D"&amp;AD439)</f>
        <v>200</v>
      </c>
      <c r="AH439" s="1" t="n">
        <f aca="true">INDIRECT("E"&amp;AD439)</f>
        <v>976</v>
      </c>
      <c r="AI439" s="184" t="n">
        <f aca="true">INDIRECT("I"&amp;AD439)</f>
        <v>-8.2317E-006</v>
      </c>
      <c r="AJ439" s="184" t="n">
        <f aca="true">INDIRECT("J"&amp;AD439)</f>
        <v>-4.07E-007</v>
      </c>
      <c r="AK439" s="184" t="n">
        <f aca="true">AVERAGE(INDIRECT("K"&amp;AD439):INDIRECT("K"&amp;AD440-1))</f>
        <v>0.001972</v>
      </c>
      <c r="AL439" s="184" t="n">
        <f aca="true">AVERAGE(INDIRECT("L"&amp;AD439):INDIRECT("L"&amp;AD440-1))</f>
        <v>5.45333333333333E-005</v>
      </c>
      <c r="AM439" s="184" t="n">
        <f aca="false">(ABS(AK439)/AK439*SQRT((AK439)^2+(AL439)^2))</f>
        <v>0.00197275388339358</v>
      </c>
      <c r="AO439" s="184" t="n">
        <f aca="true">STDEV(INDIRECT("K"&amp;AD439):INDIRECT("K"&amp;AD440-1))</f>
        <v>1.00000000000057E-007</v>
      </c>
    </row>
    <row r="440" customFormat="false" ht="14.25" hidden="false" customHeight="true" outlineLevel="0" collapsed="false">
      <c r="A440" s="1" t="s">
        <v>892</v>
      </c>
      <c r="B440" s="1" t="s">
        <v>305</v>
      </c>
      <c r="C440" s="1" t="n">
        <v>0</v>
      </c>
      <c r="D440" s="1" t="n">
        <v>200</v>
      </c>
      <c r="E440" s="1" t="n">
        <v>976</v>
      </c>
      <c r="F440" s="1" t="s">
        <v>306</v>
      </c>
      <c r="G440" s="184" t="n">
        <v>0.0010509</v>
      </c>
      <c r="H440" s="184" t="n">
        <v>1.7E-005</v>
      </c>
      <c r="I440" s="184" t="n">
        <v>-8.4035E-006</v>
      </c>
      <c r="J440" s="184" t="n">
        <v>-3.195E-007</v>
      </c>
      <c r="K440" s="184" t="n">
        <v>0.0010593</v>
      </c>
      <c r="L440" s="184" t="n">
        <v>1.73E-005</v>
      </c>
      <c r="M440" s="185" t="n">
        <v>0.93</v>
      </c>
      <c r="N440" s="1" t="n">
        <v>0</v>
      </c>
      <c r="O440" s="1" t="n">
        <v>0</v>
      </c>
      <c r="P440" s="1" t="n">
        <v>0</v>
      </c>
      <c r="Q440" s="1" t="n">
        <v>1</v>
      </c>
      <c r="R440" s="1" t="n">
        <v>1.0593E-005</v>
      </c>
      <c r="S440" s="1" t="n">
        <v>1.728E-007</v>
      </c>
      <c r="T440" s="1" t="n">
        <v>3</v>
      </c>
      <c r="U440" s="1" t="n">
        <v>0</v>
      </c>
      <c r="V440" s="1" t="n">
        <v>0</v>
      </c>
      <c r="W440" s="186" t="s">
        <v>893</v>
      </c>
      <c r="X440" s="1" t="s">
        <v>308</v>
      </c>
      <c r="Y440" s="1" t="s">
        <v>309</v>
      </c>
      <c r="AD440" s="1" t="n">
        <f aca="false">AD439+3</f>
        <v>1316</v>
      </c>
      <c r="AE440" s="1" t="n">
        <v>439</v>
      </c>
      <c r="AF440" s="1" t="str">
        <f aca="true">INDIRECT("A"&amp;AD440)</f>
        <v>74-ALL</v>
      </c>
      <c r="AG440" s="1" t="n">
        <f aca="true">INDIRECT("D"&amp;AD440)</f>
        <v>200</v>
      </c>
      <c r="AH440" s="1" t="n">
        <f aca="true">INDIRECT("E"&amp;AD440)</f>
        <v>976</v>
      </c>
      <c r="AI440" s="184" t="n">
        <f aca="true">INDIRECT("I"&amp;AD440)</f>
        <v>-8.2317E-006</v>
      </c>
      <c r="AJ440" s="184" t="n">
        <f aca="true">INDIRECT("J"&amp;AD440)</f>
        <v>-4.07E-007</v>
      </c>
      <c r="AK440" s="184" t="n">
        <f aca="true">AVERAGE(INDIRECT("K"&amp;AD440):INDIRECT("K"&amp;AD441-1))</f>
        <v>0.00232726666666667</v>
      </c>
      <c r="AL440" s="184" t="n">
        <f aca="true">AVERAGE(INDIRECT("L"&amp;AD440):INDIRECT("L"&amp;AD441-1))</f>
        <v>6.27666666666667E-005</v>
      </c>
      <c r="AM440" s="184" t="n">
        <f aca="false">(ABS(AK440)/AK440*SQRT((AK440)^2+(AL440)^2))</f>
        <v>0.00232811292514393</v>
      </c>
      <c r="AO440" s="184" t="n">
        <f aca="true">STDEV(INDIRECT("K"&amp;AD440):INDIRECT("K"&amp;AD441-1))</f>
        <v>1.52752523165187E-007</v>
      </c>
    </row>
    <row r="441" customFormat="false" ht="14.25" hidden="false" customHeight="true" outlineLevel="0" collapsed="false">
      <c r="A441" s="1" t="s">
        <v>892</v>
      </c>
      <c r="B441" s="1" t="s">
        <v>305</v>
      </c>
      <c r="C441" s="1" t="n">
        <v>0</v>
      </c>
      <c r="D441" s="1" t="n">
        <v>200</v>
      </c>
      <c r="E441" s="1" t="n">
        <v>976</v>
      </c>
      <c r="F441" s="1" t="s">
        <v>306</v>
      </c>
      <c r="G441" s="184" t="n">
        <v>0.0010506</v>
      </c>
      <c r="H441" s="184" t="n">
        <v>1.71E-005</v>
      </c>
      <c r="I441" s="184" t="n">
        <v>-8.4035E-006</v>
      </c>
      <c r="J441" s="184" t="n">
        <v>-3.195E-007</v>
      </c>
      <c r="K441" s="184" t="n">
        <v>0.001059</v>
      </c>
      <c r="L441" s="184" t="n">
        <v>1.74E-005</v>
      </c>
      <c r="M441" s="185" t="n">
        <v>0.94</v>
      </c>
      <c r="N441" s="1" t="n">
        <v>0</v>
      </c>
      <c r="O441" s="1" t="n">
        <v>0</v>
      </c>
      <c r="P441" s="1" t="n">
        <v>0</v>
      </c>
      <c r="Q441" s="1" t="n">
        <v>1</v>
      </c>
      <c r="R441" s="1" t="n">
        <v>1.059E-005</v>
      </c>
      <c r="S441" s="1" t="n">
        <v>1.74E-007</v>
      </c>
      <c r="T441" s="1" t="n">
        <v>3</v>
      </c>
      <c r="U441" s="1" t="n">
        <v>0</v>
      </c>
      <c r="V441" s="1" t="n">
        <v>0</v>
      </c>
      <c r="W441" s="186" t="s">
        <v>894</v>
      </c>
      <c r="X441" s="1" t="s">
        <v>308</v>
      </c>
      <c r="Y441" s="1" t="s">
        <v>309</v>
      </c>
      <c r="AD441" s="1" t="n">
        <f aca="false">AD440+3</f>
        <v>1319</v>
      </c>
      <c r="AE441" s="1" t="n">
        <v>440</v>
      </c>
      <c r="AF441" s="1" t="str">
        <f aca="true">INDIRECT("A"&amp;AD441)</f>
        <v>74-0.8</v>
      </c>
      <c r="AG441" s="1" t="n">
        <f aca="true">INDIRECT("D"&amp;AD441)</f>
        <v>200</v>
      </c>
      <c r="AH441" s="1" t="n">
        <f aca="true">INDIRECT("E"&amp;AD441)</f>
        <v>976</v>
      </c>
      <c r="AI441" s="184" t="n">
        <f aca="true">INDIRECT("I"&amp;AD441)</f>
        <v>-8.2317E-006</v>
      </c>
      <c r="AJ441" s="184" t="n">
        <f aca="true">INDIRECT("J"&amp;AD441)</f>
        <v>-4.07E-007</v>
      </c>
      <c r="AK441" s="184" t="n">
        <f aca="true">AVERAGE(INDIRECT("K"&amp;AD441):INDIRECT("K"&amp;AD442-1))</f>
        <v>0.00159336666666667</v>
      </c>
      <c r="AL441" s="184" t="n">
        <f aca="true">AVERAGE(INDIRECT("L"&amp;AD441):INDIRECT("L"&amp;AD442-1))</f>
        <v>5.89666666666667E-005</v>
      </c>
      <c r="AM441" s="184" t="n">
        <f aca="false">(ABS(AK441)/AK441*SQRT((AK441)^2+(AL441)^2))</f>
        <v>0.0015944574005668</v>
      </c>
      <c r="AO441" s="184" t="n">
        <f aca="true">STDEV(INDIRECT("K"&amp;AD441):INDIRECT("K"&amp;AD442-1))</f>
        <v>8.96288643983258E-007</v>
      </c>
    </row>
    <row r="442" customFormat="false" ht="14.25" hidden="false" customHeight="true" outlineLevel="0" collapsed="false">
      <c r="A442" s="1" t="s">
        <v>892</v>
      </c>
      <c r="B442" s="1" t="s">
        <v>305</v>
      </c>
      <c r="C442" s="1" t="n">
        <v>0</v>
      </c>
      <c r="D442" s="1" t="n">
        <v>200</v>
      </c>
      <c r="E442" s="1" t="n">
        <v>976</v>
      </c>
      <c r="F442" s="1" t="s">
        <v>306</v>
      </c>
      <c r="G442" s="184" t="n">
        <v>0.0010495</v>
      </c>
      <c r="H442" s="184" t="n">
        <v>1.7E-005</v>
      </c>
      <c r="I442" s="184" t="n">
        <v>-8.4035E-006</v>
      </c>
      <c r="J442" s="184" t="n">
        <v>-3.195E-007</v>
      </c>
      <c r="K442" s="184" t="n">
        <v>0.0010579</v>
      </c>
      <c r="L442" s="184" t="n">
        <v>1.73E-005</v>
      </c>
      <c r="M442" s="185" t="n">
        <v>0.94</v>
      </c>
      <c r="N442" s="1" t="n">
        <v>0</v>
      </c>
      <c r="O442" s="1" t="n">
        <v>0</v>
      </c>
      <c r="P442" s="1" t="n">
        <v>0</v>
      </c>
      <c r="Q442" s="1" t="n">
        <v>1</v>
      </c>
      <c r="R442" s="1" t="n">
        <v>1.0579E-005</v>
      </c>
      <c r="S442" s="1" t="n">
        <v>1.728E-007</v>
      </c>
      <c r="T442" s="1" t="n">
        <v>3</v>
      </c>
      <c r="U442" s="1" t="n">
        <v>0</v>
      </c>
      <c r="V442" s="1" t="n">
        <v>0</v>
      </c>
      <c r="W442" s="186" t="s">
        <v>895</v>
      </c>
      <c r="X442" s="1" t="s">
        <v>308</v>
      </c>
      <c r="Y442" s="1" t="s">
        <v>309</v>
      </c>
      <c r="AD442" s="1" t="n">
        <f aca="false">AD441+3</f>
        <v>1322</v>
      </c>
      <c r="AE442" s="1" t="n">
        <v>441</v>
      </c>
      <c r="AF442" s="1" t="str">
        <f aca="true">INDIRECT("A"&amp;AD442)</f>
        <v>74-0.6</v>
      </c>
      <c r="AG442" s="1" t="n">
        <f aca="true">INDIRECT("D"&amp;AD442)</f>
        <v>200</v>
      </c>
      <c r="AH442" s="1" t="n">
        <f aca="true">INDIRECT("E"&amp;AD442)</f>
        <v>976</v>
      </c>
      <c r="AI442" s="184" t="n">
        <f aca="true">INDIRECT("I"&amp;AD442)</f>
        <v>-8.2317E-006</v>
      </c>
      <c r="AJ442" s="184" t="n">
        <f aca="true">INDIRECT("J"&amp;AD442)</f>
        <v>-4.07E-007</v>
      </c>
      <c r="AK442" s="184" t="n">
        <f aca="true">AVERAGE(INDIRECT("K"&amp;AD442):INDIRECT("K"&amp;AD443-1))</f>
        <v>0.00142423333333333</v>
      </c>
      <c r="AL442" s="184" t="n">
        <f aca="true">AVERAGE(INDIRECT("L"&amp;AD442):INDIRECT("L"&amp;AD443-1))</f>
        <v>4.71333333333333E-005</v>
      </c>
      <c r="AM442" s="184" t="n">
        <f aca="false">(ABS(AK442)/AK442*SQRT((AK442)^2+(AL442)^2))</f>
        <v>0.0014250130311295</v>
      </c>
      <c r="AO442" s="184" t="n">
        <f aca="true">STDEV(INDIRECT("K"&amp;AD442):INDIRECT("K"&amp;AD443-1))</f>
        <v>2.08166599946644E-007</v>
      </c>
    </row>
    <row r="443" customFormat="false" ht="14.25" hidden="false" customHeight="true" outlineLevel="0" collapsed="false">
      <c r="A443" s="1" t="s">
        <v>896</v>
      </c>
      <c r="B443" s="1" t="s">
        <v>305</v>
      </c>
      <c r="C443" s="1" t="n">
        <v>0</v>
      </c>
      <c r="D443" s="1" t="n">
        <v>200</v>
      </c>
      <c r="E443" s="1" t="n">
        <v>976</v>
      </c>
      <c r="F443" s="1" t="s">
        <v>306</v>
      </c>
      <c r="G443" s="184" t="n">
        <v>0.0012425</v>
      </c>
      <c r="H443" s="184" t="n">
        <v>2.17E-005</v>
      </c>
      <c r="I443" s="184" t="n">
        <v>-8.4035E-006</v>
      </c>
      <c r="J443" s="184" t="n">
        <v>-3.195E-007</v>
      </c>
      <c r="K443" s="184" t="n">
        <v>0.0012509</v>
      </c>
      <c r="L443" s="184" t="n">
        <v>2.2E-005</v>
      </c>
      <c r="M443" s="185" t="n">
        <v>1.01</v>
      </c>
      <c r="N443" s="1" t="n">
        <v>0</v>
      </c>
      <c r="O443" s="1" t="n">
        <v>0</v>
      </c>
      <c r="P443" s="1" t="n">
        <v>0</v>
      </c>
      <c r="Q443" s="1" t="n">
        <v>1</v>
      </c>
      <c r="R443" s="1" t="n">
        <v>1.2509E-005</v>
      </c>
      <c r="S443" s="1" t="n">
        <v>2.203E-007</v>
      </c>
      <c r="T443" s="1" t="n">
        <v>3</v>
      </c>
      <c r="U443" s="1" t="n">
        <v>0</v>
      </c>
      <c r="V443" s="1" t="n">
        <v>0</v>
      </c>
      <c r="W443" s="186" t="s">
        <v>897</v>
      </c>
      <c r="X443" s="1" t="s">
        <v>308</v>
      </c>
      <c r="Y443" s="1" t="s">
        <v>309</v>
      </c>
      <c r="AD443" s="1" t="n">
        <f aca="false">AD442+3</f>
        <v>1325</v>
      </c>
      <c r="AE443" s="1" t="n">
        <v>442</v>
      </c>
      <c r="AF443" s="1" t="str">
        <f aca="true">INDIRECT("A"&amp;AD443)</f>
        <v>74-0.4</v>
      </c>
      <c r="AG443" s="1" t="n">
        <f aca="true">INDIRECT("D"&amp;AD443)</f>
        <v>200</v>
      </c>
      <c r="AH443" s="1" t="n">
        <f aca="true">INDIRECT("E"&amp;AD443)</f>
        <v>976</v>
      </c>
      <c r="AI443" s="184" t="n">
        <f aca="true">INDIRECT("I"&amp;AD443)</f>
        <v>-8.2317E-006</v>
      </c>
      <c r="AJ443" s="184" t="n">
        <f aca="true">INDIRECT("J"&amp;AD443)</f>
        <v>-4.07E-007</v>
      </c>
      <c r="AK443" s="184" t="n">
        <f aca="true">AVERAGE(INDIRECT("K"&amp;AD443):INDIRECT("K"&amp;AD444-1))</f>
        <v>0.00102853333333333</v>
      </c>
      <c r="AL443" s="184" t="n">
        <f aca="true">AVERAGE(INDIRECT("L"&amp;AD443):INDIRECT("L"&amp;AD444-1))</f>
        <v>3.15333333333333E-005</v>
      </c>
      <c r="AM443" s="184" t="n">
        <f aca="false">(ABS(AK443)/AK443*SQRT((AK443)^2+(AL443)^2))</f>
        <v>0.0010290166028247</v>
      </c>
      <c r="AO443" s="184" t="n">
        <f aca="true">STDEV(INDIRECT("K"&amp;AD443):INDIRECT("K"&amp;AD444-1))</f>
        <v>5.77350269189953E-008</v>
      </c>
    </row>
    <row r="444" customFormat="false" ht="14.25" hidden="false" customHeight="true" outlineLevel="0" collapsed="false">
      <c r="A444" s="1" t="s">
        <v>896</v>
      </c>
      <c r="B444" s="1" t="s">
        <v>305</v>
      </c>
      <c r="C444" s="1" t="n">
        <v>0</v>
      </c>
      <c r="D444" s="1" t="n">
        <v>200</v>
      </c>
      <c r="E444" s="1" t="n">
        <v>976</v>
      </c>
      <c r="F444" s="1" t="s">
        <v>306</v>
      </c>
      <c r="G444" s="184" t="n">
        <v>0.0012422</v>
      </c>
      <c r="H444" s="184" t="n">
        <v>2.16E-005</v>
      </c>
      <c r="I444" s="184" t="n">
        <v>-8.4035E-006</v>
      </c>
      <c r="J444" s="184" t="n">
        <v>-3.195E-007</v>
      </c>
      <c r="K444" s="184" t="n">
        <v>0.0012506</v>
      </c>
      <c r="L444" s="184" t="n">
        <v>2.19E-005</v>
      </c>
      <c r="M444" s="185" t="n">
        <v>1</v>
      </c>
      <c r="N444" s="1" t="n">
        <v>0</v>
      </c>
      <c r="O444" s="1" t="n">
        <v>0</v>
      </c>
      <c r="P444" s="1" t="n">
        <v>0</v>
      </c>
      <c r="Q444" s="1" t="n">
        <v>1</v>
      </c>
      <c r="R444" s="1" t="n">
        <v>1.2506E-005</v>
      </c>
      <c r="S444" s="1" t="n">
        <v>2.193E-007</v>
      </c>
      <c r="T444" s="1" t="n">
        <v>3</v>
      </c>
      <c r="U444" s="1" t="n">
        <v>0</v>
      </c>
      <c r="V444" s="1" t="n">
        <v>0</v>
      </c>
      <c r="W444" s="186" t="s">
        <v>898</v>
      </c>
      <c r="X444" s="1" t="s">
        <v>308</v>
      </c>
      <c r="Y444" s="1" t="s">
        <v>309</v>
      </c>
      <c r="AD444" s="1" t="n">
        <f aca="false">AD443+3</f>
        <v>1328</v>
      </c>
      <c r="AE444" s="1" t="n">
        <v>443</v>
      </c>
      <c r="AF444" s="1" t="str">
        <f aca="true">INDIRECT("A"&amp;AD444)</f>
        <v>74-0.2</v>
      </c>
      <c r="AG444" s="1" t="n">
        <f aca="true">INDIRECT("D"&amp;AD444)</f>
        <v>200</v>
      </c>
      <c r="AH444" s="1" t="n">
        <f aca="true">INDIRECT("E"&amp;AD444)</f>
        <v>976</v>
      </c>
      <c r="AI444" s="184" t="n">
        <f aca="true">INDIRECT("I"&amp;AD444)</f>
        <v>-8.2317E-006</v>
      </c>
      <c r="AJ444" s="184" t="n">
        <f aca="true">INDIRECT("J"&amp;AD444)</f>
        <v>-4.07E-007</v>
      </c>
      <c r="AK444" s="184" t="n">
        <f aca="true">AVERAGE(INDIRECT("K"&amp;AD444):INDIRECT("K"&amp;AD445-1))</f>
        <v>0.00150906666666667</v>
      </c>
      <c r="AL444" s="184" t="n">
        <f aca="true">AVERAGE(INDIRECT("L"&amp;AD444):INDIRECT("L"&amp;AD445-1))</f>
        <v>4.27E-005</v>
      </c>
      <c r="AM444" s="184" t="n">
        <f aca="false">(ABS(AK444)/AK444*SQRT((AK444)^2+(AL444)^2))</f>
        <v>0.00150967065760862</v>
      </c>
      <c r="AO444" s="184" t="n">
        <f aca="true">STDEV(INDIRECT("K"&amp;AD444):INDIRECT("K"&amp;AD445-1))</f>
        <v>1.52752523165163E-007</v>
      </c>
    </row>
    <row r="445" customFormat="false" ht="14.25" hidden="false" customHeight="true" outlineLevel="0" collapsed="false">
      <c r="A445" s="1" t="s">
        <v>896</v>
      </c>
      <c r="B445" s="1" t="s">
        <v>305</v>
      </c>
      <c r="C445" s="1" t="n">
        <v>0</v>
      </c>
      <c r="D445" s="1" t="n">
        <v>200</v>
      </c>
      <c r="E445" s="1" t="n">
        <v>976</v>
      </c>
      <c r="F445" s="1" t="s">
        <v>306</v>
      </c>
      <c r="G445" s="184" t="n">
        <v>0.001242</v>
      </c>
      <c r="H445" s="184" t="n">
        <v>2.15E-005</v>
      </c>
      <c r="I445" s="184" t="n">
        <v>-8.4035E-006</v>
      </c>
      <c r="J445" s="184" t="n">
        <v>-3.195E-007</v>
      </c>
      <c r="K445" s="184" t="n">
        <v>0.0012504</v>
      </c>
      <c r="L445" s="184" t="n">
        <v>2.19E-005</v>
      </c>
      <c r="M445" s="185" t="n">
        <v>1</v>
      </c>
      <c r="N445" s="1" t="n">
        <v>0</v>
      </c>
      <c r="O445" s="1" t="n">
        <v>0</v>
      </c>
      <c r="P445" s="1" t="n">
        <v>0</v>
      </c>
      <c r="Q445" s="1" t="n">
        <v>1</v>
      </c>
      <c r="R445" s="1" t="n">
        <v>1.2504E-005</v>
      </c>
      <c r="S445" s="1" t="n">
        <v>2.185E-007</v>
      </c>
      <c r="T445" s="1" t="n">
        <v>3</v>
      </c>
      <c r="U445" s="1" t="n">
        <v>0</v>
      </c>
      <c r="V445" s="1" t="n">
        <v>0</v>
      </c>
      <c r="W445" s="186" t="s">
        <v>899</v>
      </c>
      <c r="X445" s="1" t="s">
        <v>308</v>
      </c>
      <c r="Y445" s="1" t="s">
        <v>309</v>
      </c>
      <c r="AD445" s="1" t="n">
        <f aca="false">AD444+3</f>
        <v>1331</v>
      </c>
      <c r="AE445" s="1" t="n">
        <v>444</v>
      </c>
      <c r="AF445" s="1" t="str">
        <f aca="true">INDIRECT("A"&amp;AD445)</f>
        <v>74-&lt;0.2</v>
      </c>
      <c r="AG445" s="1" t="n">
        <f aca="true">INDIRECT("D"&amp;AD445)</f>
        <v>200</v>
      </c>
      <c r="AH445" s="1" t="n">
        <f aca="true">INDIRECT("E"&amp;AD445)</f>
        <v>976</v>
      </c>
      <c r="AI445" s="184" t="n">
        <f aca="true">INDIRECT("I"&amp;AD445)</f>
        <v>-8.2317E-006</v>
      </c>
      <c r="AJ445" s="184" t="n">
        <f aca="true">INDIRECT("J"&amp;AD445)</f>
        <v>-4.07E-007</v>
      </c>
      <c r="AK445" s="184" t="n">
        <f aca="true">AVERAGE(INDIRECT("K"&amp;AD445):INDIRECT("K"&amp;AD446-1))</f>
        <v>0.00349083333333333</v>
      </c>
      <c r="AL445" s="184" t="n">
        <f aca="true">AVERAGE(INDIRECT("L"&amp;AD445):INDIRECT("L"&amp;AD446-1))</f>
        <v>8.62333333333333E-005</v>
      </c>
      <c r="AM445" s="184" t="n">
        <f aca="false">(ABS(AK445)/AK445*SQRT((AK445)^2+(AL445)^2))</f>
        <v>0.0034918982729869</v>
      </c>
      <c r="AO445" s="184" t="n">
        <f aca="true">STDEV(INDIRECT("K"&amp;AD445):INDIRECT("K"&amp;AD446-1))</f>
        <v>3.51188458428294E-007</v>
      </c>
    </row>
    <row r="446" customFormat="false" ht="14.25" hidden="false" customHeight="true" outlineLevel="0" collapsed="false">
      <c r="A446" s="1" t="s">
        <v>900</v>
      </c>
      <c r="B446" s="1" t="s">
        <v>305</v>
      </c>
      <c r="C446" s="1" t="n">
        <v>0</v>
      </c>
      <c r="D446" s="1" t="n">
        <v>200</v>
      </c>
      <c r="E446" s="1" t="n">
        <v>976</v>
      </c>
      <c r="F446" s="1" t="s">
        <v>306</v>
      </c>
      <c r="G446" s="184" t="n">
        <v>0.0022315</v>
      </c>
      <c r="H446" s="184" t="n">
        <v>3.64E-005</v>
      </c>
      <c r="I446" s="184" t="n">
        <v>-8.4035E-006</v>
      </c>
      <c r="J446" s="184" t="n">
        <v>-3.195E-007</v>
      </c>
      <c r="K446" s="184" t="n">
        <v>0.0022399</v>
      </c>
      <c r="L446" s="184" t="n">
        <v>3.67E-005</v>
      </c>
      <c r="M446" s="185" t="n">
        <v>0.94</v>
      </c>
      <c r="N446" s="1" t="n">
        <v>0</v>
      </c>
      <c r="O446" s="1" t="n">
        <v>0</v>
      </c>
      <c r="P446" s="1" t="n">
        <v>0</v>
      </c>
      <c r="Q446" s="1" t="n">
        <v>1</v>
      </c>
      <c r="R446" s="1" t="n">
        <v>2.2399E-005</v>
      </c>
      <c r="S446" s="1" t="n">
        <v>3.671E-007</v>
      </c>
      <c r="T446" s="1" t="n">
        <v>3</v>
      </c>
      <c r="U446" s="1" t="n">
        <v>0</v>
      </c>
      <c r="V446" s="1" t="n">
        <v>0</v>
      </c>
      <c r="W446" s="186" t="s">
        <v>901</v>
      </c>
      <c r="X446" s="1" t="s">
        <v>308</v>
      </c>
      <c r="Y446" s="1" t="s">
        <v>309</v>
      </c>
      <c r="AD446" s="1" t="n">
        <f aca="false">AD445+3</f>
        <v>1334</v>
      </c>
      <c r="AE446" s="1" t="n">
        <v>445</v>
      </c>
      <c r="AF446" s="1" t="str">
        <f aca="true">INDIRECT("A"&amp;AD446)</f>
        <v>75-ALL</v>
      </c>
      <c r="AG446" s="1" t="n">
        <f aca="true">INDIRECT("D"&amp;AD446)</f>
        <v>200</v>
      </c>
      <c r="AH446" s="1" t="n">
        <f aca="true">INDIRECT("E"&amp;AD446)</f>
        <v>976</v>
      </c>
      <c r="AI446" s="184" t="n">
        <f aca="true">INDIRECT("I"&amp;AD446)</f>
        <v>-8.2317E-006</v>
      </c>
      <c r="AJ446" s="184" t="n">
        <f aca="true">INDIRECT("J"&amp;AD446)</f>
        <v>-4.07E-007</v>
      </c>
      <c r="AK446" s="184" t="n">
        <f aca="true">AVERAGE(INDIRECT("K"&amp;AD446):INDIRECT("K"&amp;AD447-1))</f>
        <v>0.00253173333333333</v>
      </c>
      <c r="AL446" s="184" t="n">
        <f aca="true">AVERAGE(INDIRECT("L"&amp;AD446):INDIRECT("L"&amp;AD447-1))</f>
        <v>5.51E-005</v>
      </c>
      <c r="AM446" s="184" t="n">
        <f aca="false">(ABS(AK446)/AK446*SQRT((AK446)^2+(AL446)^2))</f>
        <v>0.00253233285353863</v>
      </c>
      <c r="AO446" s="184" t="n">
        <f aca="true">STDEV(INDIRECT("K"&amp;AD446):INDIRECT("K"&amp;AD447-1))</f>
        <v>4.04145188432842E-007</v>
      </c>
    </row>
    <row r="447" customFormat="false" ht="14.25" hidden="false" customHeight="true" outlineLevel="0" collapsed="false">
      <c r="A447" s="1" t="s">
        <v>900</v>
      </c>
      <c r="B447" s="1" t="s">
        <v>305</v>
      </c>
      <c r="C447" s="1" t="n">
        <v>0</v>
      </c>
      <c r="D447" s="1" t="n">
        <v>200</v>
      </c>
      <c r="E447" s="1" t="n">
        <v>976</v>
      </c>
      <c r="F447" s="1" t="s">
        <v>306</v>
      </c>
      <c r="G447" s="184" t="n">
        <v>0.0022309</v>
      </c>
      <c r="H447" s="184" t="n">
        <v>3.68E-005</v>
      </c>
      <c r="I447" s="184" t="n">
        <v>-8.4035E-006</v>
      </c>
      <c r="J447" s="184" t="n">
        <v>-3.195E-007</v>
      </c>
      <c r="K447" s="184" t="n">
        <v>0.0022393</v>
      </c>
      <c r="L447" s="184" t="n">
        <v>3.71E-005</v>
      </c>
      <c r="M447" s="185" t="n">
        <v>0.95</v>
      </c>
      <c r="N447" s="1" t="n">
        <v>0</v>
      </c>
      <c r="O447" s="1" t="n">
        <v>0</v>
      </c>
      <c r="P447" s="1" t="n">
        <v>0</v>
      </c>
      <c r="Q447" s="1" t="n">
        <v>1</v>
      </c>
      <c r="R447" s="1" t="n">
        <v>2.2393E-005</v>
      </c>
      <c r="S447" s="1" t="n">
        <v>3.711E-007</v>
      </c>
      <c r="T447" s="1" t="n">
        <v>3</v>
      </c>
      <c r="U447" s="1" t="n">
        <v>0</v>
      </c>
      <c r="V447" s="1" t="n">
        <v>0</v>
      </c>
      <c r="W447" s="186" t="s">
        <v>902</v>
      </c>
      <c r="X447" s="1" t="s">
        <v>308</v>
      </c>
      <c r="Y447" s="1" t="s">
        <v>309</v>
      </c>
      <c r="AD447" s="1" t="n">
        <f aca="false">AD446+3</f>
        <v>1337</v>
      </c>
      <c r="AE447" s="1" t="n">
        <v>446</v>
      </c>
      <c r="AF447" s="1" t="str">
        <f aca="true">INDIRECT("A"&amp;AD447)</f>
        <v>75-0.8</v>
      </c>
      <c r="AG447" s="1" t="n">
        <f aca="true">INDIRECT("D"&amp;AD447)</f>
        <v>200</v>
      </c>
      <c r="AH447" s="1" t="n">
        <f aca="true">INDIRECT("E"&amp;AD447)</f>
        <v>976</v>
      </c>
      <c r="AI447" s="184" t="n">
        <f aca="true">INDIRECT("I"&amp;AD447)</f>
        <v>-8.2317E-006</v>
      </c>
      <c r="AJ447" s="184" t="n">
        <f aca="true">INDIRECT("J"&amp;AD447)</f>
        <v>-4.07E-007</v>
      </c>
      <c r="AK447" s="184" t="n">
        <f aca="true">AVERAGE(INDIRECT("K"&amp;AD447):INDIRECT("K"&amp;AD448-1))</f>
        <v>0.0024885</v>
      </c>
      <c r="AL447" s="184" t="n">
        <f aca="true">AVERAGE(INDIRECT("L"&amp;AD447):INDIRECT("L"&amp;AD448-1))</f>
        <v>5.69333333333333E-005</v>
      </c>
      <c r="AM447" s="184" t="n">
        <f aca="false">(ABS(AK447)/AK447*SQRT((AK447)^2+(AL447)^2))</f>
        <v>0.00248915119155998</v>
      </c>
      <c r="AO447" s="184" t="n">
        <f aca="true">STDEV(INDIRECT("K"&amp;AD447):INDIRECT("K"&amp;AD448-1))</f>
        <v>1.47986485869489E-006</v>
      </c>
    </row>
    <row r="448" customFormat="false" ht="14.25" hidden="false" customHeight="true" outlineLevel="0" collapsed="false">
      <c r="A448" s="1" t="s">
        <v>900</v>
      </c>
      <c r="B448" s="1" t="s">
        <v>305</v>
      </c>
      <c r="C448" s="1" t="n">
        <v>0</v>
      </c>
      <c r="D448" s="1" t="n">
        <v>200</v>
      </c>
      <c r="E448" s="1" t="n">
        <v>976</v>
      </c>
      <c r="F448" s="1" t="s">
        <v>306</v>
      </c>
      <c r="G448" s="184" t="n">
        <v>0.0022317</v>
      </c>
      <c r="H448" s="184" t="n">
        <v>3.74E-005</v>
      </c>
      <c r="I448" s="184" t="n">
        <v>-8.4035E-006</v>
      </c>
      <c r="J448" s="184" t="n">
        <v>-3.195E-007</v>
      </c>
      <c r="K448" s="184" t="n">
        <v>0.0022401</v>
      </c>
      <c r="L448" s="184" t="n">
        <v>3.77E-005</v>
      </c>
      <c r="M448" s="185" t="n">
        <v>0.97</v>
      </c>
      <c r="N448" s="1" t="n">
        <v>0</v>
      </c>
      <c r="O448" s="1" t="n">
        <v>0</v>
      </c>
      <c r="P448" s="1" t="n">
        <v>0</v>
      </c>
      <c r="Q448" s="1" t="n">
        <v>1</v>
      </c>
      <c r="R448" s="1" t="n">
        <v>2.2401E-005</v>
      </c>
      <c r="S448" s="1" t="n">
        <v>3.775E-007</v>
      </c>
      <c r="T448" s="1" t="n">
        <v>3</v>
      </c>
      <c r="U448" s="1" t="n">
        <v>0</v>
      </c>
      <c r="V448" s="1" t="n">
        <v>0</v>
      </c>
      <c r="W448" s="186" t="s">
        <v>903</v>
      </c>
      <c r="X448" s="1" t="s">
        <v>308</v>
      </c>
      <c r="Y448" s="1" t="s">
        <v>309</v>
      </c>
      <c r="AD448" s="1" t="n">
        <f aca="false">AD447+3</f>
        <v>1340</v>
      </c>
      <c r="AE448" s="1" t="n">
        <v>447</v>
      </c>
      <c r="AF448" s="1" t="str">
        <f aca="true">INDIRECT("A"&amp;AD448)</f>
        <v>75-0.6</v>
      </c>
      <c r="AG448" s="1" t="n">
        <f aca="true">INDIRECT("D"&amp;AD448)</f>
        <v>200</v>
      </c>
      <c r="AH448" s="1" t="n">
        <f aca="true">INDIRECT("E"&amp;AD448)</f>
        <v>976</v>
      </c>
      <c r="AI448" s="184" t="n">
        <f aca="true">INDIRECT("I"&amp;AD448)</f>
        <v>-8.2317E-006</v>
      </c>
      <c r="AJ448" s="184" t="n">
        <f aca="true">INDIRECT("J"&amp;AD448)</f>
        <v>-4.07E-007</v>
      </c>
      <c r="AK448" s="184" t="n">
        <f aca="true">AVERAGE(INDIRECT("K"&amp;AD448):INDIRECT("K"&amp;AD449-1))</f>
        <v>0.00171193333333333</v>
      </c>
      <c r="AL448" s="184" t="n">
        <f aca="true">AVERAGE(INDIRECT("L"&amp;AD448):INDIRECT("L"&amp;AD449-1))</f>
        <v>4.16E-005</v>
      </c>
      <c r="AM448" s="184" t="n">
        <f aca="false">(ABS(AK448)/AK448*SQRT((AK448)^2+(AL448)^2))</f>
        <v>0.00171243869898393</v>
      </c>
      <c r="AO448" s="184" t="n">
        <f aca="true">STDEV(INDIRECT("K"&amp;AD448):INDIRECT("K"&amp;AD449-1))</f>
        <v>1.52752523165187E-007</v>
      </c>
    </row>
    <row r="449" customFormat="false" ht="14.25" hidden="false" customHeight="true" outlineLevel="0" collapsed="false">
      <c r="A449" s="1" t="s">
        <v>904</v>
      </c>
      <c r="B449" s="1" t="s">
        <v>305</v>
      </c>
      <c r="C449" s="1" t="n">
        <v>0</v>
      </c>
      <c r="D449" s="1" t="n">
        <v>200</v>
      </c>
      <c r="E449" s="1" t="n">
        <v>976</v>
      </c>
      <c r="F449" s="1" t="s">
        <v>306</v>
      </c>
      <c r="G449" s="184" t="n">
        <v>0.0027421</v>
      </c>
      <c r="H449" s="184" t="n">
        <v>4.28E-005</v>
      </c>
      <c r="I449" s="184" t="n">
        <v>-8.4035E-006</v>
      </c>
      <c r="J449" s="184" t="n">
        <v>-3.195E-007</v>
      </c>
      <c r="K449" s="184" t="n">
        <v>0.0027505</v>
      </c>
      <c r="L449" s="184" t="n">
        <v>4.31E-005</v>
      </c>
      <c r="M449" s="185" t="n">
        <v>0.9</v>
      </c>
      <c r="N449" s="1" t="n">
        <v>0</v>
      </c>
      <c r="O449" s="1" t="n">
        <v>0</v>
      </c>
      <c r="P449" s="1" t="n">
        <v>0</v>
      </c>
      <c r="Q449" s="1" t="n">
        <v>1</v>
      </c>
      <c r="R449" s="1" t="n">
        <v>2.7505E-005</v>
      </c>
      <c r="S449" s="1" t="n">
        <v>4.314E-007</v>
      </c>
      <c r="T449" s="1" t="n">
        <v>3</v>
      </c>
      <c r="U449" s="1" t="n">
        <v>0</v>
      </c>
      <c r="V449" s="1" t="n">
        <v>0</v>
      </c>
      <c r="W449" s="186" t="s">
        <v>905</v>
      </c>
      <c r="X449" s="1" t="s">
        <v>308</v>
      </c>
      <c r="Y449" s="1" t="s">
        <v>309</v>
      </c>
      <c r="AD449" s="1" t="n">
        <f aca="false">AD448+3</f>
        <v>1343</v>
      </c>
      <c r="AE449" s="1" t="n">
        <v>448</v>
      </c>
      <c r="AF449" s="1" t="str">
        <f aca="true">INDIRECT("A"&amp;AD449)</f>
        <v>75-0.4</v>
      </c>
      <c r="AG449" s="1" t="n">
        <f aca="true">INDIRECT("D"&amp;AD449)</f>
        <v>200</v>
      </c>
      <c r="AH449" s="1" t="n">
        <f aca="true">INDIRECT("E"&amp;AD449)</f>
        <v>976</v>
      </c>
      <c r="AI449" s="184" t="n">
        <f aca="true">INDIRECT("I"&amp;AD449)</f>
        <v>-8.2317E-006</v>
      </c>
      <c r="AJ449" s="184" t="n">
        <f aca="true">INDIRECT("J"&amp;AD449)</f>
        <v>-4.07E-007</v>
      </c>
      <c r="AK449" s="184" t="n">
        <f aca="true">AVERAGE(INDIRECT("K"&amp;AD449):INDIRECT("K"&amp;AD450-1))</f>
        <v>0.0013311</v>
      </c>
      <c r="AL449" s="184" t="n">
        <f aca="true">AVERAGE(INDIRECT("L"&amp;AD449):INDIRECT("L"&amp;AD450-1))</f>
        <v>3.14333333333333E-005</v>
      </c>
      <c r="AM449" s="184" t="n">
        <f aca="false">(ABS(AK449)/AK449*SQRT((AK449)^2+(AL449)^2))</f>
        <v>0.00133147109035249</v>
      </c>
      <c r="AO449" s="184" t="n">
        <f aca="true">STDEV(INDIRECT("K"&amp;AD449):INDIRECT("K"&amp;AD450-1))</f>
        <v>1.13578166916013E-006</v>
      </c>
    </row>
    <row r="450" customFormat="false" ht="14.25" hidden="false" customHeight="true" outlineLevel="0" collapsed="false">
      <c r="A450" s="1" t="s">
        <v>904</v>
      </c>
      <c r="B450" s="1" t="s">
        <v>305</v>
      </c>
      <c r="C450" s="1" t="n">
        <v>0</v>
      </c>
      <c r="D450" s="1" t="n">
        <v>200</v>
      </c>
      <c r="E450" s="1" t="n">
        <v>976</v>
      </c>
      <c r="F450" s="1" t="s">
        <v>306</v>
      </c>
      <c r="G450" s="184" t="n">
        <v>0.0027417</v>
      </c>
      <c r="H450" s="184" t="n">
        <v>4.3E-005</v>
      </c>
      <c r="I450" s="184" t="n">
        <v>-8.4035E-006</v>
      </c>
      <c r="J450" s="184" t="n">
        <v>-3.195E-007</v>
      </c>
      <c r="K450" s="184" t="n">
        <v>0.0027501</v>
      </c>
      <c r="L450" s="184" t="n">
        <v>4.33E-005</v>
      </c>
      <c r="M450" s="185" t="n">
        <v>0.9</v>
      </c>
      <c r="N450" s="1" t="n">
        <v>0</v>
      </c>
      <c r="O450" s="1" t="n">
        <v>0</v>
      </c>
      <c r="P450" s="1" t="n">
        <v>0</v>
      </c>
      <c r="Q450" s="1" t="n">
        <v>1</v>
      </c>
      <c r="R450" s="1" t="n">
        <v>2.7501E-005</v>
      </c>
      <c r="S450" s="1" t="n">
        <v>4.333E-007</v>
      </c>
      <c r="T450" s="1" t="n">
        <v>3</v>
      </c>
      <c r="U450" s="1" t="n">
        <v>0</v>
      </c>
      <c r="V450" s="1" t="n">
        <v>0</v>
      </c>
      <c r="W450" s="186" t="s">
        <v>906</v>
      </c>
      <c r="X450" s="1" t="s">
        <v>308</v>
      </c>
      <c r="Y450" s="1" t="s">
        <v>309</v>
      </c>
      <c r="AD450" s="1" t="n">
        <f aca="false">AD449+3</f>
        <v>1346</v>
      </c>
      <c r="AE450" s="1" t="n">
        <v>449</v>
      </c>
      <c r="AF450" s="1" t="str">
        <f aca="true">INDIRECT("A"&amp;AD450)</f>
        <v>75-0.2</v>
      </c>
      <c r="AG450" s="1" t="n">
        <f aca="true">INDIRECT("D"&amp;AD450)</f>
        <v>200</v>
      </c>
      <c r="AH450" s="1" t="n">
        <f aca="true">INDIRECT("E"&amp;AD450)</f>
        <v>976</v>
      </c>
      <c r="AI450" s="184" t="n">
        <f aca="true">INDIRECT("I"&amp;AD450)</f>
        <v>-8.2317E-006</v>
      </c>
      <c r="AJ450" s="184" t="n">
        <f aca="true">INDIRECT("J"&amp;AD450)</f>
        <v>-4.07E-007</v>
      </c>
      <c r="AK450" s="184" t="n">
        <f aca="true">AVERAGE(INDIRECT("K"&amp;AD450):INDIRECT("K"&amp;AD451-1))</f>
        <v>0.00141926666666667</v>
      </c>
      <c r="AL450" s="184" t="n">
        <f aca="true">AVERAGE(INDIRECT("L"&amp;AD450):INDIRECT("L"&amp;AD451-1))</f>
        <v>3.24E-005</v>
      </c>
      <c r="AM450" s="184" t="n">
        <f aca="false">(ABS(AK450)/AK450*SQRT((AK450)^2+(AL450)^2))</f>
        <v>0.0014196364432879</v>
      </c>
      <c r="AO450" s="184" t="n">
        <f aca="true">STDEV(INDIRECT("K"&amp;AD450):INDIRECT("K"&amp;AD451-1))</f>
        <v>2.88675134594851E-007</v>
      </c>
    </row>
    <row r="451" customFormat="false" ht="14.25" hidden="false" customHeight="true" outlineLevel="0" collapsed="false">
      <c r="A451" s="1" t="s">
        <v>904</v>
      </c>
      <c r="B451" s="1" t="s">
        <v>305</v>
      </c>
      <c r="C451" s="1" t="n">
        <v>0</v>
      </c>
      <c r="D451" s="1" t="n">
        <v>200</v>
      </c>
      <c r="E451" s="1" t="n">
        <v>976</v>
      </c>
      <c r="F451" s="1" t="s">
        <v>306</v>
      </c>
      <c r="G451" s="184" t="n">
        <v>0.0027412</v>
      </c>
      <c r="H451" s="184" t="n">
        <v>4.31E-005</v>
      </c>
      <c r="I451" s="184" t="n">
        <v>-8.4035E-006</v>
      </c>
      <c r="J451" s="184" t="n">
        <v>-3.195E-007</v>
      </c>
      <c r="K451" s="184" t="n">
        <v>0.0027496</v>
      </c>
      <c r="L451" s="184" t="n">
        <v>4.34E-005</v>
      </c>
      <c r="M451" s="185" t="n">
        <v>0.91</v>
      </c>
      <c r="N451" s="1" t="n">
        <v>0</v>
      </c>
      <c r="O451" s="1" t="n">
        <v>0</v>
      </c>
      <c r="P451" s="1" t="n">
        <v>0</v>
      </c>
      <c r="Q451" s="1" t="n">
        <v>1</v>
      </c>
      <c r="R451" s="1" t="n">
        <v>2.7496E-005</v>
      </c>
      <c r="S451" s="1" t="n">
        <v>4.344E-007</v>
      </c>
      <c r="T451" s="1" t="n">
        <v>3</v>
      </c>
      <c r="U451" s="1" t="n">
        <v>0</v>
      </c>
      <c r="V451" s="1" t="n">
        <v>0</v>
      </c>
      <c r="W451" s="186" t="s">
        <v>907</v>
      </c>
      <c r="X451" s="1" t="s">
        <v>308</v>
      </c>
      <c r="Y451" s="1" t="s">
        <v>309</v>
      </c>
      <c r="AD451" s="1" t="n">
        <f aca="false">AD450+3</f>
        <v>1349</v>
      </c>
      <c r="AE451" s="1" t="n">
        <v>450</v>
      </c>
      <c r="AF451" s="1" t="str">
        <f aca="true">INDIRECT("A"&amp;AD451)</f>
        <v>75-&lt;0.2</v>
      </c>
      <c r="AG451" s="1" t="n">
        <f aca="true">INDIRECT("D"&amp;AD451)</f>
        <v>200</v>
      </c>
      <c r="AH451" s="1" t="n">
        <f aca="true">INDIRECT("E"&amp;AD451)</f>
        <v>976</v>
      </c>
      <c r="AI451" s="184" t="n">
        <f aca="true">INDIRECT("I"&amp;AD451)</f>
        <v>-8.2317E-006</v>
      </c>
      <c r="AJ451" s="184" t="n">
        <f aca="true">INDIRECT("J"&amp;AD451)</f>
        <v>-4.07E-007</v>
      </c>
      <c r="AK451" s="184" t="n">
        <f aca="true">AVERAGE(INDIRECT("K"&amp;AD451):INDIRECT("K"&amp;AD452-1))</f>
        <v>0.00309023333333333</v>
      </c>
      <c r="AL451" s="184" t="n">
        <f aca="true">AVERAGE(INDIRECT("L"&amp;AD451):INDIRECT("L"&amp;AD452-1))</f>
        <v>6.52E-005</v>
      </c>
      <c r="AM451" s="184" t="n">
        <f aca="false">(ABS(AK451)/AK451*SQRT((AK451)^2+(AL451)^2))</f>
        <v>0.00309092107541497</v>
      </c>
      <c r="AO451" s="184" t="n">
        <f aca="true">STDEV(INDIRECT("K"&amp;AD451):INDIRECT("K"&amp;AD452-1))</f>
        <v>1.25033328890062E-006</v>
      </c>
    </row>
    <row r="452" customFormat="false" ht="14.25" hidden="false" customHeight="true" outlineLevel="0" collapsed="false">
      <c r="A452" s="1" t="s">
        <v>908</v>
      </c>
      <c r="B452" s="1" t="s">
        <v>305</v>
      </c>
      <c r="C452" s="1" t="n">
        <v>0</v>
      </c>
      <c r="D452" s="1" t="n">
        <v>200</v>
      </c>
      <c r="E452" s="1" t="n">
        <v>976</v>
      </c>
      <c r="F452" s="1" t="s">
        <v>306</v>
      </c>
      <c r="G452" s="184" t="n">
        <v>0.0019569</v>
      </c>
      <c r="H452" s="184" t="n">
        <v>3.2E-005</v>
      </c>
      <c r="I452" s="184" t="n">
        <v>-8.4035E-006</v>
      </c>
      <c r="J452" s="184" t="n">
        <v>-3.195E-007</v>
      </c>
      <c r="K452" s="184" t="n">
        <v>0.0019653</v>
      </c>
      <c r="L452" s="184" t="n">
        <v>3.23E-005</v>
      </c>
      <c r="M452" s="185" t="n">
        <v>0.94</v>
      </c>
      <c r="N452" s="1" t="n">
        <v>0</v>
      </c>
      <c r="O452" s="1" t="n">
        <v>0</v>
      </c>
      <c r="P452" s="1" t="n">
        <v>0</v>
      </c>
      <c r="Q452" s="1" t="n">
        <v>1</v>
      </c>
      <c r="R452" s="1" t="n">
        <v>1.9653E-005</v>
      </c>
      <c r="S452" s="1" t="n">
        <v>3.232E-007</v>
      </c>
      <c r="T452" s="1" t="n">
        <v>3</v>
      </c>
      <c r="U452" s="1" t="n">
        <v>0</v>
      </c>
      <c r="V452" s="1" t="n">
        <v>0</v>
      </c>
      <c r="W452" s="186" t="s">
        <v>909</v>
      </c>
      <c r="X452" s="1" t="s">
        <v>308</v>
      </c>
      <c r="Y452" s="1" t="s">
        <v>309</v>
      </c>
      <c r="AD452" s="1" t="n">
        <f aca="false">AD451+3</f>
        <v>1352</v>
      </c>
      <c r="AE452" s="1" t="n">
        <v>451</v>
      </c>
      <c r="AF452" s="1" t="str">
        <f aca="true">INDIRECT("A"&amp;AD452)</f>
        <v>76-ALL</v>
      </c>
      <c r="AG452" s="1" t="n">
        <f aca="true">INDIRECT("D"&amp;AD452)</f>
        <v>200</v>
      </c>
      <c r="AH452" s="1" t="n">
        <f aca="true">INDIRECT("E"&amp;AD452)</f>
        <v>976</v>
      </c>
      <c r="AI452" s="184" t="n">
        <f aca="true">INDIRECT("I"&amp;AD452)</f>
        <v>-8.2317E-006</v>
      </c>
      <c r="AJ452" s="184" t="n">
        <f aca="true">INDIRECT("J"&amp;AD452)</f>
        <v>-4.07E-007</v>
      </c>
      <c r="AK452" s="184" t="n">
        <f aca="true">AVERAGE(INDIRECT("K"&amp;AD452):INDIRECT("K"&amp;AD453-1))</f>
        <v>0.00228313333333333</v>
      </c>
      <c r="AL452" s="184" t="n">
        <f aca="true">AVERAGE(INDIRECT("L"&amp;AD452):INDIRECT("L"&amp;AD453-1))</f>
        <v>5.59666666666667E-005</v>
      </c>
      <c r="AM452" s="184" t="n">
        <f aca="false">(ABS(AK452)/AK452*SQRT((AK452)^2+(AL452)^2))</f>
        <v>0.00228381918845507</v>
      </c>
      <c r="AO452" s="184" t="n">
        <f aca="true">STDEV(INDIRECT("K"&amp;AD452):INDIRECT("K"&amp;AD453-1))</f>
        <v>1.15902257671428E-006</v>
      </c>
    </row>
    <row r="453" customFormat="false" ht="14.25" hidden="false" customHeight="true" outlineLevel="0" collapsed="false">
      <c r="A453" s="1" t="s">
        <v>908</v>
      </c>
      <c r="B453" s="1" t="s">
        <v>305</v>
      </c>
      <c r="C453" s="1" t="n">
        <v>0</v>
      </c>
      <c r="D453" s="1" t="n">
        <v>200</v>
      </c>
      <c r="E453" s="1" t="n">
        <v>976</v>
      </c>
      <c r="F453" s="1" t="s">
        <v>306</v>
      </c>
      <c r="G453" s="184" t="n">
        <v>0.0019566</v>
      </c>
      <c r="H453" s="184" t="n">
        <v>3.23E-005</v>
      </c>
      <c r="I453" s="184" t="n">
        <v>-8.4035E-006</v>
      </c>
      <c r="J453" s="184" t="n">
        <v>-3.195E-007</v>
      </c>
      <c r="K453" s="184" t="n">
        <v>0.001965</v>
      </c>
      <c r="L453" s="184" t="n">
        <v>3.26E-005</v>
      </c>
      <c r="M453" s="185" t="n">
        <v>0.95</v>
      </c>
      <c r="N453" s="1" t="n">
        <v>0</v>
      </c>
      <c r="O453" s="1" t="n">
        <v>0</v>
      </c>
      <c r="P453" s="1" t="n">
        <v>0</v>
      </c>
      <c r="Q453" s="1" t="n">
        <v>1</v>
      </c>
      <c r="R453" s="1" t="n">
        <v>1.965E-005</v>
      </c>
      <c r="S453" s="1" t="n">
        <v>3.257E-007</v>
      </c>
      <c r="T453" s="1" t="n">
        <v>3</v>
      </c>
      <c r="U453" s="1" t="n">
        <v>0</v>
      </c>
      <c r="V453" s="1" t="n">
        <v>0</v>
      </c>
      <c r="W453" s="186" t="s">
        <v>910</v>
      </c>
      <c r="X453" s="1" t="s">
        <v>308</v>
      </c>
      <c r="Y453" s="1" t="s">
        <v>309</v>
      </c>
      <c r="AD453" s="1" t="n">
        <f aca="false">AD452+3</f>
        <v>1355</v>
      </c>
      <c r="AE453" s="1" t="n">
        <v>452</v>
      </c>
      <c r="AF453" s="1" t="str">
        <f aca="true">INDIRECT("A"&amp;AD453)</f>
        <v>76-0.8</v>
      </c>
      <c r="AG453" s="1" t="n">
        <f aca="true">INDIRECT("D"&amp;AD453)</f>
        <v>200</v>
      </c>
      <c r="AH453" s="1" t="n">
        <f aca="true">INDIRECT("E"&amp;AD453)</f>
        <v>976</v>
      </c>
      <c r="AI453" s="184" t="n">
        <f aca="true">INDIRECT("I"&amp;AD453)</f>
        <v>-8.2317E-006</v>
      </c>
      <c r="AJ453" s="184" t="n">
        <f aca="true">INDIRECT("J"&amp;AD453)</f>
        <v>-4.07E-007</v>
      </c>
      <c r="AK453" s="184" t="n">
        <f aca="true">AVERAGE(INDIRECT("K"&amp;AD453):INDIRECT("K"&amp;AD454-1))</f>
        <v>0.00404396666666667</v>
      </c>
      <c r="AL453" s="184" t="n">
        <f aca="true">AVERAGE(INDIRECT("L"&amp;AD453):INDIRECT("L"&amp;AD454-1))</f>
        <v>0.0001126</v>
      </c>
      <c r="AM453" s="184" t="n">
        <f aca="false">(ABS(AK453)/AK453*SQRT((AK453)^2+(AL453)^2))</f>
        <v>0.00404553397725333</v>
      </c>
      <c r="AO453" s="184" t="n">
        <f aca="true">STDEV(INDIRECT("K"&amp;AD453):INDIRECT("K"&amp;AD454-1))</f>
        <v>1.00166528008789E-006</v>
      </c>
    </row>
    <row r="454" customFormat="false" ht="14.25" hidden="false" customHeight="true" outlineLevel="0" collapsed="false">
      <c r="A454" s="1" t="s">
        <v>908</v>
      </c>
      <c r="B454" s="1" t="s">
        <v>305</v>
      </c>
      <c r="C454" s="1" t="n">
        <v>0</v>
      </c>
      <c r="D454" s="1" t="n">
        <v>200</v>
      </c>
      <c r="E454" s="1" t="n">
        <v>976</v>
      </c>
      <c r="F454" s="1" t="s">
        <v>306</v>
      </c>
      <c r="G454" s="184" t="n">
        <v>0.0019566</v>
      </c>
      <c r="H454" s="184" t="n">
        <v>3.24E-005</v>
      </c>
      <c r="I454" s="184" t="n">
        <v>-8.4035E-006</v>
      </c>
      <c r="J454" s="184" t="n">
        <v>-3.195E-007</v>
      </c>
      <c r="K454" s="184" t="n">
        <v>0.0019651</v>
      </c>
      <c r="L454" s="184" t="n">
        <v>3.27E-005</v>
      </c>
      <c r="M454" s="185" t="n">
        <v>0.95</v>
      </c>
      <c r="N454" s="1" t="n">
        <v>0</v>
      </c>
      <c r="O454" s="1" t="n">
        <v>0</v>
      </c>
      <c r="P454" s="1" t="n">
        <v>0</v>
      </c>
      <c r="Q454" s="1" t="n">
        <v>1</v>
      </c>
      <c r="R454" s="1" t="n">
        <v>1.9651E-005</v>
      </c>
      <c r="S454" s="1" t="n">
        <v>3.274E-007</v>
      </c>
      <c r="T454" s="1" t="n">
        <v>3</v>
      </c>
      <c r="U454" s="1" t="n">
        <v>0</v>
      </c>
      <c r="V454" s="1" t="n">
        <v>0</v>
      </c>
      <c r="W454" s="186" t="s">
        <v>911</v>
      </c>
      <c r="X454" s="1" t="s">
        <v>308</v>
      </c>
      <c r="Y454" s="1" t="s">
        <v>309</v>
      </c>
      <c r="AD454" s="1" t="n">
        <f aca="false">AD453+3</f>
        <v>1358</v>
      </c>
      <c r="AE454" s="1" t="n">
        <v>453</v>
      </c>
      <c r="AF454" s="1" t="str">
        <f aca="true">INDIRECT("A"&amp;AD454)</f>
        <v>76-0.6</v>
      </c>
      <c r="AG454" s="1" t="n">
        <f aca="true">INDIRECT("D"&amp;AD454)</f>
        <v>200</v>
      </c>
      <c r="AH454" s="1" t="n">
        <f aca="true">INDIRECT("E"&amp;AD454)</f>
        <v>976</v>
      </c>
      <c r="AI454" s="184" t="n">
        <f aca="true">INDIRECT("I"&amp;AD454)</f>
        <v>-8.2317E-006</v>
      </c>
      <c r="AJ454" s="184" t="n">
        <f aca="true">INDIRECT("J"&amp;AD454)</f>
        <v>-4.07E-007</v>
      </c>
      <c r="AK454" s="184" t="n">
        <f aca="true">AVERAGE(INDIRECT("K"&amp;AD454):INDIRECT("K"&amp;AD455-1))</f>
        <v>0.00290313333333333</v>
      </c>
      <c r="AL454" s="184" t="n">
        <f aca="true">AVERAGE(INDIRECT("L"&amp;AD454):INDIRECT("L"&amp;AD455-1))</f>
        <v>7.08666666666667E-005</v>
      </c>
      <c r="AM454" s="184" t="n">
        <f aca="false">(ABS(AK454)/AK454*SQRT((AK454)^2+(AL454)^2))</f>
        <v>0.0029039981466171</v>
      </c>
      <c r="AO454" s="184" t="n">
        <f aca="true">STDEV(INDIRECT("K"&amp;AD454):INDIRECT("K"&amp;AD455-1))</f>
        <v>2.08166599946696E-007</v>
      </c>
    </row>
    <row r="455" customFormat="false" ht="14.25" hidden="false" customHeight="true" outlineLevel="0" collapsed="false">
      <c r="A455" s="1" t="s">
        <v>912</v>
      </c>
      <c r="B455" s="1" t="s">
        <v>305</v>
      </c>
      <c r="C455" s="1" t="n">
        <v>0</v>
      </c>
      <c r="D455" s="1" t="n">
        <v>200</v>
      </c>
      <c r="E455" s="1" t="n">
        <v>976</v>
      </c>
      <c r="F455" s="1" t="s">
        <v>306</v>
      </c>
      <c r="G455" s="184" t="n">
        <v>0.0035655</v>
      </c>
      <c r="H455" s="184" t="n">
        <v>5.49E-005</v>
      </c>
      <c r="I455" s="184" t="n">
        <v>-8.4035E-006</v>
      </c>
      <c r="J455" s="184" t="n">
        <v>-3.195E-007</v>
      </c>
      <c r="K455" s="184" t="n">
        <v>0.0035739</v>
      </c>
      <c r="L455" s="184" t="n">
        <v>5.52E-005</v>
      </c>
      <c r="M455" s="185" t="n">
        <v>0.89</v>
      </c>
      <c r="N455" s="1" t="n">
        <v>0</v>
      </c>
      <c r="O455" s="1" t="n">
        <v>0</v>
      </c>
      <c r="P455" s="1" t="n">
        <v>0</v>
      </c>
      <c r="Q455" s="1" t="n">
        <v>1</v>
      </c>
      <c r="R455" s="1" t="n">
        <v>3.5739E-005</v>
      </c>
      <c r="S455" s="1" t="n">
        <v>5.521E-007</v>
      </c>
      <c r="T455" s="1" t="n">
        <v>4</v>
      </c>
      <c r="U455" s="1" t="n">
        <v>0</v>
      </c>
      <c r="V455" s="1" t="n">
        <v>0</v>
      </c>
      <c r="W455" s="186" t="s">
        <v>913</v>
      </c>
      <c r="X455" s="1" t="s">
        <v>308</v>
      </c>
      <c r="Y455" s="1" t="s">
        <v>309</v>
      </c>
      <c r="AD455" s="1" t="n">
        <f aca="false">AD454+3</f>
        <v>1361</v>
      </c>
      <c r="AE455" s="1" t="n">
        <v>454</v>
      </c>
      <c r="AF455" s="1" t="str">
        <f aca="true">INDIRECT("A"&amp;AD455)</f>
        <v>76-0.4</v>
      </c>
      <c r="AG455" s="1" t="n">
        <f aca="true">INDIRECT("D"&amp;AD455)</f>
        <v>200</v>
      </c>
      <c r="AH455" s="1" t="n">
        <f aca="true">INDIRECT("E"&amp;AD455)</f>
        <v>976</v>
      </c>
      <c r="AI455" s="184" t="n">
        <f aca="true">INDIRECT("I"&amp;AD455)</f>
        <v>-8.2317E-006</v>
      </c>
      <c r="AJ455" s="184" t="n">
        <f aca="true">INDIRECT("J"&amp;AD455)</f>
        <v>-4.07E-007</v>
      </c>
      <c r="AK455" s="184" t="n">
        <f aca="true">AVERAGE(INDIRECT("K"&amp;AD455):INDIRECT("K"&amp;AD456-1))</f>
        <v>0.0012778</v>
      </c>
      <c r="AL455" s="184" t="n">
        <f aca="true">AVERAGE(INDIRECT("L"&amp;AD455):INDIRECT("L"&amp;AD456-1))</f>
        <v>3.29333333333333E-005</v>
      </c>
      <c r="AM455" s="184" t="n">
        <f aca="false">(ABS(AK455)/AK455*SQRT((AK455)^2+(AL455)^2))</f>
        <v>0.00127822433259755</v>
      </c>
      <c r="AO455" s="184" t="n">
        <f aca="true">STDEV(INDIRECT("K"&amp;AD455):INDIRECT("K"&amp;AD456-1))</f>
        <v>0</v>
      </c>
    </row>
    <row r="456" customFormat="false" ht="14.25" hidden="false" customHeight="true" outlineLevel="0" collapsed="false">
      <c r="A456" s="1" t="s">
        <v>912</v>
      </c>
      <c r="B456" s="1" t="s">
        <v>305</v>
      </c>
      <c r="C456" s="1" t="n">
        <v>0</v>
      </c>
      <c r="D456" s="1" t="n">
        <v>200</v>
      </c>
      <c r="E456" s="1" t="n">
        <v>976</v>
      </c>
      <c r="F456" s="1" t="s">
        <v>306</v>
      </c>
      <c r="G456" s="184" t="n">
        <v>0.0035646</v>
      </c>
      <c r="H456" s="184" t="n">
        <v>5.37E-005</v>
      </c>
      <c r="I456" s="184" t="n">
        <v>-8.4035E-006</v>
      </c>
      <c r="J456" s="184" t="n">
        <v>-3.195E-007</v>
      </c>
      <c r="K456" s="184" t="n">
        <v>0.003573</v>
      </c>
      <c r="L456" s="184" t="n">
        <v>5.4E-005</v>
      </c>
      <c r="M456" s="185" t="n">
        <v>0.87</v>
      </c>
      <c r="N456" s="1" t="n">
        <v>0</v>
      </c>
      <c r="O456" s="1" t="n">
        <v>0</v>
      </c>
      <c r="P456" s="1" t="n">
        <v>0</v>
      </c>
      <c r="Q456" s="1" t="n">
        <v>1</v>
      </c>
      <c r="R456" s="1" t="n">
        <v>3.573E-005</v>
      </c>
      <c r="S456" s="1" t="n">
        <v>5.401E-007</v>
      </c>
      <c r="T456" s="1" t="n">
        <v>4</v>
      </c>
      <c r="U456" s="1" t="n">
        <v>0</v>
      </c>
      <c r="V456" s="1" t="n">
        <v>0</v>
      </c>
      <c r="W456" s="186" t="s">
        <v>914</v>
      </c>
      <c r="X456" s="1" t="s">
        <v>308</v>
      </c>
      <c r="Y456" s="1" t="s">
        <v>309</v>
      </c>
      <c r="AD456" s="1" t="n">
        <f aca="false">AD455+3</f>
        <v>1364</v>
      </c>
      <c r="AE456" s="1" t="n">
        <v>455</v>
      </c>
      <c r="AF456" s="1" t="str">
        <f aca="true">INDIRECT("A"&amp;AD456)</f>
        <v>76-0.2</v>
      </c>
      <c r="AG456" s="1" t="n">
        <f aca="true">INDIRECT("D"&amp;AD456)</f>
        <v>200</v>
      </c>
      <c r="AH456" s="1" t="n">
        <f aca="true">INDIRECT("E"&amp;AD456)</f>
        <v>976</v>
      </c>
      <c r="AI456" s="184" t="n">
        <f aca="true">INDIRECT("I"&amp;AD456)</f>
        <v>-8.2317E-006</v>
      </c>
      <c r="AJ456" s="184" t="n">
        <f aca="true">INDIRECT("J"&amp;AD456)</f>
        <v>-4.07E-007</v>
      </c>
      <c r="AK456" s="184" t="n">
        <f aca="true">AVERAGE(INDIRECT("K"&amp;AD456):INDIRECT("K"&amp;AD457-1))</f>
        <v>0.0012674</v>
      </c>
      <c r="AL456" s="184" t="n">
        <f aca="true">AVERAGE(INDIRECT("L"&amp;AD456):INDIRECT("L"&amp;AD457-1))</f>
        <v>3.23333333333333E-005</v>
      </c>
      <c r="AM456" s="184" t="n">
        <f aca="false">(ABS(AK456)/AK456*SQRT((AK456)^2+(AL456)^2))</f>
        <v>0.00126781236957384</v>
      </c>
      <c r="AO456" s="184" t="n">
        <f aca="true">STDEV(INDIRECT("K"&amp;AD456):INDIRECT("K"&amp;AD457-1))</f>
        <v>0</v>
      </c>
    </row>
    <row r="457" customFormat="false" ht="14.25" hidden="false" customHeight="true" outlineLevel="0" collapsed="false">
      <c r="A457" s="1" t="s">
        <v>912</v>
      </c>
      <c r="B457" s="1" t="s">
        <v>305</v>
      </c>
      <c r="C457" s="1" t="n">
        <v>0</v>
      </c>
      <c r="D457" s="1" t="n">
        <v>200</v>
      </c>
      <c r="E457" s="1" t="n">
        <v>976</v>
      </c>
      <c r="F457" s="1" t="s">
        <v>306</v>
      </c>
      <c r="G457" s="184" t="n">
        <v>0.0035611</v>
      </c>
      <c r="H457" s="184" t="n">
        <v>5.53E-005</v>
      </c>
      <c r="I457" s="184" t="n">
        <v>-8.4035E-006</v>
      </c>
      <c r="J457" s="184" t="n">
        <v>-3.195E-007</v>
      </c>
      <c r="K457" s="184" t="n">
        <v>0.0035695</v>
      </c>
      <c r="L457" s="184" t="n">
        <v>5.56E-005</v>
      </c>
      <c r="M457" s="185" t="n">
        <v>0.89</v>
      </c>
      <c r="N457" s="1" t="n">
        <v>0</v>
      </c>
      <c r="O457" s="1" t="n">
        <v>0</v>
      </c>
      <c r="P457" s="1" t="n">
        <v>0</v>
      </c>
      <c r="Q457" s="1" t="n">
        <v>1</v>
      </c>
      <c r="R457" s="1" t="n">
        <v>3.5695E-005</v>
      </c>
      <c r="S457" s="1" t="n">
        <v>5.565E-007</v>
      </c>
      <c r="T457" s="1" t="n">
        <v>4</v>
      </c>
      <c r="U457" s="1" t="n">
        <v>0</v>
      </c>
      <c r="V457" s="1" t="n">
        <v>0</v>
      </c>
      <c r="W457" s="186" t="s">
        <v>915</v>
      </c>
      <c r="X457" s="1" t="s">
        <v>308</v>
      </c>
      <c r="Y457" s="1" t="s">
        <v>309</v>
      </c>
      <c r="AD457" s="1" t="n">
        <f aca="false">AD456+3</f>
        <v>1367</v>
      </c>
      <c r="AE457" s="1" t="n">
        <v>456</v>
      </c>
      <c r="AF457" s="1" t="str">
        <f aca="true">INDIRECT("A"&amp;AD457)</f>
        <v>76-&lt;0.2</v>
      </c>
      <c r="AG457" s="1" t="n">
        <f aca="true">INDIRECT("D"&amp;AD457)</f>
        <v>200</v>
      </c>
      <c r="AH457" s="1" t="n">
        <f aca="true">INDIRECT("E"&amp;AD457)</f>
        <v>976</v>
      </c>
      <c r="AI457" s="184" t="n">
        <f aca="true">INDIRECT("I"&amp;AD457)</f>
        <v>-8.2317E-006</v>
      </c>
      <c r="AJ457" s="184" t="n">
        <f aca="true">INDIRECT("J"&amp;AD457)</f>
        <v>-4.07E-007</v>
      </c>
      <c r="AK457" s="184" t="n">
        <f aca="true">AVERAGE(INDIRECT("K"&amp;AD457):INDIRECT("K"&amp;AD458-1))</f>
        <v>0.0027177</v>
      </c>
      <c r="AL457" s="184" t="n">
        <f aca="true">AVERAGE(INDIRECT("L"&amp;AD457):INDIRECT("L"&amp;AD458-1))</f>
        <v>6.55E-005</v>
      </c>
      <c r="AM457" s="184" t="n">
        <f aca="false">(ABS(AK457)/AK457*SQRT((AK457)^2+(AL457)^2))</f>
        <v>0.00271848920174423</v>
      </c>
      <c r="AO457" s="184" t="n">
        <f aca="true">STDEV(INDIRECT("K"&amp;AD457):INDIRECT("K"&amp;AD458-1))</f>
        <v>9.99999999998398E-008</v>
      </c>
    </row>
    <row r="458" customFormat="false" ht="14.25" hidden="false" customHeight="true" outlineLevel="0" collapsed="false">
      <c r="A458" s="1" t="s">
        <v>916</v>
      </c>
      <c r="B458" s="1" t="s">
        <v>305</v>
      </c>
      <c r="C458" s="1" t="n">
        <v>0</v>
      </c>
      <c r="D458" s="1" t="n">
        <v>200</v>
      </c>
      <c r="E458" s="1" t="n">
        <v>976</v>
      </c>
      <c r="F458" s="1" t="s">
        <v>306</v>
      </c>
      <c r="G458" s="184" t="n">
        <v>0.0028498</v>
      </c>
      <c r="H458" s="184" t="n">
        <v>4.3E-005</v>
      </c>
      <c r="I458" s="184" t="n">
        <v>-8.4035E-006</v>
      </c>
      <c r="J458" s="184" t="n">
        <v>-3.195E-007</v>
      </c>
      <c r="K458" s="184" t="n">
        <v>0.0028582</v>
      </c>
      <c r="L458" s="184" t="n">
        <v>4.33E-005</v>
      </c>
      <c r="M458" s="185" t="n">
        <v>0.87</v>
      </c>
      <c r="N458" s="1" t="n">
        <v>0</v>
      </c>
      <c r="O458" s="1" t="n">
        <v>0</v>
      </c>
      <c r="P458" s="1" t="n">
        <v>0</v>
      </c>
      <c r="Q458" s="1" t="n">
        <v>1</v>
      </c>
      <c r="R458" s="1" t="n">
        <v>2.8582E-005</v>
      </c>
      <c r="S458" s="1" t="n">
        <v>4.329E-007</v>
      </c>
      <c r="T458" s="1" t="n">
        <v>3</v>
      </c>
      <c r="U458" s="1" t="n">
        <v>0</v>
      </c>
      <c r="V458" s="1" t="n">
        <v>0</v>
      </c>
      <c r="W458" s="186" t="s">
        <v>917</v>
      </c>
      <c r="X458" s="1" t="s">
        <v>308</v>
      </c>
      <c r="Y458" s="1" t="s">
        <v>309</v>
      </c>
      <c r="AD458" s="1" t="n">
        <f aca="false">AD457+3</f>
        <v>1370</v>
      </c>
      <c r="AE458" s="1" t="n">
        <v>457</v>
      </c>
      <c r="AF458" s="1" t="str">
        <f aca="true">INDIRECT("A"&amp;AD458)</f>
        <v>77-ALL</v>
      </c>
      <c r="AG458" s="1" t="n">
        <f aca="true">INDIRECT("D"&amp;AD458)</f>
        <v>200</v>
      </c>
      <c r="AH458" s="1" t="n">
        <f aca="true">INDIRECT("E"&amp;AD458)</f>
        <v>976</v>
      </c>
      <c r="AI458" s="184" t="n">
        <f aca="true">INDIRECT("I"&amp;AD458)</f>
        <v>-8.2317E-006</v>
      </c>
      <c r="AJ458" s="184" t="n">
        <f aca="true">INDIRECT("J"&amp;AD458)</f>
        <v>-4.07E-007</v>
      </c>
      <c r="AK458" s="184" t="n">
        <f aca="true">AVERAGE(INDIRECT("K"&amp;AD458):INDIRECT("K"&amp;AD459-1))</f>
        <v>0.0015165</v>
      </c>
      <c r="AL458" s="184" t="n">
        <f aca="true">AVERAGE(INDIRECT("L"&amp;AD458):INDIRECT("L"&amp;AD459-1))</f>
        <v>3.90666666666667E-005</v>
      </c>
      <c r="AM458" s="184" t="n">
        <f aca="false">(ABS(AK458)/AK458*SQRT((AK458)^2+(AL458)^2))</f>
        <v>0.00151700311616174</v>
      </c>
      <c r="AO458" s="184" t="n">
        <f aca="true">STDEV(INDIRECT("K"&amp;AD458):INDIRECT("K"&amp;AD459-1))</f>
        <v>2.64575131106363E-007</v>
      </c>
    </row>
    <row r="459" customFormat="false" ht="14.25" hidden="false" customHeight="true" outlineLevel="0" collapsed="false">
      <c r="A459" s="1" t="s">
        <v>916</v>
      </c>
      <c r="B459" s="1" t="s">
        <v>305</v>
      </c>
      <c r="C459" s="1" t="n">
        <v>0</v>
      </c>
      <c r="D459" s="1" t="n">
        <v>200</v>
      </c>
      <c r="E459" s="1" t="n">
        <v>976</v>
      </c>
      <c r="F459" s="1" t="s">
        <v>306</v>
      </c>
      <c r="G459" s="184" t="n">
        <v>0.0028493</v>
      </c>
      <c r="H459" s="184" t="n">
        <v>4.3E-005</v>
      </c>
      <c r="I459" s="184" t="n">
        <v>-8.4035E-006</v>
      </c>
      <c r="J459" s="184" t="n">
        <v>-3.195E-007</v>
      </c>
      <c r="K459" s="184" t="n">
        <v>0.0028577</v>
      </c>
      <c r="L459" s="184" t="n">
        <v>4.34E-005</v>
      </c>
      <c r="M459" s="185" t="n">
        <v>0.87</v>
      </c>
      <c r="N459" s="1" t="n">
        <v>0</v>
      </c>
      <c r="O459" s="1" t="n">
        <v>0</v>
      </c>
      <c r="P459" s="1" t="n">
        <v>0</v>
      </c>
      <c r="Q459" s="1" t="n">
        <v>1</v>
      </c>
      <c r="R459" s="1" t="n">
        <v>2.8577E-005</v>
      </c>
      <c r="S459" s="1" t="n">
        <v>4.335E-007</v>
      </c>
      <c r="T459" s="1" t="n">
        <v>3</v>
      </c>
      <c r="U459" s="1" t="n">
        <v>0</v>
      </c>
      <c r="V459" s="1" t="n">
        <v>0</v>
      </c>
      <c r="W459" s="186" t="s">
        <v>918</v>
      </c>
      <c r="X459" s="1" t="s">
        <v>308</v>
      </c>
      <c r="Y459" s="1" t="s">
        <v>309</v>
      </c>
      <c r="AD459" s="1" t="n">
        <f aca="false">AD458+3</f>
        <v>1373</v>
      </c>
      <c r="AE459" s="1" t="n">
        <v>458</v>
      </c>
      <c r="AF459" s="1" t="str">
        <f aca="true">INDIRECT("A"&amp;AD459)</f>
        <v>77-0.8</v>
      </c>
      <c r="AG459" s="1" t="n">
        <f aca="true">INDIRECT("D"&amp;AD459)</f>
        <v>200</v>
      </c>
      <c r="AH459" s="1" t="n">
        <f aca="true">INDIRECT("E"&amp;AD459)</f>
        <v>976</v>
      </c>
      <c r="AI459" s="184" t="n">
        <f aca="true">INDIRECT("I"&amp;AD459)</f>
        <v>-8.2317E-006</v>
      </c>
      <c r="AJ459" s="184" t="n">
        <f aca="true">INDIRECT("J"&amp;AD459)</f>
        <v>-4.07E-007</v>
      </c>
      <c r="AK459" s="184" t="n">
        <f aca="true">AVERAGE(INDIRECT("K"&amp;AD459):INDIRECT("K"&amp;AD460-1))</f>
        <v>0.00183376666666667</v>
      </c>
      <c r="AL459" s="184" t="n">
        <f aca="true">AVERAGE(INDIRECT("L"&amp;AD459):INDIRECT("L"&amp;AD460-1))</f>
        <v>5.06333333333333E-005</v>
      </c>
      <c r="AM459" s="184" t="n">
        <f aca="false">(ABS(AK459)/AK459*SQRT((AK459)^2+(AL459)^2))</f>
        <v>0.00183446556855729</v>
      </c>
      <c r="AO459" s="184" t="n">
        <f aca="true">STDEV(INDIRECT("K"&amp;AD459):INDIRECT("K"&amp;AD460-1))</f>
        <v>2.51661147842285E-007</v>
      </c>
    </row>
    <row r="460" customFormat="false" ht="14.25" hidden="false" customHeight="true" outlineLevel="0" collapsed="false">
      <c r="A460" s="1" t="s">
        <v>916</v>
      </c>
      <c r="B460" s="1" t="s">
        <v>305</v>
      </c>
      <c r="C460" s="1" t="n">
        <v>0</v>
      </c>
      <c r="D460" s="1" t="n">
        <v>200</v>
      </c>
      <c r="E460" s="1" t="n">
        <v>976</v>
      </c>
      <c r="F460" s="1" t="s">
        <v>306</v>
      </c>
      <c r="G460" s="184" t="n">
        <v>0.00285</v>
      </c>
      <c r="H460" s="184" t="n">
        <v>4.26E-005</v>
      </c>
      <c r="I460" s="184" t="n">
        <v>-8.4035E-006</v>
      </c>
      <c r="J460" s="184" t="n">
        <v>-3.195E-007</v>
      </c>
      <c r="K460" s="184" t="n">
        <v>0.0028584</v>
      </c>
      <c r="L460" s="184" t="n">
        <v>4.29E-005</v>
      </c>
      <c r="M460" s="185" t="n">
        <v>0.86</v>
      </c>
      <c r="N460" s="1" t="n">
        <v>0</v>
      </c>
      <c r="O460" s="1" t="n">
        <v>0</v>
      </c>
      <c r="P460" s="1" t="n">
        <v>0</v>
      </c>
      <c r="Q460" s="1" t="n">
        <v>1</v>
      </c>
      <c r="R460" s="1" t="n">
        <v>2.8584E-005</v>
      </c>
      <c r="S460" s="1" t="n">
        <v>4.291E-007</v>
      </c>
      <c r="T460" s="1" t="n">
        <v>3</v>
      </c>
      <c r="U460" s="1" t="n">
        <v>0</v>
      </c>
      <c r="V460" s="1" t="n">
        <v>0</v>
      </c>
      <c r="W460" s="186" t="s">
        <v>919</v>
      </c>
      <c r="X460" s="1" t="s">
        <v>308</v>
      </c>
      <c r="Y460" s="1" t="s">
        <v>309</v>
      </c>
      <c r="AD460" s="1" t="n">
        <f aca="false">AD459+3</f>
        <v>1376</v>
      </c>
      <c r="AE460" s="1" t="n">
        <v>459</v>
      </c>
      <c r="AF460" s="1" t="str">
        <f aca="true">INDIRECT("A"&amp;AD460)</f>
        <v>77-0.6</v>
      </c>
      <c r="AG460" s="1" t="n">
        <f aca="true">INDIRECT("D"&amp;AD460)</f>
        <v>200</v>
      </c>
      <c r="AH460" s="1" t="n">
        <f aca="true">INDIRECT("E"&amp;AD460)</f>
        <v>976</v>
      </c>
      <c r="AI460" s="184" t="n">
        <f aca="true">INDIRECT("I"&amp;AD460)</f>
        <v>-8.2317E-006</v>
      </c>
      <c r="AJ460" s="184" t="n">
        <f aca="true">INDIRECT("J"&amp;AD460)</f>
        <v>-4.07E-007</v>
      </c>
      <c r="AK460" s="184" t="n">
        <f aca="true">AVERAGE(INDIRECT("K"&amp;AD460):INDIRECT("K"&amp;AD461-1))</f>
        <v>0.0010824</v>
      </c>
      <c r="AL460" s="184" t="n">
        <f aca="true">AVERAGE(INDIRECT("L"&amp;AD460):INDIRECT("L"&amp;AD461-1))</f>
        <v>3.11333333333333E-005</v>
      </c>
      <c r="AM460" s="184" t="n">
        <f aca="false">(ABS(AK460)/AK460*SQRT((AK460)^2+(AL460)^2))</f>
        <v>0.00108284765523339</v>
      </c>
      <c r="AO460" s="184" t="n">
        <f aca="true">STDEV(INDIRECT("K"&amp;AD460):INDIRECT("K"&amp;AD461-1))</f>
        <v>9.99999999999482E-008</v>
      </c>
    </row>
    <row r="461" customFormat="false" ht="14.25" hidden="false" customHeight="true" outlineLevel="0" collapsed="false">
      <c r="A461" s="1" t="s">
        <v>920</v>
      </c>
      <c r="B461" s="1" t="s">
        <v>305</v>
      </c>
      <c r="C461" s="1" t="n">
        <v>0</v>
      </c>
      <c r="D461" s="1" t="n">
        <v>200</v>
      </c>
      <c r="E461" s="1" t="n">
        <v>976</v>
      </c>
      <c r="F461" s="1" t="s">
        <v>306</v>
      </c>
      <c r="G461" s="184" t="n">
        <v>0.0017111</v>
      </c>
      <c r="H461" s="184" t="n">
        <v>3.04E-005</v>
      </c>
      <c r="I461" s="184" t="n">
        <v>-8.4035E-006</v>
      </c>
      <c r="J461" s="184" t="n">
        <v>-3.195E-007</v>
      </c>
      <c r="K461" s="184" t="n">
        <v>0.0017195</v>
      </c>
      <c r="L461" s="184" t="n">
        <v>3.07E-005</v>
      </c>
      <c r="M461" s="185" t="n">
        <v>1.02</v>
      </c>
      <c r="N461" s="1" t="n">
        <v>0</v>
      </c>
      <c r="O461" s="1" t="n">
        <v>0</v>
      </c>
      <c r="P461" s="1" t="n">
        <v>0</v>
      </c>
      <c r="Q461" s="1" t="n">
        <v>1</v>
      </c>
      <c r="R461" s="1" t="n">
        <v>1.7195E-005</v>
      </c>
      <c r="S461" s="1" t="n">
        <v>3.069E-007</v>
      </c>
      <c r="T461" s="1" t="n">
        <v>3</v>
      </c>
      <c r="U461" s="1" t="n">
        <v>0</v>
      </c>
      <c r="V461" s="1" t="n">
        <v>0</v>
      </c>
      <c r="W461" s="186" t="s">
        <v>921</v>
      </c>
      <c r="X461" s="1" t="s">
        <v>308</v>
      </c>
      <c r="Y461" s="1" t="s">
        <v>309</v>
      </c>
      <c r="AD461" s="1" t="n">
        <f aca="false">AD460+3</f>
        <v>1379</v>
      </c>
      <c r="AE461" s="1" t="n">
        <v>460</v>
      </c>
      <c r="AF461" s="1" t="str">
        <f aca="true">INDIRECT("A"&amp;AD461)</f>
        <v>77-0.4</v>
      </c>
      <c r="AG461" s="1" t="n">
        <f aca="true">INDIRECT("D"&amp;AD461)</f>
        <v>200</v>
      </c>
      <c r="AH461" s="1" t="n">
        <f aca="true">INDIRECT("E"&amp;AD461)</f>
        <v>976</v>
      </c>
      <c r="AI461" s="184" t="n">
        <f aca="true">INDIRECT("I"&amp;AD461)</f>
        <v>-8.2317E-006</v>
      </c>
      <c r="AJ461" s="184" t="n">
        <f aca="true">INDIRECT("J"&amp;AD461)</f>
        <v>-4.07E-007</v>
      </c>
      <c r="AK461" s="184" t="n">
        <f aca="true">AVERAGE(INDIRECT("K"&amp;AD461):INDIRECT("K"&amp;AD462-1))</f>
        <v>0.00104163333333333</v>
      </c>
      <c r="AL461" s="184" t="n">
        <f aca="true">AVERAGE(INDIRECT("L"&amp;AD461):INDIRECT("L"&amp;AD462-1))</f>
        <v>2.71333333333333E-005</v>
      </c>
      <c r="AM461" s="184" t="n">
        <f aca="false">(ABS(AK461)/AK461*SQRT((AK461)^2+(AL461)^2))</f>
        <v>0.00104198666924721</v>
      </c>
      <c r="AO461" s="184" t="n">
        <f aca="true">STDEV(INDIRECT("K"&amp;AD461):INDIRECT("K"&amp;AD462-1))</f>
        <v>3.51188458428407E-007</v>
      </c>
    </row>
    <row r="462" customFormat="false" ht="14.25" hidden="false" customHeight="true" outlineLevel="0" collapsed="false">
      <c r="A462" s="1" t="s">
        <v>920</v>
      </c>
      <c r="B462" s="1" t="s">
        <v>305</v>
      </c>
      <c r="C462" s="1" t="n">
        <v>0</v>
      </c>
      <c r="D462" s="1" t="n">
        <v>200</v>
      </c>
      <c r="E462" s="1" t="n">
        <v>976</v>
      </c>
      <c r="F462" s="1" t="s">
        <v>306</v>
      </c>
      <c r="G462" s="184" t="n">
        <v>0.0017113</v>
      </c>
      <c r="H462" s="184" t="n">
        <v>2.99E-005</v>
      </c>
      <c r="I462" s="184" t="n">
        <v>-8.4035E-006</v>
      </c>
      <c r="J462" s="184" t="n">
        <v>-3.195E-007</v>
      </c>
      <c r="K462" s="184" t="n">
        <v>0.0017197</v>
      </c>
      <c r="L462" s="184" t="n">
        <v>3.02E-005</v>
      </c>
      <c r="M462" s="185" t="n">
        <v>1.01</v>
      </c>
      <c r="N462" s="1" t="n">
        <v>0</v>
      </c>
      <c r="O462" s="1" t="n">
        <v>0</v>
      </c>
      <c r="P462" s="1" t="n">
        <v>0</v>
      </c>
      <c r="Q462" s="1" t="n">
        <v>1</v>
      </c>
      <c r="R462" s="1" t="n">
        <v>1.7197E-005</v>
      </c>
      <c r="S462" s="1" t="n">
        <v>3.024E-007</v>
      </c>
      <c r="T462" s="1" t="n">
        <v>3</v>
      </c>
      <c r="U462" s="1" t="n">
        <v>0</v>
      </c>
      <c r="V462" s="1" t="n">
        <v>0</v>
      </c>
      <c r="W462" s="186" t="s">
        <v>922</v>
      </c>
      <c r="X462" s="1" t="s">
        <v>308</v>
      </c>
      <c r="Y462" s="1" t="s">
        <v>309</v>
      </c>
      <c r="AD462" s="1" t="n">
        <f aca="false">AD461+3</f>
        <v>1382</v>
      </c>
      <c r="AE462" s="1" t="n">
        <v>461</v>
      </c>
      <c r="AF462" s="1" t="str">
        <f aca="true">INDIRECT("A"&amp;AD462)</f>
        <v>77-0.2</v>
      </c>
      <c r="AG462" s="1" t="n">
        <f aca="true">INDIRECT("D"&amp;AD462)</f>
        <v>200</v>
      </c>
      <c r="AH462" s="1" t="n">
        <f aca="true">INDIRECT("E"&amp;AD462)</f>
        <v>976</v>
      </c>
      <c r="AI462" s="184" t="n">
        <f aca="true">INDIRECT("I"&amp;AD462)</f>
        <v>-8.2317E-006</v>
      </c>
      <c r="AJ462" s="184" t="n">
        <f aca="true">INDIRECT("J"&amp;AD462)</f>
        <v>-4.07E-007</v>
      </c>
      <c r="AK462" s="184" t="n">
        <f aca="true">AVERAGE(INDIRECT("K"&amp;AD462):INDIRECT("K"&amp;AD463-1))</f>
        <v>0.00122323333333333</v>
      </c>
      <c r="AL462" s="184" t="n">
        <f aca="true">AVERAGE(INDIRECT("L"&amp;AD462):INDIRECT("L"&amp;AD463-1))</f>
        <v>3.01333333333333E-005</v>
      </c>
      <c r="AM462" s="184" t="n">
        <f aca="false">(ABS(AK462)/AK462*SQRT((AK462)^2+(AL462)^2))</f>
        <v>0.00122360443181428</v>
      </c>
      <c r="AO462" s="184" t="n">
        <f aca="true">STDEV(INDIRECT("K"&amp;AD462):INDIRECT("K"&amp;AD463-1))</f>
        <v>2.08166599946644E-007</v>
      </c>
    </row>
    <row r="463" customFormat="false" ht="14.25" hidden="false" customHeight="true" outlineLevel="0" collapsed="false">
      <c r="A463" s="1" t="s">
        <v>920</v>
      </c>
      <c r="B463" s="1" t="s">
        <v>305</v>
      </c>
      <c r="C463" s="1" t="n">
        <v>0</v>
      </c>
      <c r="D463" s="1" t="n">
        <v>200</v>
      </c>
      <c r="E463" s="1" t="n">
        <v>976</v>
      </c>
      <c r="F463" s="1" t="s">
        <v>306</v>
      </c>
      <c r="G463" s="184" t="n">
        <v>0.0017109</v>
      </c>
      <c r="H463" s="184" t="n">
        <v>2.99E-005</v>
      </c>
      <c r="I463" s="184" t="n">
        <v>-8.4035E-006</v>
      </c>
      <c r="J463" s="184" t="n">
        <v>-3.195E-007</v>
      </c>
      <c r="K463" s="184" t="n">
        <v>0.0017193</v>
      </c>
      <c r="L463" s="184" t="n">
        <v>3.02E-005</v>
      </c>
      <c r="M463" s="185" t="n">
        <v>1.01</v>
      </c>
      <c r="N463" s="1" t="n">
        <v>0</v>
      </c>
      <c r="O463" s="1" t="n">
        <v>0</v>
      </c>
      <c r="P463" s="1" t="n">
        <v>0</v>
      </c>
      <c r="Q463" s="1" t="n">
        <v>1</v>
      </c>
      <c r="R463" s="1" t="n">
        <v>1.7193E-005</v>
      </c>
      <c r="S463" s="1" t="n">
        <v>3.021E-007</v>
      </c>
      <c r="T463" s="1" t="n">
        <v>3</v>
      </c>
      <c r="U463" s="1" t="n">
        <v>0</v>
      </c>
      <c r="V463" s="1" t="n">
        <v>0</v>
      </c>
      <c r="W463" s="186" t="s">
        <v>923</v>
      </c>
      <c r="X463" s="1" t="s">
        <v>308</v>
      </c>
      <c r="Y463" s="1" t="s">
        <v>309</v>
      </c>
      <c r="AD463" s="1" t="n">
        <f aca="false">AD462+3</f>
        <v>1385</v>
      </c>
      <c r="AE463" s="1" t="n">
        <v>462</v>
      </c>
      <c r="AF463" s="1" t="str">
        <f aca="true">INDIRECT("A"&amp;AD463)</f>
        <v>77-&lt;0.2</v>
      </c>
      <c r="AG463" s="1" t="n">
        <f aca="true">INDIRECT("D"&amp;AD463)</f>
        <v>200</v>
      </c>
      <c r="AH463" s="1" t="n">
        <f aca="true">INDIRECT("E"&amp;AD463)</f>
        <v>976</v>
      </c>
      <c r="AI463" s="184" t="n">
        <f aca="true">INDIRECT("I"&amp;AD463)</f>
        <v>-8.2317E-006</v>
      </c>
      <c r="AJ463" s="184" t="n">
        <f aca="true">INDIRECT("J"&amp;AD463)</f>
        <v>-4.07E-007</v>
      </c>
      <c r="AK463" s="184" t="n">
        <f aca="true">AVERAGE(INDIRECT("K"&amp;AD463):INDIRECT("K"&amp;AD464-1))</f>
        <v>0.00232483333333333</v>
      </c>
      <c r="AL463" s="184" t="n">
        <f aca="true">AVERAGE(INDIRECT("L"&amp;AD463):INDIRECT("L"&amp;AD464-1))</f>
        <v>5.54333333333333E-005</v>
      </c>
      <c r="AM463" s="184" t="n">
        <f aca="false">(ABS(AK463)/AK463*SQRT((AK463)^2+(AL463)^2))</f>
        <v>0.00232549411571438</v>
      </c>
      <c r="AO463" s="184" t="n">
        <f aca="true">STDEV(INDIRECT("K"&amp;AD463):INDIRECT("K"&amp;AD464-1))</f>
        <v>1.15470053837991E-007</v>
      </c>
    </row>
    <row r="464" customFormat="false" ht="14.25" hidden="false" customHeight="true" outlineLevel="0" collapsed="false">
      <c r="A464" s="1" t="s">
        <v>924</v>
      </c>
      <c r="B464" s="1" t="s">
        <v>305</v>
      </c>
      <c r="C464" s="1" t="n">
        <v>0</v>
      </c>
      <c r="D464" s="1" t="n">
        <v>200</v>
      </c>
      <c r="E464" s="1" t="n">
        <v>976</v>
      </c>
      <c r="F464" s="1" t="s">
        <v>306</v>
      </c>
      <c r="G464" s="184" t="n">
        <v>0.0025019</v>
      </c>
      <c r="H464" s="184" t="n">
        <v>3.84E-005</v>
      </c>
      <c r="I464" s="184" t="n">
        <v>-8.4035E-006</v>
      </c>
      <c r="J464" s="184" t="n">
        <v>-3.195E-007</v>
      </c>
      <c r="K464" s="184" t="n">
        <v>0.0025103</v>
      </c>
      <c r="L464" s="184" t="n">
        <v>3.88E-005</v>
      </c>
      <c r="M464" s="185" t="n">
        <v>0.88</v>
      </c>
      <c r="N464" s="1" t="n">
        <v>0</v>
      </c>
      <c r="O464" s="1" t="n">
        <v>0</v>
      </c>
      <c r="P464" s="1" t="n">
        <v>0</v>
      </c>
      <c r="Q464" s="1" t="n">
        <v>1</v>
      </c>
      <c r="R464" s="1" t="n">
        <v>2.5103E-005</v>
      </c>
      <c r="S464" s="1" t="n">
        <v>3.877E-007</v>
      </c>
      <c r="T464" s="1" t="n">
        <v>3</v>
      </c>
      <c r="U464" s="1" t="n">
        <v>0</v>
      </c>
      <c r="V464" s="1" t="n">
        <v>0</v>
      </c>
      <c r="W464" s="186" t="s">
        <v>925</v>
      </c>
      <c r="X464" s="1" t="s">
        <v>308</v>
      </c>
      <c r="Y464" s="1" t="s">
        <v>309</v>
      </c>
      <c r="AD464" s="1" t="n">
        <f aca="false">AD463+3</f>
        <v>1388</v>
      </c>
      <c r="AE464" s="1" t="n">
        <v>463</v>
      </c>
      <c r="AF464" s="1" t="str">
        <f aca="true">INDIRECT("A"&amp;AD464)</f>
        <v>78-ALL</v>
      </c>
      <c r="AG464" s="1" t="n">
        <f aca="true">INDIRECT("D"&amp;AD464)</f>
        <v>200</v>
      </c>
      <c r="AH464" s="1" t="n">
        <f aca="true">INDIRECT("E"&amp;AD464)</f>
        <v>976</v>
      </c>
      <c r="AI464" s="184" t="n">
        <f aca="true">INDIRECT("I"&amp;AD464)</f>
        <v>-8.2317E-006</v>
      </c>
      <c r="AJ464" s="184" t="n">
        <f aca="true">INDIRECT("J"&amp;AD464)</f>
        <v>-4.07E-007</v>
      </c>
      <c r="AK464" s="184" t="n">
        <f aca="true">AVERAGE(INDIRECT("K"&amp;AD464):INDIRECT("K"&amp;AD465-1))</f>
        <v>0.00163796666666667</v>
      </c>
      <c r="AL464" s="184" t="n">
        <f aca="true">AVERAGE(INDIRECT("L"&amp;AD464):INDIRECT("L"&amp;AD465-1))</f>
        <v>4.04333333333333E-005</v>
      </c>
      <c r="AM464" s="184" t="n">
        <f aca="false">(ABS(AK464)/AK464*SQRT((AK464)^2+(AL464)^2))</f>
        <v>0.0016384656406393</v>
      </c>
      <c r="AO464" s="184" t="n">
        <f aca="true">STDEV(INDIRECT("K"&amp;AD464):INDIRECT("K"&amp;AD465-1))</f>
        <v>5.77350269188701E-008</v>
      </c>
    </row>
    <row r="465" customFormat="false" ht="14.25" hidden="false" customHeight="true" outlineLevel="0" collapsed="false">
      <c r="A465" s="1" t="s">
        <v>924</v>
      </c>
      <c r="B465" s="1" t="s">
        <v>305</v>
      </c>
      <c r="C465" s="1" t="n">
        <v>0</v>
      </c>
      <c r="D465" s="1" t="n">
        <v>200</v>
      </c>
      <c r="E465" s="1" t="n">
        <v>976</v>
      </c>
      <c r="F465" s="1" t="s">
        <v>306</v>
      </c>
      <c r="G465" s="184" t="n">
        <v>0.0025016</v>
      </c>
      <c r="H465" s="184" t="n">
        <v>3.86E-005</v>
      </c>
      <c r="I465" s="184" t="n">
        <v>-8.4035E-006</v>
      </c>
      <c r="J465" s="184" t="n">
        <v>-3.195E-007</v>
      </c>
      <c r="K465" s="184" t="n">
        <v>0.00251</v>
      </c>
      <c r="L465" s="184" t="n">
        <v>3.9E-005</v>
      </c>
      <c r="M465" s="185" t="n">
        <v>0.89</v>
      </c>
      <c r="N465" s="1" t="n">
        <v>0</v>
      </c>
      <c r="O465" s="1" t="n">
        <v>0</v>
      </c>
      <c r="P465" s="1" t="n">
        <v>0</v>
      </c>
      <c r="Q465" s="1" t="n">
        <v>1</v>
      </c>
      <c r="R465" s="1" t="n">
        <v>2.51E-005</v>
      </c>
      <c r="S465" s="1" t="n">
        <v>3.895E-007</v>
      </c>
      <c r="T465" s="1" t="n">
        <v>3</v>
      </c>
      <c r="U465" s="1" t="n">
        <v>0</v>
      </c>
      <c r="V465" s="1" t="n">
        <v>0</v>
      </c>
      <c r="W465" s="186" t="s">
        <v>926</v>
      </c>
      <c r="X465" s="1" t="s">
        <v>308</v>
      </c>
      <c r="Y465" s="1" t="s">
        <v>309</v>
      </c>
      <c r="AD465" s="1" t="n">
        <f aca="false">AD464+3</f>
        <v>1391</v>
      </c>
      <c r="AE465" s="1" t="n">
        <v>464</v>
      </c>
      <c r="AF465" s="1" t="str">
        <f aca="true">INDIRECT("A"&amp;AD465)</f>
        <v>78-0.8</v>
      </c>
      <c r="AG465" s="1" t="n">
        <f aca="true">INDIRECT("D"&amp;AD465)</f>
        <v>200</v>
      </c>
      <c r="AH465" s="1" t="n">
        <f aca="true">INDIRECT("E"&amp;AD465)</f>
        <v>976</v>
      </c>
      <c r="AI465" s="184" t="n">
        <f aca="true">INDIRECT("I"&amp;AD465)</f>
        <v>-8.2317E-006</v>
      </c>
      <c r="AJ465" s="184" t="n">
        <f aca="true">INDIRECT("J"&amp;AD465)</f>
        <v>-4.07E-007</v>
      </c>
      <c r="AK465" s="184" t="n">
        <f aca="true">AVERAGE(INDIRECT("K"&amp;AD465):INDIRECT("K"&amp;AD466-1))</f>
        <v>0.0010726</v>
      </c>
      <c r="AL465" s="184" t="n">
        <f aca="true">AVERAGE(INDIRECT("L"&amp;AD465):INDIRECT("L"&amp;AD466-1))</f>
        <v>3.68666666666667E-005</v>
      </c>
      <c r="AM465" s="184" t="n">
        <f aca="false">(ABS(AK465)/AK465*SQRT((AK465)^2+(AL465)^2))</f>
        <v>0.0010732333907921</v>
      </c>
      <c r="AO465" s="184" t="n">
        <f aca="true">STDEV(INDIRECT("K"&amp;AD465):INDIRECT("K"&amp;AD466-1))</f>
        <v>1.73205080756861E-007</v>
      </c>
    </row>
    <row r="466" customFormat="false" ht="14.25" hidden="false" customHeight="true" outlineLevel="0" collapsed="false">
      <c r="A466" s="1" t="s">
        <v>924</v>
      </c>
      <c r="B466" s="1" t="s">
        <v>305</v>
      </c>
      <c r="C466" s="1" t="n">
        <v>0</v>
      </c>
      <c r="D466" s="1" t="n">
        <v>200</v>
      </c>
      <c r="E466" s="1" t="n">
        <v>976</v>
      </c>
      <c r="F466" s="1" t="s">
        <v>306</v>
      </c>
      <c r="G466" s="184" t="n">
        <v>0.0025015</v>
      </c>
      <c r="H466" s="184" t="n">
        <v>3.81E-005</v>
      </c>
      <c r="I466" s="184" t="n">
        <v>-8.4035E-006</v>
      </c>
      <c r="J466" s="184" t="n">
        <v>-3.195E-007</v>
      </c>
      <c r="K466" s="184" t="n">
        <v>0.0025099</v>
      </c>
      <c r="L466" s="184" t="n">
        <v>3.84E-005</v>
      </c>
      <c r="M466" s="185" t="n">
        <v>0.88</v>
      </c>
      <c r="N466" s="1" t="n">
        <v>0</v>
      </c>
      <c r="O466" s="1" t="n">
        <v>0</v>
      </c>
      <c r="P466" s="1" t="n">
        <v>0</v>
      </c>
      <c r="Q466" s="1" t="n">
        <v>1</v>
      </c>
      <c r="R466" s="1" t="n">
        <v>2.5099E-005</v>
      </c>
      <c r="S466" s="1" t="n">
        <v>3.841E-007</v>
      </c>
      <c r="T466" s="1" t="n">
        <v>3</v>
      </c>
      <c r="U466" s="1" t="n">
        <v>0</v>
      </c>
      <c r="V466" s="1" t="n">
        <v>0</v>
      </c>
      <c r="W466" s="186" t="s">
        <v>927</v>
      </c>
      <c r="X466" s="1" t="s">
        <v>308</v>
      </c>
      <c r="Y466" s="1" t="s">
        <v>309</v>
      </c>
      <c r="AD466" s="1" t="n">
        <f aca="false">AD465+3</f>
        <v>1394</v>
      </c>
      <c r="AE466" s="1" t="n">
        <v>465</v>
      </c>
      <c r="AF466" s="1" t="str">
        <f aca="true">INDIRECT("A"&amp;AD466)</f>
        <v>78-0.6</v>
      </c>
      <c r="AG466" s="1" t="n">
        <f aca="true">INDIRECT("D"&amp;AD466)</f>
        <v>200</v>
      </c>
      <c r="AH466" s="1" t="n">
        <f aca="true">INDIRECT("E"&amp;AD466)</f>
        <v>976</v>
      </c>
      <c r="AI466" s="184" t="n">
        <f aca="true">INDIRECT("I"&amp;AD466)</f>
        <v>-8.2317E-006</v>
      </c>
      <c r="AJ466" s="184" t="n">
        <f aca="true">INDIRECT("J"&amp;AD466)</f>
        <v>-4.07E-007</v>
      </c>
      <c r="AK466" s="184" t="n">
        <f aca="true">AVERAGE(INDIRECT("K"&amp;AD466):INDIRECT("K"&amp;AD467-1))</f>
        <v>0.000922856666666667</v>
      </c>
      <c r="AL466" s="184" t="n">
        <f aca="true">AVERAGE(INDIRECT("L"&amp;AD466):INDIRECT("L"&amp;AD467-1))</f>
        <v>2.54213333333333E-005</v>
      </c>
      <c r="AM466" s="184" t="n">
        <f aca="false">(ABS(AK466)/AK466*SQRT((AK466)^2+(AL466)^2))</f>
        <v>0.000923206732752505</v>
      </c>
      <c r="AO466" s="184" t="n">
        <f aca="true">STDEV(INDIRECT("K"&amp;AD466):INDIRECT("K"&amp;AD467-1))</f>
        <v>1.80092568789829E-007</v>
      </c>
    </row>
    <row r="467" customFormat="false" ht="14.25" hidden="false" customHeight="true" outlineLevel="0" collapsed="false">
      <c r="A467" s="1" t="s">
        <v>928</v>
      </c>
      <c r="B467" s="1" t="s">
        <v>305</v>
      </c>
      <c r="C467" s="1" t="n">
        <v>0</v>
      </c>
      <c r="D467" s="1" t="n">
        <v>200</v>
      </c>
      <c r="E467" s="1" t="n">
        <v>976</v>
      </c>
      <c r="F467" s="1" t="s">
        <v>306</v>
      </c>
      <c r="G467" s="184" t="n">
        <v>0.0040487</v>
      </c>
      <c r="H467" s="184" t="n">
        <v>5.95E-005</v>
      </c>
      <c r="I467" s="184" t="n">
        <v>-8.4035E-006</v>
      </c>
      <c r="J467" s="184" t="n">
        <v>-3.195E-007</v>
      </c>
      <c r="K467" s="184" t="n">
        <v>0.0040571</v>
      </c>
      <c r="L467" s="184" t="n">
        <v>5.98E-005</v>
      </c>
      <c r="M467" s="185" t="n">
        <v>0.84</v>
      </c>
      <c r="N467" s="1" t="n">
        <v>0</v>
      </c>
      <c r="O467" s="1" t="n">
        <v>0</v>
      </c>
      <c r="P467" s="1" t="n">
        <v>0</v>
      </c>
      <c r="Q467" s="1" t="n">
        <v>1</v>
      </c>
      <c r="R467" s="1" t="n">
        <v>4.0571E-005</v>
      </c>
      <c r="S467" s="1" t="n">
        <v>5.984E-007</v>
      </c>
      <c r="T467" s="1" t="n">
        <v>4</v>
      </c>
      <c r="U467" s="1" t="n">
        <v>0</v>
      </c>
      <c r="V467" s="1" t="n">
        <v>0</v>
      </c>
      <c r="W467" s="186" t="s">
        <v>929</v>
      </c>
      <c r="X467" s="1" t="s">
        <v>308</v>
      </c>
      <c r="Y467" s="1" t="s">
        <v>309</v>
      </c>
      <c r="AD467" s="1" t="n">
        <f aca="false">AD466+3</f>
        <v>1397</v>
      </c>
      <c r="AE467" s="1" t="n">
        <v>466</v>
      </c>
      <c r="AF467" s="1" t="str">
        <f aca="true">INDIRECT("A"&amp;AD467)</f>
        <v>78-0.4</v>
      </c>
      <c r="AG467" s="1" t="n">
        <f aca="true">INDIRECT("D"&amp;AD467)</f>
        <v>200</v>
      </c>
      <c r="AH467" s="1" t="n">
        <f aca="true">INDIRECT("E"&amp;AD467)</f>
        <v>976</v>
      </c>
      <c r="AI467" s="184" t="n">
        <f aca="true">INDIRECT("I"&amp;AD467)</f>
        <v>-8.2317E-006</v>
      </c>
      <c r="AJ467" s="184" t="n">
        <f aca="true">INDIRECT("J"&amp;AD467)</f>
        <v>-4.07E-007</v>
      </c>
      <c r="AK467" s="184" t="n">
        <f aca="true">AVERAGE(INDIRECT("K"&amp;AD467):INDIRECT("K"&amp;AD468-1))</f>
        <v>0.000972873333333334</v>
      </c>
      <c r="AL467" s="184" t="n">
        <f aca="true">AVERAGE(INDIRECT("L"&amp;AD467):INDIRECT("L"&amp;AD468-1))</f>
        <v>2.6174E-005</v>
      </c>
      <c r="AM467" s="184" t="n">
        <f aca="false">(ABS(AK467)/AK467*SQRT((AK467)^2+(AL467)^2))</f>
        <v>0.000973225359815039</v>
      </c>
      <c r="AO467" s="184" t="n">
        <f aca="true">STDEV(INDIRECT("K"&amp;AD467):INDIRECT("K"&amp;AD468-1))</f>
        <v>1.27017059221715E-007</v>
      </c>
    </row>
    <row r="468" customFormat="false" ht="14.25" hidden="false" customHeight="true" outlineLevel="0" collapsed="false">
      <c r="A468" s="1" t="s">
        <v>928</v>
      </c>
      <c r="B468" s="1" t="s">
        <v>305</v>
      </c>
      <c r="C468" s="1" t="n">
        <v>0</v>
      </c>
      <c r="D468" s="1" t="n">
        <v>200</v>
      </c>
      <c r="E468" s="1" t="n">
        <v>976</v>
      </c>
      <c r="F468" s="1" t="s">
        <v>306</v>
      </c>
      <c r="G468" s="184" t="n">
        <v>0.0040496</v>
      </c>
      <c r="H468" s="184" t="n">
        <v>6.13E-005</v>
      </c>
      <c r="I468" s="184" t="n">
        <v>-8.4035E-006</v>
      </c>
      <c r="J468" s="184" t="n">
        <v>-3.195E-007</v>
      </c>
      <c r="K468" s="184" t="n">
        <v>0.004058</v>
      </c>
      <c r="L468" s="184" t="n">
        <v>6.16E-005</v>
      </c>
      <c r="M468" s="185" t="n">
        <v>0.87</v>
      </c>
      <c r="N468" s="1" t="n">
        <v>0</v>
      </c>
      <c r="O468" s="1" t="n">
        <v>0</v>
      </c>
      <c r="P468" s="1" t="n">
        <v>0</v>
      </c>
      <c r="Q468" s="1" t="n">
        <v>1</v>
      </c>
      <c r="R468" s="1" t="n">
        <v>4.058E-005</v>
      </c>
      <c r="S468" s="1" t="n">
        <v>6.165E-007</v>
      </c>
      <c r="T468" s="1" t="n">
        <v>4</v>
      </c>
      <c r="U468" s="1" t="n">
        <v>0</v>
      </c>
      <c r="V468" s="1" t="n">
        <v>0</v>
      </c>
      <c r="W468" s="186" t="s">
        <v>930</v>
      </c>
      <c r="X468" s="1" t="s">
        <v>308</v>
      </c>
      <c r="Y468" s="1" t="s">
        <v>309</v>
      </c>
      <c r="AD468" s="1" t="n">
        <f aca="false">AD467+3</f>
        <v>1400</v>
      </c>
      <c r="AE468" s="1" t="n">
        <v>467</v>
      </c>
      <c r="AF468" s="1" t="str">
        <f aca="true">INDIRECT("A"&amp;AD468)</f>
        <v>78-0.2</v>
      </c>
      <c r="AG468" s="1" t="n">
        <f aca="true">INDIRECT("D"&amp;AD468)</f>
        <v>200</v>
      </c>
      <c r="AH468" s="1" t="n">
        <f aca="true">INDIRECT("E"&amp;AD468)</f>
        <v>976</v>
      </c>
      <c r="AI468" s="184" t="n">
        <f aca="true">INDIRECT("I"&amp;AD468)</f>
        <v>-8.2317E-006</v>
      </c>
      <c r="AJ468" s="184" t="n">
        <f aca="true">INDIRECT("J"&amp;AD468)</f>
        <v>-4.07E-007</v>
      </c>
      <c r="AK468" s="184" t="n">
        <f aca="true">AVERAGE(INDIRECT("K"&amp;AD468):INDIRECT("K"&amp;AD469-1))</f>
        <v>0.0015804</v>
      </c>
      <c r="AL468" s="184" t="n">
        <f aca="true">AVERAGE(INDIRECT("L"&amp;AD468):INDIRECT("L"&amp;AD469-1))</f>
        <v>3.90333333333333E-005</v>
      </c>
      <c r="AM468" s="184" t="n">
        <f aca="false">(ABS(AK468)/AK468*SQRT((AK468)^2+(AL468)^2))</f>
        <v>0.00158088195672894</v>
      </c>
      <c r="AO468" s="184" t="n">
        <f aca="true">STDEV(INDIRECT("K"&amp;AD468):INDIRECT("K"&amp;AD469-1))</f>
        <v>2.00000000000005E-007</v>
      </c>
    </row>
    <row r="469" customFormat="false" ht="14.25" hidden="false" customHeight="true" outlineLevel="0" collapsed="false">
      <c r="A469" s="1" t="s">
        <v>928</v>
      </c>
      <c r="B469" s="1" t="s">
        <v>305</v>
      </c>
      <c r="C469" s="1" t="n">
        <v>0</v>
      </c>
      <c r="D469" s="1" t="n">
        <v>200</v>
      </c>
      <c r="E469" s="1" t="n">
        <v>976</v>
      </c>
      <c r="F469" s="1" t="s">
        <v>306</v>
      </c>
      <c r="G469" s="184" t="n">
        <v>0.0040489</v>
      </c>
      <c r="H469" s="184" t="n">
        <v>6.02E-005</v>
      </c>
      <c r="I469" s="184" t="n">
        <v>-8.4035E-006</v>
      </c>
      <c r="J469" s="184" t="n">
        <v>-3.195E-007</v>
      </c>
      <c r="K469" s="184" t="n">
        <v>0.0040573</v>
      </c>
      <c r="L469" s="184" t="n">
        <v>6.05E-005</v>
      </c>
      <c r="M469" s="185" t="n">
        <v>0.85</v>
      </c>
      <c r="N469" s="1" t="n">
        <v>0</v>
      </c>
      <c r="O469" s="1" t="n">
        <v>0</v>
      </c>
      <c r="P469" s="1" t="n">
        <v>0</v>
      </c>
      <c r="Q469" s="1" t="n">
        <v>1</v>
      </c>
      <c r="R469" s="1" t="n">
        <v>4.0573E-005</v>
      </c>
      <c r="S469" s="1" t="n">
        <v>6.05E-007</v>
      </c>
      <c r="T469" s="1" t="n">
        <v>4</v>
      </c>
      <c r="U469" s="1" t="n">
        <v>0</v>
      </c>
      <c r="V469" s="1" t="n">
        <v>0</v>
      </c>
      <c r="W469" s="186" t="s">
        <v>931</v>
      </c>
      <c r="X469" s="1" t="s">
        <v>308</v>
      </c>
      <c r="Y469" s="1" t="s">
        <v>309</v>
      </c>
      <c r="AD469" s="1" t="n">
        <f aca="false">AD468+3</f>
        <v>1403</v>
      </c>
      <c r="AE469" s="1" t="n">
        <v>468</v>
      </c>
      <c r="AF469" s="1" t="str">
        <f aca="true">INDIRECT("A"&amp;AD469)</f>
        <v>78-&lt;0.2</v>
      </c>
      <c r="AG469" s="1" t="n">
        <f aca="true">INDIRECT("D"&amp;AD469)</f>
        <v>200</v>
      </c>
      <c r="AH469" s="1" t="n">
        <f aca="true">INDIRECT("E"&amp;AD469)</f>
        <v>976</v>
      </c>
      <c r="AI469" s="184" t="n">
        <f aca="true">INDIRECT("I"&amp;AD469)</f>
        <v>-8.2317E-006</v>
      </c>
      <c r="AJ469" s="184" t="n">
        <f aca="true">INDIRECT("J"&amp;AD469)</f>
        <v>-4.07E-007</v>
      </c>
      <c r="AK469" s="184" t="n">
        <f aca="true">AVERAGE(INDIRECT("K"&amp;AD469):INDIRECT("K"&amp;AD470-1))</f>
        <v>0.00274813333333333</v>
      </c>
      <c r="AL469" s="184" t="n">
        <f aca="true">AVERAGE(INDIRECT("L"&amp;AD469):INDIRECT("L"&amp;AD470-1))</f>
        <v>6.18333333333333E-005</v>
      </c>
      <c r="AM469" s="184" t="n">
        <f aca="false">(ABS(AK469)/AK469*SQRT((AK469)^2+(AL469)^2))</f>
        <v>0.00274882887406417</v>
      </c>
      <c r="AO469" s="184" t="n">
        <f aca="true">STDEV(INDIRECT("K"&amp;AD469):INDIRECT("K"&amp;AD470-1))</f>
        <v>5.03322295684571E-007</v>
      </c>
    </row>
    <row r="470" customFormat="false" ht="14.25" hidden="false" customHeight="true" outlineLevel="0" collapsed="false">
      <c r="A470" s="1" t="s">
        <v>932</v>
      </c>
      <c r="B470" s="1" t="s">
        <v>305</v>
      </c>
      <c r="C470" s="1" t="n">
        <v>0</v>
      </c>
      <c r="D470" s="1" t="n">
        <v>200</v>
      </c>
      <c r="E470" s="1" t="n">
        <v>976</v>
      </c>
      <c r="F470" s="1" t="s">
        <v>306</v>
      </c>
      <c r="G470" s="184" t="n">
        <v>0.002138</v>
      </c>
      <c r="H470" s="184" t="n">
        <v>3.55E-005</v>
      </c>
      <c r="I470" s="184" t="n">
        <v>-8.4035E-006</v>
      </c>
      <c r="J470" s="184" t="n">
        <v>-3.195E-007</v>
      </c>
      <c r="K470" s="184" t="n">
        <v>0.0021464</v>
      </c>
      <c r="L470" s="184" t="n">
        <v>3.58E-005</v>
      </c>
      <c r="M470" s="185" t="n">
        <v>0.96</v>
      </c>
      <c r="N470" s="1" t="n">
        <v>0</v>
      </c>
      <c r="O470" s="1" t="n">
        <v>0</v>
      </c>
      <c r="P470" s="1" t="n">
        <v>0</v>
      </c>
      <c r="Q470" s="1" t="n">
        <v>1</v>
      </c>
      <c r="R470" s="1" t="n">
        <v>2.1464E-005</v>
      </c>
      <c r="S470" s="1" t="n">
        <v>3.582E-007</v>
      </c>
      <c r="T470" s="1" t="n">
        <v>3</v>
      </c>
      <c r="U470" s="1" t="n">
        <v>0</v>
      </c>
      <c r="V470" s="1" t="n">
        <v>0</v>
      </c>
      <c r="W470" s="186" t="s">
        <v>933</v>
      </c>
      <c r="X470" s="1" t="s">
        <v>308</v>
      </c>
      <c r="Y470" s="1" t="s">
        <v>309</v>
      </c>
      <c r="AD470" s="1" t="n">
        <f aca="false">AD469+3</f>
        <v>1406</v>
      </c>
      <c r="AE470" s="1" t="n">
        <v>469</v>
      </c>
      <c r="AF470" s="1" t="str">
        <f aca="true">INDIRECT("A"&amp;AD470)</f>
        <v>79-ALL</v>
      </c>
      <c r="AG470" s="1" t="n">
        <f aca="true">INDIRECT("D"&amp;AD470)</f>
        <v>200</v>
      </c>
      <c r="AH470" s="1" t="n">
        <f aca="true">INDIRECT("E"&amp;AD470)</f>
        <v>976</v>
      </c>
      <c r="AI470" s="184" t="n">
        <f aca="true">INDIRECT("I"&amp;AD470)</f>
        <v>-8.2317E-006</v>
      </c>
      <c r="AJ470" s="184" t="n">
        <f aca="true">INDIRECT("J"&amp;AD470)</f>
        <v>-4.07E-007</v>
      </c>
      <c r="AK470" s="184" t="n">
        <f aca="true">AVERAGE(INDIRECT("K"&amp;AD470):INDIRECT("K"&amp;AD471-1))</f>
        <v>0.00320496666666667</v>
      </c>
      <c r="AL470" s="184" t="n">
        <f aca="true">AVERAGE(INDIRECT("L"&amp;AD470):INDIRECT("L"&amp;AD471-1))</f>
        <v>7.10333333333333E-005</v>
      </c>
      <c r="AM470" s="184" t="n">
        <f aca="false">(ABS(AK470)/AK470*SQRT((AK470)^2+(AL470)^2))</f>
        <v>0.00320575374426809</v>
      </c>
      <c r="AO470" s="184" t="n">
        <f aca="true">STDEV(INDIRECT("K"&amp;AD470):INDIRECT("K"&amp;AD471-1))</f>
        <v>5.50757054728476E-007</v>
      </c>
    </row>
    <row r="471" customFormat="false" ht="14.25" hidden="false" customHeight="true" outlineLevel="0" collapsed="false">
      <c r="A471" s="1" t="s">
        <v>932</v>
      </c>
      <c r="B471" s="1" t="s">
        <v>305</v>
      </c>
      <c r="C471" s="1" t="n">
        <v>0</v>
      </c>
      <c r="D471" s="1" t="n">
        <v>200</v>
      </c>
      <c r="E471" s="1" t="n">
        <v>976</v>
      </c>
      <c r="F471" s="1" t="s">
        <v>306</v>
      </c>
      <c r="G471" s="184" t="n">
        <v>0.0021377</v>
      </c>
      <c r="H471" s="184" t="n">
        <v>3.54E-005</v>
      </c>
      <c r="I471" s="184" t="n">
        <v>-8.4035E-006</v>
      </c>
      <c r="J471" s="184" t="n">
        <v>-3.195E-007</v>
      </c>
      <c r="K471" s="184" t="n">
        <v>0.0021461</v>
      </c>
      <c r="L471" s="184" t="n">
        <v>3.57E-005</v>
      </c>
      <c r="M471" s="185" t="n">
        <v>0.95</v>
      </c>
      <c r="N471" s="1" t="n">
        <v>0</v>
      </c>
      <c r="O471" s="1" t="n">
        <v>0</v>
      </c>
      <c r="P471" s="1" t="n">
        <v>0</v>
      </c>
      <c r="Q471" s="1" t="n">
        <v>1</v>
      </c>
      <c r="R471" s="1" t="n">
        <v>2.1461E-005</v>
      </c>
      <c r="S471" s="1" t="n">
        <v>3.57E-007</v>
      </c>
      <c r="T471" s="1" t="n">
        <v>3</v>
      </c>
      <c r="U471" s="1" t="n">
        <v>0</v>
      </c>
      <c r="V471" s="1" t="n">
        <v>0</v>
      </c>
      <c r="W471" s="186" t="s">
        <v>934</v>
      </c>
      <c r="X471" s="1" t="s">
        <v>308</v>
      </c>
      <c r="Y471" s="1" t="s">
        <v>309</v>
      </c>
      <c r="AD471" s="1" t="n">
        <f aca="false">AD470+3</f>
        <v>1409</v>
      </c>
      <c r="AE471" s="1" t="n">
        <v>470</v>
      </c>
      <c r="AF471" s="1" t="str">
        <f aca="true">INDIRECT("A"&amp;AD471)</f>
        <v>79-0.8</v>
      </c>
      <c r="AG471" s="1" t="n">
        <f aca="true">INDIRECT("D"&amp;AD471)</f>
        <v>200</v>
      </c>
      <c r="AH471" s="1" t="n">
        <f aca="true">INDIRECT("E"&amp;AD471)</f>
        <v>976</v>
      </c>
      <c r="AI471" s="184" t="n">
        <f aca="true">INDIRECT("I"&amp;AD471)</f>
        <v>-8.2317E-006</v>
      </c>
      <c r="AJ471" s="184" t="n">
        <f aca="true">INDIRECT("J"&amp;AD471)</f>
        <v>-4.07E-007</v>
      </c>
      <c r="AK471" s="184" t="n">
        <f aca="true">AVERAGE(INDIRECT("K"&amp;AD471):INDIRECT("K"&amp;AD472-1))</f>
        <v>0.00411146666666667</v>
      </c>
      <c r="AL471" s="184" t="n">
        <f aca="true">AVERAGE(INDIRECT("L"&amp;AD471):INDIRECT("L"&amp;AD472-1))</f>
        <v>8.96333333333333E-005</v>
      </c>
      <c r="AM471" s="184" t="n">
        <f aca="false">(ABS(AK471)/AK471*SQRT((AK471)^2+(AL471)^2))</f>
        <v>0.00411244359056213</v>
      </c>
      <c r="AO471" s="184" t="n">
        <f aca="true">STDEV(INDIRECT("K"&amp;AD471):INDIRECT("K"&amp;AD472-1))</f>
        <v>9.29157324317513E-007</v>
      </c>
    </row>
    <row r="472" customFormat="false" ht="14.25" hidden="false" customHeight="true" outlineLevel="0" collapsed="false">
      <c r="A472" s="1" t="s">
        <v>932</v>
      </c>
      <c r="B472" s="1" t="s">
        <v>305</v>
      </c>
      <c r="C472" s="1" t="n">
        <v>0</v>
      </c>
      <c r="D472" s="1" t="n">
        <v>200</v>
      </c>
      <c r="E472" s="1" t="n">
        <v>976</v>
      </c>
      <c r="F472" s="1" t="s">
        <v>306</v>
      </c>
      <c r="G472" s="184" t="n">
        <v>0.0021376</v>
      </c>
      <c r="H472" s="184" t="n">
        <v>3.54E-005</v>
      </c>
      <c r="I472" s="184" t="n">
        <v>-8.4035E-006</v>
      </c>
      <c r="J472" s="184" t="n">
        <v>-3.195E-007</v>
      </c>
      <c r="K472" s="184" t="n">
        <v>0.002146</v>
      </c>
      <c r="L472" s="184" t="n">
        <v>3.57E-005</v>
      </c>
      <c r="M472" s="185" t="n">
        <v>0.95</v>
      </c>
      <c r="N472" s="1" t="n">
        <v>0</v>
      </c>
      <c r="O472" s="1" t="n">
        <v>0</v>
      </c>
      <c r="P472" s="1" t="n">
        <v>0</v>
      </c>
      <c r="Q472" s="1" t="n">
        <v>1</v>
      </c>
      <c r="R472" s="1" t="n">
        <v>2.146E-005</v>
      </c>
      <c r="S472" s="1" t="n">
        <v>3.568E-007</v>
      </c>
      <c r="T472" s="1" t="n">
        <v>3</v>
      </c>
      <c r="U472" s="1" t="n">
        <v>0</v>
      </c>
      <c r="V472" s="1" t="n">
        <v>0</v>
      </c>
      <c r="W472" s="186" t="s">
        <v>935</v>
      </c>
      <c r="X472" s="1" t="s">
        <v>308</v>
      </c>
      <c r="Y472" s="1" t="s">
        <v>309</v>
      </c>
      <c r="AD472" s="1" t="n">
        <f aca="false">AD471+3</f>
        <v>1412</v>
      </c>
      <c r="AE472" s="1" t="n">
        <v>471</v>
      </c>
      <c r="AF472" s="1" t="str">
        <f aca="true">INDIRECT("A"&amp;AD472)</f>
        <v>79-0.6</v>
      </c>
      <c r="AG472" s="1" t="n">
        <f aca="true">INDIRECT("D"&amp;AD472)</f>
        <v>200</v>
      </c>
      <c r="AH472" s="1" t="n">
        <f aca="true">INDIRECT("E"&amp;AD472)</f>
        <v>976</v>
      </c>
      <c r="AI472" s="184" t="n">
        <f aca="true">INDIRECT("I"&amp;AD472)</f>
        <v>-8.2317E-006</v>
      </c>
      <c r="AJ472" s="184" t="n">
        <f aca="true">INDIRECT("J"&amp;AD472)</f>
        <v>-4.07E-007</v>
      </c>
      <c r="AK472" s="184" t="n">
        <f aca="true">AVERAGE(INDIRECT("K"&amp;AD472):INDIRECT("K"&amp;AD473-1))</f>
        <v>0.0028976</v>
      </c>
      <c r="AL472" s="184" t="n">
        <f aca="true">AVERAGE(INDIRECT("L"&amp;AD472):INDIRECT("L"&amp;AD473-1))</f>
        <v>6.14E-005</v>
      </c>
      <c r="AM472" s="184" t="n">
        <f aca="false">(ABS(AK472)/AK472*SQRT((AK472)^2+(AL472)^2))</f>
        <v>0.00289825045846628</v>
      </c>
      <c r="AO472" s="184" t="n">
        <f aca="true">STDEV(INDIRECT("K"&amp;AD472):INDIRECT("K"&amp;AD473-1))</f>
        <v>5.56776436283006E-007</v>
      </c>
    </row>
    <row r="473" customFormat="false" ht="14.25" hidden="false" customHeight="true" outlineLevel="0" collapsed="false">
      <c r="A473" s="1" t="s">
        <v>936</v>
      </c>
      <c r="B473" s="1" t="s">
        <v>305</v>
      </c>
      <c r="C473" s="1" t="n">
        <v>0</v>
      </c>
      <c r="D473" s="1" t="n">
        <v>200</v>
      </c>
      <c r="E473" s="1" t="n">
        <v>976</v>
      </c>
      <c r="F473" s="1" t="s">
        <v>306</v>
      </c>
      <c r="G473" s="184" t="n">
        <v>0.0021937</v>
      </c>
      <c r="H473" s="184" t="n">
        <v>3.53E-005</v>
      </c>
      <c r="I473" s="184" t="n">
        <v>-8.4035E-006</v>
      </c>
      <c r="J473" s="184" t="n">
        <v>-3.195E-007</v>
      </c>
      <c r="K473" s="184" t="n">
        <v>0.0022021</v>
      </c>
      <c r="L473" s="184" t="n">
        <v>3.56E-005</v>
      </c>
      <c r="M473" s="185" t="n">
        <v>0.93</v>
      </c>
      <c r="N473" s="1" t="n">
        <v>0</v>
      </c>
      <c r="O473" s="1" t="n">
        <v>0</v>
      </c>
      <c r="P473" s="1" t="n">
        <v>0</v>
      </c>
      <c r="Q473" s="1" t="n">
        <v>1</v>
      </c>
      <c r="R473" s="1" t="n">
        <v>2.2021E-005</v>
      </c>
      <c r="S473" s="1" t="n">
        <v>3.558E-007</v>
      </c>
      <c r="T473" s="1" t="n">
        <v>3</v>
      </c>
      <c r="U473" s="1" t="n">
        <v>0</v>
      </c>
      <c r="V473" s="1" t="n">
        <v>0</v>
      </c>
      <c r="W473" s="186" t="s">
        <v>937</v>
      </c>
      <c r="X473" s="1" t="s">
        <v>308</v>
      </c>
      <c r="Y473" s="1" t="s">
        <v>309</v>
      </c>
      <c r="AD473" s="1" t="n">
        <f aca="false">AD472+3</f>
        <v>1415</v>
      </c>
      <c r="AE473" s="1" t="n">
        <v>472</v>
      </c>
      <c r="AF473" s="1" t="str">
        <f aca="true">INDIRECT("A"&amp;AD473)</f>
        <v>79-0.4</v>
      </c>
      <c r="AG473" s="1" t="n">
        <f aca="true">INDIRECT("D"&amp;AD473)</f>
        <v>200</v>
      </c>
      <c r="AH473" s="1" t="n">
        <f aca="true">INDIRECT("E"&amp;AD473)</f>
        <v>976</v>
      </c>
      <c r="AI473" s="184" t="n">
        <f aca="true">INDIRECT("I"&amp;AD473)</f>
        <v>-8.2317E-006</v>
      </c>
      <c r="AJ473" s="184" t="n">
        <f aca="true">INDIRECT("J"&amp;AD473)</f>
        <v>-4.07E-007</v>
      </c>
      <c r="AK473" s="184" t="n">
        <f aca="true">AVERAGE(INDIRECT("K"&amp;AD473):INDIRECT("K"&amp;AD474-1))</f>
        <v>0.00209296666666667</v>
      </c>
      <c r="AL473" s="184" t="n">
        <f aca="true">AVERAGE(INDIRECT("L"&amp;AD473):INDIRECT("L"&amp;AD474-1))</f>
        <v>4.85666666666667E-005</v>
      </c>
      <c r="AM473" s="184" t="n">
        <f aca="false">(ABS(AK473)/AK473*SQRT((AK473)^2+(AL473)^2))</f>
        <v>0.00209353007833393</v>
      </c>
      <c r="AO473" s="184" t="n">
        <f aca="true">STDEV(INDIRECT("K"&amp;AD473):INDIRECT("K"&amp;AD474-1))</f>
        <v>1.25033328890068E-006</v>
      </c>
    </row>
    <row r="474" customFormat="false" ht="14.25" hidden="false" customHeight="true" outlineLevel="0" collapsed="false">
      <c r="A474" s="1" t="s">
        <v>936</v>
      </c>
      <c r="B474" s="1" t="s">
        <v>305</v>
      </c>
      <c r="C474" s="1" t="n">
        <v>0</v>
      </c>
      <c r="D474" s="1" t="n">
        <v>200</v>
      </c>
      <c r="E474" s="1" t="n">
        <v>976</v>
      </c>
      <c r="F474" s="1" t="s">
        <v>306</v>
      </c>
      <c r="G474" s="184" t="n">
        <v>0.0021928</v>
      </c>
      <c r="H474" s="184" t="n">
        <v>3.57E-005</v>
      </c>
      <c r="I474" s="184" t="n">
        <v>-8.4035E-006</v>
      </c>
      <c r="J474" s="184" t="n">
        <v>-3.195E-007</v>
      </c>
      <c r="K474" s="184" t="n">
        <v>0.0022012</v>
      </c>
      <c r="L474" s="184" t="n">
        <v>3.61E-005</v>
      </c>
      <c r="M474" s="185" t="n">
        <v>0.94</v>
      </c>
      <c r="N474" s="1" t="n">
        <v>0</v>
      </c>
      <c r="O474" s="1" t="n">
        <v>0</v>
      </c>
      <c r="P474" s="1" t="n">
        <v>0</v>
      </c>
      <c r="Q474" s="1" t="n">
        <v>1</v>
      </c>
      <c r="R474" s="1" t="n">
        <v>2.2012E-005</v>
      </c>
      <c r="S474" s="1" t="n">
        <v>3.606E-007</v>
      </c>
      <c r="T474" s="1" t="n">
        <v>3</v>
      </c>
      <c r="U474" s="1" t="n">
        <v>0</v>
      </c>
      <c r="V474" s="1" t="n">
        <v>0</v>
      </c>
      <c r="W474" s="186" t="s">
        <v>938</v>
      </c>
      <c r="X474" s="1" t="s">
        <v>308</v>
      </c>
      <c r="Y474" s="1" t="s">
        <v>309</v>
      </c>
      <c r="AD474" s="1" t="n">
        <f aca="false">AD473+3</f>
        <v>1418</v>
      </c>
      <c r="AE474" s="1" t="n">
        <v>473</v>
      </c>
      <c r="AF474" s="1" t="str">
        <f aca="true">INDIRECT("A"&amp;AD474)</f>
        <v>79-0.2</v>
      </c>
      <c r="AG474" s="1" t="n">
        <f aca="true">INDIRECT("D"&amp;AD474)</f>
        <v>200</v>
      </c>
      <c r="AH474" s="1" t="n">
        <f aca="true">INDIRECT("E"&amp;AD474)</f>
        <v>976</v>
      </c>
      <c r="AI474" s="184" t="n">
        <f aca="true">INDIRECT("I"&amp;AD474)</f>
        <v>-8.2317E-006</v>
      </c>
      <c r="AJ474" s="184" t="n">
        <f aca="true">INDIRECT("J"&amp;AD474)</f>
        <v>-4.07E-007</v>
      </c>
      <c r="AK474" s="184" t="n">
        <f aca="true">AVERAGE(INDIRECT("K"&amp;AD474):INDIRECT("K"&amp;AD475-1))</f>
        <v>0.00257216666666667</v>
      </c>
      <c r="AL474" s="184" t="n">
        <f aca="true">AVERAGE(INDIRECT("L"&amp;AD474):INDIRECT("L"&amp;AD475-1))</f>
        <v>5.68E-005</v>
      </c>
      <c r="AM474" s="184" t="n">
        <f aca="false">(ABS(AK474)/AK474*SQRT((AK474)^2+(AL474)^2))</f>
        <v>0.00257279373466104</v>
      </c>
      <c r="AO474" s="184" t="n">
        <f aca="true">STDEV(INDIRECT("K"&amp;AD474):INDIRECT("K"&amp;AD475-1))</f>
        <v>3.78593889720061E-007</v>
      </c>
    </row>
    <row r="475" customFormat="false" ht="14.25" hidden="false" customHeight="true" outlineLevel="0" collapsed="false">
      <c r="A475" s="1" t="s">
        <v>936</v>
      </c>
      <c r="B475" s="1" t="s">
        <v>305</v>
      </c>
      <c r="C475" s="1" t="n">
        <v>0</v>
      </c>
      <c r="D475" s="1" t="n">
        <v>200</v>
      </c>
      <c r="E475" s="1" t="n">
        <v>976</v>
      </c>
      <c r="F475" s="1" t="s">
        <v>306</v>
      </c>
      <c r="G475" s="184" t="n">
        <v>0.0021933</v>
      </c>
      <c r="H475" s="184" t="n">
        <v>3.55E-005</v>
      </c>
      <c r="I475" s="184" t="n">
        <v>-8.4035E-006</v>
      </c>
      <c r="J475" s="184" t="n">
        <v>-3.195E-007</v>
      </c>
      <c r="K475" s="184" t="n">
        <v>0.0022017</v>
      </c>
      <c r="L475" s="184" t="n">
        <v>3.59E-005</v>
      </c>
      <c r="M475" s="185" t="n">
        <v>0.93</v>
      </c>
      <c r="N475" s="1" t="n">
        <v>0</v>
      </c>
      <c r="O475" s="1" t="n">
        <v>0</v>
      </c>
      <c r="P475" s="1" t="n">
        <v>0</v>
      </c>
      <c r="Q475" s="1" t="n">
        <v>1</v>
      </c>
      <c r="R475" s="1" t="n">
        <v>2.2017E-005</v>
      </c>
      <c r="S475" s="1" t="n">
        <v>3.586E-007</v>
      </c>
      <c r="T475" s="1" t="n">
        <v>3</v>
      </c>
      <c r="U475" s="1" t="n">
        <v>0</v>
      </c>
      <c r="V475" s="1" t="n">
        <v>0</v>
      </c>
      <c r="W475" s="186" t="s">
        <v>939</v>
      </c>
      <c r="X475" s="1" t="s">
        <v>308</v>
      </c>
      <c r="Y475" s="1" t="s">
        <v>309</v>
      </c>
      <c r="AD475" s="1" t="n">
        <f aca="false">AD474+3</f>
        <v>1421</v>
      </c>
      <c r="AE475" s="1" t="n">
        <v>474</v>
      </c>
      <c r="AF475" s="1" t="str">
        <f aca="true">INDIRECT("A"&amp;AD475)</f>
        <v>79-&lt;0.2</v>
      </c>
      <c r="AG475" s="1" t="n">
        <f aca="true">INDIRECT("D"&amp;AD475)</f>
        <v>200</v>
      </c>
      <c r="AH475" s="1" t="n">
        <f aca="true">INDIRECT("E"&amp;AD475)</f>
        <v>976</v>
      </c>
      <c r="AI475" s="184" t="n">
        <f aca="true">INDIRECT("I"&amp;AD475)</f>
        <v>-8.2317E-006</v>
      </c>
      <c r="AJ475" s="184" t="n">
        <f aca="true">INDIRECT("J"&amp;AD475)</f>
        <v>-4.07E-007</v>
      </c>
      <c r="AK475" s="184" t="n">
        <f aca="true">AVERAGE(INDIRECT("K"&amp;AD475):INDIRECT("K"&amp;AD476-1))</f>
        <v>0.00454866666666667</v>
      </c>
      <c r="AL475" s="184" t="n">
        <f aca="true">AVERAGE(INDIRECT("L"&amp;AD475):INDIRECT("L"&amp;AD476-1))</f>
        <v>0.000100433333333333</v>
      </c>
      <c r="AM475" s="184" t="n">
        <f aca="false">(ABS(AK475)/AK475*SQRT((AK475)^2+(AL475)^2))</f>
        <v>0.00454977530202195</v>
      </c>
      <c r="AO475" s="184" t="n">
        <f aca="true">STDEV(INDIRECT("K"&amp;AD475):INDIRECT("K"&amp;AD476-1))</f>
        <v>1.30511813003008E-006</v>
      </c>
    </row>
    <row r="476" customFormat="false" ht="14.25" hidden="false" customHeight="true" outlineLevel="0" collapsed="false">
      <c r="A476" s="1" t="s">
        <v>940</v>
      </c>
      <c r="B476" s="1" t="s">
        <v>305</v>
      </c>
      <c r="C476" s="1" t="n">
        <v>0</v>
      </c>
      <c r="D476" s="1" t="n">
        <v>200</v>
      </c>
      <c r="E476" s="1" t="n">
        <v>976</v>
      </c>
      <c r="F476" s="1" t="s">
        <v>306</v>
      </c>
      <c r="G476" s="184" t="n">
        <v>0.0014594</v>
      </c>
      <c r="H476" s="184" t="n">
        <v>2.68E-005</v>
      </c>
      <c r="I476" s="184" t="n">
        <v>-8.4035E-006</v>
      </c>
      <c r="J476" s="184" t="n">
        <v>-3.195E-007</v>
      </c>
      <c r="K476" s="184" t="n">
        <v>0.0014678</v>
      </c>
      <c r="L476" s="184" t="n">
        <v>2.71E-005</v>
      </c>
      <c r="M476" s="185" t="n">
        <v>1.06</v>
      </c>
      <c r="N476" s="1" t="n">
        <v>0</v>
      </c>
      <c r="O476" s="1" t="n">
        <v>0</v>
      </c>
      <c r="P476" s="1" t="n">
        <v>0</v>
      </c>
      <c r="Q476" s="1" t="n">
        <v>1</v>
      </c>
      <c r="R476" s="1" t="n">
        <v>1.4678E-005</v>
      </c>
      <c r="S476" s="1" t="n">
        <v>2.712E-007</v>
      </c>
      <c r="T476" s="1" t="n">
        <v>3</v>
      </c>
      <c r="U476" s="1" t="n">
        <v>0</v>
      </c>
      <c r="V476" s="1" t="n">
        <v>0</v>
      </c>
      <c r="W476" s="186" t="s">
        <v>941</v>
      </c>
      <c r="X476" s="1" t="s">
        <v>308</v>
      </c>
      <c r="Y476" s="1" t="s">
        <v>309</v>
      </c>
      <c r="AD476" s="1" t="n">
        <f aca="false">AD475+3</f>
        <v>1424</v>
      </c>
      <c r="AE476" s="1" t="n">
        <v>475</v>
      </c>
      <c r="AF476" s="1" t="str">
        <f aca="true">INDIRECT("A"&amp;AD476)</f>
        <v>80-ALL</v>
      </c>
      <c r="AG476" s="1" t="n">
        <f aca="true">INDIRECT("D"&amp;AD476)</f>
        <v>200</v>
      </c>
      <c r="AH476" s="1" t="n">
        <f aca="true">INDIRECT("E"&amp;AD476)</f>
        <v>976</v>
      </c>
      <c r="AI476" s="184" t="n">
        <f aca="true">INDIRECT("I"&amp;AD476)</f>
        <v>-8.2317E-006</v>
      </c>
      <c r="AJ476" s="184" t="n">
        <f aca="true">INDIRECT("J"&amp;AD476)</f>
        <v>-4.07E-007</v>
      </c>
      <c r="AK476" s="184" t="n">
        <f aca="true">AVERAGE(INDIRECT("K"&amp;AD476):INDIRECT("K"&amp;AD477-1))</f>
        <v>0.0030833</v>
      </c>
      <c r="AL476" s="184" t="n">
        <f aca="true">AVERAGE(INDIRECT("L"&amp;AD476):INDIRECT("L"&amp;AD477-1))</f>
        <v>7.19333333333333E-005</v>
      </c>
      <c r="AM476" s="184" t="n">
        <f aca="false">(ABS(AK476)/AK476*SQRT((AK476)^2+(AL476)^2))</f>
        <v>0.00308413898753679</v>
      </c>
      <c r="AO476" s="184" t="n">
        <f aca="true">STDEV(INDIRECT("K"&amp;AD476):INDIRECT("K"&amp;AD477-1))</f>
        <v>8.88819441731526E-007</v>
      </c>
    </row>
    <row r="477" customFormat="false" ht="14.25" hidden="false" customHeight="true" outlineLevel="0" collapsed="false">
      <c r="A477" s="1" t="s">
        <v>940</v>
      </c>
      <c r="B477" s="1" t="s">
        <v>305</v>
      </c>
      <c r="C477" s="1" t="n">
        <v>0</v>
      </c>
      <c r="D477" s="1" t="n">
        <v>200</v>
      </c>
      <c r="E477" s="1" t="n">
        <v>976</v>
      </c>
      <c r="F477" s="1" t="s">
        <v>306</v>
      </c>
      <c r="G477" s="184" t="n">
        <v>0.0014606</v>
      </c>
      <c r="H477" s="184" t="n">
        <v>2.8E-005</v>
      </c>
      <c r="I477" s="184" t="n">
        <v>-8.4035E-006</v>
      </c>
      <c r="J477" s="184" t="n">
        <v>-3.195E-007</v>
      </c>
      <c r="K477" s="184" t="n">
        <v>0.001469</v>
      </c>
      <c r="L477" s="184" t="n">
        <v>2.84E-005</v>
      </c>
      <c r="M477" s="185" t="n">
        <v>1.11</v>
      </c>
      <c r="N477" s="1" t="n">
        <v>0</v>
      </c>
      <c r="O477" s="1" t="n">
        <v>0</v>
      </c>
      <c r="P477" s="1" t="n">
        <v>0</v>
      </c>
      <c r="Q477" s="1" t="n">
        <v>1</v>
      </c>
      <c r="R477" s="1" t="n">
        <v>1.469E-005</v>
      </c>
      <c r="S477" s="1" t="n">
        <v>2.836E-007</v>
      </c>
      <c r="T477" s="1" t="n">
        <v>3</v>
      </c>
      <c r="U477" s="1" t="n">
        <v>0</v>
      </c>
      <c r="V477" s="1" t="n">
        <v>0</v>
      </c>
      <c r="W477" s="186" t="s">
        <v>942</v>
      </c>
      <c r="X477" s="1" t="s">
        <v>308</v>
      </c>
      <c r="Y477" s="1" t="s">
        <v>309</v>
      </c>
      <c r="AD477" s="1" t="n">
        <f aca="false">AD476+3</f>
        <v>1427</v>
      </c>
      <c r="AE477" s="1" t="n">
        <v>476</v>
      </c>
      <c r="AF477" s="1" t="str">
        <f aca="true">INDIRECT("A"&amp;AD477)</f>
        <v>80-0.8</v>
      </c>
      <c r="AG477" s="1" t="n">
        <f aca="true">INDIRECT("D"&amp;AD477)</f>
        <v>200</v>
      </c>
      <c r="AH477" s="1" t="n">
        <f aca="true">INDIRECT("E"&amp;AD477)</f>
        <v>976</v>
      </c>
      <c r="AI477" s="184" t="n">
        <f aca="true">INDIRECT("I"&amp;AD477)</f>
        <v>-8.2317E-006</v>
      </c>
      <c r="AJ477" s="184" t="n">
        <f aca="true">INDIRECT("J"&amp;AD477)</f>
        <v>-4.07E-007</v>
      </c>
      <c r="AK477" s="184" t="n">
        <f aca="true">AVERAGE(INDIRECT("K"&amp;AD477):INDIRECT("K"&amp;AD478-1))</f>
        <v>0.00206996666666667</v>
      </c>
      <c r="AL477" s="184" t="n">
        <f aca="true">AVERAGE(INDIRECT("L"&amp;AD477):INDIRECT("L"&amp;AD478-1))</f>
        <v>4.97666666666667E-005</v>
      </c>
      <c r="AM477" s="184" t="n">
        <f aca="false">(ABS(AK477)/AK477*SQRT((AK477)^2+(AL477)^2))</f>
        <v>0.00207056483168777</v>
      </c>
      <c r="AO477" s="184" t="n">
        <f aca="true">STDEV(INDIRECT("K"&amp;AD477):INDIRECT("K"&amp;AD478-1))</f>
        <v>5.77350269188701E-008</v>
      </c>
    </row>
    <row r="478" customFormat="false" ht="14.25" hidden="false" customHeight="true" outlineLevel="0" collapsed="false">
      <c r="A478" s="1" t="s">
        <v>940</v>
      </c>
      <c r="B478" s="1" t="s">
        <v>305</v>
      </c>
      <c r="C478" s="1" t="n">
        <v>0</v>
      </c>
      <c r="D478" s="1" t="n">
        <v>200</v>
      </c>
      <c r="E478" s="1" t="n">
        <v>976</v>
      </c>
      <c r="F478" s="1" t="s">
        <v>306</v>
      </c>
      <c r="G478" s="184" t="n">
        <v>0.0014584</v>
      </c>
      <c r="H478" s="184" t="n">
        <v>2.71E-005</v>
      </c>
      <c r="I478" s="184" t="n">
        <v>-8.4035E-006</v>
      </c>
      <c r="J478" s="184" t="n">
        <v>-3.195E-007</v>
      </c>
      <c r="K478" s="184" t="n">
        <v>0.0014668</v>
      </c>
      <c r="L478" s="184" t="n">
        <v>2.74E-005</v>
      </c>
      <c r="M478" s="185" t="n">
        <v>1.07</v>
      </c>
      <c r="N478" s="1" t="n">
        <v>0</v>
      </c>
      <c r="O478" s="1" t="n">
        <v>0</v>
      </c>
      <c r="P478" s="1" t="n">
        <v>0</v>
      </c>
      <c r="Q478" s="1" t="n">
        <v>1</v>
      </c>
      <c r="R478" s="1" t="n">
        <v>1.4668E-005</v>
      </c>
      <c r="S478" s="1" t="n">
        <v>2.739E-007</v>
      </c>
      <c r="T478" s="1" t="n">
        <v>3</v>
      </c>
      <c r="U478" s="1" t="n">
        <v>0</v>
      </c>
      <c r="V478" s="1" t="n">
        <v>0</v>
      </c>
      <c r="W478" s="186" t="s">
        <v>943</v>
      </c>
      <c r="X478" s="1" t="s">
        <v>308</v>
      </c>
      <c r="Y478" s="1" t="s">
        <v>309</v>
      </c>
      <c r="AD478" s="1" t="n">
        <f aca="false">AD477+3</f>
        <v>1430</v>
      </c>
      <c r="AE478" s="1" t="n">
        <v>477</v>
      </c>
      <c r="AF478" s="1" t="str">
        <f aca="true">INDIRECT("A"&amp;AD478)</f>
        <v>80-0.6</v>
      </c>
      <c r="AG478" s="1" t="n">
        <f aca="true">INDIRECT("D"&amp;AD478)</f>
        <v>200</v>
      </c>
      <c r="AH478" s="1" t="n">
        <f aca="true">INDIRECT("E"&amp;AD478)</f>
        <v>976</v>
      </c>
      <c r="AI478" s="184" t="n">
        <f aca="true">INDIRECT("I"&amp;AD478)</f>
        <v>-8.2317E-006</v>
      </c>
      <c r="AJ478" s="184" t="n">
        <f aca="true">INDIRECT("J"&amp;AD478)</f>
        <v>-4.07E-007</v>
      </c>
      <c r="AK478" s="184" t="n">
        <f aca="true">AVERAGE(INDIRECT("K"&amp;AD478):INDIRECT("K"&amp;AD479-1))</f>
        <v>0.0024258</v>
      </c>
      <c r="AL478" s="184" t="n">
        <f aca="true">AVERAGE(INDIRECT("L"&amp;AD478):INDIRECT("L"&amp;AD479-1))</f>
        <v>5.40333333333333E-005</v>
      </c>
      <c r="AM478" s="184" t="n">
        <f aca="false">(ABS(AK478)/AK478*SQRT((AK478)^2+(AL478)^2))</f>
        <v>0.00242640170645982</v>
      </c>
      <c r="AO478" s="184" t="n">
        <f aca="true">STDEV(INDIRECT("K"&amp;AD478):INDIRECT("K"&amp;AD479-1))</f>
        <v>5.29150262212808E-007</v>
      </c>
    </row>
    <row r="479" customFormat="false" ht="14.25" hidden="false" customHeight="true" outlineLevel="0" collapsed="false">
      <c r="A479" s="1" t="s">
        <v>944</v>
      </c>
      <c r="B479" s="1" t="s">
        <v>305</v>
      </c>
      <c r="C479" s="1" t="n">
        <v>0</v>
      </c>
      <c r="D479" s="1" t="n">
        <v>200</v>
      </c>
      <c r="E479" s="1" t="n">
        <v>976</v>
      </c>
      <c r="F479" s="1" t="s">
        <v>306</v>
      </c>
      <c r="G479" s="184" t="n">
        <v>0.001349</v>
      </c>
      <c r="H479" s="184" t="n">
        <v>2.53E-005</v>
      </c>
      <c r="I479" s="184" t="n">
        <v>-8.4035E-006</v>
      </c>
      <c r="J479" s="184" t="n">
        <v>-3.195E-007</v>
      </c>
      <c r="K479" s="184" t="n">
        <v>0.0013574</v>
      </c>
      <c r="L479" s="184" t="n">
        <v>2.56E-005</v>
      </c>
      <c r="M479" s="185" t="n">
        <v>1.08</v>
      </c>
      <c r="N479" s="1" t="n">
        <v>0</v>
      </c>
      <c r="O479" s="1" t="n">
        <v>0</v>
      </c>
      <c r="P479" s="1" t="n">
        <v>0</v>
      </c>
      <c r="Q479" s="1" t="n">
        <v>1</v>
      </c>
      <c r="R479" s="1" t="n">
        <v>1.3574E-005</v>
      </c>
      <c r="S479" s="1" t="n">
        <v>2.559E-007</v>
      </c>
      <c r="T479" s="1" t="n">
        <v>3</v>
      </c>
      <c r="U479" s="1" t="n">
        <v>0</v>
      </c>
      <c r="V479" s="1" t="n">
        <v>0</v>
      </c>
      <c r="W479" s="186" t="s">
        <v>945</v>
      </c>
      <c r="X479" s="1" t="s">
        <v>308</v>
      </c>
      <c r="Y479" s="1" t="s">
        <v>309</v>
      </c>
      <c r="AD479" s="1" t="n">
        <f aca="false">AD478+3</f>
        <v>1433</v>
      </c>
      <c r="AE479" s="1" t="n">
        <v>478</v>
      </c>
      <c r="AF479" s="1" t="str">
        <f aca="true">INDIRECT("A"&amp;AD479)</f>
        <v>80-0.4</v>
      </c>
      <c r="AG479" s="1" t="n">
        <f aca="true">INDIRECT("D"&amp;AD479)</f>
        <v>200</v>
      </c>
      <c r="AH479" s="1" t="n">
        <f aca="true">INDIRECT("E"&amp;AD479)</f>
        <v>976</v>
      </c>
      <c r="AI479" s="184" t="n">
        <f aca="true">INDIRECT("I"&amp;AD479)</f>
        <v>-8.2317E-006</v>
      </c>
      <c r="AJ479" s="184" t="n">
        <f aca="true">INDIRECT("J"&amp;AD479)</f>
        <v>-4.07E-007</v>
      </c>
      <c r="AK479" s="184" t="n">
        <f aca="true">AVERAGE(INDIRECT("K"&amp;AD479):INDIRECT("K"&amp;AD480-1))</f>
        <v>0.00170476666666667</v>
      </c>
      <c r="AL479" s="184" t="n">
        <f aca="true">AVERAGE(INDIRECT("L"&amp;AD479):INDIRECT("L"&amp;AD480-1))</f>
        <v>4.01E-005</v>
      </c>
      <c r="AM479" s="184" t="n">
        <f aca="false">(ABS(AK479)/AK479*SQRT((AK479)^2+(AL479)^2))</f>
        <v>0.00170523822317522</v>
      </c>
      <c r="AO479" s="184" t="n">
        <f aca="true">STDEV(INDIRECT("K"&amp;AD479):INDIRECT("K"&amp;AD480-1))</f>
        <v>5.77350269189953E-008</v>
      </c>
    </row>
    <row r="480" customFormat="false" ht="14.25" hidden="false" customHeight="true" outlineLevel="0" collapsed="false">
      <c r="A480" s="1" t="s">
        <v>944</v>
      </c>
      <c r="B480" s="1" t="s">
        <v>305</v>
      </c>
      <c r="C480" s="1" t="n">
        <v>0</v>
      </c>
      <c r="D480" s="1" t="n">
        <v>200</v>
      </c>
      <c r="E480" s="1" t="n">
        <v>976</v>
      </c>
      <c r="F480" s="1" t="s">
        <v>306</v>
      </c>
      <c r="G480" s="184" t="n">
        <v>0.0013483</v>
      </c>
      <c r="H480" s="184" t="n">
        <v>2.5E-005</v>
      </c>
      <c r="I480" s="184" t="n">
        <v>-8.4035E-006</v>
      </c>
      <c r="J480" s="184" t="n">
        <v>-3.195E-007</v>
      </c>
      <c r="K480" s="184" t="n">
        <v>0.0013567</v>
      </c>
      <c r="L480" s="184" t="n">
        <v>2.53E-005</v>
      </c>
      <c r="M480" s="185" t="n">
        <v>1.07</v>
      </c>
      <c r="N480" s="1" t="n">
        <v>0</v>
      </c>
      <c r="O480" s="1" t="n">
        <v>0</v>
      </c>
      <c r="P480" s="1" t="n">
        <v>0</v>
      </c>
      <c r="Q480" s="1" t="n">
        <v>1</v>
      </c>
      <c r="R480" s="1" t="n">
        <v>1.3567E-005</v>
      </c>
      <c r="S480" s="1" t="n">
        <v>2.53E-007</v>
      </c>
      <c r="T480" s="1" t="n">
        <v>3</v>
      </c>
      <c r="U480" s="1" t="n">
        <v>0</v>
      </c>
      <c r="V480" s="1" t="n">
        <v>0</v>
      </c>
      <c r="W480" s="186" t="s">
        <v>946</v>
      </c>
      <c r="X480" s="1" t="s">
        <v>308</v>
      </c>
      <c r="Y480" s="1" t="s">
        <v>309</v>
      </c>
      <c r="AD480" s="1" t="n">
        <f aca="false">AD479+3</f>
        <v>1436</v>
      </c>
      <c r="AE480" s="1" t="n">
        <v>479</v>
      </c>
      <c r="AF480" s="1" t="str">
        <f aca="true">INDIRECT("A"&amp;AD480)</f>
        <v>80-0.2</v>
      </c>
      <c r="AG480" s="1" t="n">
        <f aca="true">INDIRECT("D"&amp;AD480)</f>
        <v>200</v>
      </c>
      <c r="AH480" s="1" t="n">
        <f aca="true">INDIRECT("E"&amp;AD480)</f>
        <v>976</v>
      </c>
      <c r="AI480" s="184" t="n">
        <f aca="true">INDIRECT("I"&amp;AD480)</f>
        <v>-8.2317E-006</v>
      </c>
      <c r="AJ480" s="184" t="n">
        <f aca="true">INDIRECT("J"&amp;AD480)</f>
        <v>-4.07E-007</v>
      </c>
      <c r="AK480" s="184" t="n">
        <f aca="true">AVERAGE(INDIRECT("K"&amp;AD480):INDIRECT("K"&amp;AD481-1))</f>
        <v>0.0019373</v>
      </c>
      <c r="AL480" s="184" t="n">
        <f aca="true">AVERAGE(INDIRECT("L"&amp;AD480):INDIRECT("L"&amp;AD481-1))</f>
        <v>4.71333333333333E-005</v>
      </c>
      <c r="AM480" s="184" t="n">
        <f aca="false">(ABS(AK480)/AK480*SQRT((AK480)^2+(AL480)^2))</f>
        <v>0.00193787327787735</v>
      </c>
      <c r="AO480" s="184" t="n">
        <f aca="true">STDEV(INDIRECT("K"&amp;AD480):INDIRECT("K"&amp;AD481-1))</f>
        <v>2.64575131106486E-007</v>
      </c>
    </row>
    <row r="481" customFormat="false" ht="14.25" hidden="false" customHeight="true" outlineLevel="0" collapsed="false">
      <c r="A481" s="1" t="s">
        <v>944</v>
      </c>
      <c r="B481" s="1" t="s">
        <v>305</v>
      </c>
      <c r="C481" s="1" t="n">
        <v>0</v>
      </c>
      <c r="D481" s="1" t="n">
        <v>200</v>
      </c>
      <c r="E481" s="1" t="n">
        <v>976</v>
      </c>
      <c r="F481" s="1" t="s">
        <v>306</v>
      </c>
      <c r="G481" s="184" t="n">
        <v>0.0013481</v>
      </c>
      <c r="H481" s="184" t="n">
        <v>2.53E-005</v>
      </c>
      <c r="I481" s="184" t="n">
        <v>-8.4035E-006</v>
      </c>
      <c r="J481" s="184" t="n">
        <v>-3.195E-007</v>
      </c>
      <c r="K481" s="184" t="n">
        <v>0.0013565</v>
      </c>
      <c r="L481" s="184" t="n">
        <v>2.56E-005</v>
      </c>
      <c r="M481" s="185" t="n">
        <v>1.08</v>
      </c>
      <c r="N481" s="1" t="n">
        <v>0</v>
      </c>
      <c r="O481" s="1" t="n">
        <v>0</v>
      </c>
      <c r="P481" s="1" t="n">
        <v>0</v>
      </c>
      <c r="Q481" s="1" t="n">
        <v>1</v>
      </c>
      <c r="R481" s="1" t="n">
        <v>1.3565E-005</v>
      </c>
      <c r="S481" s="1" t="n">
        <v>2.558E-007</v>
      </c>
      <c r="T481" s="1" t="n">
        <v>3</v>
      </c>
      <c r="U481" s="1" t="n">
        <v>0</v>
      </c>
      <c r="V481" s="1" t="n">
        <v>0</v>
      </c>
      <c r="W481" s="186" t="s">
        <v>947</v>
      </c>
      <c r="X481" s="1" t="s">
        <v>308</v>
      </c>
      <c r="Y481" s="1" t="s">
        <v>309</v>
      </c>
      <c r="AD481" s="1" t="n">
        <f aca="false">AD480+3</f>
        <v>1439</v>
      </c>
      <c r="AE481" s="1" t="n">
        <v>480</v>
      </c>
      <c r="AF481" s="1" t="str">
        <f aca="true">INDIRECT("A"&amp;AD481)</f>
        <v>80-&lt;0.2</v>
      </c>
      <c r="AG481" s="1" t="n">
        <f aca="true">INDIRECT("D"&amp;AD481)</f>
        <v>200</v>
      </c>
      <c r="AH481" s="1" t="n">
        <f aca="true">INDIRECT("E"&amp;AD481)</f>
        <v>976</v>
      </c>
      <c r="AI481" s="184" t="n">
        <f aca="true">INDIRECT("I"&amp;AD481)</f>
        <v>-8.2317E-006</v>
      </c>
      <c r="AJ481" s="184" t="n">
        <f aca="true">INDIRECT("J"&amp;AD481)</f>
        <v>-4.07E-007</v>
      </c>
      <c r="AK481" s="184" t="n">
        <f aca="true">AVERAGE(INDIRECT("K"&amp;AD481):INDIRECT("K"&amp;AD482-1))</f>
        <v>0.00373633333333333</v>
      </c>
      <c r="AL481" s="184" t="n">
        <f aca="true">AVERAGE(INDIRECT("L"&amp;AD481):INDIRECT("L"&amp;AD482-1))</f>
        <v>8.42E-005</v>
      </c>
      <c r="AM481" s="184" t="n">
        <f aca="false">(ABS(AK481)/AK481*SQRT((AK481)^2+(AL481)^2))</f>
        <v>0.00373728195588422</v>
      </c>
      <c r="AO481" s="184" t="n">
        <f aca="true">STDEV(INDIRECT("K"&amp;AD481):INDIRECT("K"&amp;AD482-1))</f>
        <v>2.08166599946523E-007</v>
      </c>
    </row>
    <row r="482" customFormat="false" ht="14.25" hidden="false" customHeight="true" outlineLevel="0" collapsed="false">
      <c r="A482" s="1" t="s">
        <v>948</v>
      </c>
      <c r="B482" s="1" t="s">
        <v>305</v>
      </c>
      <c r="C482" s="1" t="n">
        <v>0</v>
      </c>
      <c r="D482" s="1" t="n">
        <v>200</v>
      </c>
      <c r="E482" s="1" t="n">
        <v>976</v>
      </c>
      <c r="F482" s="1" t="s">
        <v>306</v>
      </c>
      <c r="G482" s="184" t="n">
        <v>0.0017098</v>
      </c>
      <c r="H482" s="184" t="n">
        <v>2.99E-005</v>
      </c>
      <c r="I482" s="184" t="n">
        <v>-8.4035E-006</v>
      </c>
      <c r="J482" s="184" t="n">
        <v>-3.195E-007</v>
      </c>
      <c r="K482" s="184" t="n">
        <v>0.0017182</v>
      </c>
      <c r="L482" s="184" t="n">
        <v>3.02E-005</v>
      </c>
      <c r="M482" s="185" t="n">
        <v>1.01</v>
      </c>
      <c r="N482" s="1" t="n">
        <v>0</v>
      </c>
      <c r="O482" s="1" t="n">
        <v>0</v>
      </c>
      <c r="P482" s="1" t="n">
        <v>0</v>
      </c>
      <c r="Q482" s="1" t="n">
        <v>1</v>
      </c>
      <c r="R482" s="1" t="n">
        <v>1.7182E-005</v>
      </c>
      <c r="S482" s="1" t="n">
        <v>3.018E-007</v>
      </c>
      <c r="T482" s="1" t="n">
        <v>3</v>
      </c>
      <c r="U482" s="1" t="n">
        <v>0</v>
      </c>
      <c r="V482" s="1" t="n">
        <v>0</v>
      </c>
      <c r="W482" s="186" t="s">
        <v>949</v>
      </c>
      <c r="X482" s="1" t="s">
        <v>308</v>
      </c>
      <c r="Y482" s="1" t="s">
        <v>309</v>
      </c>
      <c r="AD482" s="1" t="n">
        <f aca="false">AD481+3</f>
        <v>1442</v>
      </c>
      <c r="AE482" s="1" t="n">
        <v>481</v>
      </c>
      <c r="AF482" s="1" t="str">
        <f aca="true">INDIRECT("A"&amp;AD482)</f>
        <v>81-ALL</v>
      </c>
      <c r="AG482" s="1" t="n">
        <f aca="true">INDIRECT("D"&amp;AD482)</f>
        <v>200</v>
      </c>
      <c r="AH482" s="1" t="n">
        <f aca="true">INDIRECT("E"&amp;AD482)</f>
        <v>976</v>
      </c>
      <c r="AI482" s="184" t="n">
        <f aca="true">INDIRECT("I"&amp;AD482)</f>
        <v>-8.2317E-006</v>
      </c>
      <c r="AJ482" s="184" t="n">
        <f aca="true">INDIRECT("J"&amp;AD482)</f>
        <v>-4.07E-007</v>
      </c>
      <c r="AK482" s="184" t="n">
        <f aca="true">AVERAGE(INDIRECT("K"&amp;AD482):INDIRECT("K"&amp;AD483-1))</f>
        <v>0.00325703333333333</v>
      </c>
      <c r="AL482" s="184" t="n">
        <f aca="true">AVERAGE(INDIRECT("L"&amp;AD482):INDIRECT("L"&amp;AD483-1))</f>
        <v>8.12333333333333E-005</v>
      </c>
      <c r="AM482" s="184" t="n">
        <f aca="false">(ABS(AK482)/AK482*SQRT((AK482)^2+(AL482)^2))</f>
        <v>0.00325804619195138</v>
      </c>
      <c r="AO482" s="184" t="n">
        <f aca="true">STDEV(INDIRECT("K"&amp;AD482):INDIRECT("K"&amp;AD483-1))</f>
        <v>3.51188458428521E-007</v>
      </c>
    </row>
    <row r="483" customFormat="false" ht="14.25" hidden="false" customHeight="true" outlineLevel="0" collapsed="false">
      <c r="A483" s="1" t="s">
        <v>948</v>
      </c>
      <c r="B483" s="1" t="s">
        <v>305</v>
      </c>
      <c r="C483" s="1" t="n">
        <v>0</v>
      </c>
      <c r="D483" s="1" t="n">
        <v>200</v>
      </c>
      <c r="E483" s="1" t="n">
        <v>976</v>
      </c>
      <c r="F483" s="1" t="s">
        <v>306</v>
      </c>
      <c r="G483" s="184" t="n">
        <v>0.0017091</v>
      </c>
      <c r="H483" s="184" t="n">
        <v>2.94E-005</v>
      </c>
      <c r="I483" s="184" t="n">
        <v>-8.4035E-006</v>
      </c>
      <c r="J483" s="184" t="n">
        <v>-3.195E-007</v>
      </c>
      <c r="K483" s="184" t="n">
        <v>0.0017175</v>
      </c>
      <c r="L483" s="184" t="n">
        <v>2.98E-005</v>
      </c>
      <c r="M483" s="185" t="n">
        <v>0.99</v>
      </c>
      <c r="N483" s="1" t="n">
        <v>0</v>
      </c>
      <c r="O483" s="1" t="n">
        <v>0</v>
      </c>
      <c r="P483" s="1" t="n">
        <v>0</v>
      </c>
      <c r="Q483" s="1" t="n">
        <v>1</v>
      </c>
      <c r="R483" s="1" t="n">
        <v>1.7175E-005</v>
      </c>
      <c r="S483" s="1" t="n">
        <v>2.976E-007</v>
      </c>
      <c r="T483" s="1" t="n">
        <v>3</v>
      </c>
      <c r="U483" s="1" t="n">
        <v>0</v>
      </c>
      <c r="V483" s="1" t="n">
        <v>0</v>
      </c>
      <c r="W483" s="186" t="s">
        <v>950</v>
      </c>
      <c r="X483" s="1" t="s">
        <v>308</v>
      </c>
      <c r="Y483" s="1" t="s">
        <v>309</v>
      </c>
      <c r="AD483" s="1" t="n">
        <f aca="false">AD482+3</f>
        <v>1445</v>
      </c>
      <c r="AE483" s="1" t="n">
        <v>482</v>
      </c>
      <c r="AF483" s="1" t="str">
        <f aca="true">INDIRECT("A"&amp;AD483)</f>
        <v>81-0.8</v>
      </c>
      <c r="AG483" s="1" t="n">
        <f aca="true">INDIRECT("D"&amp;AD483)</f>
        <v>200</v>
      </c>
      <c r="AH483" s="1" t="n">
        <f aca="true">INDIRECT("E"&amp;AD483)</f>
        <v>976</v>
      </c>
      <c r="AI483" s="184" t="n">
        <f aca="true">INDIRECT("I"&amp;AD483)</f>
        <v>-8.2317E-006</v>
      </c>
      <c r="AJ483" s="184" t="n">
        <f aca="true">INDIRECT("J"&amp;AD483)</f>
        <v>-4.07E-007</v>
      </c>
      <c r="AK483" s="184" t="n">
        <f aca="true">AVERAGE(INDIRECT("K"&amp;AD483):INDIRECT("K"&amp;AD484-1))</f>
        <v>0.00351446666666667</v>
      </c>
      <c r="AL483" s="184" t="n">
        <f aca="true">AVERAGE(INDIRECT("L"&amp;AD483):INDIRECT("L"&amp;AD484-1))</f>
        <v>0.000115033333333333</v>
      </c>
      <c r="AM483" s="184" t="n">
        <f aca="false">(ABS(AK483)/AK483*SQRT((AK483)^2+(AL483)^2))</f>
        <v>0.00351634876240809</v>
      </c>
      <c r="AO483" s="184" t="n">
        <f aca="true">STDEV(INDIRECT("K"&amp;AD483):INDIRECT("K"&amp;AD484-1))</f>
        <v>6.80685928555461E-007</v>
      </c>
    </row>
    <row r="484" customFormat="false" ht="14.25" hidden="false" customHeight="true" outlineLevel="0" collapsed="false">
      <c r="A484" s="1" t="s">
        <v>948</v>
      </c>
      <c r="B484" s="1" t="s">
        <v>305</v>
      </c>
      <c r="C484" s="1" t="n">
        <v>0</v>
      </c>
      <c r="D484" s="1" t="n">
        <v>200</v>
      </c>
      <c r="E484" s="1" t="n">
        <v>976</v>
      </c>
      <c r="F484" s="1" t="s">
        <v>306</v>
      </c>
      <c r="G484" s="184" t="n">
        <v>0.0017092</v>
      </c>
      <c r="H484" s="184" t="n">
        <v>2.98E-005</v>
      </c>
      <c r="I484" s="184" t="n">
        <v>-8.4035E-006</v>
      </c>
      <c r="J484" s="184" t="n">
        <v>-3.195E-007</v>
      </c>
      <c r="K484" s="184" t="n">
        <v>0.0017176</v>
      </c>
      <c r="L484" s="184" t="n">
        <v>3.01E-005</v>
      </c>
      <c r="M484" s="185" t="n">
        <v>1.01</v>
      </c>
      <c r="N484" s="1" t="n">
        <v>0</v>
      </c>
      <c r="O484" s="1" t="n">
        <v>0</v>
      </c>
      <c r="P484" s="1" t="n">
        <v>0</v>
      </c>
      <c r="Q484" s="1" t="n">
        <v>1</v>
      </c>
      <c r="R484" s="1" t="n">
        <v>1.7176E-005</v>
      </c>
      <c r="S484" s="1" t="n">
        <v>3.015E-007</v>
      </c>
      <c r="T484" s="1" t="n">
        <v>3</v>
      </c>
      <c r="U484" s="1" t="n">
        <v>0</v>
      </c>
      <c r="V484" s="1" t="n">
        <v>0</v>
      </c>
      <c r="W484" s="186" t="s">
        <v>951</v>
      </c>
      <c r="X484" s="1" t="s">
        <v>308</v>
      </c>
      <c r="Y484" s="1" t="s">
        <v>309</v>
      </c>
      <c r="AD484" s="1" t="n">
        <f aca="false">AD483+3</f>
        <v>1448</v>
      </c>
      <c r="AE484" s="1" t="n">
        <v>483</v>
      </c>
      <c r="AF484" s="1" t="str">
        <f aca="true">INDIRECT("A"&amp;AD484)</f>
        <v>81-0.6</v>
      </c>
      <c r="AG484" s="1" t="n">
        <f aca="true">INDIRECT("D"&amp;AD484)</f>
        <v>200</v>
      </c>
      <c r="AH484" s="1" t="n">
        <f aca="true">INDIRECT("E"&amp;AD484)</f>
        <v>976</v>
      </c>
      <c r="AI484" s="184" t="n">
        <f aca="true">INDIRECT("I"&amp;AD484)</f>
        <v>-8.2317E-006</v>
      </c>
      <c r="AJ484" s="184" t="n">
        <f aca="true">INDIRECT("J"&amp;AD484)</f>
        <v>-4.07E-007</v>
      </c>
      <c r="AK484" s="184" t="n">
        <f aca="true">AVERAGE(INDIRECT("K"&amp;AD484):INDIRECT("K"&amp;AD485-1))</f>
        <v>0.00388953333333333</v>
      </c>
      <c r="AL484" s="184" t="n">
        <f aca="true">AVERAGE(INDIRECT("L"&amp;AD484):INDIRECT("L"&amp;AD485-1))</f>
        <v>9.61666666666667E-005</v>
      </c>
      <c r="AM484" s="184" t="n">
        <f aca="false">(ABS(AK484)/AK484*SQRT((AK484)^2+(AL484)^2))</f>
        <v>0.00389072198684112</v>
      </c>
      <c r="AO484" s="184" t="n">
        <f aca="true">STDEV(INDIRECT("K"&amp;AD484):INDIRECT("K"&amp;AD485-1))</f>
        <v>7.23417813806864E-007</v>
      </c>
    </row>
    <row r="485" customFormat="false" ht="14.25" hidden="false" customHeight="true" outlineLevel="0" collapsed="false">
      <c r="A485" s="1" t="s">
        <v>952</v>
      </c>
      <c r="B485" s="1" t="s">
        <v>305</v>
      </c>
      <c r="C485" s="1" t="n">
        <v>0</v>
      </c>
      <c r="D485" s="1" t="n">
        <v>200</v>
      </c>
      <c r="E485" s="1" t="n">
        <v>976</v>
      </c>
      <c r="F485" s="1" t="s">
        <v>306</v>
      </c>
      <c r="G485" s="184" t="n">
        <v>0.0029938</v>
      </c>
      <c r="H485" s="184" t="n">
        <v>4.45E-005</v>
      </c>
      <c r="I485" s="184" t="n">
        <v>-8.4035E-006</v>
      </c>
      <c r="J485" s="184" t="n">
        <v>-3.195E-007</v>
      </c>
      <c r="K485" s="184" t="n">
        <v>0.0030022</v>
      </c>
      <c r="L485" s="184" t="n">
        <v>4.49E-005</v>
      </c>
      <c r="M485" s="185" t="n">
        <v>0.86</v>
      </c>
      <c r="N485" s="1" t="n">
        <v>0</v>
      </c>
      <c r="O485" s="1" t="n">
        <v>0</v>
      </c>
      <c r="P485" s="1" t="n">
        <v>0</v>
      </c>
      <c r="Q485" s="1" t="n">
        <v>1</v>
      </c>
      <c r="R485" s="1" t="n">
        <v>3.0022E-005</v>
      </c>
      <c r="S485" s="1" t="n">
        <v>4.486E-007</v>
      </c>
      <c r="T485" s="1" t="n">
        <v>4</v>
      </c>
      <c r="U485" s="1" t="n">
        <v>0</v>
      </c>
      <c r="V485" s="1" t="n">
        <v>0</v>
      </c>
      <c r="W485" s="186" t="s">
        <v>953</v>
      </c>
      <c r="X485" s="1" t="s">
        <v>308</v>
      </c>
      <c r="Y485" s="1" t="s">
        <v>309</v>
      </c>
      <c r="AD485" s="1" t="n">
        <f aca="false">AD484+3</f>
        <v>1451</v>
      </c>
      <c r="AE485" s="1" t="n">
        <v>484</v>
      </c>
      <c r="AF485" s="1" t="str">
        <f aca="true">INDIRECT("A"&amp;AD485)</f>
        <v>81-0.4</v>
      </c>
      <c r="AG485" s="1" t="n">
        <f aca="true">INDIRECT("D"&amp;AD485)</f>
        <v>200</v>
      </c>
      <c r="AH485" s="1" t="n">
        <f aca="true">INDIRECT("E"&amp;AD485)</f>
        <v>976</v>
      </c>
      <c r="AI485" s="184" t="n">
        <f aca="true">INDIRECT("I"&amp;AD485)</f>
        <v>-8.2317E-006</v>
      </c>
      <c r="AJ485" s="184" t="n">
        <f aca="true">INDIRECT("J"&amp;AD485)</f>
        <v>-4.07E-007</v>
      </c>
      <c r="AK485" s="184" t="n">
        <f aca="true">AVERAGE(INDIRECT("K"&amp;AD485):INDIRECT("K"&amp;AD486-1))</f>
        <v>0.00296646666666667</v>
      </c>
      <c r="AL485" s="184" t="n">
        <f aca="true">AVERAGE(INDIRECT("L"&amp;AD485):INDIRECT("L"&amp;AD486-1))</f>
        <v>7.67666666666667E-005</v>
      </c>
      <c r="AM485" s="184" t="n">
        <f aca="false">(ABS(AK485)/AK485*SQRT((AK485)^2+(AL485)^2))</f>
        <v>0.00296745979004865</v>
      </c>
      <c r="AO485" s="184" t="n">
        <f aca="true">STDEV(INDIRECT("K"&amp;AD485):INDIRECT("K"&amp;AD486-1))</f>
        <v>3.78593889720156E-007</v>
      </c>
    </row>
    <row r="486" customFormat="false" ht="14.25" hidden="false" customHeight="true" outlineLevel="0" collapsed="false">
      <c r="A486" s="1" t="s">
        <v>952</v>
      </c>
      <c r="B486" s="1" t="s">
        <v>305</v>
      </c>
      <c r="C486" s="1" t="n">
        <v>0</v>
      </c>
      <c r="D486" s="1" t="n">
        <v>200</v>
      </c>
      <c r="E486" s="1" t="n">
        <v>976</v>
      </c>
      <c r="F486" s="1" t="s">
        <v>306</v>
      </c>
      <c r="G486" s="184" t="n">
        <v>0.0029944</v>
      </c>
      <c r="H486" s="184" t="n">
        <v>4.43E-005</v>
      </c>
      <c r="I486" s="184" t="n">
        <v>-8.4035E-006</v>
      </c>
      <c r="J486" s="184" t="n">
        <v>-3.195E-007</v>
      </c>
      <c r="K486" s="184" t="n">
        <v>0.0030028</v>
      </c>
      <c r="L486" s="184" t="n">
        <v>4.46E-005</v>
      </c>
      <c r="M486" s="185" t="n">
        <v>0.85</v>
      </c>
      <c r="N486" s="1" t="n">
        <v>0</v>
      </c>
      <c r="O486" s="1" t="n">
        <v>0</v>
      </c>
      <c r="P486" s="1" t="n">
        <v>0</v>
      </c>
      <c r="Q486" s="1" t="n">
        <v>1</v>
      </c>
      <c r="R486" s="1" t="n">
        <v>3.0028E-005</v>
      </c>
      <c r="S486" s="1" t="n">
        <v>4.46E-007</v>
      </c>
      <c r="T486" s="1" t="n">
        <v>4</v>
      </c>
      <c r="U486" s="1" t="n">
        <v>0</v>
      </c>
      <c r="V486" s="1" t="n">
        <v>0</v>
      </c>
      <c r="W486" s="186" t="s">
        <v>954</v>
      </c>
      <c r="X486" s="1" t="s">
        <v>308</v>
      </c>
      <c r="Y486" s="1" t="s">
        <v>309</v>
      </c>
      <c r="AD486" s="1" t="n">
        <f aca="false">AD485+3</f>
        <v>1454</v>
      </c>
      <c r="AE486" s="1" t="n">
        <v>485</v>
      </c>
      <c r="AF486" s="1" t="str">
        <f aca="true">INDIRECT("A"&amp;AD486)</f>
        <v>81-0.2</v>
      </c>
      <c r="AG486" s="1" t="n">
        <f aca="true">INDIRECT("D"&amp;AD486)</f>
        <v>200</v>
      </c>
      <c r="AH486" s="1" t="n">
        <f aca="true">INDIRECT("E"&amp;AD486)</f>
        <v>976</v>
      </c>
      <c r="AI486" s="184" t="n">
        <f aca="true">INDIRECT("I"&amp;AD486)</f>
        <v>-8.2317E-006</v>
      </c>
      <c r="AJ486" s="184" t="n">
        <f aca="true">INDIRECT("J"&amp;AD486)</f>
        <v>-4.07E-007</v>
      </c>
      <c r="AK486" s="184" t="n">
        <f aca="true">AVERAGE(INDIRECT("K"&amp;AD486):INDIRECT("K"&amp;AD487-1))</f>
        <v>0.0032777</v>
      </c>
      <c r="AL486" s="184" t="n">
        <f aca="true">AVERAGE(INDIRECT("L"&amp;AD486):INDIRECT("L"&amp;AD487-1))</f>
        <v>8.21666666666667E-005</v>
      </c>
      <c r="AM486" s="184" t="n">
        <f aca="false">(ABS(AK486)/AK486*SQRT((AK486)^2+(AL486)^2))</f>
        <v>0.00327872973133058</v>
      </c>
      <c r="AO486" s="184" t="n">
        <f aca="true">STDEV(INDIRECT("K"&amp;AD486):INDIRECT("K"&amp;AD487-1))</f>
        <v>3.46410161513721E-007</v>
      </c>
    </row>
    <row r="487" customFormat="false" ht="14.25" hidden="false" customHeight="true" outlineLevel="0" collapsed="false">
      <c r="A487" s="1" t="s">
        <v>952</v>
      </c>
      <c r="B487" s="1" t="s">
        <v>305</v>
      </c>
      <c r="C487" s="1" t="n">
        <v>0</v>
      </c>
      <c r="D487" s="1" t="n">
        <v>200</v>
      </c>
      <c r="E487" s="1" t="n">
        <v>976</v>
      </c>
      <c r="F487" s="1" t="s">
        <v>306</v>
      </c>
      <c r="G487" s="184" t="n">
        <v>0.0029926</v>
      </c>
      <c r="H487" s="184" t="n">
        <v>4.45E-005</v>
      </c>
      <c r="I487" s="184" t="n">
        <v>-8.4035E-006</v>
      </c>
      <c r="J487" s="184" t="n">
        <v>-3.195E-007</v>
      </c>
      <c r="K487" s="184" t="n">
        <v>0.003001</v>
      </c>
      <c r="L487" s="184" t="n">
        <v>4.48E-005</v>
      </c>
      <c r="M487" s="185" t="n">
        <v>0.86</v>
      </c>
      <c r="N487" s="1" t="n">
        <v>0</v>
      </c>
      <c r="O487" s="1" t="n">
        <v>0</v>
      </c>
      <c r="P487" s="1" t="n">
        <v>0</v>
      </c>
      <c r="Q487" s="1" t="n">
        <v>1</v>
      </c>
      <c r="R487" s="1" t="n">
        <v>3.001E-005</v>
      </c>
      <c r="S487" s="1" t="n">
        <v>4.484E-007</v>
      </c>
      <c r="T487" s="1" t="n">
        <v>4</v>
      </c>
      <c r="U487" s="1" t="n">
        <v>0</v>
      </c>
      <c r="V487" s="1" t="n">
        <v>0</v>
      </c>
      <c r="W487" s="186" t="s">
        <v>955</v>
      </c>
      <c r="X487" s="1" t="s">
        <v>308</v>
      </c>
      <c r="Y487" s="1" t="s">
        <v>309</v>
      </c>
      <c r="AD487" s="1" t="n">
        <f aca="false">AD486+3</f>
        <v>1457</v>
      </c>
      <c r="AE487" s="1" t="n">
        <v>486</v>
      </c>
      <c r="AF487" s="1" t="str">
        <f aca="true">INDIRECT("A"&amp;AD487)</f>
        <v>81-&lt;0.2</v>
      </c>
      <c r="AG487" s="1" t="n">
        <f aca="true">INDIRECT("D"&amp;AD487)</f>
        <v>200</v>
      </c>
      <c r="AH487" s="1" t="n">
        <f aca="true">INDIRECT("E"&amp;AD487)</f>
        <v>976</v>
      </c>
      <c r="AI487" s="184" t="n">
        <f aca="true">INDIRECT("I"&amp;AD487)</f>
        <v>-8.2317E-006</v>
      </c>
      <c r="AJ487" s="184" t="n">
        <f aca="true">INDIRECT("J"&amp;AD487)</f>
        <v>-4.07E-007</v>
      </c>
      <c r="AK487" s="184" t="n">
        <f aca="true">AVERAGE(INDIRECT("K"&amp;AD487):INDIRECT("K"&amp;AD488-1))</f>
        <v>0.00421113333333333</v>
      </c>
      <c r="AL487" s="184" t="n">
        <f aca="true">AVERAGE(INDIRECT("L"&amp;AD487):INDIRECT("L"&amp;AD488-1))</f>
        <v>0.000101333333333333</v>
      </c>
      <c r="AM487" s="184" t="n">
        <f aca="false">(ABS(AK487)/AK487*SQRT((AK487)^2+(AL487)^2))</f>
        <v>0.00421235235890299</v>
      </c>
      <c r="AO487" s="184" t="n">
        <f aca="true">STDEV(INDIRECT("K"&amp;AD487):INDIRECT("K"&amp;AD488-1))</f>
        <v>2.21885856541883E-006</v>
      </c>
    </row>
    <row r="488" customFormat="false" ht="14.25" hidden="false" customHeight="true" outlineLevel="0" collapsed="false">
      <c r="A488" s="1" t="s">
        <v>956</v>
      </c>
      <c r="B488" s="1" t="s">
        <v>305</v>
      </c>
      <c r="C488" s="1" t="n">
        <v>0</v>
      </c>
      <c r="D488" s="1" t="n">
        <v>200</v>
      </c>
      <c r="E488" s="1" t="n">
        <v>976</v>
      </c>
      <c r="F488" s="1" t="s">
        <v>306</v>
      </c>
      <c r="G488" s="184" t="n">
        <v>0.0025723</v>
      </c>
      <c r="H488" s="184" t="n">
        <v>2.8E-005</v>
      </c>
      <c r="I488" s="184" t="n">
        <v>-8.4035E-006</v>
      </c>
      <c r="J488" s="184" t="n">
        <v>-3.195E-007</v>
      </c>
      <c r="K488" s="184" t="n">
        <v>0.0025807</v>
      </c>
      <c r="L488" s="184" t="n">
        <v>2.83E-005</v>
      </c>
      <c r="M488" s="185" t="n">
        <v>0.63</v>
      </c>
      <c r="N488" s="1" t="n">
        <v>0</v>
      </c>
      <c r="O488" s="1" t="n">
        <v>0</v>
      </c>
      <c r="P488" s="1" t="n">
        <v>0</v>
      </c>
      <c r="Q488" s="1" t="n">
        <v>1</v>
      </c>
      <c r="R488" s="1" t="n">
        <v>2.5807E-005</v>
      </c>
      <c r="S488" s="1" t="n">
        <v>2.831E-007</v>
      </c>
      <c r="T488" s="1" t="n">
        <v>3</v>
      </c>
      <c r="U488" s="1" t="n">
        <v>0</v>
      </c>
      <c r="V488" s="1" t="n">
        <v>0</v>
      </c>
      <c r="W488" s="186" t="s">
        <v>957</v>
      </c>
      <c r="X488" s="1" t="s">
        <v>308</v>
      </c>
      <c r="Y488" s="1" t="s">
        <v>309</v>
      </c>
      <c r="AD488" s="1" t="n">
        <f aca="false">AD487+3</f>
        <v>1460</v>
      </c>
      <c r="AE488" s="1" t="n">
        <v>487</v>
      </c>
      <c r="AF488" s="1" t="str">
        <f aca="true">INDIRECT("A"&amp;AD488)</f>
        <v>82-ALL</v>
      </c>
      <c r="AG488" s="1" t="n">
        <f aca="true">INDIRECT("D"&amp;AD488)</f>
        <v>200</v>
      </c>
      <c r="AH488" s="1" t="n">
        <f aca="true">INDIRECT("E"&amp;AD488)</f>
        <v>976</v>
      </c>
      <c r="AI488" s="184" t="n">
        <f aca="true">INDIRECT("I"&amp;AD488)</f>
        <v>-8.0584E-006</v>
      </c>
      <c r="AJ488" s="184" t="n">
        <f aca="true">INDIRECT("J"&amp;AD488)</f>
        <v>-5.619E-007</v>
      </c>
      <c r="AK488" s="184" t="n">
        <f aca="true">AVERAGE(INDIRECT("K"&amp;AD488):INDIRECT("K"&amp;AD489-1))</f>
        <v>0.005311</v>
      </c>
      <c r="AL488" s="184" t="n">
        <f aca="true">AVERAGE(INDIRECT("L"&amp;AD488):INDIRECT("L"&amp;AD489-1))</f>
        <v>0.000188166666666667</v>
      </c>
      <c r="AM488" s="184" t="n">
        <f aca="false">(ABS(AK488)/AK488*SQRT((AK488)^2+(AL488)^2))</f>
        <v>0.00531433229055584</v>
      </c>
      <c r="AO488" s="184" t="n">
        <f aca="true">STDEV(INDIRECT("K"&amp;AD488):INDIRECT("K"&amp;AD489-1))</f>
        <v>7.93725393319253E-007</v>
      </c>
    </row>
    <row r="489" customFormat="false" ht="14.25" hidden="false" customHeight="true" outlineLevel="0" collapsed="false">
      <c r="A489" s="1" t="s">
        <v>956</v>
      </c>
      <c r="B489" s="1" t="s">
        <v>305</v>
      </c>
      <c r="C489" s="1" t="n">
        <v>0</v>
      </c>
      <c r="D489" s="1" t="n">
        <v>200</v>
      </c>
      <c r="E489" s="1" t="n">
        <v>976</v>
      </c>
      <c r="F489" s="1" t="s">
        <v>306</v>
      </c>
      <c r="G489" s="184" t="n">
        <v>0.0025745</v>
      </c>
      <c r="H489" s="184" t="n">
        <v>3.61E-005</v>
      </c>
      <c r="I489" s="184" t="n">
        <v>-8.4035E-006</v>
      </c>
      <c r="J489" s="184" t="n">
        <v>-3.195E-007</v>
      </c>
      <c r="K489" s="184" t="n">
        <v>0.0025829</v>
      </c>
      <c r="L489" s="184" t="n">
        <v>3.64E-005</v>
      </c>
      <c r="M489" s="185" t="n">
        <v>0.81</v>
      </c>
      <c r="N489" s="1" t="n">
        <v>0</v>
      </c>
      <c r="O489" s="1" t="n">
        <v>0</v>
      </c>
      <c r="P489" s="1" t="n">
        <v>0</v>
      </c>
      <c r="Q489" s="1" t="n">
        <v>1</v>
      </c>
      <c r="R489" s="1" t="n">
        <v>2.5829E-005</v>
      </c>
      <c r="S489" s="1" t="n">
        <v>3.64E-007</v>
      </c>
      <c r="T489" s="1" t="n">
        <v>3</v>
      </c>
      <c r="U489" s="1" t="n">
        <v>0</v>
      </c>
      <c r="V489" s="1" t="n">
        <v>0</v>
      </c>
      <c r="W489" s="186" t="s">
        <v>958</v>
      </c>
      <c r="X489" s="1" t="s">
        <v>308</v>
      </c>
      <c r="Y489" s="1" t="s">
        <v>309</v>
      </c>
      <c r="AD489" s="1" t="n">
        <f aca="false">AD488+3</f>
        <v>1463</v>
      </c>
      <c r="AE489" s="1" t="n">
        <v>488</v>
      </c>
      <c r="AF489" s="1" t="str">
        <f aca="true">INDIRECT("A"&amp;AD489)</f>
        <v>82-0.8</v>
      </c>
      <c r="AG489" s="1" t="n">
        <f aca="true">INDIRECT("D"&amp;AD489)</f>
        <v>200</v>
      </c>
      <c r="AH489" s="1" t="n">
        <f aca="true">INDIRECT("E"&amp;AD489)</f>
        <v>976</v>
      </c>
      <c r="AI489" s="184" t="n">
        <f aca="true">INDIRECT("I"&amp;AD489)</f>
        <v>-8.0584E-006</v>
      </c>
      <c r="AJ489" s="184" t="n">
        <f aca="true">INDIRECT("J"&amp;AD489)</f>
        <v>-5.619E-007</v>
      </c>
      <c r="AK489" s="184" t="n">
        <f aca="true">AVERAGE(INDIRECT("K"&amp;AD489):INDIRECT("K"&amp;AD490-1))</f>
        <v>0.00281756666666667</v>
      </c>
      <c r="AL489" s="184" t="n">
        <f aca="true">AVERAGE(INDIRECT("L"&amp;AD489):INDIRECT("L"&amp;AD490-1))</f>
        <v>0.000104166666666667</v>
      </c>
      <c r="AM489" s="184" t="n">
        <f aca="false">(ABS(AK489)/AK489*SQRT((AK489)^2+(AL489)^2))</f>
        <v>0.00281949155266611</v>
      </c>
      <c r="AO489" s="184" t="n">
        <f aca="true">STDEV(INDIRECT("K"&amp;AD489):INDIRECT("K"&amp;AD490-1))</f>
        <v>4.50924975282433E-007</v>
      </c>
    </row>
    <row r="490" customFormat="false" ht="14.25" hidden="false" customHeight="true" outlineLevel="0" collapsed="false">
      <c r="A490" s="1" t="s">
        <v>956</v>
      </c>
      <c r="B490" s="1" t="s">
        <v>305</v>
      </c>
      <c r="C490" s="1" t="n">
        <v>0</v>
      </c>
      <c r="D490" s="1" t="n">
        <v>200</v>
      </c>
      <c r="E490" s="1" t="n">
        <v>976</v>
      </c>
      <c r="F490" s="1" t="s">
        <v>306</v>
      </c>
      <c r="G490" s="184" t="n">
        <v>0.002574</v>
      </c>
      <c r="H490" s="184" t="n">
        <v>3.63E-005</v>
      </c>
      <c r="I490" s="184" t="n">
        <v>-8.4035E-006</v>
      </c>
      <c r="J490" s="184" t="n">
        <v>-3.195E-007</v>
      </c>
      <c r="K490" s="184" t="n">
        <v>0.0025824</v>
      </c>
      <c r="L490" s="184" t="n">
        <v>3.66E-005</v>
      </c>
      <c r="M490" s="185" t="n">
        <v>0.81</v>
      </c>
      <c r="N490" s="1" t="n">
        <v>0</v>
      </c>
      <c r="O490" s="1" t="n">
        <v>0</v>
      </c>
      <c r="P490" s="1" t="n">
        <v>0</v>
      </c>
      <c r="Q490" s="1" t="n">
        <v>1</v>
      </c>
      <c r="R490" s="1" t="n">
        <v>2.5824E-005</v>
      </c>
      <c r="S490" s="1" t="n">
        <v>3.665E-007</v>
      </c>
      <c r="T490" s="1" t="n">
        <v>3</v>
      </c>
      <c r="U490" s="1" t="n">
        <v>0</v>
      </c>
      <c r="V490" s="1" t="n">
        <v>0</v>
      </c>
      <c r="W490" s="186" t="s">
        <v>959</v>
      </c>
      <c r="X490" s="1" t="s">
        <v>308</v>
      </c>
      <c r="Y490" s="1" t="s">
        <v>309</v>
      </c>
      <c r="AD490" s="1" t="n">
        <f aca="false">AD489+3</f>
        <v>1466</v>
      </c>
      <c r="AE490" s="1" t="n">
        <v>489</v>
      </c>
      <c r="AF490" s="1" t="str">
        <f aca="true">INDIRECT("A"&amp;AD490)</f>
        <v>82-0.6</v>
      </c>
      <c r="AG490" s="1" t="n">
        <f aca="true">INDIRECT("D"&amp;AD490)</f>
        <v>200</v>
      </c>
      <c r="AH490" s="1" t="n">
        <f aca="true">INDIRECT("E"&amp;AD490)</f>
        <v>976</v>
      </c>
      <c r="AI490" s="184" t="n">
        <f aca="true">INDIRECT("I"&amp;AD490)</f>
        <v>-8.0584E-006</v>
      </c>
      <c r="AJ490" s="184" t="n">
        <f aca="true">INDIRECT("J"&amp;AD490)</f>
        <v>-5.619E-007</v>
      </c>
      <c r="AK490" s="184" t="n">
        <f aca="true">AVERAGE(INDIRECT("K"&amp;AD490):INDIRECT("K"&amp;AD491-1))</f>
        <v>0.0027468</v>
      </c>
      <c r="AL490" s="184" t="n">
        <f aca="true">AVERAGE(INDIRECT("L"&amp;AD490):INDIRECT("L"&amp;AD491-1))</f>
        <v>0.000102966666666667</v>
      </c>
      <c r="AM490" s="184" t="n">
        <f aca="false">(ABS(AK490)/AK490*SQRT((AK490)^2+(AL490)^2))</f>
        <v>0.00274872922901556</v>
      </c>
      <c r="AO490" s="184" t="n">
        <f aca="true">STDEV(INDIRECT("K"&amp;AD490):INDIRECT("K"&amp;AD491-1))</f>
        <v>4.0000000000001E-007</v>
      </c>
    </row>
    <row r="491" customFormat="false" ht="14.25" hidden="false" customHeight="true" outlineLevel="0" collapsed="false">
      <c r="A491" s="1" t="s">
        <v>960</v>
      </c>
      <c r="B491" s="1" t="s">
        <v>305</v>
      </c>
      <c r="C491" s="1" t="n">
        <v>0</v>
      </c>
      <c r="D491" s="1" t="n">
        <v>200</v>
      </c>
      <c r="E491" s="1" t="n">
        <v>976</v>
      </c>
      <c r="F491" s="1" t="s">
        <v>306</v>
      </c>
      <c r="G491" s="184" t="n">
        <v>0.0023531</v>
      </c>
      <c r="H491" s="184" t="n">
        <v>3.66E-005</v>
      </c>
      <c r="I491" s="184" t="n">
        <v>-8.4035E-006</v>
      </c>
      <c r="J491" s="184" t="n">
        <v>-3.195E-007</v>
      </c>
      <c r="K491" s="184" t="n">
        <v>0.0023615</v>
      </c>
      <c r="L491" s="184" t="n">
        <v>3.69E-005</v>
      </c>
      <c r="M491" s="185" t="n">
        <v>0.9</v>
      </c>
      <c r="N491" s="1" t="n">
        <v>0</v>
      </c>
      <c r="O491" s="1" t="n">
        <v>0</v>
      </c>
      <c r="P491" s="1" t="n">
        <v>0</v>
      </c>
      <c r="Q491" s="1" t="n">
        <v>1</v>
      </c>
      <c r="R491" s="1" t="n">
        <v>2.3615E-005</v>
      </c>
      <c r="S491" s="1" t="n">
        <v>3.694E-007</v>
      </c>
      <c r="T491" s="1" t="n">
        <v>3</v>
      </c>
      <c r="U491" s="1" t="n">
        <v>0</v>
      </c>
      <c r="V491" s="1" t="n">
        <v>0</v>
      </c>
      <c r="W491" s="186" t="s">
        <v>961</v>
      </c>
      <c r="X491" s="1" t="s">
        <v>308</v>
      </c>
      <c r="Y491" s="1" t="s">
        <v>309</v>
      </c>
      <c r="AD491" s="1" t="n">
        <f aca="false">AD490+3</f>
        <v>1469</v>
      </c>
      <c r="AE491" s="1" t="n">
        <v>490</v>
      </c>
      <c r="AF491" s="1" t="str">
        <f aca="true">INDIRECT("A"&amp;AD491)</f>
        <v>82-0.4</v>
      </c>
      <c r="AG491" s="1" t="n">
        <f aca="true">INDIRECT("D"&amp;AD491)</f>
        <v>200</v>
      </c>
      <c r="AH491" s="1" t="n">
        <f aca="true">INDIRECT("E"&amp;AD491)</f>
        <v>976</v>
      </c>
      <c r="AI491" s="184" t="n">
        <f aca="true">INDIRECT("I"&amp;AD491)</f>
        <v>-8.0584E-006</v>
      </c>
      <c r="AJ491" s="184" t="n">
        <f aca="true">INDIRECT("J"&amp;AD491)</f>
        <v>-5.619E-007</v>
      </c>
      <c r="AK491" s="184" t="n">
        <f aca="true">AVERAGE(INDIRECT("K"&amp;AD491):INDIRECT("K"&amp;AD492-1))</f>
        <v>0.0024323</v>
      </c>
      <c r="AL491" s="184" t="n">
        <f aca="true">AVERAGE(INDIRECT("L"&amp;AD491):INDIRECT("L"&amp;AD492-1))</f>
        <v>9.16E-005</v>
      </c>
      <c r="AM491" s="184" t="n">
        <f aca="false">(ABS(AK491)/AK491*SQRT((AK491)^2+(AL491)^2))</f>
        <v>0.0024340242090004</v>
      </c>
      <c r="AO491" s="184" t="n">
        <f aca="true">STDEV(INDIRECT("K"&amp;AD491):INDIRECT("K"&amp;AD492-1))</f>
        <v>6.24499799839742E-007</v>
      </c>
    </row>
    <row r="492" customFormat="false" ht="14.25" hidden="false" customHeight="true" outlineLevel="0" collapsed="false">
      <c r="A492" s="1" t="s">
        <v>960</v>
      </c>
      <c r="B492" s="1" t="s">
        <v>305</v>
      </c>
      <c r="C492" s="1" t="n">
        <v>0</v>
      </c>
      <c r="D492" s="1" t="n">
        <v>200</v>
      </c>
      <c r="E492" s="1" t="n">
        <v>976</v>
      </c>
      <c r="F492" s="1" t="s">
        <v>306</v>
      </c>
      <c r="G492" s="184" t="n">
        <v>0.0023544</v>
      </c>
      <c r="H492" s="184" t="n">
        <v>3.67E-005</v>
      </c>
      <c r="I492" s="184" t="n">
        <v>-8.4035E-006</v>
      </c>
      <c r="J492" s="184" t="n">
        <v>-3.195E-007</v>
      </c>
      <c r="K492" s="184" t="n">
        <v>0.0023628</v>
      </c>
      <c r="L492" s="184" t="n">
        <v>3.7E-005</v>
      </c>
      <c r="M492" s="185" t="n">
        <v>0.9</v>
      </c>
      <c r="N492" s="1" t="n">
        <v>0</v>
      </c>
      <c r="O492" s="1" t="n">
        <v>0</v>
      </c>
      <c r="P492" s="1" t="n">
        <v>0</v>
      </c>
      <c r="Q492" s="1" t="n">
        <v>1</v>
      </c>
      <c r="R492" s="1" t="n">
        <v>2.3628E-005</v>
      </c>
      <c r="S492" s="1" t="n">
        <v>3.699E-007</v>
      </c>
      <c r="T492" s="1" t="n">
        <v>3</v>
      </c>
      <c r="U492" s="1" t="n">
        <v>0</v>
      </c>
      <c r="V492" s="1" t="n">
        <v>0</v>
      </c>
      <c r="W492" s="186" t="s">
        <v>962</v>
      </c>
      <c r="X492" s="1" t="s">
        <v>308</v>
      </c>
      <c r="Y492" s="1" t="s">
        <v>309</v>
      </c>
      <c r="AD492" s="1" t="n">
        <f aca="false">AD491+3</f>
        <v>1472</v>
      </c>
      <c r="AE492" s="1" t="n">
        <v>491</v>
      </c>
      <c r="AF492" s="1" t="str">
        <f aca="true">INDIRECT("A"&amp;AD492)</f>
        <v>82-0.2</v>
      </c>
      <c r="AG492" s="1" t="n">
        <f aca="true">INDIRECT("D"&amp;AD492)</f>
        <v>200</v>
      </c>
      <c r="AH492" s="1" t="n">
        <f aca="true">INDIRECT("E"&amp;AD492)</f>
        <v>976</v>
      </c>
      <c r="AI492" s="184" t="n">
        <f aca="true">INDIRECT("I"&amp;AD492)</f>
        <v>-8.0584E-006</v>
      </c>
      <c r="AJ492" s="184" t="n">
        <f aca="true">INDIRECT("J"&amp;AD492)</f>
        <v>-5.619E-007</v>
      </c>
      <c r="AK492" s="184" t="n">
        <f aca="true">AVERAGE(INDIRECT("K"&amp;AD492):INDIRECT("K"&amp;AD493-1))</f>
        <v>0.00378096666666667</v>
      </c>
      <c r="AL492" s="184" t="n">
        <f aca="true">AVERAGE(INDIRECT("L"&amp;AD492):INDIRECT("L"&amp;AD493-1))</f>
        <v>0.000133</v>
      </c>
      <c r="AM492" s="184" t="n">
        <f aca="false">(ABS(AK492)/AK492*SQRT((AK492)^2+(AL492)^2))</f>
        <v>0.00378330516010068</v>
      </c>
      <c r="AO492" s="184" t="n">
        <f aca="true">STDEV(INDIRECT("K"&amp;AD492):INDIRECT("K"&amp;AD493-1))</f>
        <v>8.50490054811476E-007</v>
      </c>
    </row>
    <row r="493" customFormat="false" ht="14.25" hidden="false" customHeight="true" outlineLevel="0" collapsed="false">
      <c r="A493" s="1" t="s">
        <v>960</v>
      </c>
      <c r="B493" s="1" t="s">
        <v>305</v>
      </c>
      <c r="C493" s="1" t="n">
        <v>0</v>
      </c>
      <c r="D493" s="1" t="n">
        <v>200</v>
      </c>
      <c r="E493" s="1" t="n">
        <v>976</v>
      </c>
      <c r="F493" s="1" t="s">
        <v>306</v>
      </c>
      <c r="G493" s="184" t="n">
        <v>0.0023552</v>
      </c>
      <c r="H493" s="184" t="n">
        <v>3.63E-005</v>
      </c>
      <c r="I493" s="184" t="n">
        <v>-8.4035E-006</v>
      </c>
      <c r="J493" s="184" t="n">
        <v>-3.195E-007</v>
      </c>
      <c r="K493" s="184" t="n">
        <v>0.0023636</v>
      </c>
      <c r="L493" s="184" t="n">
        <v>3.66E-005</v>
      </c>
      <c r="M493" s="185" t="n">
        <v>0.89</v>
      </c>
      <c r="N493" s="1" t="n">
        <v>0</v>
      </c>
      <c r="O493" s="1" t="n">
        <v>0</v>
      </c>
      <c r="P493" s="1" t="n">
        <v>0</v>
      </c>
      <c r="Q493" s="1" t="n">
        <v>1</v>
      </c>
      <c r="R493" s="1" t="n">
        <v>2.3636E-005</v>
      </c>
      <c r="S493" s="1" t="n">
        <v>3.662E-007</v>
      </c>
      <c r="T493" s="1" t="n">
        <v>3</v>
      </c>
      <c r="U493" s="1" t="n">
        <v>0</v>
      </c>
      <c r="V493" s="1" t="n">
        <v>0</v>
      </c>
      <c r="W493" s="186" t="s">
        <v>963</v>
      </c>
      <c r="X493" s="1" t="s">
        <v>308</v>
      </c>
      <c r="Y493" s="1" t="s">
        <v>309</v>
      </c>
      <c r="AD493" s="1" t="n">
        <f aca="false">AD492+3</f>
        <v>1475</v>
      </c>
      <c r="AE493" s="1" t="n">
        <v>492</v>
      </c>
      <c r="AF493" s="1" t="str">
        <f aca="true">INDIRECT("A"&amp;AD493)</f>
        <v>82-&lt;0.2</v>
      </c>
      <c r="AG493" s="1" t="n">
        <f aca="true">INDIRECT("D"&amp;AD493)</f>
        <v>200</v>
      </c>
      <c r="AH493" s="1" t="n">
        <f aca="true">INDIRECT("E"&amp;AD493)</f>
        <v>976</v>
      </c>
      <c r="AI493" s="184" t="n">
        <f aca="true">INDIRECT("I"&amp;AD493)</f>
        <v>-8.0584E-006</v>
      </c>
      <c r="AJ493" s="184" t="n">
        <f aca="true">INDIRECT("J"&amp;AD493)</f>
        <v>-5.619E-007</v>
      </c>
      <c r="AK493" s="184" t="n">
        <f aca="true">AVERAGE(INDIRECT("K"&amp;AD493):INDIRECT("K"&amp;AD494-1))</f>
        <v>0.00833236666666667</v>
      </c>
      <c r="AL493" s="184" t="n">
        <f aca="true">AVERAGE(INDIRECT("L"&amp;AD493):INDIRECT("L"&amp;AD494-1))</f>
        <v>0.000290233333333333</v>
      </c>
      <c r="AM493" s="184" t="n">
        <f aca="false">(ABS(AK493)/AK493*SQRT((AK493)^2+(AL493)^2))</f>
        <v>0.00833741984402582</v>
      </c>
      <c r="AO493" s="184" t="n">
        <f aca="true">STDEV(INDIRECT("K"&amp;AD493):INDIRECT("K"&amp;AD494-1))</f>
        <v>7.23417813807283E-007</v>
      </c>
    </row>
    <row r="494" customFormat="false" ht="14.25" hidden="false" customHeight="true" outlineLevel="0" collapsed="false">
      <c r="A494" s="1" t="s">
        <v>964</v>
      </c>
      <c r="B494" s="1" t="s">
        <v>305</v>
      </c>
      <c r="C494" s="1" t="n">
        <v>0</v>
      </c>
      <c r="D494" s="1" t="n">
        <v>200</v>
      </c>
      <c r="E494" s="1" t="n">
        <v>976</v>
      </c>
      <c r="F494" s="1" t="s">
        <v>306</v>
      </c>
      <c r="G494" s="184" t="n">
        <v>0.0021292</v>
      </c>
      <c r="H494" s="184" t="n">
        <v>3.38E-005</v>
      </c>
      <c r="I494" s="184" t="n">
        <v>-8.4035E-006</v>
      </c>
      <c r="J494" s="184" t="n">
        <v>-3.195E-007</v>
      </c>
      <c r="K494" s="184" t="n">
        <v>0.0021376</v>
      </c>
      <c r="L494" s="184" t="n">
        <v>3.42E-005</v>
      </c>
      <c r="M494" s="185" t="n">
        <v>0.92</v>
      </c>
      <c r="N494" s="1" t="n">
        <v>0</v>
      </c>
      <c r="O494" s="1" t="n">
        <v>0</v>
      </c>
      <c r="P494" s="1" t="n">
        <v>0</v>
      </c>
      <c r="Q494" s="1" t="n">
        <v>1</v>
      </c>
      <c r="R494" s="1" t="n">
        <v>2.1376E-005</v>
      </c>
      <c r="S494" s="1" t="n">
        <v>3.417E-007</v>
      </c>
      <c r="T494" s="1" t="n">
        <v>3</v>
      </c>
      <c r="U494" s="1" t="n">
        <v>0</v>
      </c>
      <c r="V494" s="1" t="n">
        <v>0</v>
      </c>
      <c r="W494" s="186" t="s">
        <v>965</v>
      </c>
      <c r="X494" s="1" t="s">
        <v>308</v>
      </c>
      <c r="Y494" s="1" t="s">
        <v>309</v>
      </c>
      <c r="AD494" s="1" t="n">
        <f aca="false">AD493+3</f>
        <v>1478</v>
      </c>
      <c r="AE494" s="1" t="n">
        <v>493</v>
      </c>
      <c r="AF494" s="1" t="str">
        <f aca="true">INDIRECT("A"&amp;AD494)</f>
        <v>83-ALL</v>
      </c>
      <c r="AG494" s="1" t="n">
        <f aca="true">INDIRECT("D"&amp;AD494)</f>
        <v>200</v>
      </c>
      <c r="AH494" s="1" t="n">
        <f aca="true">INDIRECT("E"&amp;AD494)</f>
        <v>976</v>
      </c>
      <c r="AI494" s="184" t="n">
        <f aca="true">INDIRECT("I"&amp;AD494)</f>
        <v>-8.0584E-006</v>
      </c>
      <c r="AJ494" s="184" t="n">
        <f aca="true">INDIRECT("J"&amp;AD494)</f>
        <v>-5.619E-007</v>
      </c>
      <c r="AK494" s="184" t="n">
        <f aca="true">AVERAGE(INDIRECT("K"&amp;AD494):INDIRECT("K"&amp;AD495-1))</f>
        <v>0.00244476666666667</v>
      </c>
      <c r="AL494" s="184" t="n">
        <f aca="true">AVERAGE(INDIRECT("L"&amp;AD494):INDIRECT("L"&amp;AD495-1))</f>
        <v>0.0001045</v>
      </c>
      <c r="AM494" s="184" t="n">
        <f aca="false">(ABS(AK494)/AK494*SQRT((AK494)^2+(AL494)^2))</f>
        <v>0.00244699904054833</v>
      </c>
      <c r="AO494" s="184" t="n">
        <f aca="true">STDEV(INDIRECT("K"&amp;AD494):INDIRECT("K"&amp;AD495-1))</f>
        <v>2.08166599946696E-007</v>
      </c>
    </row>
    <row r="495" customFormat="false" ht="14.25" hidden="false" customHeight="true" outlineLevel="0" collapsed="false">
      <c r="A495" s="1" t="s">
        <v>964</v>
      </c>
      <c r="B495" s="1" t="s">
        <v>305</v>
      </c>
      <c r="C495" s="1" t="n">
        <v>0</v>
      </c>
      <c r="D495" s="1" t="n">
        <v>200</v>
      </c>
      <c r="E495" s="1" t="n">
        <v>976</v>
      </c>
      <c r="F495" s="1" t="s">
        <v>306</v>
      </c>
      <c r="G495" s="184" t="n">
        <v>0.0021269</v>
      </c>
      <c r="H495" s="184" t="n">
        <v>3.28E-005</v>
      </c>
      <c r="I495" s="184" t="n">
        <v>-8.4035E-006</v>
      </c>
      <c r="J495" s="184" t="n">
        <v>-3.195E-007</v>
      </c>
      <c r="K495" s="184" t="n">
        <v>0.0021353</v>
      </c>
      <c r="L495" s="184" t="n">
        <v>3.31E-005</v>
      </c>
      <c r="M495" s="185" t="n">
        <v>0.89</v>
      </c>
      <c r="N495" s="1" t="n">
        <v>0</v>
      </c>
      <c r="O495" s="1" t="n">
        <v>0</v>
      </c>
      <c r="P495" s="1" t="n">
        <v>0</v>
      </c>
      <c r="Q495" s="1" t="n">
        <v>1</v>
      </c>
      <c r="R495" s="1" t="n">
        <v>2.1353E-005</v>
      </c>
      <c r="S495" s="1" t="n">
        <v>3.308E-007</v>
      </c>
      <c r="T495" s="1" t="n">
        <v>3</v>
      </c>
      <c r="U495" s="1" t="n">
        <v>0</v>
      </c>
      <c r="V495" s="1" t="n">
        <v>0</v>
      </c>
      <c r="W495" s="186" t="s">
        <v>966</v>
      </c>
      <c r="X495" s="1" t="s">
        <v>308</v>
      </c>
      <c r="Y495" s="1" t="s">
        <v>309</v>
      </c>
      <c r="AD495" s="1" t="n">
        <f aca="false">AD494+3</f>
        <v>1481</v>
      </c>
      <c r="AE495" s="1" t="n">
        <v>494</v>
      </c>
      <c r="AF495" s="1" t="str">
        <f aca="true">INDIRECT("A"&amp;AD495)</f>
        <v>83-0.8</v>
      </c>
      <c r="AG495" s="1" t="n">
        <f aca="true">INDIRECT("D"&amp;AD495)</f>
        <v>200</v>
      </c>
      <c r="AH495" s="1" t="n">
        <f aca="true">INDIRECT("E"&amp;AD495)</f>
        <v>976</v>
      </c>
      <c r="AI495" s="184" t="n">
        <f aca="true">INDIRECT("I"&amp;AD495)</f>
        <v>-8.0584E-006</v>
      </c>
      <c r="AJ495" s="184" t="n">
        <f aca="true">INDIRECT("J"&amp;AD495)</f>
        <v>-5.619E-007</v>
      </c>
      <c r="AK495" s="184" t="n">
        <f aca="true">AVERAGE(INDIRECT("K"&amp;AD495):INDIRECT("K"&amp;AD496-1))</f>
        <v>0.00260173333333333</v>
      </c>
      <c r="AL495" s="184" t="n">
        <f aca="true">AVERAGE(INDIRECT("L"&amp;AD495):INDIRECT("L"&amp;AD496-1))</f>
        <v>0.000130366666666667</v>
      </c>
      <c r="AM495" s="184" t="n">
        <f aca="false">(ABS(AK495)/AK495*SQRT((AK495)^2+(AL495)^2))</f>
        <v>0.00260499746747584</v>
      </c>
      <c r="AO495" s="184" t="n">
        <f aca="true">STDEV(INDIRECT("K"&amp;AD495):INDIRECT("K"&amp;AD496-1))</f>
        <v>3.511884584285E-007</v>
      </c>
    </row>
    <row r="496" customFormat="false" ht="14.25" hidden="false" customHeight="true" outlineLevel="0" collapsed="false">
      <c r="A496" s="1" t="s">
        <v>964</v>
      </c>
      <c r="B496" s="1" t="s">
        <v>305</v>
      </c>
      <c r="C496" s="1" t="n">
        <v>0</v>
      </c>
      <c r="D496" s="1" t="n">
        <v>200</v>
      </c>
      <c r="E496" s="1" t="n">
        <v>976</v>
      </c>
      <c r="F496" s="1" t="s">
        <v>306</v>
      </c>
      <c r="G496" s="184" t="n">
        <v>0.0021268</v>
      </c>
      <c r="H496" s="184" t="n">
        <v>3.28E-005</v>
      </c>
      <c r="I496" s="184" t="n">
        <v>-8.4035E-006</v>
      </c>
      <c r="J496" s="184" t="n">
        <v>-3.195E-007</v>
      </c>
      <c r="K496" s="184" t="n">
        <v>0.0021353</v>
      </c>
      <c r="L496" s="184" t="n">
        <v>3.31E-005</v>
      </c>
      <c r="M496" s="185" t="n">
        <v>0.89</v>
      </c>
      <c r="N496" s="1" t="n">
        <v>0</v>
      </c>
      <c r="O496" s="1" t="n">
        <v>0</v>
      </c>
      <c r="P496" s="1" t="n">
        <v>0</v>
      </c>
      <c r="Q496" s="1" t="n">
        <v>1</v>
      </c>
      <c r="R496" s="1" t="n">
        <v>2.1353E-005</v>
      </c>
      <c r="S496" s="1" t="n">
        <v>3.313E-007</v>
      </c>
      <c r="T496" s="1" t="n">
        <v>3</v>
      </c>
      <c r="U496" s="1" t="n">
        <v>0</v>
      </c>
      <c r="V496" s="1" t="n">
        <v>0</v>
      </c>
      <c r="W496" s="186" t="s">
        <v>967</v>
      </c>
      <c r="X496" s="1" t="s">
        <v>308</v>
      </c>
      <c r="Y496" s="1" t="s">
        <v>309</v>
      </c>
      <c r="AD496" s="1" t="n">
        <f aca="false">AD495+3</f>
        <v>1484</v>
      </c>
      <c r="AE496" s="1" t="n">
        <v>495</v>
      </c>
      <c r="AF496" s="1" t="str">
        <f aca="true">INDIRECT("A"&amp;AD496)</f>
        <v>83-0.6</v>
      </c>
      <c r="AG496" s="1" t="n">
        <f aca="true">INDIRECT("D"&amp;AD496)</f>
        <v>200</v>
      </c>
      <c r="AH496" s="1" t="n">
        <f aca="true">INDIRECT("E"&amp;AD496)</f>
        <v>976</v>
      </c>
      <c r="AI496" s="184" t="n">
        <f aca="true">INDIRECT("I"&amp;AD496)</f>
        <v>-8.0584E-006</v>
      </c>
      <c r="AJ496" s="184" t="n">
        <f aca="true">INDIRECT("J"&amp;AD496)</f>
        <v>-5.619E-007</v>
      </c>
      <c r="AK496" s="184" t="n">
        <f aca="true">AVERAGE(INDIRECT("K"&amp;AD496):INDIRECT("K"&amp;AD497-1))</f>
        <v>0.0015802</v>
      </c>
      <c r="AL496" s="184" t="n">
        <f aca="true">AVERAGE(INDIRECT("L"&amp;AD496):INDIRECT("L"&amp;AD497-1))</f>
        <v>7.64E-005</v>
      </c>
      <c r="AM496" s="184" t="n">
        <f aca="false">(ABS(AK496)/AK496*SQRT((AK496)^2+(AL496)^2))</f>
        <v>0.00158204582740198</v>
      </c>
      <c r="AO496" s="184" t="n">
        <f aca="true">STDEV(INDIRECT("K"&amp;AD496):INDIRECT("K"&amp;AD497-1))</f>
        <v>3.46410161513721E-007</v>
      </c>
    </row>
    <row r="497" customFormat="false" ht="14.25" hidden="false" customHeight="true" outlineLevel="0" collapsed="false">
      <c r="A497" s="1" t="s">
        <v>968</v>
      </c>
      <c r="B497" s="1" t="s">
        <v>305</v>
      </c>
      <c r="C497" s="1" t="n">
        <v>0</v>
      </c>
      <c r="D497" s="1" t="n">
        <v>200</v>
      </c>
      <c r="E497" s="1" t="n">
        <v>976</v>
      </c>
      <c r="F497" s="1" t="s">
        <v>306</v>
      </c>
      <c r="G497" s="184" t="n">
        <v>0.0023163</v>
      </c>
      <c r="H497" s="184" t="n">
        <v>3.05E-005</v>
      </c>
      <c r="I497" s="184" t="n">
        <v>-8.4035E-006</v>
      </c>
      <c r="J497" s="184" t="n">
        <v>-3.195E-007</v>
      </c>
      <c r="K497" s="184" t="n">
        <v>0.0023247</v>
      </c>
      <c r="L497" s="184" t="n">
        <v>3.08E-005</v>
      </c>
      <c r="M497" s="185" t="n">
        <v>0.76</v>
      </c>
      <c r="N497" s="1" t="n">
        <v>0</v>
      </c>
      <c r="O497" s="1" t="n">
        <v>0</v>
      </c>
      <c r="P497" s="1" t="n">
        <v>0</v>
      </c>
      <c r="Q497" s="1" t="n">
        <v>1</v>
      </c>
      <c r="R497" s="1" t="n">
        <v>2.3247E-005</v>
      </c>
      <c r="S497" s="1" t="n">
        <v>3.08E-007</v>
      </c>
      <c r="T497" s="1" t="n">
        <v>3</v>
      </c>
      <c r="U497" s="1" t="n">
        <v>0</v>
      </c>
      <c r="V497" s="1" t="n">
        <v>0</v>
      </c>
      <c r="W497" s="186" t="s">
        <v>969</v>
      </c>
      <c r="X497" s="1" t="s">
        <v>308</v>
      </c>
      <c r="Y497" s="1" t="s">
        <v>309</v>
      </c>
      <c r="AD497" s="1" t="n">
        <f aca="false">AD496+3</f>
        <v>1487</v>
      </c>
      <c r="AE497" s="1" t="n">
        <v>496</v>
      </c>
      <c r="AF497" s="1" t="str">
        <f aca="true">INDIRECT("A"&amp;AD497)</f>
        <v>83-0.4</v>
      </c>
      <c r="AG497" s="1" t="n">
        <f aca="true">INDIRECT("D"&amp;AD497)</f>
        <v>200</v>
      </c>
      <c r="AH497" s="1" t="n">
        <f aca="true">INDIRECT("E"&amp;AD497)</f>
        <v>976</v>
      </c>
      <c r="AI497" s="184" t="n">
        <f aca="true">INDIRECT("I"&amp;AD497)</f>
        <v>-8.0584E-006</v>
      </c>
      <c r="AJ497" s="184" t="n">
        <f aca="true">INDIRECT("J"&amp;AD497)</f>
        <v>-5.619E-007</v>
      </c>
      <c r="AK497" s="184" t="n">
        <f aca="true">AVERAGE(INDIRECT("K"&amp;AD497):INDIRECT("K"&amp;AD498-1))</f>
        <v>0.00172546666666667</v>
      </c>
      <c r="AL497" s="184" t="n">
        <f aca="true">AVERAGE(INDIRECT("L"&amp;AD497):INDIRECT("L"&amp;AD498-1))</f>
        <v>7.59666666666667E-005</v>
      </c>
      <c r="AM497" s="184" t="n">
        <f aca="false">(ABS(AK497)/AK497*SQRT((AK497)^2+(AL497)^2))</f>
        <v>0.00172713813929929</v>
      </c>
      <c r="AO497" s="184" t="n">
        <f aca="true">STDEV(INDIRECT("K"&amp;AD497):INDIRECT("K"&amp;AD498-1))</f>
        <v>1.15470053837991E-007</v>
      </c>
    </row>
    <row r="498" customFormat="false" ht="14.25" hidden="false" customHeight="true" outlineLevel="0" collapsed="false">
      <c r="A498" s="1" t="s">
        <v>968</v>
      </c>
      <c r="B498" s="1" t="s">
        <v>305</v>
      </c>
      <c r="C498" s="1" t="n">
        <v>0</v>
      </c>
      <c r="D498" s="1" t="n">
        <v>200</v>
      </c>
      <c r="E498" s="1" t="n">
        <v>976</v>
      </c>
      <c r="F498" s="1" t="s">
        <v>306</v>
      </c>
      <c r="G498" s="184" t="n">
        <v>0.0023127</v>
      </c>
      <c r="H498" s="184" t="n">
        <v>3.92E-005</v>
      </c>
      <c r="I498" s="184" t="n">
        <v>-8.4035E-006</v>
      </c>
      <c r="J498" s="184" t="n">
        <v>-3.195E-007</v>
      </c>
      <c r="K498" s="184" t="n">
        <v>0.0023211</v>
      </c>
      <c r="L498" s="184" t="n">
        <v>3.96E-005</v>
      </c>
      <c r="M498" s="185" t="n">
        <v>0.98</v>
      </c>
      <c r="N498" s="1" t="n">
        <v>0</v>
      </c>
      <c r="O498" s="1" t="n">
        <v>0</v>
      </c>
      <c r="P498" s="1" t="n">
        <v>0</v>
      </c>
      <c r="Q498" s="1" t="n">
        <v>1</v>
      </c>
      <c r="R498" s="1" t="n">
        <v>2.3211E-005</v>
      </c>
      <c r="S498" s="1" t="n">
        <v>3.956E-007</v>
      </c>
      <c r="T498" s="1" t="n">
        <v>3</v>
      </c>
      <c r="U498" s="1" t="n">
        <v>0</v>
      </c>
      <c r="V498" s="1" t="n">
        <v>0</v>
      </c>
      <c r="W498" s="186" t="s">
        <v>970</v>
      </c>
      <c r="X498" s="1" t="s">
        <v>308</v>
      </c>
      <c r="Y498" s="1" t="s">
        <v>309</v>
      </c>
      <c r="AD498" s="1" t="n">
        <f aca="false">AD497+3</f>
        <v>1490</v>
      </c>
      <c r="AE498" s="1" t="n">
        <v>497</v>
      </c>
      <c r="AF498" s="1" t="str">
        <f aca="true">INDIRECT("A"&amp;AD498)</f>
        <v>83-0.2</v>
      </c>
      <c r="AG498" s="1" t="n">
        <f aca="true">INDIRECT("D"&amp;AD498)</f>
        <v>200</v>
      </c>
      <c r="AH498" s="1" t="n">
        <f aca="true">INDIRECT("E"&amp;AD498)</f>
        <v>976</v>
      </c>
      <c r="AI498" s="184" t="n">
        <f aca="true">INDIRECT("I"&amp;AD498)</f>
        <v>-8.0584E-006</v>
      </c>
      <c r="AJ498" s="184" t="n">
        <f aca="true">INDIRECT("J"&amp;AD498)</f>
        <v>-5.619E-007</v>
      </c>
      <c r="AK498" s="184" t="n">
        <f aca="true">AVERAGE(INDIRECT("K"&amp;AD498):INDIRECT("K"&amp;AD499-1))</f>
        <v>0.0020545</v>
      </c>
      <c r="AL498" s="184" t="n">
        <f aca="true">AVERAGE(INDIRECT("L"&amp;AD498):INDIRECT("L"&amp;AD499-1))</f>
        <v>8.68E-005</v>
      </c>
      <c r="AM498" s="184" t="n">
        <f aca="false">(ABS(AK498)/AK498*SQRT((AK498)^2+(AL498)^2))</f>
        <v>0.00205633277705725</v>
      </c>
      <c r="AO498" s="184" t="n">
        <f aca="true">STDEV(INDIRECT("K"&amp;AD498):INDIRECT("K"&amp;AD499-1))</f>
        <v>6.24499799839742E-007</v>
      </c>
    </row>
    <row r="499" customFormat="false" ht="14.25" hidden="false" customHeight="true" outlineLevel="0" collapsed="false">
      <c r="A499" s="1" t="s">
        <v>968</v>
      </c>
      <c r="B499" s="1" t="s">
        <v>305</v>
      </c>
      <c r="C499" s="1" t="n">
        <v>0</v>
      </c>
      <c r="D499" s="1" t="n">
        <v>200</v>
      </c>
      <c r="E499" s="1" t="n">
        <v>976</v>
      </c>
      <c r="F499" s="1" t="s">
        <v>306</v>
      </c>
      <c r="G499" s="184" t="n">
        <v>0.002312</v>
      </c>
      <c r="H499" s="184" t="n">
        <v>3.35E-005</v>
      </c>
      <c r="I499" s="184" t="n">
        <v>-8.4035E-006</v>
      </c>
      <c r="J499" s="184" t="n">
        <v>-3.195E-007</v>
      </c>
      <c r="K499" s="184" t="n">
        <v>0.0023204</v>
      </c>
      <c r="L499" s="184" t="n">
        <v>3.38E-005</v>
      </c>
      <c r="M499" s="185" t="n">
        <v>0.83</v>
      </c>
      <c r="N499" s="1" t="n">
        <v>0</v>
      </c>
      <c r="O499" s="1" t="n">
        <v>0</v>
      </c>
      <c r="P499" s="1" t="n">
        <v>0</v>
      </c>
      <c r="Q499" s="1" t="n">
        <v>1</v>
      </c>
      <c r="R499" s="1" t="n">
        <v>2.3204E-005</v>
      </c>
      <c r="S499" s="1" t="n">
        <v>3.38E-007</v>
      </c>
      <c r="T499" s="1" t="n">
        <v>3</v>
      </c>
      <c r="U499" s="1" t="n">
        <v>0</v>
      </c>
      <c r="V499" s="1" t="n">
        <v>0</v>
      </c>
      <c r="W499" s="186" t="s">
        <v>971</v>
      </c>
      <c r="X499" s="1" t="s">
        <v>308</v>
      </c>
      <c r="Y499" s="1" t="s">
        <v>309</v>
      </c>
      <c r="AD499" s="1" t="n">
        <f aca="false">AD498+3</f>
        <v>1493</v>
      </c>
      <c r="AE499" s="1" t="n">
        <v>498</v>
      </c>
      <c r="AF499" s="1" t="str">
        <f aca="true">INDIRECT("A"&amp;AD499)</f>
        <v>83-&lt;0.2</v>
      </c>
      <c r="AG499" s="1" t="n">
        <f aca="true">INDIRECT("D"&amp;AD499)</f>
        <v>200</v>
      </c>
      <c r="AH499" s="1" t="n">
        <f aca="true">INDIRECT("E"&amp;AD499)</f>
        <v>976</v>
      </c>
      <c r="AI499" s="184" t="n">
        <f aca="true">INDIRECT("I"&amp;AD499)</f>
        <v>-8.0584E-006</v>
      </c>
      <c r="AJ499" s="184" t="n">
        <f aca="true">INDIRECT("J"&amp;AD499)</f>
        <v>-5.619E-007</v>
      </c>
      <c r="AK499" s="184" t="n">
        <f aca="true">AVERAGE(INDIRECT("K"&amp;AD499):INDIRECT("K"&amp;AD500-1))</f>
        <v>0.00378933333333333</v>
      </c>
      <c r="AL499" s="184" t="n">
        <f aca="true">AVERAGE(INDIRECT("L"&amp;AD499):INDIRECT("L"&amp;AD500-1))</f>
        <v>0.000149533333333333</v>
      </c>
      <c r="AM499" s="184" t="n">
        <f aca="false">(ABS(AK499)/AK499*SQRT((AK499)^2+(AL499)^2))</f>
        <v>0.00379228260140102</v>
      </c>
      <c r="AO499" s="184" t="n">
        <f aca="true">STDEV(INDIRECT("K"&amp;AD499):INDIRECT("K"&amp;AD500-1))</f>
        <v>8.62167810425114E-007</v>
      </c>
    </row>
    <row r="500" customFormat="false" ht="14.25" hidden="false" customHeight="true" outlineLevel="0" collapsed="false">
      <c r="A500" s="1" t="s">
        <v>972</v>
      </c>
      <c r="B500" s="1" t="s">
        <v>305</v>
      </c>
      <c r="C500" s="1" t="n">
        <v>0</v>
      </c>
      <c r="D500" s="1" t="n">
        <v>200</v>
      </c>
      <c r="E500" s="1" t="n">
        <v>976</v>
      </c>
      <c r="F500" s="1" t="s">
        <v>306</v>
      </c>
      <c r="G500" s="184" t="n">
        <v>0.0022694</v>
      </c>
      <c r="H500" s="184" t="n">
        <v>3.46E-005</v>
      </c>
      <c r="I500" s="184" t="n">
        <v>-8.4035E-006</v>
      </c>
      <c r="J500" s="184" t="n">
        <v>-3.195E-007</v>
      </c>
      <c r="K500" s="184" t="n">
        <v>0.0022778</v>
      </c>
      <c r="L500" s="184" t="n">
        <v>3.5E-005</v>
      </c>
      <c r="M500" s="185" t="n">
        <v>0.88</v>
      </c>
      <c r="N500" s="1" t="n">
        <v>0</v>
      </c>
      <c r="O500" s="1" t="n">
        <v>0</v>
      </c>
      <c r="P500" s="1" t="n">
        <v>0</v>
      </c>
      <c r="Q500" s="1" t="n">
        <v>1</v>
      </c>
      <c r="R500" s="1" t="n">
        <v>2.2778E-005</v>
      </c>
      <c r="S500" s="1" t="n">
        <v>3.497E-007</v>
      </c>
      <c r="T500" s="1" t="n">
        <v>3</v>
      </c>
      <c r="U500" s="1" t="n">
        <v>0</v>
      </c>
      <c r="V500" s="1" t="n">
        <v>0</v>
      </c>
      <c r="W500" s="186" t="s">
        <v>973</v>
      </c>
      <c r="X500" s="1" t="s">
        <v>308</v>
      </c>
      <c r="Y500" s="1" t="s">
        <v>309</v>
      </c>
      <c r="AD500" s="1" t="n">
        <f aca="false">AD499+3</f>
        <v>1496</v>
      </c>
      <c r="AE500" s="1" t="n">
        <v>499</v>
      </c>
      <c r="AF500" s="1" t="str">
        <f aca="true">INDIRECT("A"&amp;AD500)</f>
        <v>84-ALL</v>
      </c>
      <c r="AG500" s="1" t="n">
        <f aca="true">INDIRECT("D"&amp;AD500)</f>
        <v>200</v>
      </c>
      <c r="AH500" s="1" t="n">
        <f aca="true">INDIRECT("E"&amp;AD500)</f>
        <v>976</v>
      </c>
      <c r="AI500" s="184" t="n">
        <f aca="true">INDIRECT("I"&amp;AD500)</f>
        <v>-8.0584E-006</v>
      </c>
      <c r="AJ500" s="184" t="n">
        <f aca="true">INDIRECT("J"&amp;AD500)</f>
        <v>-5.619E-007</v>
      </c>
      <c r="AK500" s="184" t="n">
        <f aca="true">AVERAGE(INDIRECT("K"&amp;AD500):INDIRECT("K"&amp;AD501-1))</f>
        <v>0.00215306666666667</v>
      </c>
      <c r="AL500" s="184" t="n">
        <f aca="true">AVERAGE(INDIRECT("L"&amp;AD500):INDIRECT("L"&amp;AD501-1))</f>
        <v>9.17333333333333E-005</v>
      </c>
      <c r="AM500" s="184" t="n">
        <f aca="false">(ABS(AK500)/AK500*SQRT((AK500)^2+(AL500)^2))</f>
        <v>0.00215501997103404</v>
      </c>
      <c r="AO500" s="184" t="n">
        <f aca="true">STDEV(INDIRECT("K"&amp;AD500):INDIRECT("K"&amp;AD501-1))</f>
        <v>1.52752523165139E-007</v>
      </c>
    </row>
    <row r="501" customFormat="false" ht="14.25" hidden="false" customHeight="true" outlineLevel="0" collapsed="false">
      <c r="A501" s="1" t="s">
        <v>972</v>
      </c>
      <c r="B501" s="1" t="s">
        <v>305</v>
      </c>
      <c r="C501" s="1" t="n">
        <v>0</v>
      </c>
      <c r="D501" s="1" t="n">
        <v>200</v>
      </c>
      <c r="E501" s="1" t="n">
        <v>976</v>
      </c>
      <c r="F501" s="1" t="s">
        <v>306</v>
      </c>
      <c r="G501" s="184" t="n">
        <v>0.002271</v>
      </c>
      <c r="H501" s="184" t="n">
        <v>3.02E-005</v>
      </c>
      <c r="I501" s="184" t="n">
        <v>-8.4035E-006</v>
      </c>
      <c r="J501" s="184" t="n">
        <v>-3.195E-007</v>
      </c>
      <c r="K501" s="184" t="n">
        <v>0.0022794</v>
      </c>
      <c r="L501" s="184" t="n">
        <v>3.05E-005</v>
      </c>
      <c r="M501" s="185" t="n">
        <v>0.77</v>
      </c>
      <c r="N501" s="1" t="n">
        <v>0</v>
      </c>
      <c r="O501" s="1" t="n">
        <v>0</v>
      </c>
      <c r="P501" s="1" t="n">
        <v>0</v>
      </c>
      <c r="Q501" s="1" t="n">
        <v>1</v>
      </c>
      <c r="R501" s="1" t="n">
        <v>2.2794E-005</v>
      </c>
      <c r="S501" s="1" t="n">
        <v>3.052E-007</v>
      </c>
      <c r="T501" s="1" t="n">
        <v>3</v>
      </c>
      <c r="U501" s="1" t="n">
        <v>0</v>
      </c>
      <c r="V501" s="1" t="n">
        <v>0</v>
      </c>
      <c r="W501" s="186" t="s">
        <v>974</v>
      </c>
      <c r="X501" s="1" t="s">
        <v>308</v>
      </c>
      <c r="Y501" s="1" t="s">
        <v>309</v>
      </c>
      <c r="AD501" s="1" t="n">
        <f aca="false">AD500+3</f>
        <v>1499</v>
      </c>
      <c r="AE501" s="1" t="n">
        <v>500</v>
      </c>
      <c r="AF501" s="1" t="str">
        <f aca="true">INDIRECT("A"&amp;AD501)</f>
        <v>84-0.8</v>
      </c>
      <c r="AG501" s="1" t="n">
        <f aca="true">INDIRECT("D"&amp;AD501)</f>
        <v>200</v>
      </c>
      <c r="AH501" s="1" t="n">
        <f aca="true">INDIRECT("E"&amp;AD501)</f>
        <v>976</v>
      </c>
      <c r="AI501" s="184" t="n">
        <f aca="true">INDIRECT("I"&amp;AD501)</f>
        <v>-8.0584E-006</v>
      </c>
      <c r="AJ501" s="184" t="n">
        <f aca="true">INDIRECT("J"&amp;AD501)</f>
        <v>-5.619E-007</v>
      </c>
      <c r="AK501" s="184" t="n">
        <f aca="true">AVERAGE(INDIRECT("K"&amp;AD501):INDIRECT("K"&amp;AD502-1))</f>
        <v>0.00178066666666667</v>
      </c>
      <c r="AL501" s="184" t="n">
        <f aca="true">AVERAGE(INDIRECT("L"&amp;AD501):INDIRECT("L"&amp;AD502-1))</f>
        <v>7.57333333333333E-005</v>
      </c>
      <c r="AM501" s="184" t="n">
        <f aca="false">(ABS(AK501)/AK501*SQRT((AK501)^2+(AL501)^2))</f>
        <v>0.00178227644195718</v>
      </c>
      <c r="AO501" s="184" t="n">
        <f aca="true">STDEV(INDIRECT("K"&amp;AD501):INDIRECT("K"&amp;AD502-1))</f>
        <v>5.03322295684671E-007</v>
      </c>
    </row>
    <row r="502" customFormat="false" ht="14.25" hidden="false" customHeight="true" outlineLevel="0" collapsed="false">
      <c r="A502" s="1" t="s">
        <v>972</v>
      </c>
      <c r="B502" s="1" t="s">
        <v>305</v>
      </c>
      <c r="C502" s="1" t="n">
        <v>0</v>
      </c>
      <c r="D502" s="1" t="n">
        <v>200</v>
      </c>
      <c r="E502" s="1" t="n">
        <v>976</v>
      </c>
      <c r="F502" s="1" t="s">
        <v>306</v>
      </c>
      <c r="G502" s="184" t="n">
        <v>0.0022716</v>
      </c>
      <c r="H502" s="184" t="n">
        <v>3.04E-005</v>
      </c>
      <c r="I502" s="184" t="n">
        <v>-8.4035E-006</v>
      </c>
      <c r="J502" s="184" t="n">
        <v>-3.195E-007</v>
      </c>
      <c r="K502" s="184" t="n">
        <v>0.00228</v>
      </c>
      <c r="L502" s="184" t="n">
        <v>3.07E-005</v>
      </c>
      <c r="M502" s="185" t="n">
        <v>0.77</v>
      </c>
      <c r="N502" s="1" t="n">
        <v>0</v>
      </c>
      <c r="O502" s="1" t="n">
        <v>0</v>
      </c>
      <c r="P502" s="1" t="n">
        <v>0</v>
      </c>
      <c r="Q502" s="1" t="n">
        <v>1</v>
      </c>
      <c r="R502" s="1" t="n">
        <v>2.28E-005</v>
      </c>
      <c r="S502" s="1" t="n">
        <v>3.068E-007</v>
      </c>
      <c r="T502" s="1" t="n">
        <v>3</v>
      </c>
      <c r="U502" s="1" t="n">
        <v>0</v>
      </c>
      <c r="V502" s="1" t="n">
        <v>0</v>
      </c>
      <c r="W502" s="186" t="s">
        <v>975</v>
      </c>
      <c r="X502" s="1" t="s">
        <v>308</v>
      </c>
      <c r="Y502" s="1" t="s">
        <v>309</v>
      </c>
      <c r="AD502" s="1" t="n">
        <f aca="false">AD501+3</f>
        <v>1502</v>
      </c>
      <c r="AE502" s="1" t="n">
        <v>501</v>
      </c>
      <c r="AF502" s="1" t="str">
        <f aca="true">INDIRECT("A"&amp;AD502)</f>
        <v>84-0.6</v>
      </c>
      <c r="AG502" s="1" t="n">
        <f aca="true">INDIRECT("D"&amp;AD502)</f>
        <v>200</v>
      </c>
      <c r="AH502" s="1" t="n">
        <f aca="true">INDIRECT("E"&amp;AD502)</f>
        <v>976</v>
      </c>
      <c r="AI502" s="184" t="n">
        <f aca="true">INDIRECT("I"&amp;AD502)</f>
        <v>-8.0584E-006</v>
      </c>
      <c r="AJ502" s="184" t="n">
        <f aca="true">INDIRECT("J"&amp;AD502)</f>
        <v>-5.619E-007</v>
      </c>
      <c r="AK502" s="184" t="n">
        <f aca="true">AVERAGE(INDIRECT("K"&amp;AD502):INDIRECT("K"&amp;AD503-1))</f>
        <v>0.00099894</v>
      </c>
      <c r="AL502" s="184" t="n">
        <f aca="true">AVERAGE(INDIRECT("L"&amp;AD502):INDIRECT("L"&amp;AD503-1))</f>
        <v>4.4782E-005</v>
      </c>
      <c r="AM502" s="184" t="n">
        <f aca="false">(ABS(AK502)/AK502*SQRT((AK502)^2+(AL502)^2))</f>
        <v>0.000999943273953078</v>
      </c>
      <c r="AO502" s="184" t="n">
        <f aca="true">STDEV(INDIRECT("K"&amp;AD502):INDIRECT("K"&amp;AD503-1))</f>
        <v>1.91572440606612E-007</v>
      </c>
    </row>
    <row r="503" customFormat="false" ht="14.25" hidden="false" customHeight="true" outlineLevel="0" collapsed="false">
      <c r="A503" s="1" t="s">
        <v>976</v>
      </c>
      <c r="B503" s="1" t="s">
        <v>305</v>
      </c>
      <c r="C503" s="1" t="n">
        <v>0</v>
      </c>
      <c r="D503" s="1" t="n">
        <v>200</v>
      </c>
      <c r="E503" s="1" t="n">
        <v>976</v>
      </c>
      <c r="F503" s="1" t="s">
        <v>306</v>
      </c>
      <c r="G503" s="184" t="n">
        <v>0.0031189</v>
      </c>
      <c r="H503" s="184" t="n">
        <v>3.8E-005</v>
      </c>
      <c r="I503" s="184" t="n">
        <v>-8.4035E-006</v>
      </c>
      <c r="J503" s="184" t="n">
        <v>-3.195E-007</v>
      </c>
      <c r="K503" s="184" t="n">
        <v>0.0031273</v>
      </c>
      <c r="L503" s="184" t="n">
        <v>3.83E-005</v>
      </c>
      <c r="M503" s="185" t="n">
        <v>0.7</v>
      </c>
      <c r="N503" s="1" t="n">
        <v>0</v>
      </c>
      <c r="O503" s="1" t="n">
        <v>0</v>
      </c>
      <c r="P503" s="1" t="n">
        <v>0</v>
      </c>
      <c r="Q503" s="1" t="n">
        <v>1</v>
      </c>
      <c r="R503" s="1" t="n">
        <v>3.1273E-005</v>
      </c>
      <c r="S503" s="1" t="n">
        <v>3.831E-007</v>
      </c>
      <c r="T503" s="1" t="n">
        <v>4</v>
      </c>
      <c r="U503" s="1" t="n">
        <v>0</v>
      </c>
      <c r="V503" s="1" t="n">
        <v>0</v>
      </c>
      <c r="W503" s="186" t="s">
        <v>977</v>
      </c>
      <c r="X503" s="1" t="s">
        <v>308</v>
      </c>
      <c r="Y503" s="1" t="s">
        <v>309</v>
      </c>
      <c r="AD503" s="1" t="n">
        <f aca="false">AD502+3</f>
        <v>1505</v>
      </c>
      <c r="AE503" s="1" t="n">
        <v>502</v>
      </c>
      <c r="AF503" s="1" t="str">
        <f aca="true">INDIRECT("A"&amp;AD503)</f>
        <v>84-0.4</v>
      </c>
      <c r="AG503" s="1" t="n">
        <f aca="true">INDIRECT("D"&amp;AD503)</f>
        <v>200</v>
      </c>
      <c r="AH503" s="1" t="n">
        <f aca="true">INDIRECT("E"&amp;AD503)</f>
        <v>976</v>
      </c>
      <c r="AI503" s="184" t="n">
        <f aca="true">INDIRECT("I"&amp;AD503)</f>
        <v>-8.0584E-006</v>
      </c>
      <c r="AJ503" s="184" t="n">
        <f aca="true">INDIRECT("J"&amp;AD503)</f>
        <v>-5.619E-007</v>
      </c>
      <c r="AK503" s="184" t="n">
        <f aca="true">AVERAGE(INDIRECT("K"&amp;AD503):INDIRECT("K"&amp;AD504-1))</f>
        <v>0.0012514</v>
      </c>
      <c r="AL503" s="184" t="n">
        <f aca="true">AVERAGE(INDIRECT("L"&amp;AD503):INDIRECT("L"&amp;AD504-1))</f>
        <v>5.40333333333333E-005</v>
      </c>
      <c r="AM503" s="184" t="n">
        <f aca="false">(ABS(AK503)/AK503*SQRT((AK503)^2+(AL503)^2))</f>
        <v>0.00125256599072109</v>
      </c>
      <c r="AO503" s="184" t="n">
        <f aca="true">STDEV(INDIRECT("K"&amp;AD503):INDIRECT("K"&amp;AD504-1))</f>
        <v>2.00000000000005E-007</v>
      </c>
    </row>
    <row r="504" customFormat="false" ht="14.25" hidden="false" customHeight="true" outlineLevel="0" collapsed="false">
      <c r="A504" s="1" t="s">
        <v>976</v>
      </c>
      <c r="B504" s="1" t="s">
        <v>305</v>
      </c>
      <c r="C504" s="1" t="n">
        <v>0</v>
      </c>
      <c r="D504" s="1" t="n">
        <v>200</v>
      </c>
      <c r="E504" s="1" t="n">
        <v>976</v>
      </c>
      <c r="F504" s="1" t="s">
        <v>306</v>
      </c>
      <c r="G504" s="184" t="n">
        <v>0.0031189</v>
      </c>
      <c r="H504" s="184" t="n">
        <v>3.87E-005</v>
      </c>
      <c r="I504" s="184" t="n">
        <v>-8.4035E-006</v>
      </c>
      <c r="J504" s="184" t="n">
        <v>-3.195E-007</v>
      </c>
      <c r="K504" s="184" t="n">
        <v>0.0031273</v>
      </c>
      <c r="L504" s="184" t="n">
        <v>3.91E-005</v>
      </c>
      <c r="M504" s="185" t="n">
        <v>0.72</v>
      </c>
      <c r="N504" s="1" t="n">
        <v>0</v>
      </c>
      <c r="O504" s="1" t="n">
        <v>0</v>
      </c>
      <c r="P504" s="1" t="n">
        <v>0</v>
      </c>
      <c r="Q504" s="1" t="n">
        <v>1</v>
      </c>
      <c r="R504" s="1" t="n">
        <v>3.1273E-005</v>
      </c>
      <c r="S504" s="1" t="n">
        <v>3.906E-007</v>
      </c>
      <c r="T504" s="1" t="n">
        <v>4</v>
      </c>
      <c r="U504" s="1" t="n">
        <v>0</v>
      </c>
      <c r="V504" s="1" t="n">
        <v>0</v>
      </c>
      <c r="W504" s="186" t="s">
        <v>978</v>
      </c>
      <c r="X504" s="1" t="s">
        <v>308</v>
      </c>
      <c r="Y504" s="1" t="s">
        <v>309</v>
      </c>
      <c r="AD504" s="1" t="n">
        <f aca="false">AD503+3</f>
        <v>1508</v>
      </c>
      <c r="AE504" s="1" t="n">
        <v>503</v>
      </c>
      <c r="AF504" s="1" t="str">
        <f aca="true">INDIRECT("A"&amp;AD504)</f>
        <v>84-0.2</v>
      </c>
      <c r="AG504" s="1" t="n">
        <f aca="true">INDIRECT("D"&amp;AD504)</f>
        <v>200</v>
      </c>
      <c r="AH504" s="1" t="n">
        <f aca="true">INDIRECT("E"&amp;AD504)</f>
        <v>976</v>
      </c>
      <c r="AI504" s="184" t="n">
        <f aca="true">INDIRECT("I"&amp;AD504)</f>
        <v>-8.0584E-006</v>
      </c>
      <c r="AJ504" s="184" t="n">
        <f aca="true">INDIRECT("J"&amp;AD504)</f>
        <v>-5.619E-007</v>
      </c>
      <c r="AK504" s="184" t="n">
        <f aca="true">AVERAGE(INDIRECT("K"&amp;AD504):INDIRECT("K"&amp;AD505-1))</f>
        <v>0.00176886666666667</v>
      </c>
      <c r="AL504" s="184" t="n">
        <f aca="true">AVERAGE(INDIRECT("L"&amp;AD504):INDIRECT("L"&amp;AD505-1))</f>
        <v>7.40666666666667E-005</v>
      </c>
      <c r="AM504" s="184" t="n">
        <f aca="false">(ABS(AK504)/AK504*SQRT((AK504)^2+(AL504)^2))</f>
        <v>0.00177041666156743</v>
      </c>
      <c r="AO504" s="184" t="n">
        <f aca="true">STDEV(INDIRECT("K"&amp;AD504):INDIRECT("K"&amp;AD505-1))</f>
        <v>5.77350269188701E-008</v>
      </c>
    </row>
    <row r="505" customFormat="false" ht="14.25" hidden="false" customHeight="true" outlineLevel="0" collapsed="false">
      <c r="A505" s="1" t="s">
        <v>976</v>
      </c>
      <c r="B505" s="1" t="s">
        <v>305</v>
      </c>
      <c r="C505" s="1" t="n">
        <v>0</v>
      </c>
      <c r="D505" s="1" t="n">
        <v>200</v>
      </c>
      <c r="E505" s="1" t="n">
        <v>976</v>
      </c>
      <c r="F505" s="1" t="s">
        <v>306</v>
      </c>
      <c r="G505" s="184" t="n">
        <v>0.0031172</v>
      </c>
      <c r="H505" s="184" t="n">
        <v>3.8E-005</v>
      </c>
      <c r="I505" s="184" t="n">
        <v>-8.4035E-006</v>
      </c>
      <c r="J505" s="184" t="n">
        <v>-3.195E-007</v>
      </c>
      <c r="K505" s="184" t="n">
        <v>0.0031256</v>
      </c>
      <c r="L505" s="184" t="n">
        <v>3.84E-005</v>
      </c>
      <c r="M505" s="185" t="n">
        <v>0.7</v>
      </c>
      <c r="N505" s="1" t="n">
        <v>0</v>
      </c>
      <c r="O505" s="1" t="n">
        <v>0</v>
      </c>
      <c r="P505" s="1" t="n">
        <v>0</v>
      </c>
      <c r="Q505" s="1" t="n">
        <v>1</v>
      </c>
      <c r="R505" s="1" t="n">
        <v>3.1256E-005</v>
      </c>
      <c r="S505" s="1" t="n">
        <v>3.837E-007</v>
      </c>
      <c r="T505" s="1" t="n">
        <v>4</v>
      </c>
      <c r="U505" s="1" t="n">
        <v>0</v>
      </c>
      <c r="V505" s="1" t="n">
        <v>0</v>
      </c>
      <c r="W505" s="186" t="s">
        <v>979</v>
      </c>
      <c r="X505" s="1" t="s">
        <v>308</v>
      </c>
      <c r="Y505" s="1" t="s">
        <v>309</v>
      </c>
      <c r="AD505" s="1" t="n">
        <f aca="false">AD504+3</f>
        <v>1511</v>
      </c>
      <c r="AE505" s="1" t="n">
        <v>504</v>
      </c>
      <c r="AF505" s="1" t="str">
        <f aca="true">INDIRECT("A"&amp;AD505)</f>
        <v>84-&lt;0.2</v>
      </c>
      <c r="AG505" s="1" t="n">
        <f aca="true">INDIRECT("D"&amp;AD505)</f>
        <v>200</v>
      </c>
      <c r="AH505" s="1" t="n">
        <f aca="true">INDIRECT("E"&amp;AD505)</f>
        <v>976</v>
      </c>
      <c r="AI505" s="184" t="n">
        <f aca="true">INDIRECT("I"&amp;AD505)</f>
        <v>-8.0584E-006</v>
      </c>
      <c r="AJ505" s="184" t="n">
        <f aca="true">INDIRECT("J"&amp;AD505)</f>
        <v>-5.619E-007</v>
      </c>
      <c r="AK505" s="184" t="n">
        <f aca="true">AVERAGE(INDIRECT("K"&amp;AD505):INDIRECT("K"&amp;AD506-1))</f>
        <v>0.00304966666666667</v>
      </c>
      <c r="AL505" s="184" t="n">
        <f aca="true">AVERAGE(INDIRECT("L"&amp;AD505):INDIRECT("L"&amp;AD506-1))</f>
        <v>0.000123366666666667</v>
      </c>
      <c r="AM505" s="184" t="n">
        <f aca="false">(ABS(AK505)/AK505*SQRT((AK505)^2+(AL505)^2))</f>
        <v>0.00305216089225687</v>
      </c>
      <c r="AO505" s="184" t="n">
        <f aca="true">STDEV(INDIRECT("K"&amp;AD505):INDIRECT("K"&amp;AD506-1))</f>
        <v>4.72581562625161E-007</v>
      </c>
    </row>
    <row r="506" customFormat="false" ht="14.25" hidden="false" customHeight="true" outlineLevel="0" collapsed="false">
      <c r="A506" s="1" t="s">
        <v>980</v>
      </c>
      <c r="B506" s="1" t="s">
        <v>305</v>
      </c>
      <c r="C506" s="1" t="n">
        <v>0</v>
      </c>
      <c r="D506" s="1" t="n">
        <v>200</v>
      </c>
      <c r="E506" s="1" t="n">
        <v>976</v>
      </c>
      <c r="F506" s="1" t="s">
        <v>306</v>
      </c>
      <c r="G506" s="184" t="n">
        <v>0.001568</v>
      </c>
      <c r="H506" s="184" t="n">
        <v>2.14E-005</v>
      </c>
      <c r="I506" s="184" t="n">
        <v>-8.4035E-006</v>
      </c>
      <c r="J506" s="184" t="n">
        <v>-3.195E-007</v>
      </c>
      <c r="K506" s="184" t="n">
        <v>0.0015764</v>
      </c>
      <c r="L506" s="184" t="n">
        <v>2.18E-005</v>
      </c>
      <c r="M506" s="185" t="n">
        <v>0.79</v>
      </c>
      <c r="N506" s="1" t="n">
        <v>0</v>
      </c>
      <c r="O506" s="1" t="n">
        <v>0</v>
      </c>
      <c r="P506" s="1" t="n">
        <v>0</v>
      </c>
      <c r="Q506" s="1" t="n">
        <v>1</v>
      </c>
      <c r="R506" s="1" t="n">
        <v>1.5764E-005</v>
      </c>
      <c r="S506" s="1" t="n">
        <v>2.176E-007</v>
      </c>
      <c r="T506" s="1" t="n">
        <v>3</v>
      </c>
      <c r="U506" s="1" t="n">
        <v>0</v>
      </c>
      <c r="V506" s="1" t="n">
        <v>0</v>
      </c>
      <c r="W506" s="186" t="s">
        <v>981</v>
      </c>
      <c r="X506" s="1" t="s">
        <v>308</v>
      </c>
      <c r="Y506" s="1" t="s">
        <v>309</v>
      </c>
      <c r="AD506" s="1" t="n">
        <f aca="false">AD505+3</f>
        <v>1514</v>
      </c>
      <c r="AE506" s="1" t="n">
        <v>505</v>
      </c>
      <c r="AF506" s="1" t="str">
        <f aca="true">INDIRECT("A"&amp;AD506)</f>
        <v>85-ALL</v>
      </c>
      <c r="AG506" s="1" t="n">
        <f aca="true">INDIRECT("D"&amp;AD506)</f>
        <v>200</v>
      </c>
      <c r="AH506" s="1" t="n">
        <f aca="true">INDIRECT("E"&amp;AD506)</f>
        <v>976</v>
      </c>
      <c r="AI506" s="184" t="n">
        <f aca="true">INDIRECT("I"&amp;AD506)</f>
        <v>-8.0584E-006</v>
      </c>
      <c r="AJ506" s="184" t="n">
        <f aca="true">INDIRECT("J"&amp;AD506)</f>
        <v>-5.619E-007</v>
      </c>
      <c r="AK506" s="184" t="n">
        <f aca="true">AVERAGE(INDIRECT("K"&amp;AD506):INDIRECT("K"&amp;AD507-1))</f>
        <v>0.0026482</v>
      </c>
      <c r="AL506" s="184" t="n">
        <f aca="true">AVERAGE(INDIRECT("L"&amp;AD506):INDIRECT("L"&amp;AD507-1))</f>
        <v>0.000118366666666667</v>
      </c>
      <c r="AM506" s="184" t="n">
        <f aca="false">(ABS(AK506)/AK506*SQRT((AK506)^2+(AL506)^2))</f>
        <v>0.00265084399914023</v>
      </c>
      <c r="AO506" s="184" t="n">
        <f aca="true">STDEV(INDIRECT("K"&amp;AD506):INDIRECT("K"&amp;AD507-1))</f>
        <v>1.00000000000057E-007</v>
      </c>
    </row>
    <row r="507" customFormat="false" ht="14.25" hidden="false" customHeight="true" outlineLevel="0" collapsed="false">
      <c r="A507" s="1" t="s">
        <v>980</v>
      </c>
      <c r="B507" s="1" t="s">
        <v>305</v>
      </c>
      <c r="C507" s="1" t="n">
        <v>0</v>
      </c>
      <c r="D507" s="1" t="n">
        <v>200</v>
      </c>
      <c r="E507" s="1" t="n">
        <v>976</v>
      </c>
      <c r="F507" s="1" t="s">
        <v>306</v>
      </c>
      <c r="G507" s="184" t="n">
        <v>0.0015674</v>
      </c>
      <c r="H507" s="184" t="n">
        <v>2.07E-005</v>
      </c>
      <c r="I507" s="184" t="n">
        <v>-8.4035E-006</v>
      </c>
      <c r="J507" s="184" t="n">
        <v>-3.195E-007</v>
      </c>
      <c r="K507" s="184" t="n">
        <v>0.0015758</v>
      </c>
      <c r="L507" s="184" t="n">
        <v>2.1E-005</v>
      </c>
      <c r="M507" s="185" t="n">
        <v>0.76</v>
      </c>
      <c r="N507" s="1" t="n">
        <v>0</v>
      </c>
      <c r="O507" s="1" t="n">
        <v>0</v>
      </c>
      <c r="P507" s="1" t="n">
        <v>0</v>
      </c>
      <c r="Q507" s="1" t="n">
        <v>1</v>
      </c>
      <c r="R507" s="1" t="n">
        <v>1.5758E-005</v>
      </c>
      <c r="S507" s="1" t="n">
        <v>2.099E-007</v>
      </c>
      <c r="T507" s="1" t="n">
        <v>3</v>
      </c>
      <c r="U507" s="1" t="n">
        <v>0</v>
      </c>
      <c r="V507" s="1" t="n">
        <v>0</v>
      </c>
      <c r="W507" s="186" t="s">
        <v>982</v>
      </c>
      <c r="X507" s="1" t="s">
        <v>308</v>
      </c>
      <c r="Y507" s="1" t="s">
        <v>309</v>
      </c>
      <c r="AD507" s="1" t="n">
        <f aca="false">AD506+3</f>
        <v>1517</v>
      </c>
      <c r="AE507" s="1" t="n">
        <v>506</v>
      </c>
      <c r="AF507" s="1" t="str">
        <f aca="true">INDIRECT("A"&amp;AD507)</f>
        <v>85-0.8</v>
      </c>
      <c r="AG507" s="1" t="n">
        <f aca="true">INDIRECT("D"&amp;AD507)</f>
        <v>200</v>
      </c>
      <c r="AH507" s="1" t="n">
        <f aca="true">INDIRECT("E"&amp;AD507)</f>
        <v>976</v>
      </c>
      <c r="AI507" s="184" t="n">
        <f aca="true">INDIRECT("I"&amp;AD507)</f>
        <v>-8.0584E-006</v>
      </c>
      <c r="AJ507" s="184" t="n">
        <f aca="true">INDIRECT("J"&amp;AD507)</f>
        <v>-5.619E-007</v>
      </c>
      <c r="AK507" s="184" t="n">
        <f aca="true">AVERAGE(INDIRECT("K"&amp;AD507):INDIRECT("K"&amp;AD508-1))</f>
        <v>0.0020623</v>
      </c>
      <c r="AL507" s="184" t="n">
        <f aca="true">AVERAGE(INDIRECT("L"&amp;AD507):INDIRECT("L"&amp;AD508-1))</f>
        <v>8.98666666666667E-005</v>
      </c>
      <c r="AM507" s="184" t="n">
        <f aca="false">(ABS(AK507)/AK507*SQRT((AK507)^2+(AL507)^2))</f>
        <v>0.0020642570837417</v>
      </c>
      <c r="AO507" s="184" t="n">
        <f aca="true">STDEV(INDIRECT("K"&amp;AD507):INDIRECT("K"&amp;AD508-1))</f>
        <v>2.64575131106445E-007</v>
      </c>
    </row>
    <row r="508" customFormat="false" ht="14.25" hidden="false" customHeight="true" outlineLevel="0" collapsed="false">
      <c r="A508" s="1" t="s">
        <v>980</v>
      </c>
      <c r="B508" s="1" t="s">
        <v>305</v>
      </c>
      <c r="C508" s="1" t="n">
        <v>0</v>
      </c>
      <c r="D508" s="1" t="n">
        <v>200</v>
      </c>
      <c r="E508" s="1" t="n">
        <v>976</v>
      </c>
      <c r="F508" s="1" t="s">
        <v>306</v>
      </c>
      <c r="G508" s="184" t="n">
        <v>0.0015678</v>
      </c>
      <c r="H508" s="184" t="n">
        <v>2.17E-005</v>
      </c>
      <c r="I508" s="184" t="n">
        <v>-8.4035E-006</v>
      </c>
      <c r="J508" s="184" t="n">
        <v>-3.195E-007</v>
      </c>
      <c r="K508" s="184" t="n">
        <v>0.0015762</v>
      </c>
      <c r="L508" s="184" t="n">
        <v>2.21E-005</v>
      </c>
      <c r="M508" s="185" t="n">
        <v>0.8</v>
      </c>
      <c r="N508" s="1" t="n">
        <v>0</v>
      </c>
      <c r="O508" s="1" t="n">
        <v>0</v>
      </c>
      <c r="P508" s="1" t="n">
        <v>0</v>
      </c>
      <c r="Q508" s="1" t="n">
        <v>1</v>
      </c>
      <c r="R508" s="1" t="n">
        <v>1.5762E-005</v>
      </c>
      <c r="S508" s="1" t="n">
        <v>2.206E-007</v>
      </c>
      <c r="T508" s="1" t="n">
        <v>3</v>
      </c>
      <c r="U508" s="1" t="n">
        <v>0</v>
      </c>
      <c r="V508" s="1" t="n">
        <v>0</v>
      </c>
      <c r="W508" s="186" t="s">
        <v>983</v>
      </c>
      <c r="X508" s="1" t="s">
        <v>308</v>
      </c>
      <c r="Y508" s="1" t="s">
        <v>309</v>
      </c>
      <c r="AD508" s="1" t="n">
        <f aca="false">AD507+3</f>
        <v>1520</v>
      </c>
      <c r="AE508" s="1" t="n">
        <v>507</v>
      </c>
      <c r="AF508" s="1" t="str">
        <f aca="true">INDIRECT("A"&amp;AD508)</f>
        <v>85-0.6</v>
      </c>
      <c r="AG508" s="1" t="n">
        <f aca="true">INDIRECT("D"&amp;AD508)</f>
        <v>200</v>
      </c>
      <c r="AH508" s="1" t="n">
        <f aca="true">INDIRECT("E"&amp;AD508)</f>
        <v>976</v>
      </c>
      <c r="AI508" s="184" t="n">
        <f aca="true">INDIRECT("I"&amp;AD508)</f>
        <v>-8.0584E-006</v>
      </c>
      <c r="AJ508" s="184" t="n">
        <f aca="true">INDIRECT("J"&amp;AD508)</f>
        <v>-5.619E-007</v>
      </c>
      <c r="AK508" s="184" t="n">
        <f aca="true">AVERAGE(INDIRECT("K"&amp;AD508):INDIRECT("K"&amp;AD509-1))</f>
        <v>0.00145356666666667</v>
      </c>
      <c r="AL508" s="184" t="n">
        <f aca="true">AVERAGE(INDIRECT("L"&amp;AD508):INDIRECT("L"&amp;AD509-1))</f>
        <v>6.6E-005</v>
      </c>
      <c r="AM508" s="184" t="n">
        <f aca="false">(ABS(AK508)/AK508*SQRT((AK508)^2+(AL508)^2))</f>
        <v>0.00145506427845798</v>
      </c>
      <c r="AO508" s="184" t="n">
        <f aca="true">STDEV(INDIRECT("K"&amp;AD508):INDIRECT("K"&amp;AD509-1))</f>
        <v>1.52752523165163E-007</v>
      </c>
    </row>
    <row r="509" customFormat="false" ht="14.25" hidden="false" customHeight="true" outlineLevel="0" collapsed="false">
      <c r="A509" s="1" t="s">
        <v>984</v>
      </c>
      <c r="B509" s="1" t="s">
        <v>305</v>
      </c>
      <c r="C509" s="1" t="n">
        <v>0</v>
      </c>
      <c r="D509" s="1" t="n">
        <v>200</v>
      </c>
      <c r="E509" s="1" t="n">
        <v>976</v>
      </c>
      <c r="F509" s="1" t="s">
        <v>306</v>
      </c>
      <c r="G509" s="184" t="n">
        <v>0.0017755</v>
      </c>
      <c r="H509" s="184" t="n">
        <v>2.81E-005</v>
      </c>
      <c r="I509" s="184" t="n">
        <v>-8.4035E-006</v>
      </c>
      <c r="J509" s="184" t="n">
        <v>-3.195E-007</v>
      </c>
      <c r="K509" s="184" t="n">
        <v>0.0017839</v>
      </c>
      <c r="L509" s="184" t="n">
        <v>2.84E-005</v>
      </c>
      <c r="M509" s="185" t="n">
        <v>0.91</v>
      </c>
      <c r="N509" s="1" t="n">
        <v>0</v>
      </c>
      <c r="O509" s="1" t="n">
        <v>0</v>
      </c>
      <c r="P509" s="1" t="n">
        <v>0</v>
      </c>
      <c r="Q509" s="1" t="n">
        <v>1</v>
      </c>
      <c r="R509" s="1" t="n">
        <v>1.7839E-005</v>
      </c>
      <c r="S509" s="1" t="n">
        <v>2.843E-007</v>
      </c>
      <c r="T509" s="1" t="n">
        <v>3</v>
      </c>
      <c r="U509" s="1" t="n">
        <v>0</v>
      </c>
      <c r="V509" s="1" t="n">
        <v>0</v>
      </c>
      <c r="W509" s="186" t="s">
        <v>985</v>
      </c>
      <c r="X509" s="1" t="s">
        <v>308</v>
      </c>
      <c r="Y509" s="1" t="s">
        <v>309</v>
      </c>
      <c r="AD509" s="1" t="n">
        <f aca="false">AD508+3</f>
        <v>1523</v>
      </c>
      <c r="AE509" s="1" t="n">
        <v>508</v>
      </c>
      <c r="AF509" s="1" t="str">
        <f aca="true">INDIRECT("A"&amp;AD509)</f>
        <v>85-0.4</v>
      </c>
      <c r="AG509" s="1" t="n">
        <f aca="true">INDIRECT("D"&amp;AD509)</f>
        <v>200</v>
      </c>
      <c r="AH509" s="1" t="n">
        <f aca="true">INDIRECT("E"&amp;AD509)</f>
        <v>976</v>
      </c>
      <c r="AI509" s="184" t="n">
        <f aca="true">INDIRECT("I"&amp;AD509)</f>
        <v>-8.0584E-006</v>
      </c>
      <c r="AJ509" s="184" t="n">
        <f aca="true">INDIRECT("J"&amp;AD509)</f>
        <v>-5.619E-007</v>
      </c>
      <c r="AK509" s="184" t="n">
        <f aca="true">AVERAGE(INDIRECT("K"&amp;AD509):INDIRECT("K"&amp;AD510-1))</f>
        <v>0.00181916666666667</v>
      </c>
      <c r="AL509" s="184" t="n">
        <f aca="true">AVERAGE(INDIRECT("L"&amp;AD509):INDIRECT("L"&amp;AD510-1))</f>
        <v>8.33E-005</v>
      </c>
      <c r="AM509" s="184" t="n">
        <f aca="false">(ABS(AK509)/AK509*SQRT((AK509)^2+(AL509)^2))</f>
        <v>0.00182107282971086</v>
      </c>
      <c r="AO509" s="184" t="n">
        <f aca="true">STDEV(INDIRECT("K"&amp;AD509):INDIRECT("K"&amp;AD510-1))</f>
        <v>3.05505046330349E-007</v>
      </c>
    </row>
    <row r="510" customFormat="false" ht="14.25" hidden="false" customHeight="true" outlineLevel="0" collapsed="false">
      <c r="A510" s="1" t="s">
        <v>984</v>
      </c>
      <c r="B510" s="1" t="s">
        <v>305</v>
      </c>
      <c r="C510" s="1" t="n">
        <v>0</v>
      </c>
      <c r="D510" s="1" t="n">
        <v>200</v>
      </c>
      <c r="E510" s="1" t="n">
        <v>976</v>
      </c>
      <c r="F510" s="1" t="s">
        <v>306</v>
      </c>
      <c r="G510" s="184" t="n">
        <v>0.0017749</v>
      </c>
      <c r="H510" s="184" t="n">
        <v>2.78E-005</v>
      </c>
      <c r="I510" s="184" t="n">
        <v>-8.4035E-006</v>
      </c>
      <c r="J510" s="184" t="n">
        <v>-3.195E-007</v>
      </c>
      <c r="K510" s="184" t="n">
        <v>0.0017833</v>
      </c>
      <c r="L510" s="184" t="n">
        <v>2.82E-005</v>
      </c>
      <c r="M510" s="185" t="n">
        <v>0.9</v>
      </c>
      <c r="N510" s="1" t="n">
        <v>0</v>
      </c>
      <c r="O510" s="1" t="n">
        <v>0</v>
      </c>
      <c r="P510" s="1" t="n">
        <v>0</v>
      </c>
      <c r="Q510" s="1" t="n">
        <v>1</v>
      </c>
      <c r="R510" s="1" t="n">
        <v>1.7833E-005</v>
      </c>
      <c r="S510" s="1" t="n">
        <v>2.817E-007</v>
      </c>
      <c r="T510" s="1" t="n">
        <v>3</v>
      </c>
      <c r="U510" s="1" t="n">
        <v>0</v>
      </c>
      <c r="V510" s="1" t="n">
        <v>0</v>
      </c>
      <c r="W510" s="186" t="s">
        <v>986</v>
      </c>
      <c r="X510" s="1" t="s">
        <v>308</v>
      </c>
      <c r="Y510" s="1" t="s">
        <v>309</v>
      </c>
      <c r="AD510" s="1" t="n">
        <f aca="false">AD509+3</f>
        <v>1526</v>
      </c>
      <c r="AE510" s="1" t="n">
        <v>509</v>
      </c>
      <c r="AF510" s="1" t="str">
        <f aca="true">INDIRECT("A"&amp;AD510)</f>
        <v>85-0.2</v>
      </c>
      <c r="AG510" s="1" t="n">
        <f aca="true">INDIRECT("D"&amp;AD510)</f>
        <v>200</v>
      </c>
      <c r="AH510" s="1" t="n">
        <f aca="true">INDIRECT("E"&amp;AD510)</f>
        <v>976</v>
      </c>
      <c r="AI510" s="184" t="n">
        <f aca="true">INDIRECT("I"&amp;AD510)</f>
        <v>-8.0584E-006</v>
      </c>
      <c r="AJ510" s="184" t="n">
        <f aca="true">INDIRECT("J"&amp;AD510)</f>
        <v>-5.619E-007</v>
      </c>
      <c r="AK510" s="184" t="n">
        <f aca="true">AVERAGE(INDIRECT("K"&amp;AD510):INDIRECT("K"&amp;AD511-1))</f>
        <v>0.00217026666666667</v>
      </c>
      <c r="AL510" s="184" t="n">
        <f aca="true">AVERAGE(INDIRECT("L"&amp;AD510):INDIRECT("L"&amp;AD511-1))</f>
        <v>9.72E-005</v>
      </c>
      <c r="AM510" s="184" t="n">
        <f aca="false">(ABS(AK510)/AK510*SQRT((AK510)^2+(AL510)^2))</f>
        <v>0.0021724422304044</v>
      </c>
      <c r="AO510" s="184" t="n">
        <f aca="true">STDEV(INDIRECT("K"&amp;AD510):INDIRECT("K"&amp;AD511-1))</f>
        <v>5.77350269188701E-008</v>
      </c>
    </row>
    <row r="511" customFormat="false" ht="14.25" hidden="false" customHeight="true" outlineLevel="0" collapsed="false">
      <c r="A511" s="1" t="s">
        <v>984</v>
      </c>
      <c r="B511" s="1" t="s">
        <v>305</v>
      </c>
      <c r="C511" s="1" t="n">
        <v>0</v>
      </c>
      <c r="D511" s="1" t="n">
        <v>200</v>
      </c>
      <c r="E511" s="1" t="n">
        <v>976</v>
      </c>
      <c r="F511" s="1" t="s">
        <v>306</v>
      </c>
      <c r="G511" s="184" t="n">
        <v>0.0017761</v>
      </c>
      <c r="H511" s="184" t="n">
        <v>2.83E-005</v>
      </c>
      <c r="I511" s="184" t="n">
        <v>-8.4035E-006</v>
      </c>
      <c r="J511" s="184" t="n">
        <v>-3.195E-007</v>
      </c>
      <c r="K511" s="184" t="n">
        <v>0.0017845</v>
      </c>
      <c r="L511" s="184" t="n">
        <v>2.86E-005</v>
      </c>
      <c r="M511" s="185" t="n">
        <v>0.92</v>
      </c>
      <c r="N511" s="1" t="n">
        <v>0</v>
      </c>
      <c r="O511" s="1" t="n">
        <v>0</v>
      </c>
      <c r="P511" s="1" t="n">
        <v>0</v>
      </c>
      <c r="Q511" s="1" t="n">
        <v>1</v>
      </c>
      <c r="R511" s="1" t="n">
        <v>1.7845E-005</v>
      </c>
      <c r="S511" s="1" t="n">
        <v>2.863E-007</v>
      </c>
      <c r="T511" s="1" t="n">
        <v>3</v>
      </c>
      <c r="U511" s="1" t="n">
        <v>0</v>
      </c>
      <c r="V511" s="1" t="n">
        <v>0</v>
      </c>
      <c r="W511" s="186" t="s">
        <v>987</v>
      </c>
      <c r="X511" s="1" t="s">
        <v>308</v>
      </c>
      <c r="Y511" s="1" t="s">
        <v>309</v>
      </c>
      <c r="AD511" s="1" t="n">
        <f aca="false">AD510+3</f>
        <v>1529</v>
      </c>
      <c r="AE511" s="1" t="n">
        <v>510</v>
      </c>
      <c r="AF511" s="1" t="str">
        <f aca="true">INDIRECT("A"&amp;AD511)</f>
        <v>85-&lt;0.2</v>
      </c>
      <c r="AG511" s="1" t="n">
        <f aca="true">INDIRECT("D"&amp;AD511)</f>
        <v>200</v>
      </c>
      <c r="AH511" s="1" t="n">
        <f aca="true">INDIRECT("E"&amp;AD511)</f>
        <v>976</v>
      </c>
      <c r="AI511" s="184" t="n">
        <f aca="true">INDIRECT("I"&amp;AD511)</f>
        <v>-8.0584E-006</v>
      </c>
      <c r="AJ511" s="184" t="n">
        <f aca="true">INDIRECT("J"&amp;AD511)</f>
        <v>-5.619E-007</v>
      </c>
      <c r="AK511" s="184" t="n">
        <f aca="true">AVERAGE(INDIRECT("K"&amp;AD511):INDIRECT("K"&amp;AD512-1))</f>
        <v>0.0036831</v>
      </c>
      <c r="AL511" s="184" t="n">
        <f aca="true">AVERAGE(INDIRECT("L"&amp;AD511):INDIRECT("L"&amp;AD512-1))</f>
        <v>0.0001579</v>
      </c>
      <c r="AM511" s="184" t="n">
        <f aca="false">(ABS(AK511)/AK511*SQRT((AK511)^2+(AL511)^2))</f>
        <v>0.00368648315064643</v>
      </c>
      <c r="AO511" s="184" t="n">
        <f aca="true">STDEV(INDIRECT("K"&amp;AD511):INDIRECT("K"&amp;AD512-1))</f>
        <v>4.35889894354115E-007</v>
      </c>
    </row>
    <row r="512" customFormat="false" ht="14.25" hidden="false" customHeight="true" outlineLevel="0" collapsed="false">
      <c r="A512" s="1" t="s">
        <v>988</v>
      </c>
      <c r="B512" s="1" t="s">
        <v>305</v>
      </c>
      <c r="C512" s="1" t="n">
        <v>0</v>
      </c>
      <c r="D512" s="1" t="n">
        <v>200</v>
      </c>
      <c r="E512" s="1" t="n">
        <v>976</v>
      </c>
      <c r="F512" s="1" t="s">
        <v>306</v>
      </c>
      <c r="G512" s="184" t="n">
        <v>0.0018201</v>
      </c>
      <c r="H512" s="184" t="n">
        <v>2.44E-005</v>
      </c>
      <c r="I512" s="184" t="n">
        <v>-8.4035E-006</v>
      </c>
      <c r="J512" s="184" t="n">
        <v>-3.195E-007</v>
      </c>
      <c r="K512" s="184" t="n">
        <v>0.0018285</v>
      </c>
      <c r="L512" s="184" t="n">
        <v>2.47E-005</v>
      </c>
      <c r="M512" s="185" t="n">
        <v>0.78</v>
      </c>
      <c r="N512" s="1" t="n">
        <v>0</v>
      </c>
      <c r="O512" s="1" t="n">
        <v>0</v>
      </c>
      <c r="P512" s="1" t="n">
        <v>0</v>
      </c>
      <c r="Q512" s="1" t="n">
        <v>1</v>
      </c>
      <c r="R512" s="1" t="n">
        <v>1.8285E-005</v>
      </c>
      <c r="S512" s="1" t="n">
        <v>2.475E-007</v>
      </c>
      <c r="T512" s="1" t="n">
        <v>3</v>
      </c>
      <c r="U512" s="1" t="n">
        <v>0</v>
      </c>
      <c r="V512" s="1" t="n">
        <v>0</v>
      </c>
      <c r="W512" s="186" t="s">
        <v>989</v>
      </c>
      <c r="X512" s="1" t="s">
        <v>308</v>
      </c>
      <c r="Y512" s="1" t="s">
        <v>309</v>
      </c>
      <c r="AD512" s="1" t="n">
        <f aca="false">AD511+3</f>
        <v>1532</v>
      </c>
      <c r="AE512" s="1" t="n">
        <v>511</v>
      </c>
      <c r="AF512" s="1" t="str">
        <f aca="true">INDIRECT("A"&amp;AD512)</f>
        <v>86-ALL</v>
      </c>
      <c r="AG512" s="1" t="n">
        <f aca="true">INDIRECT("D"&amp;AD512)</f>
        <v>200</v>
      </c>
      <c r="AH512" s="1" t="n">
        <f aca="true">INDIRECT("E"&amp;AD512)</f>
        <v>976</v>
      </c>
      <c r="AI512" s="184" t="n">
        <f aca="true">INDIRECT("I"&amp;AD512)</f>
        <v>-8.0584E-006</v>
      </c>
      <c r="AJ512" s="184" t="n">
        <f aca="true">INDIRECT("J"&amp;AD512)</f>
        <v>-5.619E-007</v>
      </c>
      <c r="AK512" s="184" t="n">
        <f aca="true">AVERAGE(INDIRECT("K"&amp;AD512):INDIRECT("K"&amp;AD513-1))</f>
        <v>0.00245256666666667</v>
      </c>
      <c r="AL512" s="184" t="n">
        <f aca="true">AVERAGE(INDIRECT("L"&amp;AD512):INDIRECT("L"&amp;AD513-1))</f>
        <v>9.4E-005</v>
      </c>
      <c r="AM512" s="184" t="n">
        <f aca="false">(ABS(AK512)/AK512*SQRT((AK512)^2+(AL512)^2))</f>
        <v>0.00245436738375583</v>
      </c>
      <c r="AO512" s="184" t="n">
        <f aca="true">STDEV(INDIRECT("K"&amp;AD512):INDIRECT("K"&amp;AD513-1))</f>
        <v>1.52752523165187E-007</v>
      </c>
    </row>
    <row r="513" customFormat="false" ht="14.25" hidden="false" customHeight="true" outlineLevel="0" collapsed="false">
      <c r="A513" s="1" t="s">
        <v>988</v>
      </c>
      <c r="B513" s="1" t="s">
        <v>305</v>
      </c>
      <c r="C513" s="1" t="n">
        <v>0</v>
      </c>
      <c r="D513" s="1" t="n">
        <v>200</v>
      </c>
      <c r="E513" s="1" t="n">
        <v>976</v>
      </c>
      <c r="F513" s="1" t="s">
        <v>306</v>
      </c>
      <c r="G513" s="184" t="n">
        <v>0.0018158</v>
      </c>
      <c r="H513" s="184" t="n">
        <v>2.43E-005</v>
      </c>
      <c r="I513" s="184" t="n">
        <v>-8.4035E-006</v>
      </c>
      <c r="J513" s="184" t="n">
        <v>-3.195E-007</v>
      </c>
      <c r="K513" s="184" t="n">
        <v>0.0018242</v>
      </c>
      <c r="L513" s="184" t="n">
        <v>2.46E-005</v>
      </c>
      <c r="M513" s="185" t="n">
        <v>0.77</v>
      </c>
      <c r="N513" s="1" t="n">
        <v>0</v>
      </c>
      <c r="O513" s="1" t="n">
        <v>0</v>
      </c>
      <c r="P513" s="1" t="n">
        <v>0</v>
      </c>
      <c r="Q513" s="1" t="n">
        <v>1</v>
      </c>
      <c r="R513" s="1" t="n">
        <v>1.8242E-005</v>
      </c>
      <c r="S513" s="1" t="n">
        <v>2.459E-007</v>
      </c>
      <c r="T513" s="1" t="n">
        <v>3</v>
      </c>
      <c r="U513" s="1" t="n">
        <v>0</v>
      </c>
      <c r="V513" s="1" t="n">
        <v>0</v>
      </c>
      <c r="W513" s="186" t="s">
        <v>990</v>
      </c>
      <c r="X513" s="1" t="s">
        <v>308</v>
      </c>
      <c r="Y513" s="1" t="s">
        <v>309</v>
      </c>
      <c r="AD513" s="1" t="n">
        <f aca="false">AD512+3</f>
        <v>1535</v>
      </c>
      <c r="AE513" s="1" t="n">
        <v>512</v>
      </c>
      <c r="AF513" s="1" t="str">
        <f aca="true">INDIRECT("A"&amp;AD513)</f>
        <v>86-0.8</v>
      </c>
      <c r="AG513" s="1" t="n">
        <f aca="true">INDIRECT("D"&amp;AD513)</f>
        <v>200</v>
      </c>
      <c r="AH513" s="1" t="n">
        <f aca="true">INDIRECT("E"&amp;AD513)</f>
        <v>976</v>
      </c>
      <c r="AI513" s="184" t="n">
        <f aca="true">INDIRECT("I"&amp;AD513)</f>
        <v>-8.0584E-006</v>
      </c>
      <c r="AJ513" s="184" t="n">
        <f aca="true">INDIRECT("J"&amp;AD513)</f>
        <v>-5.619E-007</v>
      </c>
      <c r="AK513" s="184" t="n">
        <f aca="true">AVERAGE(INDIRECT("K"&amp;AD513):INDIRECT("K"&amp;AD514-1))</f>
        <v>0.0039986</v>
      </c>
      <c r="AL513" s="184" t="n">
        <f aca="true">AVERAGE(INDIRECT("L"&amp;AD513):INDIRECT("L"&amp;AD514-1))</f>
        <v>0.000155466666666667</v>
      </c>
      <c r="AM513" s="184" t="n">
        <f aca="false">(ABS(AK513)/AK513*SQRT((AK513)^2+(AL513)^2))</f>
        <v>0.00400162115203881</v>
      </c>
      <c r="AO513" s="184" t="n">
        <f aca="true">STDEV(INDIRECT("K"&amp;AD513):INDIRECT("K"&amp;AD514-1))</f>
        <v>1.05830052442594E-006</v>
      </c>
    </row>
    <row r="514" customFormat="false" ht="14.25" hidden="false" customHeight="true" outlineLevel="0" collapsed="false">
      <c r="A514" s="1" t="s">
        <v>988</v>
      </c>
      <c r="B514" s="1" t="s">
        <v>305</v>
      </c>
      <c r="C514" s="1" t="n">
        <v>0</v>
      </c>
      <c r="D514" s="1" t="n">
        <v>200</v>
      </c>
      <c r="E514" s="1" t="n">
        <v>976</v>
      </c>
      <c r="F514" s="1" t="s">
        <v>306</v>
      </c>
      <c r="G514" s="184" t="n">
        <v>0.0018158</v>
      </c>
      <c r="H514" s="184" t="n">
        <v>2.46E-005</v>
      </c>
      <c r="I514" s="184" t="n">
        <v>-8.4035E-006</v>
      </c>
      <c r="J514" s="184" t="n">
        <v>-3.195E-007</v>
      </c>
      <c r="K514" s="184" t="n">
        <v>0.0018242</v>
      </c>
      <c r="L514" s="184" t="n">
        <v>2.49E-005</v>
      </c>
      <c r="M514" s="185" t="n">
        <v>0.78</v>
      </c>
      <c r="N514" s="1" t="n">
        <v>0</v>
      </c>
      <c r="O514" s="1" t="n">
        <v>0</v>
      </c>
      <c r="P514" s="1" t="n">
        <v>0</v>
      </c>
      <c r="Q514" s="1" t="n">
        <v>1</v>
      </c>
      <c r="R514" s="1" t="n">
        <v>1.8242E-005</v>
      </c>
      <c r="S514" s="1" t="n">
        <v>2.494E-007</v>
      </c>
      <c r="T514" s="1" t="n">
        <v>3</v>
      </c>
      <c r="U514" s="1" t="n">
        <v>0</v>
      </c>
      <c r="V514" s="1" t="n">
        <v>0</v>
      </c>
      <c r="W514" s="186" t="s">
        <v>991</v>
      </c>
      <c r="X514" s="1" t="s">
        <v>308</v>
      </c>
      <c r="Y514" s="1" t="s">
        <v>309</v>
      </c>
      <c r="AD514" s="1" t="n">
        <f aca="false">AD513+3</f>
        <v>1538</v>
      </c>
      <c r="AE514" s="1" t="n">
        <v>513</v>
      </c>
      <c r="AF514" s="1" t="str">
        <f aca="true">INDIRECT("A"&amp;AD514)</f>
        <v>86-0.6</v>
      </c>
      <c r="AG514" s="1" t="n">
        <f aca="true">INDIRECT("D"&amp;AD514)</f>
        <v>200</v>
      </c>
      <c r="AH514" s="1" t="n">
        <f aca="true">INDIRECT("E"&amp;AD514)</f>
        <v>976</v>
      </c>
      <c r="AI514" s="184" t="n">
        <f aca="true">INDIRECT("I"&amp;AD514)</f>
        <v>-8.0584E-006</v>
      </c>
      <c r="AJ514" s="184" t="n">
        <f aca="true">INDIRECT("J"&amp;AD514)</f>
        <v>-5.619E-007</v>
      </c>
      <c r="AK514" s="184" t="n">
        <f aca="true">AVERAGE(INDIRECT("K"&amp;AD514):INDIRECT("K"&amp;AD515-1))</f>
        <v>0.00318796666666667</v>
      </c>
      <c r="AL514" s="184" t="n">
        <f aca="true">AVERAGE(INDIRECT("L"&amp;AD514):INDIRECT("L"&amp;AD515-1))</f>
        <v>0.000115466666666667</v>
      </c>
      <c r="AM514" s="184" t="n">
        <f aca="false">(ABS(AK514)/AK514*SQRT((AK514)^2+(AL514)^2))</f>
        <v>0.00319005705574193</v>
      </c>
      <c r="AO514" s="184" t="n">
        <f aca="true">STDEV(INDIRECT("K"&amp;AD514):INDIRECT("K"&amp;AD515-1))</f>
        <v>2.08166599946523E-007</v>
      </c>
    </row>
    <row r="515" customFormat="false" ht="14.25" hidden="false" customHeight="true" outlineLevel="0" collapsed="false">
      <c r="A515" s="1" t="s">
        <v>992</v>
      </c>
      <c r="B515" s="1" t="s">
        <v>305</v>
      </c>
      <c r="C515" s="1" t="n">
        <v>0</v>
      </c>
      <c r="D515" s="1" t="n">
        <v>200</v>
      </c>
      <c r="E515" s="1" t="n">
        <v>976</v>
      </c>
      <c r="F515" s="1" t="s">
        <v>306</v>
      </c>
      <c r="G515" s="184" t="n">
        <v>0.0013403</v>
      </c>
      <c r="H515" s="184" t="n">
        <v>2.04E-005</v>
      </c>
      <c r="I515" s="184" t="n">
        <v>-8.4035E-006</v>
      </c>
      <c r="J515" s="184" t="n">
        <v>-3.195E-007</v>
      </c>
      <c r="K515" s="184" t="n">
        <v>0.0013487</v>
      </c>
      <c r="L515" s="184" t="n">
        <v>2.07E-005</v>
      </c>
      <c r="M515" s="185" t="n">
        <v>0.88</v>
      </c>
      <c r="N515" s="1" t="n">
        <v>0</v>
      </c>
      <c r="O515" s="1" t="n">
        <v>0</v>
      </c>
      <c r="P515" s="1" t="n">
        <v>0</v>
      </c>
      <c r="Q515" s="1" t="n">
        <v>1</v>
      </c>
      <c r="R515" s="1" t="n">
        <v>1.3487E-005</v>
      </c>
      <c r="S515" s="1" t="n">
        <v>2.07E-007</v>
      </c>
      <c r="T515" s="1" t="n">
        <v>3</v>
      </c>
      <c r="U515" s="1" t="n">
        <v>0</v>
      </c>
      <c r="V515" s="1" t="n">
        <v>0</v>
      </c>
      <c r="W515" s="186" t="s">
        <v>993</v>
      </c>
      <c r="X515" s="1" t="s">
        <v>308</v>
      </c>
      <c r="Y515" s="1" t="s">
        <v>309</v>
      </c>
      <c r="AD515" s="1" t="n">
        <f aca="false">AD514+3</f>
        <v>1541</v>
      </c>
      <c r="AE515" s="1" t="n">
        <v>514</v>
      </c>
      <c r="AF515" s="1" t="str">
        <f aca="true">INDIRECT("A"&amp;AD515)</f>
        <v>86-0.4</v>
      </c>
      <c r="AG515" s="1" t="n">
        <f aca="true">INDIRECT("D"&amp;AD515)</f>
        <v>200</v>
      </c>
      <c r="AH515" s="1" t="n">
        <f aca="true">INDIRECT("E"&amp;AD515)</f>
        <v>976</v>
      </c>
      <c r="AI515" s="184" t="n">
        <f aca="true">INDIRECT("I"&amp;AD515)</f>
        <v>-8.0584E-006</v>
      </c>
      <c r="AJ515" s="184" t="n">
        <f aca="true">INDIRECT("J"&amp;AD515)</f>
        <v>-5.619E-007</v>
      </c>
      <c r="AK515" s="184" t="n">
        <f aca="true">AVERAGE(INDIRECT("K"&amp;AD515):INDIRECT("K"&amp;AD516-1))</f>
        <v>0.0015357</v>
      </c>
      <c r="AL515" s="184" t="n">
        <f aca="true">AVERAGE(INDIRECT("L"&amp;AD515):INDIRECT("L"&amp;AD516-1))</f>
        <v>6.10666666666667E-005</v>
      </c>
      <c r="AM515" s="184" t="n">
        <f aca="false">(ABS(AK515)/AK515*SQRT((AK515)^2+(AL515)^2))</f>
        <v>0.00153691366959168</v>
      </c>
      <c r="AO515" s="184" t="n">
        <f aca="true">STDEV(INDIRECT("K"&amp;AD515):INDIRECT("K"&amp;AD516-1))</f>
        <v>3.60555127546363E-007</v>
      </c>
    </row>
    <row r="516" customFormat="false" ht="14.25" hidden="false" customHeight="true" outlineLevel="0" collapsed="false">
      <c r="A516" s="1" t="s">
        <v>992</v>
      </c>
      <c r="B516" s="1" t="s">
        <v>305</v>
      </c>
      <c r="C516" s="1" t="n">
        <v>0</v>
      </c>
      <c r="D516" s="1" t="n">
        <v>200</v>
      </c>
      <c r="E516" s="1" t="n">
        <v>976</v>
      </c>
      <c r="F516" s="1" t="s">
        <v>306</v>
      </c>
      <c r="G516" s="184" t="n">
        <v>0.0013403</v>
      </c>
      <c r="H516" s="184" t="n">
        <v>2.07E-005</v>
      </c>
      <c r="I516" s="184" t="n">
        <v>-8.4035E-006</v>
      </c>
      <c r="J516" s="184" t="n">
        <v>-3.195E-007</v>
      </c>
      <c r="K516" s="184" t="n">
        <v>0.0013487</v>
      </c>
      <c r="L516" s="184" t="n">
        <v>2.1E-005</v>
      </c>
      <c r="M516" s="185" t="n">
        <v>0.89</v>
      </c>
      <c r="N516" s="1" t="n">
        <v>0</v>
      </c>
      <c r="O516" s="1" t="n">
        <v>0</v>
      </c>
      <c r="P516" s="1" t="n">
        <v>0</v>
      </c>
      <c r="Q516" s="1" t="n">
        <v>1</v>
      </c>
      <c r="R516" s="1" t="n">
        <v>1.3487E-005</v>
      </c>
      <c r="S516" s="1" t="n">
        <v>2.103E-007</v>
      </c>
      <c r="T516" s="1" t="n">
        <v>3</v>
      </c>
      <c r="U516" s="1" t="n">
        <v>0</v>
      </c>
      <c r="V516" s="1" t="n">
        <v>0</v>
      </c>
      <c r="W516" s="186" t="s">
        <v>994</v>
      </c>
      <c r="X516" s="1" t="s">
        <v>308</v>
      </c>
      <c r="Y516" s="1" t="s">
        <v>309</v>
      </c>
      <c r="AD516" s="1" t="n">
        <f aca="false">AD515+3</f>
        <v>1544</v>
      </c>
      <c r="AE516" s="1" t="n">
        <v>515</v>
      </c>
      <c r="AF516" s="1" t="str">
        <f aca="true">INDIRECT("A"&amp;AD516)</f>
        <v>86-0.2</v>
      </c>
      <c r="AG516" s="1" t="n">
        <f aca="true">INDIRECT("D"&amp;AD516)</f>
        <v>200</v>
      </c>
      <c r="AH516" s="1" t="n">
        <f aca="true">INDIRECT("E"&amp;AD516)</f>
        <v>976</v>
      </c>
      <c r="AI516" s="184" t="n">
        <f aca="true">INDIRECT("I"&amp;AD516)</f>
        <v>-8.0584E-006</v>
      </c>
      <c r="AJ516" s="184" t="n">
        <f aca="true">INDIRECT("J"&amp;AD516)</f>
        <v>-5.619E-007</v>
      </c>
      <c r="AK516" s="184" t="n">
        <f aca="true">AVERAGE(INDIRECT("K"&amp;AD516):INDIRECT("K"&amp;AD517-1))</f>
        <v>0.00194626666666667</v>
      </c>
      <c r="AL516" s="184" t="n">
        <f aca="true">AVERAGE(INDIRECT("L"&amp;AD516):INDIRECT("L"&amp;AD517-1))</f>
        <v>7.31666666666667E-005</v>
      </c>
      <c r="AM516" s="184" t="n">
        <f aca="false">(ABS(AK516)/AK516*SQRT((AK516)^2+(AL516)^2))</f>
        <v>0.00194764147082796</v>
      </c>
      <c r="AO516" s="184" t="n">
        <f aca="true">STDEV(INDIRECT("K"&amp;AD516):INDIRECT("K"&amp;AD517-1))</f>
        <v>5.77350269189953E-008</v>
      </c>
    </row>
    <row r="517" customFormat="false" ht="14.25" hidden="false" customHeight="true" outlineLevel="0" collapsed="false">
      <c r="A517" s="1" t="s">
        <v>992</v>
      </c>
      <c r="B517" s="1" t="s">
        <v>305</v>
      </c>
      <c r="C517" s="1" t="n">
        <v>0</v>
      </c>
      <c r="D517" s="1" t="n">
        <v>200</v>
      </c>
      <c r="E517" s="1" t="n">
        <v>976</v>
      </c>
      <c r="F517" s="1" t="s">
        <v>306</v>
      </c>
      <c r="G517" s="184" t="n">
        <v>0.0013403</v>
      </c>
      <c r="H517" s="184" t="n">
        <v>2.07E-005</v>
      </c>
      <c r="I517" s="184" t="n">
        <v>-8.4035E-006</v>
      </c>
      <c r="J517" s="184" t="n">
        <v>-3.195E-007</v>
      </c>
      <c r="K517" s="184" t="n">
        <v>0.0013487</v>
      </c>
      <c r="L517" s="184" t="n">
        <v>2.1E-005</v>
      </c>
      <c r="M517" s="185" t="n">
        <v>0.89</v>
      </c>
      <c r="N517" s="1" t="n">
        <v>0</v>
      </c>
      <c r="O517" s="1" t="n">
        <v>0</v>
      </c>
      <c r="P517" s="1" t="n">
        <v>0</v>
      </c>
      <c r="Q517" s="1" t="n">
        <v>1</v>
      </c>
      <c r="R517" s="1" t="n">
        <v>1.3487E-005</v>
      </c>
      <c r="S517" s="1" t="n">
        <v>2.105E-007</v>
      </c>
      <c r="T517" s="1" t="n">
        <v>3</v>
      </c>
      <c r="U517" s="1" t="n">
        <v>0</v>
      </c>
      <c r="V517" s="1" t="n">
        <v>0</v>
      </c>
      <c r="W517" s="186" t="s">
        <v>995</v>
      </c>
      <c r="X517" s="1" t="s">
        <v>308</v>
      </c>
      <c r="Y517" s="1" t="s">
        <v>309</v>
      </c>
      <c r="AD517" s="1" t="n">
        <f aca="false">AD516+3</f>
        <v>1547</v>
      </c>
      <c r="AE517" s="1" t="n">
        <v>516</v>
      </c>
      <c r="AF517" s="1" t="str">
        <f aca="true">INDIRECT("A"&amp;AD517)</f>
        <v>86-&lt;0.2</v>
      </c>
      <c r="AG517" s="1" t="n">
        <f aca="true">INDIRECT("D"&amp;AD517)</f>
        <v>200</v>
      </c>
      <c r="AH517" s="1" t="n">
        <f aca="true">INDIRECT("E"&amp;AD517)</f>
        <v>976</v>
      </c>
      <c r="AI517" s="184" t="n">
        <f aca="true">INDIRECT("I"&amp;AD517)</f>
        <v>-8.0584E-006</v>
      </c>
      <c r="AJ517" s="184" t="n">
        <f aca="true">INDIRECT("J"&amp;AD517)</f>
        <v>-5.619E-007</v>
      </c>
      <c r="AK517" s="184" t="n">
        <f aca="true">AVERAGE(INDIRECT("K"&amp;AD517):INDIRECT("K"&amp;AD518-1))</f>
        <v>0.00311116666666667</v>
      </c>
      <c r="AL517" s="184" t="n">
        <f aca="true">AVERAGE(INDIRECT("L"&amp;AD517):INDIRECT("L"&amp;AD518-1))</f>
        <v>0.000115</v>
      </c>
      <c r="AM517" s="184" t="n">
        <f aca="false">(ABS(AK517)/AK517*SQRT((AK517)^2+(AL517)^2))</f>
        <v>0.00311329134964555</v>
      </c>
      <c r="AO517" s="184" t="n">
        <f aca="true">STDEV(INDIRECT("K"&amp;AD517):INDIRECT("K"&amp;AD518-1))</f>
        <v>6.50640709864818E-007</v>
      </c>
    </row>
    <row r="518" customFormat="false" ht="14.25" hidden="false" customHeight="true" outlineLevel="0" collapsed="false">
      <c r="A518" s="1" t="s">
        <v>996</v>
      </c>
      <c r="B518" s="1" t="s">
        <v>305</v>
      </c>
      <c r="C518" s="1" t="n">
        <v>0</v>
      </c>
      <c r="D518" s="1" t="n">
        <v>200</v>
      </c>
      <c r="E518" s="1" t="n">
        <v>976</v>
      </c>
      <c r="F518" s="1" t="s">
        <v>306</v>
      </c>
      <c r="G518" s="184" t="n">
        <v>0.0016015</v>
      </c>
      <c r="H518" s="184" t="n">
        <v>2.2E-005</v>
      </c>
      <c r="I518" s="184" t="n">
        <v>-8.4035E-006</v>
      </c>
      <c r="J518" s="184" t="n">
        <v>-3.195E-007</v>
      </c>
      <c r="K518" s="184" t="n">
        <v>0.0016099</v>
      </c>
      <c r="L518" s="184" t="n">
        <v>2.24E-005</v>
      </c>
      <c r="M518" s="185" t="n">
        <v>0.8</v>
      </c>
      <c r="N518" s="1" t="n">
        <v>0</v>
      </c>
      <c r="O518" s="1" t="n">
        <v>0</v>
      </c>
      <c r="P518" s="1" t="n">
        <v>0</v>
      </c>
      <c r="Q518" s="1" t="n">
        <v>1</v>
      </c>
      <c r="R518" s="1" t="n">
        <v>1.6099E-005</v>
      </c>
      <c r="S518" s="1" t="n">
        <v>2.236E-007</v>
      </c>
      <c r="T518" s="1" t="n">
        <v>3</v>
      </c>
      <c r="U518" s="1" t="n">
        <v>0</v>
      </c>
      <c r="V518" s="1" t="n">
        <v>0</v>
      </c>
      <c r="W518" s="186" t="s">
        <v>997</v>
      </c>
      <c r="X518" s="1" t="s">
        <v>308</v>
      </c>
      <c r="Y518" s="1" t="s">
        <v>309</v>
      </c>
      <c r="AD518" s="1" t="n">
        <f aca="false">AD517+3</f>
        <v>1550</v>
      </c>
      <c r="AE518" s="1" t="n">
        <v>517</v>
      </c>
      <c r="AF518" s="1" t="str">
        <f aca="true">INDIRECT("A"&amp;AD518)</f>
        <v>87-ALL</v>
      </c>
      <c r="AG518" s="1" t="n">
        <f aca="true">INDIRECT("D"&amp;AD518)</f>
        <v>200</v>
      </c>
      <c r="AH518" s="1" t="n">
        <f aca="true">INDIRECT("E"&amp;AD518)</f>
        <v>976</v>
      </c>
      <c r="AI518" s="184" t="n">
        <f aca="true">INDIRECT("I"&amp;AD518)</f>
        <v>-8.0584E-006</v>
      </c>
      <c r="AJ518" s="184" t="n">
        <f aca="true">INDIRECT("J"&amp;AD518)</f>
        <v>-5.619E-007</v>
      </c>
      <c r="AK518" s="184" t="n">
        <f aca="true">AVERAGE(INDIRECT("K"&amp;AD518):INDIRECT("K"&amp;AD519-1))</f>
        <v>0.00224643333333333</v>
      </c>
      <c r="AL518" s="184" t="n">
        <f aca="true">AVERAGE(INDIRECT("L"&amp;AD518):INDIRECT("L"&amp;AD519-1))</f>
        <v>7.98666666666667E-005</v>
      </c>
      <c r="AM518" s="184" t="n">
        <f aca="false">(ABS(AK518)/AK518*SQRT((AK518)^2+(AL518)^2))</f>
        <v>0.00224785262095974</v>
      </c>
      <c r="AO518" s="184" t="n">
        <f aca="true">STDEV(INDIRECT("K"&amp;AD518):INDIRECT("K"&amp;AD519-1))</f>
        <v>4.50924975282224E-007</v>
      </c>
    </row>
    <row r="519" customFormat="false" ht="14.25" hidden="false" customHeight="true" outlineLevel="0" collapsed="false">
      <c r="A519" s="1" t="s">
        <v>996</v>
      </c>
      <c r="B519" s="1" t="s">
        <v>305</v>
      </c>
      <c r="C519" s="1" t="n">
        <v>0</v>
      </c>
      <c r="D519" s="1" t="n">
        <v>200</v>
      </c>
      <c r="E519" s="1" t="n">
        <v>976</v>
      </c>
      <c r="F519" s="1" t="s">
        <v>306</v>
      </c>
      <c r="G519" s="184" t="n">
        <v>0.001601</v>
      </c>
      <c r="H519" s="184" t="n">
        <v>2.22E-005</v>
      </c>
      <c r="I519" s="184" t="n">
        <v>-8.4035E-006</v>
      </c>
      <c r="J519" s="184" t="n">
        <v>-3.195E-007</v>
      </c>
      <c r="K519" s="184" t="n">
        <v>0.0016094</v>
      </c>
      <c r="L519" s="184" t="n">
        <v>2.25E-005</v>
      </c>
      <c r="M519" s="185" t="n">
        <v>0.8</v>
      </c>
      <c r="N519" s="1" t="n">
        <v>0</v>
      </c>
      <c r="O519" s="1" t="n">
        <v>0</v>
      </c>
      <c r="P519" s="1" t="n">
        <v>0</v>
      </c>
      <c r="Q519" s="1" t="n">
        <v>1</v>
      </c>
      <c r="R519" s="1" t="n">
        <v>1.6094E-005</v>
      </c>
      <c r="S519" s="1" t="n">
        <v>2.25E-007</v>
      </c>
      <c r="T519" s="1" t="n">
        <v>3</v>
      </c>
      <c r="U519" s="1" t="n">
        <v>0</v>
      </c>
      <c r="V519" s="1" t="n">
        <v>0</v>
      </c>
      <c r="W519" s="186" t="s">
        <v>998</v>
      </c>
      <c r="X519" s="1" t="s">
        <v>308</v>
      </c>
      <c r="Y519" s="1" t="s">
        <v>309</v>
      </c>
      <c r="AD519" s="1" t="n">
        <f aca="false">AD518+3</f>
        <v>1553</v>
      </c>
      <c r="AE519" s="1" t="n">
        <v>518</v>
      </c>
      <c r="AF519" s="1" t="str">
        <f aca="true">INDIRECT("A"&amp;AD519)</f>
        <v>87-0.8</v>
      </c>
      <c r="AG519" s="1" t="n">
        <f aca="true">INDIRECT("D"&amp;AD519)</f>
        <v>200</v>
      </c>
      <c r="AH519" s="1" t="n">
        <f aca="true">INDIRECT("E"&amp;AD519)</f>
        <v>976</v>
      </c>
      <c r="AI519" s="184" t="n">
        <f aca="true">INDIRECT("I"&amp;AD519)</f>
        <v>-8.0584E-006</v>
      </c>
      <c r="AJ519" s="184" t="n">
        <f aca="true">INDIRECT("J"&amp;AD519)</f>
        <v>-5.619E-007</v>
      </c>
      <c r="AK519" s="184" t="n">
        <f aca="true">AVERAGE(INDIRECT("K"&amp;AD519):INDIRECT("K"&amp;AD520-1))</f>
        <v>0.0026076</v>
      </c>
      <c r="AL519" s="184" t="n">
        <f aca="true">AVERAGE(INDIRECT("L"&amp;AD519):INDIRECT("L"&amp;AD520-1))</f>
        <v>0.000108433333333333</v>
      </c>
      <c r="AM519" s="184" t="n">
        <f aca="false">(ABS(AK519)/AK519*SQRT((AK519)^2+(AL519)^2))</f>
        <v>0.00260985354910535</v>
      </c>
      <c r="AO519" s="184" t="n">
        <f aca="true">STDEV(INDIRECT("K"&amp;AD519):INDIRECT("K"&amp;AD520-1))</f>
        <v>9.53939201416804E-007</v>
      </c>
    </row>
    <row r="520" customFormat="false" ht="14.25" hidden="false" customHeight="true" outlineLevel="0" collapsed="false">
      <c r="A520" s="1" t="s">
        <v>996</v>
      </c>
      <c r="B520" s="1" t="s">
        <v>305</v>
      </c>
      <c r="C520" s="1" t="n">
        <v>0</v>
      </c>
      <c r="D520" s="1" t="n">
        <v>200</v>
      </c>
      <c r="E520" s="1" t="n">
        <v>976</v>
      </c>
      <c r="F520" s="1" t="s">
        <v>306</v>
      </c>
      <c r="G520" s="184" t="n">
        <v>0.0016008</v>
      </c>
      <c r="H520" s="184" t="n">
        <v>2.17E-005</v>
      </c>
      <c r="I520" s="184" t="n">
        <v>-8.4035E-006</v>
      </c>
      <c r="J520" s="184" t="n">
        <v>-3.195E-007</v>
      </c>
      <c r="K520" s="184" t="n">
        <v>0.0016092</v>
      </c>
      <c r="L520" s="184" t="n">
        <v>2.2E-005</v>
      </c>
      <c r="M520" s="185" t="n">
        <v>0.78</v>
      </c>
      <c r="N520" s="1" t="n">
        <v>0</v>
      </c>
      <c r="O520" s="1" t="n">
        <v>0</v>
      </c>
      <c r="P520" s="1" t="n">
        <v>0</v>
      </c>
      <c r="Q520" s="1" t="n">
        <v>1</v>
      </c>
      <c r="R520" s="1" t="n">
        <v>1.6092E-005</v>
      </c>
      <c r="S520" s="1" t="n">
        <v>2.203E-007</v>
      </c>
      <c r="T520" s="1" t="n">
        <v>3</v>
      </c>
      <c r="U520" s="1" t="n">
        <v>0</v>
      </c>
      <c r="V520" s="1" t="n">
        <v>0</v>
      </c>
      <c r="W520" s="186" t="s">
        <v>999</v>
      </c>
      <c r="X520" s="1" t="s">
        <v>308</v>
      </c>
      <c r="Y520" s="1" t="s">
        <v>309</v>
      </c>
      <c r="AD520" s="1" t="n">
        <f aca="false">AD519+3</f>
        <v>1556</v>
      </c>
      <c r="AE520" s="1" t="n">
        <v>519</v>
      </c>
      <c r="AF520" s="1" t="str">
        <f aca="true">INDIRECT("A"&amp;AD520)</f>
        <v>87-0.6</v>
      </c>
      <c r="AG520" s="1" t="n">
        <f aca="true">INDIRECT("D"&amp;AD520)</f>
        <v>200</v>
      </c>
      <c r="AH520" s="1" t="n">
        <f aca="true">INDIRECT("E"&amp;AD520)</f>
        <v>976</v>
      </c>
      <c r="AI520" s="184" t="n">
        <f aca="true">INDIRECT("I"&amp;AD520)</f>
        <v>-8.0584E-006</v>
      </c>
      <c r="AJ520" s="184" t="n">
        <f aca="true">INDIRECT("J"&amp;AD520)</f>
        <v>-5.619E-007</v>
      </c>
      <c r="AK520" s="184" t="n">
        <f aca="true">AVERAGE(INDIRECT("K"&amp;AD520):INDIRECT("K"&amp;AD521-1))</f>
        <v>0.0014239</v>
      </c>
      <c r="AL520" s="184" t="n">
        <f aca="true">AVERAGE(INDIRECT("L"&amp;AD520):INDIRECT("L"&amp;AD521-1))</f>
        <v>4.95666666666667E-005</v>
      </c>
      <c r="AM520" s="184" t="n">
        <f aca="false">(ABS(AK520)/AK520*SQRT((AK520)^2+(AL520)^2))</f>
        <v>0.00142476245895393</v>
      </c>
      <c r="AO520" s="184" t="n">
        <f aca="true">STDEV(INDIRECT("K"&amp;AD520):INDIRECT("K"&amp;AD521-1))</f>
        <v>3.60555127546363E-007</v>
      </c>
    </row>
    <row r="521" customFormat="false" ht="14.25" hidden="false" customHeight="true" outlineLevel="0" collapsed="false">
      <c r="A521" s="1" t="s">
        <v>1000</v>
      </c>
      <c r="B521" s="1" t="s">
        <v>305</v>
      </c>
      <c r="C521" s="1" t="n">
        <v>0</v>
      </c>
      <c r="D521" s="1" t="n">
        <v>200</v>
      </c>
      <c r="E521" s="1" t="n">
        <v>976</v>
      </c>
      <c r="F521" s="1" t="s">
        <v>306</v>
      </c>
      <c r="G521" s="184" t="n">
        <v>0.0029915</v>
      </c>
      <c r="H521" s="184" t="n">
        <v>3.4E-005</v>
      </c>
      <c r="I521" s="184" t="n">
        <v>-8.4035E-006</v>
      </c>
      <c r="J521" s="184" t="n">
        <v>-3.195E-007</v>
      </c>
      <c r="K521" s="184" t="n">
        <v>0.0029999</v>
      </c>
      <c r="L521" s="184" t="n">
        <v>3.43E-005</v>
      </c>
      <c r="M521" s="185" t="n">
        <v>0.65</v>
      </c>
      <c r="N521" s="1" t="n">
        <v>0</v>
      </c>
      <c r="O521" s="1" t="n">
        <v>0</v>
      </c>
      <c r="P521" s="1" t="n">
        <v>0</v>
      </c>
      <c r="Q521" s="1" t="n">
        <v>1</v>
      </c>
      <c r="R521" s="1" t="n">
        <v>2.9999E-005</v>
      </c>
      <c r="S521" s="1" t="n">
        <v>3.427E-007</v>
      </c>
      <c r="T521" s="1" t="n">
        <v>4</v>
      </c>
      <c r="U521" s="1" t="n">
        <v>0</v>
      </c>
      <c r="V521" s="1" t="n">
        <v>0</v>
      </c>
      <c r="W521" s="186" t="s">
        <v>1001</v>
      </c>
      <c r="X521" s="1" t="s">
        <v>308</v>
      </c>
      <c r="Y521" s="1" t="s">
        <v>309</v>
      </c>
      <c r="AD521" s="1" t="n">
        <f aca="false">AD520+3</f>
        <v>1559</v>
      </c>
      <c r="AE521" s="1" t="n">
        <v>520</v>
      </c>
      <c r="AF521" s="1" t="str">
        <f aca="true">INDIRECT("A"&amp;AD521)</f>
        <v>87-0.4</v>
      </c>
      <c r="AG521" s="1" t="n">
        <f aca="true">INDIRECT("D"&amp;AD521)</f>
        <v>200</v>
      </c>
      <c r="AH521" s="1" t="n">
        <f aca="true">INDIRECT("E"&amp;AD521)</f>
        <v>976</v>
      </c>
      <c r="AI521" s="184" t="n">
        <f aca="true">INDIRECT("I"&amp;AD521)</f>
        <v>-8.0584E-006</v>
      </c>
      <c r="AJ521" s="184" t="n">
        <f aca="true">INDIRECT("J"&amp;AD521)</f>
        <v>-5.619E-007</v>
      </c>
      <c r="AK521" s="184" t="n">
        <f aca="true">AVERAGE(INDIRECT("K"&amp;AD521):INDIRECT("K"&amp;AD522-1))</f>
        <v>0.00087196</v>
      </c>
      <c r="AL521" s="184" t="n">
        <f aca="true">AVERAGE(INDIRECT("L"&amp;AD521):INDIRECT("L"&amp;AD522-1))</f>
        <v>3.1855E-005</v>
      </c>
      <c r="AM521" s="184" t="n">
        <f aca="false">(ABS(AK521)/AK521*SQRT((AK521)^2+(AL521)^2))</f>
        <v>0.000872541679591869</v>
      </c>
      <c r="AO521" s="184" t="n">
        <f aca="true">STDEV(INDIRECT("K"&amp;AD521):INDIRECT("K"&amp;AD522-1))</f>
        <v>2.0518284528686E-007</v>
      </c>
    </row>
    <row r="522" customFormat="false" ht="14.25" hidden="false" customHeight="true" outlineLevel="0" collapsed="false">
      <c r="A522" s="1" t="s">
        <v>1000</v>
      </c>
      <c r="B522" s="1" t="s">
        <v>305</v>
      </c>
      <c r="C522" s="1" t="n">
        <v>0</v>
      </c>
      <c r="D522" s="1" t="n">
        <v>200</v>
      </c>
      <c r="E522" s="1" t="n">
        <v>976</v>
      </c>
      <c r="F522" s="1" t="s">
        <v>306</v>
      </c>
      <c r="G522" s="184" t="n">
        <v>0.0029907</v>
      </c>
      <c r="H522" s="184" t="n">
        <v>3.38E-005</v>
      </c>
      <c r="I522" s="184" t="n">
        <v>-8.4035E-006</v>
      </c>
      <c r="J522" s="184" t="n">
        <v>-3.195E-007</v>
      </c>
      <c r="K522" s="184" t="n">
        <v>0.0029991</v>
      </c>
      <c r="L522" s="184" t="n">
        <v>3.41E-005</v>
      </c>
      <c r="M522" s="185" t="n">
        <v>0.65</v>
      </c>
      <c r="N522" s="1" t="n">
        <v>0</v>
      </c>
      <c r="O522" s="1" t="n">
        <v>0</v>
      </c>
      <c r="P522" s="1" t="n">
        <v>0</v>
      </c>
      <c r="Q522" s="1" t="n">
        <v>1</v>
      </c>
      <c r="R522" s="1" t="n">
        <v>2.9991E-005</v>
      </c>
      <c r="S522" s="1" t="n">
        <v>3.414E-007</v>
      </c>
      <c r="T522" s="1" t="n">
        <v>4</v>
      </c>
      <c r="U522" s="1" t="n">
        <v>0</v>
      </c>
      <c r="V522" s="1" t="n">
        <v>0</v>
      </c>
      <c r="W522" s="186" t="s">
        <v>1002</v>
      </c>
      <c r="X522" s="1" t="s">
        <v>308</v>
      </c>
      <c r="Y522" s="1" t="s">
        <v>309</v>
      </c>
      <c r="AD522" s="1" t="n">
        <f aca="false">AD521+3</f>
        <v>1562</v>
      </c>
      <c r="AE522" s="1" t="n">
        <v>521</v>
      </c>
      <c r="AF522" s="1" t="str">
        <f aca="true">INDIRECT("A"&amp;AD522)</f>
        <v>87-0.2</v>
      </c>
      <c r="AG522" s="1" t="n">
        <f aca="true">INDIRECT("D"&amp;AD522)</f>
        <v>200</v>
      </c>
      <c r="AH522" s="1" t="n">
        <f aca="true">INDIRECT("E"&amp;AD522)</f>
        <v>976</v>
      </c>
      <c r="AI522" s="184" t="n">
        <f aca="true">INDIRECT("I"&amp;AD522)</f>
        <v>-8.0584E-006</v>
      </c>
      <c r="AJ522" s="184" t="n">
        <f aca="true">INDIRECT("J"&amp;AD522)</f>
        <v>-5.619E-007</v>
      </c>
      <c r="AK522" s="184" t="n">
        <f aca="true">AVERAGE(INDIRECT("K"&amp;AD522):INDIRECT("K"&amp;AD523-1))</f>
        <v>0.00140663333333333</v>
      </c>
      <c r="AL522" s="184" t="n">
        <f aca="true">AVERAGE(INDIRECT("L"&amp;AD522):INDIRECT("L"&amp;AD523-1))</f>
        <v>5.1E-005</v>
      </c>
      <c r="AM522" s="184" t="n">
        <f aca="false">(ABS(AK522)/AK522*SQRT((AK522)^2+(AL522)^2))</f>
        <v>0.00140755757766581</v>
      </c>
      <c r="AO522" s="184" t="n">
        <f aca="true">STDEV(INDIRECT("K"&amp;AD522):INDIRECT("K"&amp;AD523-1))</f>
        <v>1.52752523165163E-007</v>
      </c>
    </row>
    <row r="523" customFormat="false" ht="14.25" hidden="false" customHeight="true" outlineLevel="0" collapsed="false">
      <c r="A523" s="1" t="s">
        <v>1000</v>
      </c>
      <c r="B523" s="1" t="s">
        <v>305</v>
      </c>
      <c r="C523" s="1" t="n">
        <v>0</v>
      </c>
      <c r="D523" s="1" t="n">
        <v>200</v>
      </c>
      <c r="E523" s="1" t="n">
        <v>976</v>
      </c>
      <c r="F523" s="1" t="s">
        <v>306</v>
      </c>
      <c r="G523" s="184" t="n">
        <v>0.0029894</v>
      </c>
      <c r="H523" s="184" t="n">
        <v>3.34E-005</v>
      </c>
      <c r="I523" s="184" t="n">
        <v>-8.4035E-006</v>
      </c>
      <c r="J523" s="184" t="n">
        <v>-3.195E-007</v>
      </c>
      <c r="K523" s="184" t="n">
        <v>0.0029978</v>
      </c>
      <c r="L523" s="184" t="n">
        <v>3.37E-005</v>
      </c>
      <c r="M523" s="185" t="n">
        <v>0.64</v>
      </c>
      <c r="N523" s="1" t="n">
        <v>0</v>
      </c>
      <c r="O523" s="1" t="n">
        <v>0</v>
      </c>
      <c r="P523" s="1" t="n">
        <v>0</v>
      </c>
      <c r="Q523" s="1" t="n">
        <v>1</v>
      </c>
      <c r="R523" s="1" t="n">
        <v>2.9978E-005</v>
      </c>
      <c r="S523" s="1" t="n">
        <v>3.371E-007</v>
      </c>
      <c r="T523" s="1" t="n">
        <v>4</v>
      </c>
      <c r="U523" s="1" t="n">
        <v>0</v>
      </c>
      <c r="V523" s="1" t="n">
        <v>0</v>
      </c>
      <c r="W523" s="186" t="s">
        <v>1003</v>
      </c>
      <c r="X523" s="1" t="s">
        <v>308</v>
      </c>
      <c r="Y523" s="1" t="s">
        <v>309</v>
      </c>
      <c r="AD523" s="1" t="n">
        <f aca="false">AD522+3</f>
        <v>1565</v>
      </c>
      <c r="AE523" s="1" t="n">
        <v>522</v>
      </c>
      <c r="AF523" s="1" t="str">
        <f aca="true">INDIRECT("A"&amp;AD523)</f>
        <v>87-&lt;0.2</v>
      </c>
      <c r="AG523" s="1" t="n">
        <f aca="true">INDIRECT("D"&amp;AD523)</f>
        <v>200</v>
      </c>
      <c r="AH523" s="1" t="n">
        <f aca="true">INDIRECT("E"&amp;AD523)</f>
        <v>976</v>
      </c>
      <c r="AI523" s="184" t="n">
        <f aca="true">INDIRECT("I"&amp;AD523)</f>
        <v>-8.0584E-006</v>
      </c>
      <c r="AJ523" s="184" t="n">
        <f aca="true">INDIRECT("J"&amp;AD523)</f>
        <v>-5.619E-007</v>
      </c>
      <c r="AK523" s="184" t="n">
        <f aca="true">AVERAGE(INDIRECT("K"&amp;AD523):INDIRECT("K"&amp;AD524-1))</f>
        <v>0.0032745</v>
      </c>
      <c r="AL523" s="184" t="n">
        <f aca="true">AVERAGE(INDIRECT("L"&amp;AD523):INDIRECT("L"&amp;AD524-1))</f>
        <v>0.0001123</v>
      </c>
      <c r="AM523" s="184" t="n">
        <f aca="false">(ABS(AK523)/AK523*SQRT((AK523)^2+(AL523)^2))</f>
        <v>0.00327642511588469</v>
      </c>
      <c r="AO523" s="184" t="n">
        <f aca="true">STDEV(INDIRECT("K"&amp;AD523):INDIRECT("K"&amp;AD524-1))</f>
        <v>6.24499799839742E-007</v>
      </c>
    </row>
    <row r="524" customFormat="false" ht="14.25" hidden="false" customHeight="true" outlineLevel="0" collapsed="false">
      <c r="A524" s="1" t="s">
        <v>1004</v>
      </c>
      <c r="B524" s="1" t="s">
        <v>305</v>
      </c>
      <c r="C524" s="1" t="n">
        <v>0</v>
      </c>
      <c r="D524" s="1" t="n">
        <v>200</v>
      </c>
      <c r="E524" s="1" t="n">
        <v>976</v>
      </c>
      <c r="F524" s="1" t="s">
        <v>306</v>
      </c>
      <c r="G524" s="184" t="n">
        <v>0.001663</v>
      </c>
      <c r="H524" s="184" t="n">
        <v>2.57E-005</v>
      </c>
      <c r="I524" s="184" t="n">
        <v>-8.4035E-006</v>
      </c>
      <c r="J524" s="184" t="n">
        <v>-3.195E-007</v>
      </c>
      <c r="K524" s="184" t="n">
        <v>0.0016714</v>
      </c>
      <c r="L524" s="184" t="n">
        <v>2.6E-005</v>
      </c>
      <c r="M524" s="185" t="n">
        <v>0.89</v>
      </c>
      <c r="N524" s="1" t="n">
        <v>0</v>
      </c>
      <c r="O524" s="1" t="n">
        <v>0</v>
      </c>
      <c r="P524" s="1" t="n">
        <v>0</v>
      </c>
      <c r="Q524" s="1" t="n">
        <v>1</v>
      </c>
      <c r="R524" s="1" t="n">
        <v>1.6714E-005</v>
      </c>
      <c r="S524" s="1" t="n">
        <v>2.604E-007</v>
      </c>
      <c r="T524" s="1" t="n">
        <v>3</v>
      </c>
      <c r="U524" s="1" t="n">
        <v>0</v>
      </c>
      <c r="V524" s="1" t="n">
        <v>0</v>
      </c>
      <c r="W524" s="186" t="s">
        <v>1005</v>
      </c>
      <c r="X524" s="1" t="s">
        <v>308</v>
      </c>
      <c r="Y524" s="1" t="s">
        <v>309</v>
      </c>
      <c r="AD524" s="1" t="n">
        <f aca="false">AD523+3</f>
        <v>1568</v>
      </c>
      <c r="AE524" s="1" t="n">
        <v>523</v>
      </c>
      <c r="AF524" s="1" t="str">
        <f aca="true">INDIRECT("A"&amp;AD524)</f>
        <v>88-ALL</v>
      </c>
      <c r="AG524" s="1" t="n">
        <f aca="true">INDIRECT("D"&amp;AD524)</f>
        <v>200</v>
      </c>
      <c r="AH524" s="1" t="n">
        <f aca="true">INDIRECT("E"&amp;AD524)</f>
        <v>976</v>
      </c>
      <c r="AI524" s="184" t="n">
        <f aca="true">INDIRECT("I"&amp;AD524)</f>
        <v>-8.0584E-006</v>
      </c>
      <c r="AJ524" s="184" t="n">
        <f aca="true">INDIRECT("J"&amp;AD524)</f>
        <v>-5.619E-007</v>
      </c>
      <c r="AK524" s="184" t="n">
        <f aca="true">AVERAGE(INDIRECT("K"&amp;AD524):INDIRECT("K"&amp;AD525-1))</f>
        <v>0.0042098</v>
      </c>
      <c r="AL524" s="184" t="n">
        <f aca="true">AVERAGE(INDIRECT("L"&amp;AD524):INDIRECT("L"&amp;AD525-1))</f>
        <v>0.000150566666666667</v>
      </c>
      <c r="AM524" s="184" t="n">
        <f aca="false">(ABS(AK524)/AK524*SQRT((AK524)^2+(AL524)^2))</f>
        <v>0.00421249170457475</v>
      </c>
      <c r="AO524" s="184" t="n">
        <f aca="true">STDEV(INDIRECT("K"&amp;AD524):INDIRECT("K"&amp;AD525-1))</f>
        <v>6.0000000000034E-007</v>
      </c>
    </row>
    <row r="525" customFormat="false" ht="14.25" hidden="false" customHeight="true" outlineLevel="0" collapsed="false">
      <c r="A525" s="1" t="s">
        <v>1004</v>
      </c>
      <c r="B525" s="1" t="s">
        <v>305</v>
      </c>
      <c r="C525" s="1" t="n">
        <v>0</v>
      </c>
      <c r="D525" s="1" t="n">
        <v>200</v>
      </c>
      <c r="E525" s="1" t="n">
        <v>976</v>
      </c>
      <c r="F525" s="1" t="s">
        <v>306</v>
      </c>
      <c r="G525" s="184" t="n">
        <v>0.001661</v>
      </c>
      <c r="H525" s="184" t="n">
        <v>2.56E-005</v>
      </c>
      <c r="I525" s="184" t="n">
        <v>-8.4035E-006</v>
      </c>
      <c r="J525" s="184" t="n">
        <v>-3.195E-007</v>
      </c>
      <c r="K525" s="184" t="n">
        <v>0.0016694</v>
      </c>
      <c r="L525" s="184" t="n">
        <v>2.59E-005</v>
      </c>
      <c r="M525" s="185" t="n">
        <v>0.89</v>
      </c>
      <c r="N525" s="1" t="n">
        <v>0</v>
      </c>
      <c r="O525" s="1" t="n">
        <v>0</v>
      </c>
      <c r="P525" s="1" t="n">
        <v>0</v>
      </c>
      <c r="Q525" s="1" t="n">
        <v>1</v>
      </c>
      <c r="R525" s="1" t="n">
        <v>1.6694E-005</v>
      </c>
      <c r="S525" s="1" t="n">
        <v>2.59E-007</v>
      </c>
      <c r="T525" s="1" t="n">
        <v>3</v>
      </c>
      <c r="U525" s="1" t="n">
        <v>0</v>
      </c>
      <c r="V525" s="1" t="n">
        <v>0</v>
      </c>
      <c r="W525" s="186" t="s">
        <v>1006</v>
      </c>
      <c r="X525" s="1" t="s">
        <v>308</v>
      </c>
      <c r="Y525" s="1" t="s">
        <v>309</v>
      </c>
      <c r="AD525" s="1" t="n">
        <f aca="false">AD524+3</f>
        <v>1571</v>
      </c>
      <c r="AE525" s="1" t="n">
        <v>524</v>
      </c>
      <c r="AF525" s="1" t="str">
        <f aca="true">INDIRECT("A"&amp;AD525)</f>
        <v>88-0.8</v>
      </c>
      <c r="AG525" s="1" t="n">
        <f aca="true">INDIRECT("D"&amp;AD525)</f>
        <v>200</v>
      </c>
      <c r="AH525" s="1" t="n">
        <f aca="true">INDIRECT("E"&amp;AD525)</f>
        <v>976</v>
      </c>
      <c r="AI525" s="184" t="n">
        <f aca="true">INDIRECT("I"&amp;AD525)</f>
        <v>-8.0584E-006</v>
      </c>
      <c r="AJ525" s="184" t="n">
        <f aca="true">INDIRECT("J"&amp;AD525)</f>
        <v>-5.619E-007</v>
      </c>
      <c r="AK525" s="184" t="n">
        <f aca="true">AVERAGE(INDIRECT("K"&amp;AD525):INDIRECT("K"&amp;AD526-1))</f>
        <v>0.00210543333333333</v>
      </c>
      <c r="AL525" s="184" t="n">
        <f aca="true">AVERAGE(INDIRECT("L"&amp;AD525):INDIRECT("L"&amp;AD526-1))</f>
        <v>8.14E-005</v>
      </c>
      <c r="AM525" s="184" t="n">
        <f aca="false">(ABS(AK525)/AK525*SQRT((AK525)^2+(AL525)^2))</f>
        <v>0.00210700628407015</v>
      </c>
      <c r="AO525" s="184" t="n">
        <f aca="true">STDEV(INDIRECT("K"&amp;AD525):INDIRECT("K"&amp;AD526-1))</f>
        <v>2.08166599946523E-007</v>
      </c>
    </row>
    <row r="526" customFormat="false" ht="14.25" hidden="false" customHeight="true" outlineLevel="0" collapsed="false">
      <c r="A526" s="1" t="s">
        <v>1004</v>
      </c>
      <c r="B526" s="1" t="s">
        <v>305</v>
      </c>
      <c r="C526" s="1" t="n">
        <v>0</v>
      </c>
      <c r="D526" s="1" t="n">
        <v>200</v>
      </c>
      <c r="E526" s="1" t="n">
        <v>976</v>
      </c>
      <c r="F526" s="1" t="s">
        <v>306</v>
      </c>
      <c r="G526" s="184" t="n">
        <v>0.0016606</v>
      </c>
      <c r="H526" s="184" t="n">
        <v>2.55E-005</v>
      </c>
      <c r="I526" s="184" t="n">
        <v>-8.4035E-006</v>
      </c>
      <c r="J526" s="184" t="n">
        <v>-3.195E-007</v>
      </c>
      <c r="K526" s="184" t="n">
        <v>0.001669</v>
      </c>
      <c r="L526" s="184" t="n">
        <v>2.58E-005</v>
      </c>
      <c r="M526" s="185" t="n">
        <v>0.89</v>
      </c>
      <c r="N526" s="1" t="n">
        <v>0</v>
      </c>
      <c r="O526" s="1" t="n">
        <v>0</v>
      </c>
      <c r="P526" s="1" t="n">
        <v>0</v>
      </c>
      <c r="Q526" s="1" t="n">
        <v>1</v>
      </c>
      <c r="R526" s="1" t="n">
        <v>1.669E-005</v>
      </c>
      <c r="S526" s="1" t="n">
        <v>2.579E-007</v>
      </c>
      <c r="T526" s="1" t="n">
        <v>3</v>
      </c>
      <c r="U526" s="1" t="n">
        <v>0</v>
      </c>
      <c r="V526" s="1" t="n">
        <v>0</v>
      </c>
      <c r="W526" s="186" t="s">
        <v>1007</v>
      </c>
      <c r="X526" s="1" t="s">
        <v>308</v>
      </c>
      <c r="Y526" s="1" t="s">
        <v>309</v>
      </c>
      <c r="AD526" s="1" t="n">
        <f aca="false">AD525+3</f>
        <v>1574</v>
      </c>
      <c r="AE526" s="1" t="n">
        <v>525</v>
      </c>
      <c r="AF526" s="1" t="str">
        <f aca="true">INDIRECT("A"&amp;AD526)</f>
        <v>88-0.6</v>
      </c>
      <c r="AG526" s="1" t="n">
        <f aca="true">INDIRECT("D"&amp;AD526)</f>
        <v>200</v>
      </c>
      <c r="AH526" s="1" t="n">
        <f aca="true">INDIRECT("E"&amp;AD526)</f>
        <v>976</v>
      </c>
      <c r="AI526" s="184" t="n">
        <f aca="true">INDIRECT("I"&amp;AD526)</f>
        <v>-8.0584E-006</v>
      </c>
      <c r="AJ526" s="184" t="n">
        <f aca="true">INDIRECT("J"&amp;AD526)</f>
        <v>-5.619E-007</v>
      </c>
      <c r="AK526" s="184" t="n">
        <f aca="true">AVERAGE(INDIRECT("K"&amp;AD526):INDIRECT("K"&amp;AD527-1))</f>
        <v>0.0014616</v>
      </c>
      <c r="AL526" s="184" t="n">
        <f aca="true">AVERAGE(INDIRECT("L"&amp;AD526):INDIRECT("L"&amp;AD527-1))</f>
        <v>5.69666666666667E-005</v>
      </c>
      <c r="AM526" s="184" t="n">
        <f aca="false">(ABS(AK526)/AK526*SQRT((AK526)^2+(AL526)^2))</f>
        <v>0.0014627097323499</v>
      </c>
      <c r="AO526" s="184" t="n">
        <f aca="true">STDEV(INDIRECT("K"&amp;AD526):INDIRECT("K"&amp;AD527-1))</f>
        <v>2.64575131106486E-007</v>
      </c>
    </row>
    <row r="527" customFormat="false" ht="14.25" hidden="false" customHeight="true" outlineLevel="0" collapsed="false">
      <c r="A527" s="1" t="s">
        <v>1008</v>
      </c>
      <c r="B527" s="1" t="s">
        <v>305</v>
      </c>
      <c r="C527" s="1" t="n">
        <v>0</v>
      </c>
      <c r="D527" s="1" t="n">
        <v>200</v>
      </c>
      <c r="E527" s="1" t="n">
        <v>976</v>
      </c>
      <c r="F527" s="1" t="s">
        <v>306</v>
      </c>
      <c r="G527" s="184" t="n">
        <v>0.0023188</v>
      </c>
      <c r="H527" s="184" t="n">
        <v>3.67E-005</v>
      </c>
      <c r="I527" s="184" t="n">
        <v>-8.4035E-006</v>
      </c>
      <c r="J527" s="184" t="n">
        <v>-3.195E-007</v>
      </c>
      <c r="K527" s="184" t="n">
        <v>0.0023272</v>
      </c>
      <c r="L527" s="184" t="n">
        <v>3.7E-005</v>
      </c>
      <c r="M527" s="185" t="n">
        <v>0.91</v>
      </c>
      <c r="N527" s="1" t="n">
        <v>0</v>
      </c>
      <c r="O527" s="1" t="n">
        <v>0</v>
      </c>
      <c r="P527" s="1" t="n">
        <v>0</v>
      </c>
      <c r="Q527" s="1" t="n">
        <v>1</v>
      </c>
      <c r="R527" s="1" t="n">
        <v>2.3272E-005</v>
      </c>
      <c r="S527" s="1" t="n">
        <v>3.703E-007</v>
      </c>
      <c r="T527" s="1" t="n">
        <v>3</v>
      </c>
      <c r="U527" s="1" t="n">
        <v>0</v>
      </c>
      <c r="V527" s="1" t="n">
        <v>0</v>
      </c>
      <c r="W527" s="186" t="s">
        <v>1009</v>
      </c>
      <c r="X527" s="1" t="s">
        <v>308</v>
      </c>
      <c r="Y527" s="1" t="s">
        <v>309</v>
      </c>
      <c r="AD527" s="1" t="n">
        <f aca="false">AD526+3</f>
        <v>1577</v>
      </c>
      <c r="AE527" s="1" t="n">
        <v>526</v>
      </c>
      <c r="AF527" s="1" t="str">
        <f aca="true">INDIRECT("A"&amp;AD527)</f>
        <v>88-0.4</v>
      </c>
      <c r="AG527" s="1" t="n">
        <f aca="true">INDIRECT("D"&amp;AD527)</f>
        <v>200</v>
      </c>
      <c r="AH527" s="1" t="n">
        <f aca="true">INDIRECT("E"&amp;AD527)</f>
        <v>976</v>
      </c>
      <c r="AI527" s="184" t="n">
        <f aca="true">INDIRECT("I"&amp;AD527)</f>
        <v>-8.0584E-006</v>
      </c>
      <c r="AJ527" s="184" t="n">
        <f aca="true">INDIRECT("J"&amp;AD527)</f>
        <v>-5.619E-007</v>
      </c>
      <c r="AK527" s="184" t="n">
        <f aca="true">AVERAGE(INDIRECT("K"&amp;AD527):INDIRECT("K"&amp;AD528-1))</f>
        <v>0.00107203333333333</v>
      </c>
      <c r="AL527" s="184" t="n">
        <f aca="true">AVERAGE(INDIRECT("L"&amp;AD527):INDIRECT("L"&amp;AD528-1))</f>
        <v>4.11666666666667E-005</v>
      </c>
      <c r="AM527" s="184" t="n">
        <f aca="false">(ABS(AK527)/AK527*SQRT((AK527)^2+(AL527)^2))</f>
        <v>0.00107282345342662</v>
      </c>
      <c r="AO527" s="184" t="n">
        <f aca="true">STDEV(INDIRECT("K"&amp;AD527):INDIRECT("K"&amp;AD528-1))</f>
        <v>6.65832811847866E-007</v>
      </c>
    </row>
    <row r="528" customFormat="false" ht="14.25" hidden="false" customHeight="true" outlineLevel="0" collapsed="false">
      <c r="A528" s="1" t="s">
        <v>1008</v>
      </c>
      <c r="B528" s="1" t="s">
        <v>305</v>
      </c>
      <c r="C528" s="1" t="n">
        <v>0</v>
      </c>
      <c r="D528" s="1" t="n">
        <v>200</v>
      </c>
      <c r="E528" s="1" t="n">
        <v>976</v>
      </c>
      <c r="F528" s="1" t="s">
        <v>306</v>
      </c>
      <c r="G528" s="184" t="n">
        <v>0.002317</v>
      </c>
      <c r="H528" s="184" t="n">
        <v>3.68E-005</v>
      </c>
      <c r="I528" s="184" t="n">
        <v>-8.4035E-006</v>
      </c>
      <c r="J528" s="184" t="n">
        <v>-3.195E-007</v>
      </c>
      <c r="K528" s="184" t="n">
        <v>0.0023254</v>
      </c>
      <c r="L528" s="184" t="n">
        <v>3.72E-005</v>
      </c>
      <c r="M528" s="185" t="n">
        <v>0.92</v>
      </c>
      <c r="N528" s="1" t="n">
        <v>0</v>
      </c>
      <c r="O528" s="1" t="n">
        <v>0</v>
      </c>
      <c r="P528" s="1" t="n">
        <v>0</v>
      </c>
      <c r="Q528" s="1" t="n">
        <v>1</v>
      </c>
      <c r="R528" s="1" t="n">
        <v>2.3254E-005</v>
      </c>
      <c r="S528" s="1" t="n">
        <v>3.716E-007</v>
      </c>
      <c r="T528" s="1" t="n">
        <v>3</v>
      </c>
      <c r="U528" s="1" t="n">
        <v>0</v>
      </c>
      <c r="V528" s="1" t="n">
        <v>0</v>
      </c>
      <c r="W528" s="186" t="s">
        <v>1010</v>
      </c>
      <c r="X528" s="1" t="s">
        <v>308</v>
      </c>
      <c r="Y528" s="1" t="s">
        <v>309</v>
      </c>
      <c r="AD528" s="1" t="n">
        <f aca="false">AD527+3</f>
        <v>1580</v>
      </c>
      <c r="AE528" s="1" t="n">
        <v>527</v>
      </c>
      <c r="AF528" s="1" t="str">
        <f aca="true">INDIRECT("A"&amp;AD528)</f>
        <v>88-0.2</v>
      </c>
      <c r="AG528" s="1" t="n">
        <f aca="true">INDIRECT("D"&amp;AD528)</f>
        <v>200</v>
      </c>
      <c r="AH528" s="1" t="n">
        <f aca="true">INDIRECT("E"&amp;AD528)</f>
        <v>976</v>
      </c>
      <c r="AI528" s="184" t="n">
        <f aca="true">INDIRECT("I"&amp;AD528)</f>
        <v>-8.0584E-006</v>
      </c>
      <c r="AJ528" s="184" t="n">
        <f aca="true">INDIRECT("J"&amp;AD528)</f>
        <v>-5.619E-007</v>
      </c>
      <c r="AK528" s="184" t="n">
        <f aca="true">AVERAGE(INDIRECT("K"&amp;AD528):INDIRECT("K"&amp;AD529-1))</f>
        <v>0.00122516666666667</v>
      </c>
      <c r="AL528" s="184" t="n">
        <f aca="true">AVERAGE(INDIRECT("L"&amp;AD528):INDIRECT("L"&amp;AD529-1))</f>
        <v>4.74333333333333E-005</v>
      </c>
      <c r="AM528" s="184" t="n">
        <f aca="false">(ABS(AK528)/AK528*SQRT((AK528)^2+(AL528)^2))</f>
        <v>0.00122608453306541</v>
      </c>
      <c r="AO528" s="184" t="n">
        <f aca="true">STDEV(INDIRECT("K"&amp;AD528):INDIRECT("K"&amp;AD529-1))</f>
        <v>2.516611478424E-007</v>
      </c>
    </row>
    <row r="529" customFormat="false" ht="14.25" hidden="false" customHeight="true" outlineLevel="0" collapsed="false">
      <c r="A529" s="1" t="s">
        <v>1008</v>
      </c>
      <c r="B529" s="1" t="s">
        <v>305</v>
      </c>
      <c r="C529" s="1" t="n">
        <v>0</v>
      </c>
      <c r="D529" s="1" t="n">
        <v>200</v>
      </c>
      <c r="E529" s="1" t="n">
        <v>976</v>
      </c>
      <c r="F529" s="1" t="s">
        <v>306</v>
      </c>
      <c r="G529" s="184" t="n">
        <v>0.0023143</v>
      </c>
      <c r="H529" s="184" t="n">
        <v>3.63E-005</v>
      </c>
      <c r="I529" s="184" t="n">
        <v>-8.4035E-006</v>
      </c>
      <c r="J529" s="184" t="n">
        <v>-3.195E-007</v>
      </c>
      <c r="K529" s="184" t="n">
        <v>0.0023227</v>
      </c>
      <c r="L529" s="184" t="n">
        <v>3.67E-005</v>
      </c>
      <c r="M529" s="185" t="n">
        <v>0.9</v>
      </c>
      <c r="N529" s="1" t="n">
        <v>0</v>
      </c>
      <c r="O529" s="1" t="n">
        <v>0</v>
      </c>
      <c r="P529" s="1" t="n">
        <v>0</v>
      </c>
      <c r="Q529" s="1" t="n">
        <v>1</v>
      </c>
      <c r="R529" s="1" t="n">
        <v>2.3227E-005</v>
      </c>
      <c r="S529" s="1" t="n">
        <v>3.665E-007</v>
      </c>
      <c r="T529" s="1" t="n">
        <v>3</v>
      </c>
      <c r="U529" s="1" t="n">
        <v>0</v>
      </c>
      <c r="V529" s="1" t="n">
        <v>0</v>
      </c>
      <c r="W529" s="186" t="s">
        <v>1011</v>
      </c>
      <c r="X529" s="1" t="s">
        <v>308</v>
      </c>
      <c r="Y529" s="1" t="s">
        <v>309</v>
      </c>
      <c r="AD529" s="1" t="n">
        <f aca="false">AD528+3</f>
        <v>1583</v>
      </c>
      <c r="AE529" s="1" t="n">
        <v>528</v>
      </c>
      <c r="AF529" s="1" t="str">
        <f aca="true">INDIRECT("A"&amp;AD529)</f>
        <v>88-&lt;0.2</v>
      </c>
      <c r="AG529" s="1" t="n">
        <f aca="true">INDIRECT("D"&amp;AD529)</f>
        <v>200</v>
      </c>
      <c r="AH529" s="1" t="n">
        <f aca="true">INDIRECT("E"&amp;AD529)</f>
        <v>976</v>
      </c>
      <c r="AI529" s="184" t="n">
        <f aca="true">INDIRECT("I"&amp;AD529)</f>
        <v>-8.0584E-006</v>
      </c>
      <c r="AJ529" s="184" t="n">
        <f aca="true">INDIRECT("J"&amp;AD529)</f>
        <v>-5.619E-007</v>
      </c>
      <c r="AK529" s="184" t="n">
        <f aca="true">AVERAGE(INDIRECT("K"&amp;AD529):INDIRECT("K"&amp;AD530-1))</f>
        <v>0.00507366666666667</v>
      </c>
      <c r="AL529" s="184" t="n">
        <f aca="true">AVERAGE(INDIRECT("L"&amp;AD529):INDIRECT("L"&amp;AD530-1))</f>
        <v>0.000178666666666667</v>
      </c>
      <c r="AM529" s="184" t="n">
        <f aca="false">(ABS(AK529)/AK529*SQRT((AK529)^2+(AL529)^2))</f>
        <v>0.00507681152124266</v>
      </c>
      <c r="AO529" s="184" t="n">
        <f aca="true">STDEV(INDIRECT("K"&amp;AD529):INDIRECT("K"&amp;AD530-1))</f>
        <v>4.0414518843252E-007</v>
      </c>
    </row>
    <row r="530" customFormat="false" ht="14.25" hidden="false" customHeight="true" outlineLevel="0" collapsed="false">
      <c r="A530" s="1" t="s">
        <v>1012</v>
      </c>
      <c r="B530" s="1" t="s">
        <v>305</v>
      </c>
      <c r="C530" s="1" t="n">
        <v>0</v>
      </c>
      <c r="D530" s="1" t="n">
        <v>200</v>
      </c>
      <c r="E530" s="1" t="n">
        <v>976</v>
      </c>
      <c r="F530" s="1" t="s">
        <v>306</v>
      </c>
      <c r="G530" s="184" t="n">
        <v>0.0017155</v>
      </c>
      <c r="H530" s="184" t="n">
        <v>2.5E-005</v>
      </c>
      <c r="I530" s="184" t="n">
        <v>-8.4035E-006</v>
      </c>
      <c r="J530" s="184" t="n">
        <v>-3.195E-007</v>
      </c>
      <c r="K530" s="184" t="n">
        <v>0.0017239</v>
      </c>
      <c r="L530" s="184" t="n">
        <v>2.53E-005</v>
      </c>
      <c r="M530" s="185" t="n">
        <v>0.84</v>
      </c>
      <c r="N530" s="1" t="n">
        <v>0</v>
      </c>
      <c r="O530" s="1" t="n">
        <v>0</v>
      </c>
      <c r="P530" s="1" t="n">
        <v>0</v>
      </c>
      <c r="Q530" s="1" t="n">
        <v>1</v>
      </c>
      <c r="R530" s="1" t="n">
        <v>1.7239E-005</v>
      </c>
      <c r="S530" s="1" t="n">
        <v>2.533E-007</v>
      </c>
      <c r="T530" s="1" t="n">
        <v>3</v>
      </c>
      <c r="U530" s="1" t="n">
        <v>0</v>
      </c>
      <c r="V530" s="1" t="n">
        <v>0</v>
      </c>
      <c r="W530" s="186" t="s">
        <v>1013</v>
      </c>
      <c r="X530" s="1" t="s">
        <v>308</v>
      </c>
      <c r="Y530" s="1" t="s">
        <v>309</v>
      </c>
      <c r="AD530" s="1" t="n">
        <f aca="false">AD529+3</f>
        <v>1586</v>
      </c>
      <c r="AE530" s="1" t="n">
        <v>529</v>
      </c>
      <c r="AF530" s="1" t="str">
        <f aca="true">INDIRECT("A"&amp;AD530)</f>
        <v>89-ALL</v>
      </c>
      <c r="AG530" s="1" t="n">
        <f aca="true">INDIRECT("D"&amp;AD530)</f>
        <v>200</v>
      </c>
      <c r="AH530" s="1" t="n">
        <f aca="true">INDIRECT("E"&amp;AD530)</f>
        <v>976</v>
      </c>
      <c r="AI530" s="184" t="n">
        <f aca="true">INDIRECT("I"&amp;AD530)</f>
        <v>-8.0584E-006</v>
      </c>
      <c r="AJ530" s="184" t="n">
        <f aca="true">INDIRECT("J"&amp;AD530)</f>
        <v>-5.619E-007</v>
      </c>
      <c r="AK530" s="184" t="n">
        <f aca="true">AVERAGE(INDIRECT("K"&amp;AD530):INDIRECT("K"&amp;AD531-1))</f>
        <v>0.00159903333333333</v>
      </c>
      <c r="AL530" s="184" t="n">
        <f aca="true">AVERAGE(INDIRECT("L"&amp;AD530):INDIRECT("L"&amp;AD531-1))</f>
        <v>6.9E-005</v>
      </c>
      <c r="AM530" s="184" t="n">
        <f aca="false">(ABS(AK530)/AK530*SQRT((AK530)^2+(AL530)^2))</f>
        <v>0.00160052135290696</v>
      </c>
      <c r="AO530" s="184" t="n">
        <f aca="true">STDEV(INDIRECT("K"&amp;AD530):INDIRECT("K"&amp;AD531-1))</f>
        <v>9.23760430703299E-007</v>
      </c>
    </row>
    <row r="531" customFormat="false" ht="14.25" hidden="false" customHeight="true" outlineLevel="0" collapsed="false">
      <c r="A531" s="1" t="s">
        <v>1012</v>
      </c>
      <c r="B531" s="1" t="s">
        <v>305</v>
      </c>
      <c r="C531" s="1" t="n">
        <v>0</v>
      </c>
      <c r="D531" s="1" t="n">
        <v>200</v>
      </c>
      <c r="E531" s="1" t="n">
        <v>976</v>
      </c>
      <c r="F531" s="1" t="s">
        <v>306</v>
      </c>
      <c r="G531" s="184" t="n">
        <v>0.0017156</v>
      </c>
      <c r="H531" s="184" t="n">
        <v>2.48E-005</v>
      </c>
      <c r="I531" s="184" t="n">
        <v>-8.4035E-006</v>
      </c>
      <c r="J531" s="184" t="n">
        <v>-3.195E-007</v>
      </c>
      <c r="K531" s="184" t="n">
        <v>0.001724</v>
      </c>
      <c r="L531" s="184" t="n">
        <v>2.51E-005</v>
      </c>
      <c r="M531" s="185" t="n">
        <v>0.84</v>
      </c>
      <c r="N531" s="1" t="n">
        <v>0</v>
      </c>
      <c r="O531" s="1" t="n">
        <v>0</v>
      </c>
      <c r="P531" s="1" t="n">
        <v>0</v>
      </c>
      <c r="Q531" s="1" t="n">
        <v>1</v>
      </c>
      <c r="R531" s="1" t="n">
        <v>1.724E-005</v>
      </c>
      <c r="S531" s="1" t="n">
        <v>2.513E-007</v>
      </c>
      <c r="T531" s="1" t="n">
        <v>3</v>
      </c>
      <c r="U531" s="1" t="n">
        <v>0</v>
      </c>
      <c r="V531" s="1" t="n">
        <v>0</v>
      </c>
      <c r="W531" s="186" t="s">
        <v>1014</v>
      </c>
      <c r="X531" s="1" t="s">
        <v>308</v>
      </c>
      <c r="Y531" s="1" t="s">
        <v>309</v>
      </c>
      <c r="AD531" s="1" t="n">
        <f aca="false">AD530+3</f>
        <v>1589</v>
      </c>
      <c r="AE531" s="1" t="n">
        <v>530</v>
      </c>
      <c r="AF531" s="1" t="str">
        <f aca="true">INDIRECT("A"&amp;AD531)</f>
        <v>89-0.8</v>
      </c>
      <c r="AG531" s="1" t="n">
        <f aca="true">INDIRECT("D"&amp;AD531)</f>
        <v>200</v>
      </c>
      <c r="AH531" s="1" t="n">
        <f aca="true">INDIRECT("E"&amp;AD531)</f>
        <v>976</v>
      </c>
      <c r="AI531" s="184" t="n">
        <f aca="true">INDIRECT("I"&amp;AD531)</f>
        <v>-8.0584E-006</v>
      </c>
      <c r="AJ531" s="184" t="n">
        <f aca="true">INDIRECT("J"&amp;AD531)</f>
        <v>-5.619E-007</v>
      </c>
      <c r="AK531" s="184" t="n">
        <f aca="true">AVERAGE(INDIRECT("K"&amp;AD531):INDIRECT("K"&amp;AD532-1))</f>
        <v>0.00198373333333333</v>
      </c>
      <c r="AL531" s="184" t="n">
        <f aca="true">AVERAGE(INDIRECT("L"&amp;AD531):INDIRECT("L"&amp;AD532-1))</f>
        <v>9.08666666666667E-005</v>
      </c>
      <c r="AM531" s="184" t="n">
        <f aca="false">(ABS(AK531)/AK531*SQRT((AK531)^2+(AL531)^2))</f>
        <v>0.00198581335701241</v>
      </c>
      <c r="AO531" s="184" t="n">
        <f aca="true">STDEV(INDIRECT("K"&amp;AD531):INDIRECT("K"&amp;AD532-1))</f>
        <v>2.08166599946523E-007</v>
      </c>
    </row>
    <row r="532" customFormat="false" ht="14.25" hidden="false" customHeight="true" outlineLevel="0" collapsed="false">
      <c r="A532" s="1" t="s">
        <v>1012</v>
      </c>
      <c r="B532" s="1" t="s">
        <v>305</v>
      </c>
      <c r="C532" s="1" t="n">
        <v>0</v>
      </c>
      <c r="D532" s="1" t="n">
        <v>200</v>
      </c>
      <c r="E532" s="1" t="n">
        <v>976</v>
      </c>
      <c r="F532" s="1" t="s">
        <v>306</v>
      </c>
      <c r="G532" s="184" t="n">
        <v>0.001716</v>
      </c>
      <c r="H532" s="184" t="n">
        <v>2.48E-005</v>
      </c>
      <c r="I532" s="184" t="n">
        <v>-8.4035E-006</v>
      </c>
      <c r="J532" s="184" t="n">
        <v>-3.195E-007</v>
      </c>
      <c r="K532" s="184" t="n">
        <v>0.0017244</v>
      </c>
      <c r="L532" s="184" t="n">
        <v>2.51E-005</v>
      </c>
      <c r="M532" s="185" t="n">
        <v>0.83</v>
      </c>
      <c r="N532" s="1" t="n">
        <v>0</v>
      </c>
      <c r="O532" s="1" t="n">
        <v>0</v>
      </c>
      <c r="P532" s="1" t="n">
        <v>0</v>
      </c>
      <c r="Q532" s="1" t="n">
        <v>1</v>
      </c>
      <c r="R532" s="1" t="n">
        <v>1.7244E-005</v>
      </c>
      <c r="S532" s="1" t="n">
        <v>2.509E-007</v>
      </c>
      <c r="T532" s="1" t="n">
        <v>3</v>
      </c>
      <c r="U532" s="1" t="n">
        <v>0</v>
      </c>
      <c r="V532" s="1" t="n">
        <v>0</v>
      </c>
      <c r="W532" s="186" t="s">
        <v>1015</v>
      </c>
      <c r="X532" s="1" t="s">
        <v>308</v>
      </c>
      <c r="Y532" s="1" t="s">
        <v>309</v>
      </c>
      <c r="AD532" s="1" t="n">
        <f aca="false">AD531+3</f>
        <v>1592</v>
      </c>
      <c r="AE532" s="1" t="n">
        <v>531</v>
      </c>
      <c r="AF532" s="1" t="str">
        <f aca="true">INDIRECT("A"&amp;AD532)</f>
        <v>89-0.6</v>
      </c>
      <c r="AG532" s="1" t="n">
        <f aca="true">INDIRECT("D"&amp;AD532)</f>
        <v>200</v>
      </c>
      <c r="AH532" s="1" t="n">
        <f aca="true">INDIRECT("E"&amp;AD532)</f>
        <v>976</v>
      </c>
      <c r="AI532" s="184" t="n">
        <f aca="true">INDIRECT("I"&amp;AD532)</f>
        <v>-8.0584E-006</v>
      </c>
      <c r="AJ532" s="184" t="n">
        <f aca="true">INDIRECT("J"&amp;AD532)</f>
        <v>-5.619E-007</v>
      </c>
      <c r="AK532" s="184" t="n">
        <f aca="true">AVERAGE(INDIRECT("K"&amp;AD532):INDIRECT("K"&amp;AD533-1))</f>
        <v>0.000977783333333333</v>
      </c>
      <c r="AL532" s="184" t="n">
        <f aca="true">AVERAGE(INDIRECT("L"&amp;AD532):INDIRECT("L"&amp;AD533-1))</f>
        <v>4.48823333333333E-005</v>
      </c>
      <c r="AM532" s="184" t="n">
        <f aca="false">(ABS(AK532)/AK532*SQRT((AK532)^2+(AL532)^2))</f>
        <v>0.000978812888549129</v>
      </c>
      <c r="AO532" s="184" t="n">
        <f aca="true">STDEV(INDIRECT("K"&amp;AD532):INDIRECT("K"&amp;AD533-1))</f>
        <v>5.27667824803977E-007</v>
      </c>
    </row>
    <row r="533" customFormat="false" ht="14.25" hidden="false" customHeight="true" outlineLevel="0" collapsed="false">
      <c r="A533" s="1" t="s">
        <v>1016</v>
      </c>
      <c r="B533" s="1" t="s">
        <v>305</v>
      </c>
      <c r="C533" s="1" t="n">
        <v>0</v>
      </c>
      <c r="D533" s="1" t="n">
        <v>200</v>
      </c>
      <c r="E533" s="1" t="n">
        <v>976</v>
      </c>
      <c r="F533" s="1" t="s">
        <v>306</v>
      </c>
      <c r="G533" s="184" t="n">
        <v>0.0012725</v>
      </c>
      <c r="H533" s="184" t="n">
        <v>1.95E-005</v>
      </c>
      <c r="I533" s="184" t="n">
        <v>-8.4035E-006</v>
      </c>
      <c r="J533" s="184" t="n">
        <v>-3.195E-007</v>
      </c>
      <c r="K533" s="184" t="n">
        <v>0.0012809</v>
      </c>
      <c r="L533" s="184" t="n">
        <v>1.98E-005</v>
      </c>
      <c r="M533" s="185" t="n">
        <v>0.88</v>
      </c>
      <c r="N533" s="1" t="n">
        <v>0</v>
      </c>
      <c r="O533" s="1" t="n">
        <v>0</v>
      </c>
      <c r="P533" s="1" t="n">
        <v>0</v>
      </c>
      <c r="Q533" s="1" t="n">
        <v>1</v>
      </c>
      <c r="R533" s="1" t="n">
        <v>1.2809E-005</v>
      </c>
      <c r="S533" s="1" t="n">
        <v>1.977E-007</v>
      </c>
      <c r="T533" s="1" t="n">
        <v>3</v>
      </c>
      <c r="U533" s="1" t="n">
        <v>0</v>
      </c>
      <c r="V533" s="1" t="n">
        <v>0</v>
      </c>
      <c r="W533" s="186" t="s">
        <v>1017</v>
      </c>
      <c r="X533" s="1" t="s">
        <v>308</v>
      </c>
      <c r="Y533" s="1" t="s">
        <v>309</v>
      </c>
      <c r="AD533" s="1" t="n">
        <f aca="false">AD532+3</f>
        <v>1595</v>
      </c>
      <c r="AE533" s="1" t="n">
        <v>532</v>
      </c>
      <c r="AF533" s="1" t="str">
        <f aca="true">INDIRECT("A"&amp;AD533)</f>
        <v>89-0.4</v>
      </c>
      <c r="AG533" s="1" t="n">
        <f aca="true">INDIRECT("D"&amp;AD533)</f>
        <v>200</v>
      </c>
      <c r="AH533" s="1" t="n">
        <f aca="true">INDIRECT("E"&amp;AD533)</f>
        <v>976</v>
      </c>
      <c r="AI533" s="184" t="n">
        <f aca="true">INDIRECT("I"&amp;AD533)</f>
        <v>-8.0584E-006</v>
      </c>
      <c r="AJ533" s="184" t="n">
        <f aca="true">INDIRECT("J"&amp;AD533)</f>
        <v>-5.619E-007</v>
      </c>
      <c r="AK533" s="184" t="n">
        <f aca="true">AVERAGE(INDIRECT("K"&amp;AD533):INDIRECT("K"&amp;AD534-1))</f>
        <v>0.0008379</v>
      </c>
      <c r="AL533" s="184" t="n">
        <f aca="true">AVERAGE(INDIRECT("L"&amp;AD533):INDIRECT("L"&amp;AD534-1))</f>
        <v>3.57763333333333E-005</v>
      </c>
      <c r="AM533" s="184" t="n">
        <f aca="false">(ABS(AK533)/AK533*SQRT((AK533)^2+(AL533)^2))</f>
        <v>0.000838663434296964</v>
      </c>
      <c r="AO533" s="184" t="n">
        <f aca="true">STDEV(INDIRECT("K"&amp;AD533):INDIRECT("K"&amp;AD534-1))</f>
        <v>3.46410161513596E-008</v>
      </c>
    </row>
    <row r="534" customFormat="false" ht="14.25" hidden="false" customHeight="true" outlineLevel="0" collapsed="false">
      <c r="A534" s="1" t="s">
        <v>1016</v>
      </c>
      <c r="B534" s="1" t="s">
        <v>305</v>
      </c>
      <c r="C534" s="1" t="n">
        <v>0</v>
      </c>
      <c r="D534" s="1" t="n">
        <v>200</v>
      </c>
      <c r="E534" s="1" t="n">
        <v>976</v>
      </c>
      <c r="F534" s="1" t="s">
        <v>306</v>
      </c>
      <c r="G534" s="184" t="n">
        <v>0.0012723</v>
      </c>
      <c r="H534" s="184" t="n">
        <v>1.94E-005</v>
      </c>
      <c r="I534" s="184" t="n">
        <v>-8.4035E-006</v>
      </c>
      <c r="J534" s="184" t="n">
        <v>-3.195E-007</v>
      </c>
      <c r="K534" s="184" t="n">
        <v>0.0012807</v>
      </c>
      <c r="L534" s="184" t="n">
        <v>1.97E-005</v>
      </c>
      <c r="M534" s="185" t="n">
        <v>0.88</v>
      </c>
      <c r="N534" s="1" t="n">
        <v>0</v>
      </c>
      <c r="O534" s="1" t="n">
        <v>0</v>
      </c>
      <c r="P534" s="1" t="n">
        <v>0</v>
      </c>
      <c r="Q534" s="1" t="n">
        <v>1</v>
      </c>
      <c r="R534" s="1" t="n">
        <v>1.2807E-005</v>
      </c>
      <c r="S534" s="1" t="n">
        <v>1.968E-007</v>
      </c>
      <c r="T534" s="1" t="n">
        <v>3</v>
      </c>
      <c r="U534" s="1" t="n">
        <v>0</v>
      </c>
      <c r="V534" s="1" t="n">
        <v>0</v>
      </c>
      <c r="W534" s="186" t="s">
        <v>1018</v>
      </c>
      <c r="X534" s="1" t="s">
        <v>308</v>
      </c>
      <c r="Y534" s="1" t="s">
        <v>309</v>
      </c>
      <c r="AD534" s="1" t="n">
        <f aca="false">AD533+3</f>
        <v>1598</v>
      </c>
      <c r="AE534" s="1" t="n">
        <v>533</v>
      </c>
      <c r="AF534" s="1" t="str">
        <f aca="true">INDIRECT("A"&amp;AD534)</f>
        <v>89-0.2</v>
      </c>
      <c r="AG534" s="1" t="n">
        <f aca="true">INDIRECT("D"&amp;AD534)</f>
        <v>200</v>
      </c>
      <c r="AH534" s="1" t="n">
        <f aca="true">INDIRECT("E"&amp;AD534)</f>
        <v>976</v>
      </c>
      <c r="AI534" s="184" t="n">
        <f aca="true">INDIRECT("I"&amp;AD534)</f>
        <v>-8.0584E-006</v>
      </c>
      <c r="AJ534" s="184" t="n">
        <f aca="true">INDIRECT("J"&amp;AD534)</f>
        <v>-5.619E-007</v>
      </c>
      <c r="AK534" s="184" t="n">
        <f aca="true">AVERAGE(INDIRECT("K"&amp;AD534):INDIRECT("K"&amp;AD535-1))</f>
        <v>0.00083188</v>
      </c>
      <c r="AL534" s="184" t="n">
        <f aca="true">AVERAGE(INDIRECT("L"&amp;AD534):INDIRECT("L"&amp;AD535-1))</f>
        <v>3.6089E-005</v>
      </c>
      <c r="AM534" s="184" t="n">
        <f aca="false">(ABS(AK534)/AK534*SQRT((AK534)^2+(AL534)^2))</f>
        <v>0.000832662446806027</v>
      </c>
      <c r="AO534" s="184" t="n">
        <f aca="true">STDEV(INDIRECT("K"&amp;AD534):INDIRECT("K"&amp;AD535-1))</f>
        <v>1.47309198626574E-007</v>
      </c>
    </row>
    <row r="535" customFormat="false" ht="14.25" hidden="false" customHeight="true" outlineLevel="0" collapsed="false">
      <c r="A535" s="1" t="s">
        <v>1016</v>
      </c>
      <c r="B535" s="1" t="s">
        <v>305</v>
      </c>
      <c r="C535" s="1" t="n">
        <v>0</v>
      </c>
      <c r="D535" s="1" t="n">
        <v>200</v>
      </c>
      <c r="E535" s="1" t="n">
        <v>976</v>
      </c>
      <c r="F535" s="1" t="s">
        <v>306</v>
      </c>
      <c r="G535" s="184" t="n">
        <v>0.0012723</v>
      </c>
      <c r="H535" s="184" t="n">
        <v>1.96E-005</v>
      </c>
      <c r="I535" s="184" t="n">
        <v>-8.4035E-006</v>
      </c>
      <c r="J535" s="184" t="n">
        <v>-3.195E-007</v>
      </c>
      <c r="K535" s="184" t="n">
        <v>0.0012807</v>
      </c>
      <c r="L535" s="184" t="n">
        <v>1.99E-005</v>
      </c>
      <c r="M535" s="185" t="n">
        <v>0.89</v>
      </c>
      <c r="N535" s="1" t="n">
        <v>0</v>
      </c>
      <c r="O535" s="1" t="n">
        <v>0</v>
      </c>
      <c r="P535" s="1" t="n">
        <v>0</v>
      </c>
      <c r="Q535" s="1" t="n">
        <v>1</v>
      </c>
      <c r="R535" s="1" t="n">
        <v>1.2807E-005</v>
      </c>
      <c r="S535" s="1" t="n">
        <v>1.991E-007</v>
      </c>
      <c r="T535" s="1" t="n">
        <v>3</v>
      </c>
      <c r="U535" s="1" t="n">
        <v>0</v>
      </c>
      <c r="V535" s="1" t="n">
        <v>0</v>
      </c>
      <c r="W535" s="186" t="s">
        <v>1019</v>
      </c>
      <c r="X535" s="1" t="s">
        <v>308</v>
      </c>
      <c r="Y535" s="1" t="s">
        <v>309</v>
      </c>
      <c r="AD535" s="1" t="n">
        <f aca="false">AD534+3</f>
        <v>1601</v>
      </c>
      <c r="AE535" s="1" t="n">
        <v>534</v>
      </c>
      <c r="AF535" s="1" t="str">
        <f aca="true">INDIRECT("A"&amp;AD535)</f>
        <v>89-&lt;0.2</v>
      </c>
      <c r="AG535" s="1" t="n">
        <f aca="true">INDIRECT("D"&amp;AD535)</f>
        <v>200</v>
      </c>
      <c r="AH535" s="1" t="n">
        <f aca="true">INDIRECT("E"&amp;AD535)</f>
        <v>976</v>
      </c>
      <c r="AI535" s="184" t="n">
        <f aca="true">INDIRECT("I"&amp;AD535)</f>
        <v>-8.0584E-006</v>
      </c>
      <c r="AJ535" s="184" t="n">
        <f aca="true">INDIRECT("J"&amp;AD535)</f>
        <v>-5.619E-007</v>
      </c>
      <c r="AK535" s="184" t="n">
        <f aca="true">AVERAGE(INDIRECT("K"&amp;AD535):INDIRECT("K"&amp;AD536-1))</f>
        <v>0.00266853333333333</v>
      </c>
      <c r="AL535" s="184" t="n">
        <f aca="true">AVERAGE(INDIRECT("L"&amp;AD535):INDIRECT("L"&amp;AD536-1))</f>
        <v>0.000108366666666667</v>
      </c>
      <c r="AM535" s="184" t="n">
        <f aca="false">(ABS(AK535)/AK535*SQRT((AK535)^2+(AL535)^2))</f>
        <v>0.00267073276191302</v>
      </c>
      <c r="AO535" s="184" t="n">
        <f aca="true">STDEV(INDIRECT("K"&amp;AD535):INDIRECT("K"&amp;AD536-1))</f>
        <v>3.21455025366412E-007</v>
      </c>
    </row>
    <row r="536" customFormat="false" ht="14.25" hidden="false" customHeight="true" outlineLevel="0" collapsed="false">
      <c r="A536" s="1" t="s">
        <v>1020</v>
      </c>
      <c r="B536" s="1" t="s">
        <v>305</v>
      </c>
      <c r="C536" s="1" t="n">
        <v>0</v>
      </c>
      <c r="D536" s="1" t="n">
        <v>200</v>
      </c>
      <c r="E536" s="1" t="n">
        <v>976</v>
      </c>
      <c r="F536" s="1" t="s">
        <v>306</v>
      </c>
      <c r="G536" s="184" t="n">
        <v>0.0014127</v>
      </c>
      <c r="H536" s="184" t="n">
        <v>2.02E-005</v>
      </c>
      <c r="I536" s="184" t="n">
        <v>-8.4035E-006</v>
      </c>
      <c r="J536" s="184" t="n">
        <v>-3.195E-007</v>
      </c>
      <c r="K536" s="184" t="n">
        <v>0.0014211</v>
      </c>
      <c r="L536" s="184" t="n">
        <v>2.06E-005</v>
      </c>
      <c r="M536" s="185" t="n">
        <v>0.83</v>
      </c>
      <c r="N536" s="1" t="n">
        <v>0</v>
      </c>
      <c r="O536" s="1" t="n">
        <v>0</v>
      </c>
      <c r="P536" s="1" t="n">
        <v>0</v>
      </c>
      <c r="Q536" s="1" t="n">
        <v>1</v>
      </c>
      <c r="R536" s="1" t="n">
        <v>1.4211E-005</v>
      </c>
      <c r="S536" s="1" t="n">
        <v>2.055E-007</v>
      </c>
      <c r="T536" s="1" t="n">
        <v>3</v>
      </c>
      <c r="U536" s="1" t="n">
        <v>0</v>
      </c>
      <c r="V536" s="1" t="n">
        <v>0</v>
      </c>
      <c r="W536" s="186" t="s">
        <v>1021</v>
      </c>
      <c r="X536" s="1" t="s">
        <v>308</v>
      </c>
      <c r="Y536" s="1" t="s">
        <v>309</v>
      </c>
      <c r="AD536" s="1" t="n">
        <f aca="false">AD535+3</f>
        <v>1604</v>
      </c>
      <c r="AE536" s="1" t="n">
        <v>535</v>
      </c>
      <c r="AF536" s="1" t="str">
        <f aca="true">INDIRECT("A"&amp;AD536)</f>
        <v>90-ALL</v>
      </c>
      <c r="AG536" s="1" t="n">
        <f aca="true">INDIRECT("D"&amp;AD536)</f>
        <v>200</v>
      </c>
      <c r="AH536" s="1" t="n">
        <f aca="true">INDIRECT("E"&amp;AD536)</f>
        <v>976</v>
      </c>
      <c r="AI536" s="184" t="n">
        <f aca="true">INDIRECT("I"&amp;AD536)</f>
        <v>-8.0584E-006</v>
      </c>
      <c r="AJ536" s="184" t="n">
        <f aca="true">INDIRECT("J"&amp;AD536)</f>
        <v>-5.619E-007</v>
      </c>
      <c r="AK536" s="184" t="n">
        <f aca="true">AVERAGE(INDIRECT("K"&amp;AD536):INDIRECT("K"&amp;AD537-1))</f>
        <v>0.0013706</v>
      </c>
      <c r="AL536" s="184" t="n">
        <f aca="true">AVERAGE(INDIRECT("L"&amp;AD536):INDIRECT("L"&amp;AD537-1))</f>
        <v>5.97E-005</v>
      </c>
      <c r="AM536" s="184" t="n">
        <f aca="false">(ABS(AK536)/AK536*SQRT((AK536)^2+(AL536)^2))</f>
        <v>0.0013718995772286</v>
      </c>
      <c r="AO536" s="184" t="n">
        <f aca="true">STDEV(INDIRECT("K"&amp;AD536):INDIRECT("K"&amp;AD537-1))</f>
        <v>2.00000000000005E-007</v>
      </c>
    </row>
    <row r="537" customFormat="false" ht="14.25" hidden="false" customHeight="true" outlineLevel="0" collapsed="false">
      <c r="A537" s="1" t="s">
        <v>1020</v>
      </c>
      <c r="B537" s="1" t="s">
        <v>305</v>
      </c>
      <c r="C537" s="1" t="n">
        <v>0</v>
      </c>
      <c r="D537" s="1" t="n">
        <v>200</v>
      </c>
      <c r="E537" s="1" t="n">
        <v>976</v>
      </c>
      <c r="F537" s="1" t="s">
        <v>306</v>
      </c>
      <c r="G537" s="184" t="n">
        <v>0.0014125</v>
      </c>
      <c r="H537" s="184" t="n">
        <v>2.03E-005</v>
      </c>
      <c r="I537" s="184" t="n">
        <v>-8.4035E-006</v>
      </c>
      <c r="J537" s="184" t="n">
        <v>-3.195E-007</v>
      </c>
      <c r="K537" s="184" t="n">
        <v>0.0014209</v>
      </c>
      <c r="L537" s="184" t="n">
        <v>2.06E-005</v>
      </c>
      <c r="M537" s="185" t="n">
        <v>0.83</v>
      </c>
      <c r="N537" s="1" t="n">
        <v>0</v>
      </c>
      <c r="O537" s="1" t="n">
        <v>0</v>
      </c>
      <c r="P537" s="1" t="n">
        <v>0</v>
      </c>
      <c r="Q537" s="1" t="n">
        <v>1</v>
      </c>
      <c r="R537" s="1" t="n">
        <v>1.4209E-005</v>
      </c>
      <c r="S537" s="1" t="n">
        <v>2.062E-007</v>
      </c>
      <c r="T537" s="1" t="n">
        <v>3</v>
      </c>
      <c r="U537" s="1" t="n">
        <v>0</v>
      </c>
      <c r="V537" s="1" t="n">
        <v>0</v>
      </c>
      <c r="W537" s="186" t="s">
        <v>1022</v>
      </c>
      <c r="X537" s="1" t="s">
        <v>308</v>
      </c>
      <c r="Y537" s="1" t="s">
        <v>309</v>
      </c>
      <c r="AD537" s="1" t="n">
        <f aca="false">AD536+3</f>
        <v>1607</v>
      </c>
      <c r="AE537" s="1" t="n">
        <v>536</v>
      </c>
      <c r="AF537" s="1" t="str">
        <f aca="true">INDIRECT("A"&amp;AD537)</f>
        <v>90-0.8</v>
      </c>
      <c r="AG537" s="1" t="n">
        <f aca="true">INDIRECT("D"&amp;AD537)</f>
        <v>200</v>
      </c>
      <c r="AH537" s="1" t="n">
        <f aca="true">INDIRECT("E"&amp;AD537)</f>
        <v>976</v>
      </c>
      <c r="AI537" s="184" t="n">
        <f aca="true">INDIRECT("I"&amp;AD537)</f>
        <v>-8.0584E-006</v>
      </c>
      <c r="AJ537" s="184" t="n">
        <f aca="true">INDIRECT("J"&amp;AD537)</f>
        <v>-5.619E-007</v>
      </c>
      <c r="AK537" s="184" t="n">
        <f aca="true">AVERAGE(INDIRECT("K"&amp;AD537):INDIRECT("K"&amp;AD538-1))</f>
        <v>0.0016004</v>
      </c>
      <c r="AL537" s="184" t="n">
        <f aca="true">AVERAGE(INDIRECT("L"&amp;AD537):INDIRECT("L"&amp;AD538-1))</f>
        <v>8.64333333333333E-005</v>
      </c>
      <c r="AM537" s="184" t="n">
        <f aca="false">(ABS(AK537)/AK537*SQRT((AK537)^2+(AL537)^2))</f>
        <v>0.0016027323173603</v>
      </c>
      <c r="AO537" s="184" t="n">
        <f aca="true">STDEV(INDIRECT("K"&amp;AD537):INDIRECT("K"&amp;AD538-1))</f>
        <v>5.29150262212972E-007</v>
      </c>
    </row>
    <row r="538" customFormat="false" ht="14.25" hidden="false" customHeight="true" outlineLevel="0" collapsed="false">
      <c r="A538" s="1" t="s">
        <v>1020</v>
      </c>
      <c r="B538" s="1" t="s">
        <v>305</v>
      </c>
      <c r="C538" s="1" t="n">
        <v>0</v>
      </c>
      <c r="D538" s="1" t="n">
        <v>200</v>
      </c>
      <c r="E538" s="1" t="n">
        <v>976</v>
      </c>
      <c r="F538" s="1" t="s">
        <v>306</v>
      </c>
      <c r="G538" s="184" t="n">
        <v>0.0014126</v>
      </c>
      <c r="H538" s="184" t="n">
        <v>2.02E-005</v>
      </c>
      <c r="I538" s="184" t="n">
        <v>-8.4035E-006</v>
      </c>
      <c r="J538" s="184" t="n">
        <v>-3.195E-007</v>
      </c>
      <c r="K538" s="184" t="n">
        <v>0.001421</v>
      </c>
      <c r="L538" s="184" t="n">
        <v>2.05E-005</v>
      </c>
      <c r="M538" s="185" t="n">
        <v>0.83</v>
      </c>
      <c r="N538" s="1" t="n">
        <v>0</v>
      </c>
      <c r="O538" s="1" t="n">
        <v>0</v>
      </c>
      <c r="P538" s="1" t="n">
        <v>0</v>
      </c>
      <c r="Q538" s="1" t="n">
        <v>1</v>
      </c>
      <c r="R538" s="1" t="n">
        <v>1.421E-005</v>
      </c>
      <c r="S538" s="1" t="n">
        <v>2.054E-007</v>
      </c>
      <c r="T538" s="1" t="n">
        <v>3</v>
      </c>
      <c r="U538" s="1" t="n">
        <v>0</v>
      </c>
      <c r="V538" s="1" t="n">
        <v>0</v>
      </c>
      <c r="W538" s="186" t="s">
        <v>1023</v>
      </c>
      <c r="X538" s="1" t="s">
        <v>308</v>
      </c>
      <c r="Y538" s="1" t="s">
        <v>309</v>
      </c>
      <c r="AD538" s="1" t="n">
        <f aca="false">AD537+3</f>
        <v>1610</v>
      </c>
      <c r="AE538" s="1" t="n">
        <v>537</v>
      </c>
      <c r="AF538" s="1" t="str">
        <f aca="true">INDIRECT("A"&amp;AD538)</f>
        <v>90-0.6</v>
      </c>
      <c r="AG538" s="1" t="n">
        <f aca="true">INDIRECT("D"&amp;AD538)</f>
        <v>200</v>
      </c>
      <c r="AH538" s="1" t="n">
        <f aca="true">INDIRECT("E"&amp;AD538)</f>
        <v>976</v>
      </c>
      <c r="AI538" s="184" t="n">
        <f aca="true">INDIRECT("I"&amp;AD538)</f>
        <v>-8.0584E-006</v>
      </c>
      <c r="AJ538" s="184" t="n">
        <f aca="true">INDIRECT("J"&amp;AD538)</f>
        <v>-5.619E-007</v>
      </c>
      <c r="AK538" s="184" t="n">
        <f aca="true">AVERAGE(INDIRECT("K"&amp;AD538):INDIRECT("K"&amp;AD539-1))</f>
        <v>0.00110993333333333</v>
      </c>
      <c r="AL538" s="184" t="n">
        <f aca="true">AVERAGE(INDIRECT("L"&amp;AD538):INDIRECT("L"&amp;AD539-1))</f>
        <v>5.18E-005</v>
      </c>
      <c r="AM538" s="184" t="n">
        <f aca="false">(ABS(AK538)/AK538*SQRT((AK538)^2+(AL538)^2))</f>
        <v>0.00111114141514231</v>
      </c>
      <c r="AO538" s="184" t="n">
        <f aca="true">STDEV(INDIRECT("K"&amp;AD538):INDIRECT("K"&amp;AD539-1))</f>
        <v>4.16333199893254E-007</v>
      </c>
    </row>
    <row r="539" customFormat="false" ht="14.25" hidden="false" customHeight="true" outlineLevel="0" collapsed="false">
      <c r="A539" s="1" t="s">
        <v>1024</v>
      </c>
      <c r="B539" s="1" t="s">
        <v>305</v>
      </c>
      <c r="C539" s="1" t="n">
        <v>0</v>
      </c>
      <c r="D539" s="1" t="n">
        <v>200</v>
      </c>
      <c r="E539" s="1" t="n">
        <v>976</v>
      </c>
      <c r="F539" s="1" t="s">
        <v>306</v>
      </c>
      <c r="G539" s="184" t="n">
        <v>0.0026961</v>
      </c>
      <c r="H539" s="184" t="n">
        <v>3.62E-005</v>
      </c>
      <c r="I539" s="184" t="n">
        <v>-8.4035E-006</v>
      </c>
      <c r="J539" s="184" t="n">
        <v>-3.195E-007</v>
      </c>
      <c r="K539" s="184" t="n">
        <v>0.0027045</v>
      </c>
      <c r="L539" s="184" t="n">
        <v>3.65E-005</v>
      </c>
      <c r="M539" s="185" t="n">
        <v>0.77</v>
      </c>
      <c r="N539" s="1" t="n">
        <v>0</v>
      </c>
      <c r="O539" s="1" t="n">
        <v>0</v>
      </c>
      <c r="P539" s="1" t="n">
        <v>0</v>
      </c>
      <c r="Q539" s="1" t="n">
        <v>1</v>
      </c>
      <c r="R539" s="1" t="n">
        <v>2.7045E-005</v>
      </c>
      <c r="S539" s="1" t="n">
        <v>3.652E-007</v>
      </c>
      <c r="T539" s="1" t="n">
        <v>3</v>
      </c>
      <c r="U539" s="1" t="n">
        <v>0</v>
      </c>
      <c r="V539" s="1" t="n">
        <v>0</v>
      </c>
      <c r="W539" s="186" t="s">
        <v>1025</v>
      </c>
      <c r="X539" s="1" t="s">
        <v>308</v>
      </c>
      <c r="Y539" s="1" t="s">
        <v>309</v>
      </c>
      <c r="AD539" s="1" t="n">
        <f aca="false">AD538+3</f>
        <v>1613</v>
      </c>
      <c r="AE539" s="1" t="n">
        <v>538</v>
      </c>
      <c r="AF539" s="1" t="str">
        <f aca="true">INDIRECT("A"&amp;AD539)</f>
        <v>90-0.4</v>
      </c>
      <c r="AG539" s="1" t="n">
        <f aca="true">INDIRECT("D"&amp;AD539)</f>
        <v>200</v>
      </c>
      <c r="AH539" s="1" t="n">
        <f aca="true">INDIRECT("E"&amp;AD539)</f>
        <v>976</v>
      </c>
      <c r="AI539" s="184" t="n">
        <f aca="true">INDIRECT("I"&amp;AD539)</f>
        <v>-8.0584E-006</v>
      </c>
      <c r="AJ539" s="184" t="n">
        <f aca="true">INDIRECT("J"&amp;AD539)</f>
        <v>-5.619E-007</v>
      </c>
      <c r="AK539" s="184" t="n">
        <f aca="true">AVERAGE(INDIRECT("K"&amp;AD539):INDIRECT("K"&amp;AD540-1))</f>
        <v>0.000995876666666667</v>
      </c>
      <c r="AL539" s="184" t="n">
        <f aca="true">AVERAGE(INDIRECT("L"&amp;AD539):INDIRECT("L"&amp;AD540-1))</f>
        <v>4.3249E-005</v>
      </c>
      <c r="AM539" s="184" t="n">
        <f aca="false">(ABS(AK539)/AK539*SQRT((AK539)^2+(AL539)^2))</f>
        <v>0.00099681533455907</v>
      </c>
      <c r="AO539" s="184" t="n">
        <f aca="true">STDEV(INDIRECT("K"&amp;AD539):INDIRECT("K"&amp;AD540-1))</f>
        <v>7.93872365896094E-007</v>
      </c>
    </row>
    <row r="540" customFormat="false" ht="14.25" hidden="false" customHeight="true" outlineLevel="0" collapsed="false">
      <c r="A540" s="1" t="s">
        <v>1024</v>
      </c>
      <c r="B540" s="1" t="s">
        <v>305</v>
      </c>
      <c r="C540" s="1" t="n">
        <v>0</v>
      </c>
      <c r="D540" s="1" t="n">
        <v>200</v>
      </c>
      <c r="E540" s="1" t="n">
        <v>976</v>
      </c>
      <c r="F540" s="1" t="s">
        <v>306</v>
      </c>
      <c r="G540" s="184" t="n">
        <v>0.0026957</v>
      </c>
      <c r="H540" s="184" t="n">
        <v>3.59E-005</v>
      </c>
      <c r="I540" s="184" t="n">
        <v>-8.4035E-006</v>
      </c>
      <c r="J540" s="184" t="n">
        <v>-3.195E-007</v>
      </c>
      <c r="K540" s="184" t="n">
        <v>0.0027041</v>
      </c>
      <c r="L540" s="184" t="n">
        <v>3.62E-005</v>
      </c>
      <c r="M540" s="185" t="n">
        <v>0.77</v>
      </c>
      <c r="N540" s="1" t="n">
        <v>0</v>
      </c>
      <c r="O540" s="1" t="n">
        <v>0</v>
      </c>
      <c r="P540" s="1" t="n">
        <v>0</v>
      </c>
      <c r="Q540" s="1" t="n">
        <v>1</v>
      </c>
      <c r="R540" s="1" t="n">
        <v>2.7041E-005</v>
      </c>
      <c r="S540" s="1" t="n">
        <v>3.62E-007</v>
      </c>
      <c r="T540" s="1" t="n">
        <v>3</v>
      </c>
      <c r="U540" s="1" t="n">
        <v>0</v>
      </c>
      <c r="V540" s="1" t="n">
        <v>0</v>
      </c>
      <c r="W540" s="186" t="s">
        <v>1026</v>
      </c>
      <c r="X540" s="1" t="s">
        <v>308</v>
      </c>
      <c r="Y540" s="1" t="s">
        <v>309</v>
      </c>
      <c r="AD540" s="1" t="n">
        <f aca="false">AD539+3</f>
        <v>1616</v>
      </c>
      <c r="AE540" s="1" t="n">
        <v>539</v>
      </c>
      <c r="AF540" s="1" t="str">
        <f aca="true">INDIRECT("A"&amp;AD540)</f>
        <v>90-0.2</v>
      </c>
      <c r="AG540" s="1" t="n">
        <f aca="true">INDIRECT("D"&amp;AD540)</f>
        <v>200</v>
      </c>
      <c r="AH540" s="1" t="n">
        <f aca="true">INDIRECT("E"&amp;AD540)</f>
        <v>976</v>
      </c>
      <c r="AI540" s="184" t="n">
        <f aca="true">INDIRECT("I"&amp;AD540)</f>
        <v>-8.0584E-006</v>
      </c>
      <c r="AJ540" s="184" t="n">
        <f aca="true">INDIRECT("J"&amp;AD540)</f>
        <v>-5.619E-007</v>
      </c>
      <c r="AK540" s="184" t="n">
        <f aca="true">AVERAGE(INDIRECT("K"&amp;AD540):INDIRECT("K"&amp;AD541-1))</f>
        <v>0.0010407</v>
      </c>
      <c r="AL540" s="184" t="n">
        <f aca="true">AVERAGE(INDIRECT("L"&amp;AD540):INDIRECT("L"&amp;AD541-1))</f>
        <v>4.32333333333333E-005</v>
      </c>
      <c r="AM540" s="184" t="n">
        <f aca="false">(ABS(AK540)/AK540*SQRT((AK540)^2+(AL540)^2))</f>
        <v>0.00104159762437858</v>
      </c>
      <c r="AO540" s="184" t="n">
        <f aca="true">STDEV(INDIRECT("K"&amp;AD540):INDIRECT("K"&amp;AD541-1))</f>
        <v>2.00000000000005E-007</v>
      </c>
    </row>
    <row r="541" customFormat="false" ht="14.25" hidden="false" customHeight="true" outlineLevel="0" collapsed="false">
      <c r="A541" s="1" t="s">
        <v>1024</v>
      </c>
      <c r="B541" s="1" t="s">
        <v>305</v>
      </c>
      <c r="C541" s="1" t="n">
        <v>0</v>
      </c>
      <c r="D541" s="1" t="n">
        <v>200</v>
      </c>
      <c r="E541" s="1" t="n">
        <v>976</v>
      </c>
      <c r="F541" s="1" t="s">
        <v>306</v>
      </c>
      <c r="G541" s="184" t="n">
        <v>0.0026956</v>
      </c>
      <c r="H541" s="184" t="n">
        <v>3.58E-005</v>
      </c>
      <c r="I541" s="184" t="n">
        <v>-8.4035E-006</v>
      </c>
      <c r="J541" s="184" t="n">
        <v>-3.195E-007</v>
      </c>
      <c r="K541" s="184" t="n">
        <v>0.002704</v>
      </c>
      <c r="L541" s="184" t="n">
        <v>3.62E-005</v>
      </c>
      <c r="M541" s="185" t="n">
        <v>0.77</v>
      </c>
      <c r="N541" s="1" t="n">
        <v>0</v>
      </c>
      <c r="O541" s="1" t="n">
        <v>0</v>
      </c>
      <c r="P541" s="1" t="n">
        <v>0</v>
      </c>
      <c r="Q541" s="1" t="n">
        <v>1</v>
      </c>
      <c r="R541" s="1" t="n">
        <v>2.704E-005</v>
      </c>
      <c r="S541" s="1" t="n">
        <v>3.616E-007</v>
      </c>
      <c r="T541" s="1" t="n">
        <v>3</v>
      </c>
      <c r="U541" s="1" t="n">
        <v>0</v>
      </c>
      <c r="V541" s="1" t="n">
        <v>0</v>
      </c>
      <c r="W541" s="186" t="s">
        <v>1027</v>
      </c>
      <c r="X541" s="1" t="s">
        <v>308</v>
      </c>
      <c r="Y541" s="1" t="s">
        <v>309</v>
      </c>
      <c r="AD541" s="1" t="n">
        <f aca="false">AD540+3</f>
        <v>1619</v>
      </c>
      <c r="AE541" s="1" t="n">
        <v>540</v>
      </c>
      <c r="AF541" s="1" t="str">
        <f aca="true">INDIRECT("A"&amp;AD541)</f>
        <v>90-&lt;0.2</v>
      </c>
      <c r="AG541" s="1" t="n">
        <f aca="true">INDIRECT("D"&amp;AD541)</f>
        <v>200</v>
      </c>
      <c r="AH541" s="1" t="n">
        <f aca="true">INDIRECT("E"&amp;AD541)</f>
        <v>976</v>
      </c>
      <c r="AI541" s="184" t="n">
        <f aca="true">INDIRECT("I"&amp;AD541)</f>
        <v>-8.0584E-006</v>
      </c>
      <c r="AJ541" s="184" t="n">
        <f aca="true">INDIRECT("J"&amp;AD541)</f>
        <v>-5.619E-007</v>
      </c>
      <c r="AK541" s="184" t="n">
        <f aca="true">AVERAGE(INDIRECT("K"&amp;AD541):INDIRECT("K"&amp;AD542-1))</f>
        <v>0.00242553333333333</v>
      </c>
      <c r="AL541" s="184" t="n">
        <f aca="true">AVERAGE(INDIRECT("L"&amp;AD541):INDIRECT("L"&amp;AD542-1))</f>
        <v>9.37E-005</v>
      </c>
      <c r="AM541" s="184" t="n">
        <f aca="false">(ABS(AK541)/AK541*SQRT((AK541)^2+(AL541)^2))</f>
        <v>0.00242734250593342</v>
      </c>
      <c r="AO541" s="184" t="n">
        <f aca="true">STDEV(INDIRECT("K"&amp;AD541):INDIRECT("K"&amp;AD542-1))</f>
        <v>2.08166599946523E-007</v>
      </c>
    </row>
    <row r="542" customFormat="false" ht="14.25" hidden="false" customHeight="true" outlineLevel="0" collapsed="false">
      <c r="A542" s="1" t="s">
        <v>1028</v>
      </c>
      <c r="B542" s="1" t="s">
        <v>305</v>
      </c>
      <c r="C542" s="1" t="n">
        <v>0</v>
      </c>
      <c r="D542" s="1" t="n">
        <v>200</v>
      </c>
      <c r="E542" s="1" t="n">
        <v>976</v>
      </c>
      <c r="F542" s="1" t="s">
        <v>306</v>
      </c>
      <c r="G542" s="184" t="n">
        <v>0.0019475</v>
      </c>
      <c r="H542" s="184" t="n">
        <v>4.37E-005</v>
      </c>
      <c r="I542" s="184" t="n">
        <v>-8.1212E-006</v>
      </c>
      <c r="J542" s="184" t="n">
        <v>-2.081E-007</v>
      </c>
      <c r="K542" s="184" t="n">
        <v>0.0019556</v>
      </c>
      <c r="L542" s="184" t="n">
        <v>4.39E-005</v>
      </c>
      <c r="M542" s="185" t="n">
        <v>1.29</v>
      </c>
      <c r="N542" s="1" t="n">
        <v>0</v>
      </c>
      <c r="O542" s="1" t="n">
        <v>0</v>
      </c>
      <c r="P542" s="1" t="n">
        <v>0</v>
      </c>
      <c r="Q542" s="1" t="n">
        <v>1</v>
      </c>
      <c r="R542" s="1" t="n">
        <v>1.9556E-005</v>
      </c>
      <c r="S542" s="1" t="n">
        <v>4.393E-007</v>
      </c>
      <c r="T542" s="1" t="n">
        <v>3</v>
      </c>
      <c r="U542" s="1" t="n">
        <v>0</v>
      </c>
      <c r="V542" s="1" t="n">
        <v>0</v>
      </c>
      <c r="W542" s="186" t="s">
        <v>1029</v>
      </c>
      <c r="X542" s="1" t="s">
        <v>1030</v>
      </c>
      <c r="Y542" s="1" t="s">
        <v>309</v>
      </c>
      <c r="AD542" s="1" t="n">
        <f aca="false">AD541+3</f>
        <v>1622</v>
      </c>
      <c r="AE542" s="1" t="n">
        <v>541</v>
      </c>
      <c r="AF542" s="1" t="str">
        <f aca="true">INDIRECT("A"&amp;AD542)</f>
        <v>91-ALL</v>
      </c>
      <c r="AG542" s="1" t="n">
        <f aca="true">INDIRECT("D"&amp;AD542)</f>
        <v>200</v>
      </c>
      <c r="AH542" s="1" t="n">
        <f aca="true">INDIRECT("E"&amp;AD542)</f>
        <v>976</v>
      </c>
      <c r="AI542" s="184" t="n">
        <f aca="true">INDIRECT("I"&amp;AD542)</f>
        <v>-8.0584E-006</v>
      </c>
      <c r="AJ542" s="184" t="n">
        <f aca="true">INDIRECT("J"&amp;AD542)</f>
        <v>-5.619E-007</v>
      </c>
      <c r="AK542" s="184" t="n">
        <f aca="true">AVERAGE(INDIRECT("K"&amp;AD542):INDIRECT("K"&amp;AD543-1))</f>
        <v>0.000629176666666667</v>
      </c>
      <c r="AL542" s="184" t="n">
        <f aca="true">AVERAGE(INDIRECT("L"&amp;AD542):INDIRECT("L"&amp;AD543-1))</f>
        <v>2.47346666666667E-005</v>
      </c>
      <c r="AM542" s="184" t="n">
        <f aca="false">(ABS(AK542)/AK542*SQRT((AK542)^2+(AL542)^2))</f>
        <v>0.000629662672875635</v>
      </c>
      <c r="AO542" s="184" t="n">
        <f aca="true">STDEV(INDIRECT("K"&amp;AD542):INDIRECT("K"&amp;AD543-1))</f>
        <v>1.85562208796208E-007</v>
      </c>
    </row>
    <row r="543" customFormat="false" ht="14.25" hidden="false" customHeight="true" outlineLevel="0" collapsed="false">
      <c r="A543" s="1" t="s">
        <v>1028</v>
      </c>
      <c r="B543" s="1" t="s">
        <v>305</v>
      </c>
      <c r="C543" s="1" t="n">
        <v>0</v>
      </c>
      <c r="D543" s="1" t="n">
        <v>200</v>
      </c>
      <c r="E543" s="1" t="n">
        <v>976</v>
      </c>
      <c r="F543" s="1" t="s">
        <v>306</v>
      </c>
      <c r="G543" s="184" t="n">
        <v>0.0019477</v>
      </c>
      <c r="H543" s="184" t="n">
        <v>4.35E-005</v>
      </c>
      <c r="I543" s="184" t="n">
        <v>-8.1212E-006</v>
      </c>
      <c r="J543" s="184" t="n">
        <v>-2.081E-007</v>
      </c>
      <c r="K543" s="184" t="n">
        <v>0.0019558</v>
      </c>
      <c r="L543" s="184" t="n">
        <v>4.37E-005</v>
      </c>
      <c r="M543" s="185" t="n">
        <v>1.28</v>
      </c>
      <c r="N543" s="1" t="n">
        <v>0</v>
      </c>
      <c r="O543" s="1" t="n">
        <v>0</v>
      </c>
      <c r="P543" s="1" t="n">
        <v>0</v>
      </c>
      <c r="Q543" s="1" t="n">
        <v>1</v>
      </c>
      <c r="R543" s="1" t="n">
        <v>1.9558E-005</v>
      </c>
      <c r="S543" s="1" t="n">
        <v>4.374E-007</v>
      </c>
      <c r="T543" s="1" t="n">
        <v>3</v>
      </c>
      <c r="U543" s="1" t="n">
        <v>0</v>
      </c>
      <c r="V543" s="1" t="n">
        <v>0</v>
      </c>
      <c r="W543" s="186" t="s">
        <v>1031</v>
      </c>
      <c r="X543" s="1" t="s">
        <v>1030</v>
      </c>
      <c r="Y543" s="1" t="s">
        <v>309</v>
      </c>
      <c r="AD543" s="1" t="n">
        <f aca="false">AD542+3</f>
        <v>1625</v>
      </c>
      <c r="AE543" s="1" t="n">
        <v>542</v>
      </c>
      <c r="AF543" s="1" t="str">
        <f aca="true">INDIRECT("A"&amp;AD543)</f>
        <v>91-0.8</v>
      </c>
      <c r="AG543" s="1" t="n">
        <f aca="true">INDIRECT("D"&amp;AD543)</f>
        <v>200</v>
      </c>
      <c r="AH543" s="1" t="n">
        <f aca="true">INDIRECT("E"&amp;AD543)</f>
        <v>976</v>
      </c>
      <c r="AI543" s="184" t="n">
        <f aca="true">INDIRECT("I"&amp;AD543)</f>
        <v>-8.0584E-006</v>
      </c>
      <c r="AJ543" s="184" t="n">
        <f aca="true">INDIRECT("J"&amp;AD543)</f>
        <v>-5.619E-007</v>
      </c>
      <c r="AK543" s="184" t="n">
        <f aca="true">AVERAGE(INDIRECT("K"&amp;AD543):INDIRECT("K"&amp;AD544-1))</f>
        <v>0.00183563333333333</v>
      </c>
      <c r="AL543" s="184" t="n">
        <f aca="true">AVERAGE(INDIRECT("L"&amp;AD543):INDIRECT("L"&amp;AD544-1))</f>
        <v>6.45666666666667E-005</v>
      </c>
      <c r="AM543" s="184" t="n">
        <f aca="false">(ABS(AK543)/AK543*SQRT((AK543)^2+(AL543)^2))</f>
        <v>0.00183676851804709</v>
      </c>
      <c r="AO543" s="184" t="n">
        <f aca="true">STDEV(INDIRECT("K"&amp;AD543):INDIRECT("K"&amp;AD544-1))</f>
        <v>1.02632028788939E-006</v>
      </c>
    </row>
    <row r="544" customFormat="false" ht="14.25" hidden="false" customHeight="true" outlineLevel="0" collapsed="false">
      <c r="A544" s="1" t="s">
        <v>1028</v>
      </c>
      <c r="B544" s="1" t="s">
        <v>305</v>
      </c>
      <c r="C544" s="1" t="n">
        <v>0</v>
      </c>
      <c r="D544" s="1" t="n">
        <v>200</v>
      </c>
      <c r="E544" s="1" t="n">
        <v>976</v>
      </c>
      <c r="F544" s="1" t="s">
        <v>306</v>
      </c>
      <c r="G544" s="184" t="n">
        <v>0.0019474</v>
      </c>
      <c r="H544" s="184" t="n">
        <v>4.34E-005</v>
      </c>
      <c r="I544" s="184" t="n">
        <v>-8.1212E-006</v>
      </c>
      <c r="J544" s="184" t="n">
        <v>-2.081E-007</v>
      </c>
      <c r="K544" s="184" t="n">
        <v>0.0019556</v>
      </c>
      <c r="L544" s="184" t="n">
        <v>4.36E-005</v>
      </c>
      <c r="M544" s="185" t="n">
        <v>1.28</v>
      </c>
      <c r="N544" s="1" t="n">
        <v>0</v>
      </c>
      <c r="O544" s="1" t="n">
        <v>0</v>
      </c>
      <c r="P544" s="1" t="n">
        <v>0</v>
      </c>
      <c r="Q544" s="1" t="n">
        <v>1</v>
      </c>
      <c r="R544" s="1" t="n">
        <v>1.9556E-005</v>
      </c>
      <c r="S544" s="1" t="n">
        <v>4.362E-007</v>
      </c>
      <c r="T544" s="1" t="n">
        <v>3</v>
      </c>
      <c r="U544" s="1" t="n">
        <v>0</v>
      </c>
      <c r="V544" s="1" t="n">
        <v>0</v>
      </c>
      <c r="W544" s="186" t="s">
        <v>1032</v>
      </c>
      <c r="X544" s="1" t="s">
        <v>1030</v>
      </c>
      <c r="Y544" s="1" t="s">
        <v>309</v>
      </c>
      <c r="AD544" s="1" t="n">
        <f aca="false">AD543+3</f>
        <v>1628</v>
      </c>
      <c r="AE544" s="1" t="n">
        <v>543</v>
      </c>
      <c r="AF544" s="1" t="str">
        <f aca="true">INDIRECT("A"&amp;AD544)</f>
        <v>91-0.6</v>
      </c>
      <c r="AG544" s="1" t="n">
        <f aca="true">INDIRECT("D"&amp;AD544)</f>
        <v>200</v>
      </c>
      <c r="AH544" s="1" t="n">
        <f aca="true">INDIRECT("E"&amp;AD544)</f>
        <v>976</v>
      </c>
      <c r="AI544" s="184" t="n">
        <f aca="true">INDIRECT("I"&amp;AD544)</f>
        <v>-8.0584E-006</v>
      </c>
      <c r="AJ544" s="184" t="n">
        <f aca="true">INDIRECT("J"&amp;AD544)</f>
        <v>-5.619E-007</v>
      </c>
      <c r="AK544" s="184" t="n">
        <f aca="true">AVERAGE(INDIRECT("K"&amp;AD544):INDIRECT("K"&amp;AD545-1))</f>
        <v>0.0008562</v>
      </c>
      <c r="AL544" s="184" t="n">
        <f aca="true">AVERAGE(INDIRECT("L"&amp;AD544):INDIRECT("L"&amp;AD545-1))</f>
        <v>3.1074E-005</v>
      </c>
      <c r="AM544" s="184" t="n">
        <f aca="false">(ABS(AK544)/AK544*SQRT((AK544)^2+(AL544)^2))</f>
        <v>0.000856763697571273</v>
      </c>
      <c r="AO544" s="184" t="n">
        <f aca="true">STDEV(INDIRECT("K"&amp;AD544):INDIRECT("K"&amp;AD545-1))</f>
        <v>5.11761663276942E-007</v>
      </c>
    </row>
    <row r="545" customFormat="false" ht="14.25" hidden="false" customHeight="true" outlineLevel="0" collapsed="false">
      <c r="A545" s="1" t="s">
        <v>1033</v>
      </c>
      <c r="B545" s="1" t="s">
        <v>305</v>
      </c>
      <c r="C545" s="1" t="n">
        <v>0</v>
      </c>
      <c r="D545" s="1" t="n">
        <v>200</v>
      </c>
      <c r="E545" s="1" t="n">
        <v>976</v>
      </c>
      <c r="F545" s="1" t="s">
        <v>306</v>
      </c>
      <c r="G545" s="184" t="n">
        <v>0.003195</v>
      </c>
      <c r="H545" s="184" t="n">
        <v>7.43E-005</v>
      </c>
      <c r="I545" s="184" t="n">
        <v>-8.1212E-006</v>
      </c>
      <c r="J545" s="184" t="n">
        <v>-2.081E-007</v>
      </c>
      <c r="K545" s="184" t="n">
        <v>0.0032032</v>
      </c>
      <c r="L545" s="184" t="n">
        <v>7.45E-005</v>
      </c>
      <c r="M545" s="185" t="n">
        <v>1.33</v>
      </c>
      <c r="N545" s="1" t="n">
        <v>0</v>
      </c>
      <c r="O545" s="1" t="n">
        <v>0</v>
      </c>
      <c r="P545" s="1" t="n">
        <v>0</v>
      </c>
      <c r="Q545" s="1" t="n">
        <v>1</v>
      </c>
      <c r="R545" s="1" t="n">
        <v>3.2032E-005</v>
      </c>
      <c r="S545" s="1" t="n">
        <v>7.448E-007</v>
      </c>
      <c r="T545" s="1" t="n">
        <v>4</v>
      </c>
      <c r="U545" s="1" t="n">
        <v>0</v>
      </c>
      <c r="V545" s="1" t="n">
        <v>0</v>
      </c>
      <c r="W545" s="186" t="s">
        <v>1034</v>
      </c>
      <c r="X545" s="1" t="s">
        <v>1030</v>
      </c>
      <c r="Y545" s="1" t="s">
        <v>309</v>
      </c>
      <c r="AD545" s="1" t="n">
        <f aca="false">AD544+3</f>
        <v>1631</v>
      </c>
      <c r="AE545" s="1" t="n">
        <v>544</v>
      </c>
      <c r="AF545" s="1" t="str">
        <f aca="true">INDIRECT("A"&amp;AD545)</f>
        <v>91-0.4</v>
      </c>
      <c r="AG545" s="1" t="n">
        <f aca="true">INDIRECT("D"&amp;AD545)</f>
        <v>200</v>
      </c>
      <c r="AH545" s="1" t="n">
        <f aca="true">INDIRECT("E"&amp;AD545)</f>
        <v>976</v>
      </c>
      <c r="AI545" s="184" t="n">
        <f aca="true">INDIRECT("I"&amp;AD545)</f>
        <v>-8.0584E-006</v>
      </c>
      <c r="AJ545" s="184" t="n">
        <f aca="true">INDIRECT("J"&amp;AD545)</f>
        <v>-5.619E-007</v>
      </c>
      <c r="AK545" s="184" t="n">
        <f aca="true">AVERAGE(INDIRECT("K"&amp;AD545):INDIRECT("K"&amp;AD546-1))</f>
        <v>0.00044918</v>
      </c>
      <c r="AL545" s="184" t="n">
        <f aca="true">AVERAGE(INDIRECT("L"&amp;AD545):INDIRECT("L"&amp;AD546-1))</f>
        <v>1.7593E-005</v>
      </c>
      <c r="AM545" s="184" t="n">
        <f aca="false">(ABS(AK545)/AK545*SQRT((AK545)^2+(AL545)^2))</f>
        <v>0.000449524399837206</v>
      </c>
      <c r="AO545" s="184" t="n">
        <f aca="true">STDEV(INDIRECT("K"&amp;AD545):INDIRECT("K"&amp;AD546-1))</f>
        <v>1.13578166916009E-007</v>
      </c>
    </row>
    <row r="546" customFormat="false" ht="14.25" hidden="false" customHeight="true" outlineLevel="0" collapsed="false">
      <c r="A546" s="1" t="s">
        <v>1033</v>
      </c>
      <c r="B546" s="1" t="s">
        <v>305</v>
      </c>
      <c r="C546" s="1" t="n">
        <v>0</v>
      </c>
      <c r="D546" s="1" t="n">
        <v>200</v>
      </c>
      <c r="E546" s="1" t="n">
        <v>976</v>
      </c>
      <c r="F546" s="1" t="s">
        <v>306</v>
      </c>
      <c r="G546" s="184" t="n">
        <v>0.0031945</v>
      </c>
      <c r="H546" s="184" t="n">
        <v>7.45E-005</v>
      </c>
      <c r="I546" s="184" t="n">
        <v>-8.1212E-006</v>
      </c>
      <c r="J546" s="184" t="n">
        <v>-2.081E-007</v>
      </c>
      <c r="K546" s="184" t="n">
        <v>0.0032026</v>
      </c>
      <c r="L546" s="184" t="n">
        <v>7.47E-005</v>
      </c>
      <c r="M546" s="185" t="n">
        <v>1.34</v>
      </c>
      <c r="N546" s="1" t="n">
        <v>0</v>
      </c>
      <c r="O546" s="1" t="n">
        <v>0</v>
      </c>
      <c r="P546" s="1" t="n">
        <v>0</v>
      </c>
      <c r="Q546" s="1" t="n">
        <v>1</v>
      </c>
      <c r="R546" s="1" t="n">
        <v>3.2026E-005</v>
      </c>
      <c r="S546" s="1" t="n">
        <v>7.474E-007</v>
      </c>
      <c r="T546" s="1" t="n">
        <v>4</v>
      </c>
      <c r="U546" s="1" t="n">
        <v>0</v>
      </c>
      <c r="V546" s="1" t="n">
        <v>0</v>
      </c>
      <c r="W546" s="186" t="s">
        <v>1035</v>
      </c>
      <c r="X546" s="1" t="s">
        <v>1030</v>
      </c>
      <c r="Y546" s="1" t="s">
        <v>309</v>
      </c>
      <c r="AD546" s="1" t="n">
        <f aca="false">AD545+3</f>
        <v>1634</v>
      </c>
      <c r="AE546" s="1" t="n">
        <v>545</v>
      </c>
      <c r="AF546" s="1" t="str">
        <f aca="true">INDIRECT("A"&amp;AD546)</f>
        <v>91-0.2</v>
      </c>
      <c r="AG546" s="1" t="n">
        <f aca="true">INDIRECT("D"&amp;AD546)</f>
        <v>200</v>
      </c>
      <c r="AH546" s="1" t="n">
        <f aca="true">INDIRECT("E"&amp;AD546)</f>
        <v>976</v>
      </c>
      <c r="AI546" s="184" t="n">
        <f aca="true">INDIRECT("I"&amp;AD546)</f>
        <v>-8.0584E-006</v>
      </c>
      <c r="AJ546" s="184" t="n">
        <f aca="true">INDIRECT("J"&amp;AD546)</f>
        <v>-5.619E-007</v>
      </c>
      <c r="AK546" s="184" t="n">
        <f aca="true">AVERAGE(INDIRECT("K"&amp;AD546):INDIRECT("K"&amp;AD547-1))</f>
        <v>0.000450506666666667</v>
      </c>
      <c r="AL546" s="184" t="n">
        <f aca="true">AVERAGE(INDIRECT("L"&amp;AD546):INDIRECT("L"&amp;AD547-1))</f>
        <v>1.7059E-005</v>
      </c>
      <c r="AM546" s="184" t="n">
        <f aca="false">(ABS(AK546)/AK546*SQRT((AK546)^2+(AL546)^2))</f>
        <v>0.000450829531189019</v>
      </c>
      <c r="AO546" s="184" t="n">
        <f aca="true">STDEV(INDIRECT("K"&amp;AD546):INDIRECT("K"&amp;AD547-1))</f>
        <v>7.35277725307473E-007</v>
      </c>
    </row>
    <row r="547" customFormat="false" ht="14.25" hidden="false" customHeight="true" outlineLevel="0" collapsed="false">
      <c r="A547" s="1" t="s">
        <v>1033</v>
      </c>
      <c r="B547" s="1" t="s">
        <v>305</v>
      </c>
      <c r="C547" s="1" t="n">
        <v>0</v>
      </c>
      <c r="D547" s="1" t="n">
        <v>200</v>
      </c>
      <c r="E547" s="1" t="n">
        <v>976</v>
      </c>
      <c r="F547" s="1" t="s">
        <v>306</v>
      </c>
      <c r="G547" s="184" t="n">
        <v>0.0031949</v>
      </c>
      <c r="H547" s="184" t="n">
        <v>7.4E-005</v>
      </c>
      <c r="I547" s="184" t="n">
        <v>-8.1212E-006</v>
      </c>
      <c r="J547" s="184" t="n">
        <v>-2.081E-007</v>
      </c>
      <c r="K547" s="184" t="n">
        <v>0.003203</v>
      </c>
      <c r="L547" s="184" t="n">
        <v>7.42E-005</v>
      </c>
      <c r="M547" s="185" t="n">
        <v>1.33</v>
      </c>
      <c r="N547" s="1" t="n">
        <v>0</v>
      </c>
      <c r="O547" s="1" t="n">
        <v>0</v>
      </c>
      <c r="P547" s="1" t="n">
        <v>0</v>
      </c>
      <c r="Q547" s="1" t="n">
        <v>1</v>
      </c>
      <c r="R547" s="1" t="n">
        <v>3.203E-005</v>
      </c>
      <c r="S547" s="1" t="n">
        <v>7.42E-007</v>
      </c>
      <c r="T547" s="1" t="n">
        <v>4</v>
      </c>
      <c r="U547" s="1" t="n">
        <v>0</v>
      </c>
      <c r="V547" s="1" t="n">
        <v>0</v>
      </c>
      <c r="W547" s="186" t="s">
        <v>1036</v>
      </c>
      <c r="X547" s="1" t="s">
        <v>1030</v>
      </c>
      <c r="Y547" s="1" t="s">
        <v>309</v>
      </c>
      <c r="AD547" s="1" t="n">
        <f aca="false">AD546+3</f>
        <v>1637</v>
      </c>
      <c r="AE547" s="1" t="n">
        <v>546</v>
      </c>
      <c r="AF547" s="1" t="str">
        <f aca="true">INDIRECT("A"&amp;AD547)</f>
        <v>91-&lt;0.2</v>
      </c>
      <c r="AG547" s="1" t="n">
        <f aca="true">INDIRECT("D"&amp;AD547)</f>
        <v>200</v>
      </c>
      <c r="AH547" s="1" t="n">
        <f aca="true">INDIRECT("E"&amp;AD547)</f>
        <v>976</v>
      </c>
      <c r="AI547" s="184" t="n">
        <f aca="true">INDIRECT("I"&amp;AD547)</f>
        <v>-8.0584E-006</v>
      </c>
      <c r="AJ547" s="184" t="n">
        <f aca="true">INDIRECT("J"&amp;AD547)</f>
        <v>-5.619E-007</v>
      </c>
      <c r="AK547" s="184" t="n">
        <f aca="true">AVERAGE(INDIRECT("K"&amp;AD547):INDIRECT("K"&amp;AD548-1))</f>
        <v>0.000856353333333333</v>
      </c>
      <c r="AL547" s="184" t="n">
        <f aca="true">AVERAGE(INDIRECT("L"&amp;AD547):INDIRECT("L"&amp;AD548-1))</f>
        <v>3.2115E-005</v>
      </c>
      <c r="AM547" s="184" t="n">
        <f aca="false">(ABS(AK547)/AK547*SQRT((AK547)^2+(AL547)^2))</f>
        <v>0.000856955310816212</v>
      </c>
      <c r="AO547" s="184" t="n">
        <f aca="true">STDEV(INDIRECT("K"&amp;AD547):INDIRECT("K"&amp;AD548-1))</f>
        <v>5.60119034967846E-007</v>
      </c>
    </row>
    <row r="548" customFormat="false" ht="14.25" hidden="false" customHeight="true" outlineLevel="0" collapsed="false">
      <c r="A548" s="1" t="s">
        <v>1037</v>
      </c>
      <c r="B548" s="1" t="s">
        <v>305</v>
      </c>
      <c r="C548" s="1" t="n">
        <v>0</v>
      </c>
      <c r="D548" s="1" t="n">
        <v>200</v>
      </c>
      <c r="E548" s="1" t="n">
        <v>976</v>
      </c>
      <c r="F548" s="1" t="s">
        <v>306</v>
      </c>
      <c r="G548" s="184" t="n">
        <v>0.0020401</v>
      </c>
      <c r="H548" s="184" t="n">
        <v>5.15E-005</v>
      </c>
      <c r="I548" s="184" t="n">
        <v>-8.1212E-006</v>
      </c>
      <c r="J548" s="184" t="n">
        <v>-2.081E-007</v>
      </c>
      <c r="K548" s="184" t="n">
        <v>0.0020482</v>
      </c>
      <c r="L548" s="184" t="n">
        <v>5.17E-005</v>
      </c>
      <c r="M548" s="185" t="n">
        <v>1.45</v>
      </c>
      <c r="N548" s="1" t="n">
        <v>0</v>
      </c>
      <c r="O548" s="1" t="n">
        <v>0</v>
      </c>
      <c r="P548" s="1" t="n">
        <v>0</v>
      </c>
      <c r="Q548" s="1" t="n">
        <v>1</v>
      </c>
      <c r="R548" s="1" t="n">
        <v>2.0482E-005</v>
      </c>
      <c r="S548" s="1" t="n">
        <v>5.169E-007</v>
      </c>
      <c r="T548" s="1" t="n">
        <v>3</v>
      </c>
      <c r="U548" s="1" t="n">
        <v>0</v>
      </c>
      <c r="V548" s="1" t="n">
        <v>0</v>
      </c>
      <c r="W548" s="186" t="s">
        <v>1038</v>
      </c>
      <c r="X548" s="1" t="s">
        <v>1030</v>
      </c>
      <c r="Y548" s="1" t="s">
        <v>309</v>
      </c>
      <c r="AD548" s="1" t="n">
        <f aca="false">AD547+3</f>
        <v>1640</v>
      </c>
      <c r="AE548" s="1" t="n">
        <v>547</v>
      </c>
      <c r="AF548" s="1" t="str">
        <f aca="true">INDIRECT("A"&amp;AD548)</f>
        <v>92-ALL</v>
      </c>
      <c r="AG548" s="1" t="n">
        <f aca="true">INDIRECT("D"&amp;AD548)</f>
        <v>200</v>
      </c>
      <c r="AH548" s="1" t="n">
        <f aca="true">INDIRECT("E"&amp;AD548)</f>
        <v>976</v>
      </c>
      <c r="AI548" s="184" t="n">
        <f aca="true">INDIRECT("I"&amp;AD548)</f>
        <v>-8.0584E-006</v>
      </c>
      <c r="AJ548" s="184" t="n">
        <f aca="true">INDIRECT("J"&amp;AD548)</f>
        <v>-5.619E-007</v>
      </c>
      <c r="AK548" s="184" t="n">
        <f aca="true">AVERAGE(INDIRECT("K"&amp;AD548):INDIRECT("K"&amp;AD549-1))</f>
        <v>0.00345283333333333</v>
      </c>
      <c r="AL548" s="184" t="n">
        <f aca="true">AVERAGE(INDIRECT("L"&amp;AD548):INDIRECT("L"&amp;AD549-1))</f>
        <v>0.0001197</v>
      </c>
      <c r="AM548" s="184" t="n">
        <f aca="false">(ABS(AK548)/AK548*SQRT((AK548)^2+(AL548)^2))</f>
        <v>0.00345490754113302</v>
      </c>
      <c r="AO548" s="184" t="n">
        <f aca="true">STDEV(INDIRECT("K"&amp;AD548):INDIRECT("K"&amp;AD549-1))</f>
        <v>7.57187779440064E-007</v>
      </c>
    </row>
    <row r="549" customFormat="false" ht="14.25" hidden="false" customHeight="true" outlineLevel="0" collapsed="false">
      <c r="A549" s="1" t="s">
        <v>1037</v>
      </c>
      <c r="B549" s="1" t="s">
        <v>305</v>
      </c>
      <c r="C549" s="1" t="n">
        <v>0</v>
      </c>
      <c r="D549" s="1" t="n">
        <v>200</v>
      </c>
      <c r="E549" s="1" t="n">
        <v>976</v>
      </c>
      <c r="F549" s="1" t="s">
        <v>306</v>
      </c>
      <c r="G549" s="184" t="n">
        <v>0.0020402</v>
      </c>
      <c r="H549" s="184" t="n">
        <v>5.16E-005</v>
      </c>
      <c r="I549" s="184" t="n">
        <v>-8.1212E-006</v>
      </c>
      <c r="J549" s="184" t="n">
        <v>-2.081E-007</v>
      </c>
      <c r="K549" s="184" t="n">
        <v>0.0020483</v>
      </c>
      <c r="L549" s="184" t="n">
        <v>5.18E-005</v>
      </c>
      <c r="M549" s="185" t="n">
        <v>1.45</v>
      </c>
      <c r="N549" s="1" t="n">
        <v>0</v>
      </c>
      <c r="O549" s="1" t="n">
        <v>0</v>
      </c>
      <c r="P549" s="1" t="n">
        <v>0</v>
      </c>
      <c r="Q549" s="1" t="n">
        <v>1</v>
      </c>
      <c r="R549" s="1" t="n">
        <v>2.0483E-005</v>
      </c>
      <c r="S549" s="1" t="n">
        <v>5.183E-007</v>
      </c>
      <c r="T549" s="1" t="n">
        <v>3</v>
      </c>
      <c r="U549" s="1" t="n">
        <v>0</v>
      </c>
      <c r="V549" s="1" t="n">
        <v>0</v>
      </c>
      <c r="W549" s="186" t="s">
        <v>1039</v>
      </c>
      <c r="X549" s="1" t="s">
        <v>1030</v>
      </c>
      <c r="Y549" s="1" t="s">
        <v>309</v>
      </c>
      <c r="AD549" s="1" t="n">
        <f aca="false">AD548+3</f>
        <v>1643</v>
      </c>
      <c r="AE549" s="1" t="n">
        <v>548</v>
      </c>
      <c r="AF549" s="1" t="str">
        <f aca="true">INDIRECT("A"&amp;AD549)</f>
        <v>92-0.8</v>
      </c>
      <c r="AG549" s="1" t="n">
        <f aca="true">INDIRECT("D"&amp;AD549)</f>
        <v>200</v>
      </c>
      <c r="AH549" s="1" t="n">
        <f aca="true">INDIRECT("E"&amp;AD549)</f>
        <v>976</v>
      </c>
      <c r="AI549" s="184" t="n">
        <f aca="true">INDIRECT("I"&amp;AD549)</f>
        <v>-8.0584E-006</v>
      </c>
      <c r="AJ549" s="184" t="n">
        <f aca="true">INDIRECT("J"&amp;AD549)</f>
        <v>-5.619E-007</v>
      </c>
      <c r="AK549" s="184" t="n">
        <f aca="true">AVERAGE(INDIRECT("K"&amp;AD549):INDIRECT("K"&amp;AD550-1))</f>
        <v>0.0037682</v>
      </c>
      <c r="AL549" s="184" t="n">
        <f aca="true">AVERAGE(INDIRECT("L"&amp;AD549):INDIRECT("L"&amp;AD550-1))</f>
        <v>0.000124733333333333</v>
      </c>
      <c r="AM549" s="184" t="n">
        <f aca="false">(ABS(AK549)/AK549*SQRT((AK549)^2+(AL549)^2))</f>
        <v>0.00377026386933918</v>
      </c>
      <c r="AO549" s="184" t="n">
        <f aca="true">STDEV(INDIRECT("K"&amp;AD549):INDIRECT("K"&amp;AD550-1))</f>
        <v>7.21110255092966E-007</v>
      </c>
    </row>
    <row r="550" customFormat="false" ht="14.25" hidden="false" customHeight="true" outlineLevel="0" collapsed="false">
      <c r="A550" s="1" t="s">
        <v>1037</v>
      </c>
      <c r="B550" s="1" t="s">
        <v>305</v>
      </c>
      <c r="C550" s="1" t="n">
        <v>0</v>
      </c>
      <c r="D550" s="1" t="n">
        <v>200</v>
      </c>
      <c r="E550" s="1" t="n">
        <v>976</v>
      </c>
      <c r="F550" s="1" t="s">
        <v>306</v>
      </c>
      <c r="G550" s="184" t="n">
        <v>0.0020398</v>
      </c>
      <c r="H550" s="184" t="n">
        <v>5.17E-005</v>
      </c>
      <c r="I550" s="184" t="n">
        <v>-8.1212E-006</v>
      </c>
      <c r="J550" s="184" t="n">
        <v>-2.081E-007</v>
      </c>
      <c r="K550" s="184" t="n">
        <v>0.0020479</v>
      </c>
      <c r="L550" s="184" t="n">
        <v>5.19E-005</v>
      </c>
      <c r="M550" s="185" t="n">
        <v>1.45</v>
      </c>
      <c r="N550" s="1" t="n">
        <v>0</v>
      </c>
      <c r="O550" s="1" t="n">
        <v>0</v>
      </c>
      <c r="P550" s="1" t="n">
        <v>0</v>
      </c>
      <c r="Q550" s="1" t="n">
        <v>1</v>
      </c>
      <c r="R550" s="1" t="n">
        <v>2.0479E-005</v>
      </c>
      <c r="S550" s="1" t="n">
        <v>5.195E-007</v>
      </c>
      <c r="T550" s="1" t="n">
        <v>3</v>
      </c>
      <c r="U550" s="1" t="n">
        <v>0</v>
      </c>
      <c r="V550" s="1" t="n">
        <v>0</v>
      </c>
      <c r="W550" s="186" t="s">
        <v>1040</v>
      </c>
      <c r="X550" s="1" t="s">
        <v>1030</v>
      </c>
      <c r="Y550" s="1" t="s">
        <v>309</v>
      </c>
      <c r="AD550" s="1" t="n">
        <f aca="false">AD549+3</f>
        <v>1646</v>
      </c>
      <c r="AE550" s="1" t="n">
        <v>549</v>
      </c>
      <c r="AF550" s="1" t="str">
        <f aca="true">INDIRECT("A"&amp;AD550)</f>
        <v>92-0.6</v>
      </c>
      <c r="AG550" s="1" t="n">
        <f aca="true">INDIRECT("D"&amp;AD550)</f>
        <v>200</v>
      </c>
      <c r="AH550" s="1" t="n">
        <f aca="true">INDIRECT("E"&amp;AD550)</f>
        <v>976</v>
      </c>
      <c r="AI550" s="184" t="n">
        <f aca="true">INDIRECT("I"&amp;AD550)</f>
        <v>-8.0584E-006</v>
      </c>
      <c r="AJ550" s="184" t="n">
        <f aca="true">INDIRECT("J"&amp;AD550)</f>
        <v>-5.619E-007</v>
      </c>
      <c r="AK550" s="184" t="n">
        <f aca="true">AVERAGE(INDIRECT("K"&amp;AD550):INDIRECT("K"&amp;AD551-1))</f>
        <v>0.0029158</v>
      </c>
      <c r="AL550" s="184" t="n">
        <f aca="true">AVERAGE(INDIRECT("L"&amp;AD550):INDIRECT("L"&amp;AD551-1))</f>
        <v>0.000106033333333333</v>
      </c>
      <c r="AM550" s="184" t="n">
        <f aca="false">(ABS(AK550)/AK550*SQRT((AK550)^2+(AL550)^2))</f>
        <v>0.00291772731895525</v>
      </c>
      <c r="AO550" s="184" t="n">
        <f aca="true">STDEV(INDIRECT("K"&amp;AD550):INDIRECT("K"&amp;AD551-1))</f>
        <v>8.18535277187073E-007</v>
      </c>
    </row>
    <row r="551" customFormat="false" ht="14.25" hidden="false" customHeight="true" outlineLevel="0" collapsed="false">
      <c r="A551" s="1" t="s">
        <v>1041</v>
      </c>
      <c r="B551" s="1" t="s">
        <v>305</v>
      </c>
      <c r="C551" s="1" t="n">
        <v>0</v>
      </c>
      <c r="D551" s="1" t="n">
        <v>200</v>
      </c>
      <c r="E551" s="1" t="n">
        <v>976</v>
      </c>
      <c r="F551" s="1" t="s">
        <v>306</v>
      </c>
      <c r="G551" s="184" t="n">
        <v>0.0014238</v>
      </c>
      <c r="H551" s="184" t="n">
        <v>3.36E-005</v>
      </c>
      <c r="I551" s="184" t="n">
        <v>-8.1212E-006</v>
      </c>
      <c r="J551" s="184" t="n">
        <v>-2.081E-007</v>
      </c>
      <c r="K551" s="184" t="n">
        <v>0.001432</v>
      </c>
      <c r="L551" s="184" t="n">
        <v>3.38E-005</v>
      </c>
      <c r="M551" s="185" t="n">
        <v>1.35</v>
      </c>
      <c r="N551" s="1" t="n">
        <v>0</v>
      </c>
      <c r="O551" s="1" t="n">
        <v>0</v>
      </c>
      <c r="P551" s="1" t="n">
        <v>0</v>
      </c>
      <c r="Q551" s="1" t="n">
        <v>1</v>
      </c>
      <c r="R551" s="1" t="n">
        <v>1.432E-005</v>
      </c>
      <c r="S551" s="1" t="n">
        <v>3.381E-007</v>
      </c>
      <c r="T551" s="1" t="n">
        <v>3</v>
      </c>
      <c r="U551" s="1" t="n">
        <v>0</v>
      </c>
      <c r="V551" s="1" t="n">
        <v>0</v>
      </c>
      <c r="W551" s="186" t="s">
        <v>1042</v>
      </c>
      <c r="X551" s="1" t="s">
        <v>1030</v>
      </c>
      <c r="Y551" s="1" t="s">
        <v>309</v>
      </c>
      <c r="AD551" s="1" t="n">
        <f aca="false">AD550+3</f>
        <v>1649</v>
      </c>
      <c r="AE551" s="1" t="n">
        <v>550</v>
      </c>
      <c r="AF551" s="1" t="str">
        <f aca="true">INDIRECT("A"&amp;AD551)</f>
        <v>92-0.4</v>
      </c>
      <c r="AG551" s="1" t="n">
        <f aca="true">INDIRECT("D"&amp;AD551)</f>
        <v>200</v>
      </c>
      <c r="AH551" s="1" t="n">
        <f aca="true">INDIRECT("E"&amp;AD551)</f>
        <v>976</v>
      </c>
      <c r="AI551" s="184" t="n">
        <f aca="true">INDIRECT("I"&amp;AD551)</f>
        <v>-8.0584E-006</v>
      </c>
      <c r="AJ551" s="184" t="n">
        <f aca="true">INDIRECT("J"&amp;AD551)</f>
        <v>-5.619E-007</v>
      </c>
      <c r="AK551" s="184" t="n">
        <f aca="true">AVERAGE(INDIRECT("K"&amp;AD551):INDIRECT("K"&amp;AD552-1))</f>
        <v>0.00161773333333333</v>
      </c>
      <c r="AL551" s="184" t="n">
        <f aca="true">AVERAGE(INDIRECT("L"&amp;AD551):INDIRECT("L"&amp;AD552-1))</f>
        <v>5.87E-005</v>
      </c>
      <c r="AM551" s="184" t="n">
        <f aca="false">(ABS(AK551)/AK551*SQRT((AK551)^2+(AL551)^2))</f>
        <v>0.00161879795767655</v>
      </c>
      <c r="AO551" s="184" t="n">
        <f aca="true">STDEV(INDIRECT("K"&amp;AD551):INDIRECT("K"&amp;AD552-1))</f>
        <v>1.15470053837865E-007</v>
      </c>
    </row>
    <row r="552" customFormat="false" ht="14.25" hidden="false" customHeight="true" outlineLevel="0" collapsed="false">
      <c r="A552" s="1" t="s">
        <v>1041</v>
      </c>
      <c r="B552" s="1" t="s">
        <v>305</v>
      </c>
      <c r="C552" s="1" t="n">
        <v>0</v>
      </c>
      <c r="D552" s="1" t="n">
        <v>200</v>
      </c>
      <c r="E552" s="1" t="n">
        <v>976</v>
      </c>
      <c r="F552" s="1" t="s">
        <v>306</v>
      </c>
      <c r="G552" s="184" t="n">
        <v>0.0014236</v>
      </c>
      <c r="H552" s="184" t="n">
        <v>3.33E-005</v>
      </c>
      <c r="I552" s="184" t="n">
        <v>-8.1212E-006</v>
      </c>
      <c r="J552" s="184" t="n">
        <v>-2.081E-007</v>
      </c>
      <c r="K552" s="184" t="n">
        <v>0.0014317</v>
      </c>
      <c r="L552" s="184" t="n">
        <v>3.35E-005</v>
      </c>
      <c r="M552" s="185" t="n">
        <v>1.34</v>
      </c>
      <c r="N552" s="1" t="n">
        <v>0</v>
      </c>
      <c r="O552" s="1" t="n">
        <v>0</v>
      </c>
      <c r="P552" s="1" t="n">
        <v>0</v>
      </c>
      <c r="Q552" s="1" t="n">
        <v>1</v>
      </c>
      <c r="R552" s="1" t="n">
        <v>1.4317E-005</v>
      </c>
      <c r="S552" s="1" t="n">
        <v>3.354E-007</v>
      </c>
      <c r="T552" s="1" t="n">
        <v>3</v>
      </c>
      <c r="U552" s="1" t="n">
        <v>0</v>
      </c>
      <c r="V552" s="1" t="n">
        <v>0</v>
      </c>
      <c r="W552" s="186" t="s">
        <v>1043</v>
      </c>
      <c r="X552" s="1" t="s">
        <v>1030</v>
      </c>
      <c r="Y552" s="1" t="s">
        <v>309</v>
      </c>
      <c r="AD552" s="1" t="n">
        <f aca="false">AD551+3</f>
        <v>1652</v>
      </c>
      <c r="AE552" s="1" t="n">
        <v>551</v>
      </c>
      <c r="AF552" s="1" t="str">
        <f aca="true">INDIRECT("A"&amp;AD552)</f>
        <v>92-0.2</v>
      </c>
      <c r="AG552" s="1" t="n">
        <f aca="true">INDIRECT("D"&amp;AD552)</f>
        <v>200</v>
      </c>
      <c r="AH552" s="1" t="n">
        <f aca="true">INDIRECT("E"&amp;AD552)</f>
        <v>976</v>
      </c>
      <c r="AI552" s="184" t="n">
        <f aca="true">INDIRECT("I"&amp;AD552)</f>
        <v>-8.0584E-006</v>
      </c>
      <c r="AJ552" s="184" t="n">
        <f aca="true">INDIRECT("J"&amp;AD552)</f>
        <v>-5.619E-007</v>
      </c>
      <c r="AK552" s="184" t="n">
        <f aca="true">AVERAGE(INDIRECT("K"&amp;AD552):INDIRECT("K"&amp;AD553-1))</f>
        <v>0.00219046666666667</v>
      </c>
      <c r="AL552" s="184" t="n">
        <f aca="true">AVERAGE(INDIRECT("L"&amp;AD552):INDIRECT("L"&amp;AD553-1))</f>
        <v>7.71E-005</v>
      </c>
      <c r="AM552" s="184" t="n">
        <f aca="false">(ABS(AK552)/AK552*SQRT((AK552)^2+(AL552)^2))</f>
        <v>0.0021918231287624</v>
      </c>
      <c r="AO552" s="184" t="n">
        <f aca="true">STDEV(INDIRECT("K"&amp;AD552):INDIRECT("K"&amp;AD553-1))</f>
        <v>2.51661147842415E-007</v>
      </c>
    </row>
    <row r="553" customFormat="false" ht="14.25" hidden="false" customHeight="true" outlineLevel="0" collapsed="false">
      <c r="A553" s="1" t="s">
        <v>1041</v>
      </c>
      <c r="B553" s="1" t="s">
        <v>305</v>
      </c>
      <c r="C553" s="1" t="n">
        <v>0</v>
      </c>
      <c r="D553" s="1" t="n">
        <v>200</v>
      </c>
      <c r="E553" s="1" t="n">
        <v>976</v>
      </c>
      <c r="F553" s="1" t="s">
        <v>306</v>
      </c>
      <c r="G553" s="184" t="n">
        <v>0.0014234</v>
      </c>
      <c r="H553" s="184" t="n">
        <v>3.32E-005</v>
      </c>
      <c r="I553" s="184" t="n">
        <v>-8.1212E-006</v>
      </c>
      <c r="J553" s="184" t="n">
        <v>-2.081E-007</v>
      </c>
      <c r="K553" s="184" t="n">
        <v>0.0014315</v>
      </c>
      <c r="L553" s="184" t="n">
        <v>3.34E-005</v>
      </c>
      <c r="M553" s="185" t="n">
        <v>1.34</v>
      </c>
      <c r="N553" s="1" t="n">
        <v>0</v>
      </c>
      <c r="O553" s="1" t="n">
        <v>0</v>
      </c>
      <c r="P553" s="1" t="n">
        <v>0</v>
      </c>
      <c r="Q553" s="1" t="n">
        <v>1</v>
      </c>
      <c r="R553" s="1" t="n">
        <v>1.4315E-005</v>
      </c>
      <c r="S553" s="1" t="n">
        <v>3.337E-007</v>
      </c>
      <c r="T553" s="1" t="n">
        <v>3</v>
      </c>
      <c r="U553" s="1" t="n">
        <v>0</v>
      </c>
      <c r="V553" s="1" t="n">
        <v>0</v>
      </c>
      <c r="W553" s="186" t="s">
        <v>1044</v>
      </c>
      <c r="X553" s="1" t="s">
        <v>1030</v>
      </c>
      <c r="Y553" s="1" t="s">
        <v>309</v>
      </c>
      <c r="AD553" s="1" t="n">
        <f aca="false">AD552+3</f>
        <v>1655</v>
      </c>
      <c r="AE553" s="1" t="n">
        <v>552</v>
      </c>
      <c r="AF553" s="1" t="str">
        <f aca="true">INDIRECT("A"&amp;AD553)</f>
        <v>92-&lt;0.2</v>
      </c>
      <c r="AG553" s="1" t="n">
        <f aca="true">INDIRECT("D"&amp;AD553)</f>
        <v>200</v>
      </c>
      <c r="AH553" s="1" t="n">
        <f aca="true">INDIRECT("E"&amp;AD553)</f>
        <v>976</v>
      </c>
      <c r="AI553" s="184" t="n">
        <f aca="true">INDIRECT("I"&amp;AD553)</f>
        <v>-8.0584E-006</v>
      </c>
      <c r="AJ553" s="184" t="n">
        <f aca="true">INDIRECT("J"&amp;AD553)</f>
        <v>-5.619E-007</v>
      </c>
      <c r="AK553" s="184" t="n">
        <f aca="true">AVERAGE(INDIRECT("K"&amp;AD553):INDIRECT("K"&amp;AD554-1))</f>
        <v>0.0041688</v>
      </c>
      <c r="AL553" s="184" t="n">
        <f aca="true">AVERAGE(INDIRECT("L"&amp;AD553):INDIRECT("L"&amp;AD554-1))</f>
        <v>0.0001433</v>
      </c>
      <c r="AM553" s="184" t="n">
        <f aca="false">(ABS(AK553)/AK553*SQRT((AK553)^2+(AL553)^2))</f>
        <v>0.00417126219866361</v>
      </c>
      <c r="AO553" s="184" t="n">
        <f aca="true">STDEV(INDIRECT("K"&amp;AD553):INDIRECT("K"&amp;AD554-1))</f>
        <v>5.56776436282733E-007</v>
      </c>
    </row>
    <row r="554" customFormat="false" ht="14.25" hidden="false" customHeight="true" outlineLevel="0" collapsed="false">
      <c r="A554" s="1" t="s">
        <v>1045</v>
      </c>
      <c r="B554" s="1" t="s">
        <v>305</v>
      </c>
      <c r="C554" s="1" t="n">
        <v>0</v>
      </c>
      <c r="D554" s="1" t="n">
        <v>200</v>
      </c>
      <c r="E554" s="1" t="n">
        <v>976</v>
      </c>
      <c r="F554" s="1" t="s">
        <v>306</v>
      </c>
      <c r="G554" s="184" t="n">
        <v>0.0017252</v>
      </c>
      <c r="H554" s="184" t="n">
        <v>3.89E-005</v>
      </c>
      <c r="I554" s="184" t="n">
        <v>-8.1212E-006</v>
      </c>
      <c r="J554" s="184" t="n">
        <v>-2.081E-007</v>
      </c>
      <c r="K554" s="184" t="n">
        <v>0.0017333</v>
      </c>
      <c r="L554" s="184" t="n">
        <v>3.91E-005</v>
      </c>
      <c r="M554" s="185" t="n">
        <v>1.29</v>
      </c>
      <c r="N554" s="1" t="n">
        <v>0</v>
      </c>
      <c r="O554" s="1" t="n">
        <v>0</v>
      </c>
      <c r="P554" s="1" t="n">
        <v>0</v>
      </c>
      <c r="Q554" s="1" t="n">
        <v>1</v>
      </c>
      <c r="R554" s="1" t="n">
        <v>1.7333E-005</v>
      </c>
      <c r="S554" s="1" t="n">
        <v>3.912E-007</v>
      </c>
      <c r="T554" s="1" t="n">
        <v>3</v>
      </c>
      <c r="U554" s="1" t="n">
        <v>0</v>
      </c>
      <c r="V554" s="1" t="n">
        <v>0</v>
      </c>
      <c r="W554" s="186" t="s">
        <v>1046</v>
      </c>
      <c r="X554" s="1" t="s">
        <v>1030</v>
      </c>
      <c r="Y554" s="1" t="s">
        <v>309</v>
      </c>
      <c r="AD554" s="1" t="n">
        <f aca="false">AD553+3</f>
        <v>1658</v>
      </c>
      <c r="AE554" s="1" t="n">
        <v>553</v>
      </c>
      <c r="AF554" s="1" t="str">
        <f aca="true">INDIRECT("A"&amp;AD554)</f>
        <v>93-ALL</v>
      </c>
      <c r="AG554" s="1" t="n">
        <f aca="true">INDIRECT("D"&amp;AD554)</f>
        <v>200</v>
      </c>
      <c r="AH554" s="1" t="n">
        <f aca="true">INDIRECT("E"&amp;AD554)</f>
        <v>976</v>
      </c>
      <c r="AI554" s="184" t="n">
        <f aca="true">INDIRECT("I"&amp;AD554)</f>
        <v>-8.0584E-006</v>
      </c>
      <c r="AJ554" s="184" t="n">
        <f aca="true">INDIRECT("J"&amp;AD554)</f>
        <v>-5.619E-007</v>
      </c>
      <c r="AK554" s="184" t="n">
        <f aca="true">AVERAGE(INDIRECT("K"&amp;AD554):INDIRECT("K"&amp;AD555-1))</f>
        <v>0.00357306666666667</v>
      </c>
      <c r="AL554" s="184" t="n">
        <f aca="true">AVERAGE(INDIRECT("L"&amp;AD554):INDIRECT("L"&amp;AD555-1))</f>
        <v>0.000124033333333333</v>
      </c>
      <c r="AM554" s="184" t="n">
        <f aca="false">(ABS(AK554)/AK554*SQRT((AK554)^2+(AL554)^2))</f>
        <v>0.0035752188285785</v>
      </c>
      <c r="AO554" s="184" t="n">
        <f aca="true">STDEV(INDIRECT("K"&amp;AD554):INDIRECT("K"&amp;AD555-1))</f>
        <v>7.76745346515303E-007</v>
      </c>
    </row>
    <row r="555" customFormat="false" ht="14.25" hidden="false" customHeight="true" outlineLevel="0" collapsed="false">
      <c r="A555" s="1" t="s">
        <v>1045</v>
      </c>
      <c r="B555" s="1" t="s">
        <v>305</v>
      </c>
      <c r="C555" s="1" t="n">
        <v>0</v>
      </c>
      <c r="D555" s="1" t="n">
        <v>200</v>
      </c>
      <c r="E555" s="1" t="n">
        <v>976</v>
      </c>
      <c r="F555" s="1" t="s">
        <v>306</v>
      </c>
      <c r="G555" s="184" t="n">
        <v>0.0017253</v>
      </c>
      <c r="H555" s="184" t="n">
        <v>3.9E-005</v>
      </c>
      <c r="I555" s="184" t="n">
        <v>-8.1212E-006</v>
      </c>
      <c r="J555" s="184" t="n">
        <v>-2.081E-007</v>
      </c>
      <c r="K555" s="184" t="n">
        <v>0.0017334</v>
      </c>
      <c r="L555" s="184" t="n">
        <v>3.92E-005</v>
      </c>
      <c r="M555" s="185" t="n">
        <v>1.29</v>
      </c>
      <c r="N555" s="1" t="n">
        <v>0</v>
      </c>
      <c r="O555" s="1" t="n">
        <v>0</v>
      </c>
      <c r="P555" s="1" t="n">
        <v>0</v>
      </c>
      <c r="Q555" s="1" t="n">
        <v>1</v>
      </c>
      <c r="R555" s="1" t="n">
        <v>1.7334E-005</v>
      </c>
      <c r="S555" s="1" t="n">
        <v>3.918E-007</v>
      </c>
      <c r="T555" s="1" t="n">
        <v>3</v>
      </c>
      <c r="U555" s="1" t="n">
        <v>0</v>
      </c>
      <c r="V555" s="1" t="n">
        <v>0</v>
      </c>
      <c r="W555" s="186" t="s">
        <v>1047</v>
      </c>
      <c r="X555" s="1" t="s">
        <v>1030</v>
      </c>
      <c r="Y555" s="1" t="s">
        <v>309</v>
      </c>
      <c r="AD555" s="1" t="n">
        <f aca="false">AD554+3</f>
        <v>1661</v>
      </c>
      <c r="AE555" s="1" t="n">
        <v>554</v>
      </c>
      <c r="AF555" s="1" t="str">
        <f aca="true">INDIRECT("A"&amp;AD555)</f>
        <v>93-0.8</v>
      </c>
      <c r="AG555" s="1" t="n">
        <f aca="true">INDIRECT("D"&amp;AD555)</f>
        <v>200</v>
      </c>
      <c r="AH555" s="1" t="n">
        <f aca="true">INDIRECT("E"&amp;AD555)</f>
        <v>976</v>
      </c>
      <c r="AI555" s="184" t="n">
        <f aca="true">INDIRECT("I"&amp;AD555)</f>
        <v>-8.0584E-006</v>
      </c>
      <c r="AJ555" s="184" t="n">
        <f aca="true">INDIRECT("J"&amp;AD555)</f>
        <v>-5.619E-007</v>
      </c>
      <c r="AK555" s="184" t="n">
        <f aca="true">AVERAGE(INDIRECT("K"&amp;AD555):INDIRECT("K"&amp;AD556-1))</f>
        <v>0.006516</v>
      </c>
      <c r="AL555" s="184" t="n">
        <f aca="true">AVERAGE(INDIRECT("L"&amp;AD555):INDIRECT("L"&amp;AD556-1))</f>
        <v>0.000220266666666667</v>
      </c>
      <c r="AM555" s="184" t="n">
        <f aca="false">(ABS(AK555)/AK555*SQRT((AK555)^2+(AL555)^2))</f>
        <v>0.00651972188091213</v>
      </c>
      <c r="AO555" s="184" t="n">
        <f aca="true">STDEV(INDIRECT("K"&amp;AD555):INDIRECT("K"&amp;AD556-1))</f>
        <v>8.88819441731696E-007</v>
      </c>
    </row>
    <row r="556" customFormat="false" ht="14.25" hidden="false" customHeight="true" outlineLevel="0" collapsed="false">
      <c r="A556" s="1" t="s">
        <v>1045</v>
      </c>
      <c r="B556" s="1" t="s">
        <v>305</v>
      </c>
      <c r="C556" s="1" t="n">
        <v>0</v>
      </c>
      <c r="D556" s="1" t="n">
        <v>200</v>
      </c>
      <c r="E556" s="1" t="n">
        <v>976</v>
      </c>
      <c r="F556" s="1" t="s">
        <v>306</v>
      </c>
      <c r="G556" s="184" t="n">
        <v>0.0017252</v>
      </c>
      <c r="H556" s="184" t="n">
        <v>3.89E-005</v>
      </c>
      <c r="I556" s="184" t="n">
        <v>-8.1212E-006</v>
      </c>
      <c r="J556" s="184" t="n">
        <v>-2.081E-007</v>
      </c>
      <c r="K556" s="184" t="n">
        <v>0.0017334</v>
      </c>
      <c r="L556" s="184" t="n">
        <v>3.91E-005</v>
      </c>
      <c r="M556" s="185" t="n">
        <v>1.29</v>
      </c>
      <c r="N556" s="1" t="n">
        <v>0</v>
      </c>
      <c r="O556" s="1" t="n">
        <v>0</v>
      </c>
      <c r="P556" s="1" t="n">
        <v>0</v>
      </c>
      <c r="Q556" s="1" t="n">
        <v>1</v>
      </c>
      <c r="R556" s="1" t="n">
        <v>1.7334E-005</v>
      </c>
      <c r="S556" s="1" t="n">
        <v>3.912E-007</v>
      </c>
      <c r="T556" s="1" t="n">
        <v>3</v>
      </c>
      <c r="U556" s="1" t="n">
        <v>0</v>
      </c>
      <c r="V556" s="1" t="n">
        <v>0</v>
      </c>
      <c r="W556" s="186" t="s">
        <v>1048</v>
      </c>
      <c r="X556" s="1" t="s">
        <v>1030</v>
      </c>
      <c r="Y556" s="1" t="s">
        <v>309</v>
      </c>
      <c r="AD556" s="1" t="n">
        <f aca="false">AD555+3</f>
        <v>1664</v>
      </c>
      <c r="AE556" s="1" t="n">
        <v>555</v>
      </c>
      <c r="AF556" s="1" t="str">
        <f aca="true">INDIRECT("A"&amp;AD556)</f>
        <v>93-0.6</v>
      </c>
      <c r="AG556" s="1" t="n">
        <f aca="true">INDIRECT("D"&amp;AD556)</f>
        <v>200</v>
      </c>
      <c r="AH556" s="1" t="n">
        <f aca="true">INDIRECT("E"&amp;AD556)</f>
        <v>976</v>
      </c>
      <c r="AI556" s="184" t="n">
        <f aca="true">INDIRECT("I"&amp;AD556)</f>
        <v>-8.0584E-006</v>
      </c>
      <c r="AJ556" s="184" t="n">
        <f aca="true">INDIRECT("J"&amp;AD556)</f>
        <v>-5.619E-007</v>
      </c>
      <c r="AK556" s="184" t="n">
        <f aca="true">AVERAGE(INDIRECT("K"&amp;AD556):INDIRECT("K"&amp;AD557-1))</f>
        <v>0.0035046</v>
      </c>
      <c r="AL556" s="184" t="n">
        <f aca="true">AVERAGE(INDIRECT("L"&amp;AD556):INDIRECT("L"&amp;AD557-1))</f>
        <v>0.0001208</v>
      </c>
      <c r="AM556" s="184" t="n">
        <f aca="false">(ABS(AK556)/AK556*SQRT((AK556)^2+(AL556)^2))</f>
        <v>0.00350668130858794</v>
      </c>
      <c r="AO556" s="184" t="n">
        <f aca="true">STDEV(INDIRECT("K"&amp;AD556):INDIRECT("K"&amp;AD557-1))</f>
        <v>9.53939201416918E-007</v>
      </c>
    </row>
    <row r="557" customFormat="false" ht="14.25" hidden="false" customHeight="true" outlineLevel="0" collapsed="false">
      <c r="A557" s="1" t="s">
        <v>1049</v>
      </c>
      <c r="B557" s="1" t="s">
        <v>305</v>
      </c>
      <c r="C557" s="1" t="n">
        <v>0</v>
      </c>
      <c r="D557" s="1" t="n">
        <v>200</v>
      </c>
      <c r="E557" s="1" t="n">
        <v>976</v>
      </c>
      <c r="F557" s="1" t="s">
        <v>306</v>
      </c>
      <c r="G557" s="184" t="n">
        <v>0.0037426</v>
      </c>
      <c r="H557" s="184" t="n">
        <v>7.57E-005</v>
      </c>
      <c r="I557" s="184" t="n">
        <v>-8.1212E-006</v>
      </c>
      <c r="J557" s="184" t="n">
        <v>-2.081E-007</v>
      </c>
      <c r="K557" s="184" t="n">
        <v>0.0037507</v>
      </c>
      <c r="L557" s="184" t="n">
        <v>7.59E-005</v>
      </c>
      <c r="M557" s="185" t="n">
        <v>1.16</v>
      </c>
      <c r="N557" s="1" t="n">
        <v>0</v>
      </c>
      <c r="O557" s="1" t="n">
        <v>0</v>
      </c>
      <c r="P557" s="1" t="n">
        <v>0</v>
      </c>
      <c r="Q557" s="1" t="n">
        <v>1</v>
      </c>
      <c r="R557" s="1" t="n">
        <v>3.7507E-005</v>
      </c>
      <c r="S557" s="1" t="n">
        <v>7.588E-007</v>
      </c>
      <c r="T557" s="1" t="n">
        <v>4</v>
      </c>
      <c r="U557" s="1" t="n">
        <v>0</v>
      </c>
      <c r="V557" s="1" t="n">
        <v>0</v>
      </c>
      <c r="W557" s="186" t="s">
        <v>1050</v>
      </c>
      <c r="X557" s="1" t="s">
        <v>1030</v>
      </c>
      <c r="Y557" s="1" t="s">
        <v>309</v>
      </c>
      <c r="AD557" s="1" t="n">
        <f aca="false">AD556+3</f>
        <v>1667</v>
      </c>
      <c r="AE557" s="1" t="n">
        <v>556</v>
      </c>
      <c r="AF557" s="1" t="str">
        <f aca="true">INDIRECT("A"&amp;AD557)</f>
        <v>93-0.4</v>
      </c>
      <c r="AG557" s="1" t="n">
        <f aca="true">INDIRECT("D"&amp;AD557)</f>
        <v>200</v>
      </c>
      <c r="AH557" s="1" t="n">
        <f aca="true">INDIRECT("E"&amp;AD557)</f>
        <v>976</v>
      </c>
      <c r="AI557" s="184" t="n">
        <f aca="true">INDIRECT("I"&amp;AD557)</f>
        <v>-8.0584E-006</v>
      </c>
      <c r="AJ557" s="184" t="n">
        <f aca="true">INDIRECT("J"&amp;AD557)</f>
        <v>-5.619E-007</v>
      </c>
      <c r="AK557" s="184" t="n">
        <f aca="true">AVERAGE(INDIRECT("K"&amp;AD557):INDIRECT("K"&amp;AD558-1))</f>
        <v>0.0027582</v>
      </c>
      <c r="AL557" s="184" t="n">
        <f aca="true">AVERAGE(INDIRECT("L"&amp;AD557):INDIRECT("L"&amp;AD558-1))</f>
        <v>9.60333333333333E-005</v>
      </c>
      <c r="AM557" s="184" t="n">
        <f aca="false">(ABS(AK557)/AK557*SQRT((AK557)^2+(AL557)^2))</f>
        <v>0.00275987130879523</v>
      </c>
      <c r="AO557" s="184" t="n">
        <f aca="true">STDEV(INDIRECT("K"&amp;AD557):INDIRECT("K"&amp;AD558-1))</f>
        <v>3.60555127546303E-007</v>
      </c>
    </row>
    <row r="558" customFormat="false" ht="14.25" hidden="false" customHeight="true" outlineLevel="0" collapsed="false">
      <c r="A558" s="1" t="s">
        <v>1049</v>
      </c>
      <c r="B558" s="1" t="s">
        <v>305</v>
      </c>
      <c r="C558" s="1" t="n">
        <v>0</v>
      </c>
      <c r="D558" s="1" t="n">
        <v>200</v>
      </c>
      <c r="E558" s="1" t="n">
        <v>976</v>
      </c>
      <c r="F558" s="1" t="s">
        <v>306</v>
      </c>
      <c r="G558" s="184" t="n">
        <v>0.0037422</v>
      </c>
      <c r="H558" s="184" t="n">
        <v>7.52E-005</v>
      </c>
      <c r="I558" s="184" t="n">
        <v>-8.1212E-006</v>
      </c>
      <c r="J558" s="184" t="n">
        <v>-2.081E-007</v>
      </c>
      <c r="K558" s="184" t="n">
        <v>0.0037503</v>
      </c>
      <c r="L558" s="184" t="n">
        <v>7.54E-005</v>
      </c>
      <c r="M558" s="185" t="n">
        <v>1.15</v>
      </c>
      <c r="N558" s="1" t="n">
        <v>0</v>
      </c>
      <c r="O558" s="1" t="n">
        <v>0</v>
      </c>
      <c r="P558" s="1" t="n">
        <v>0</v>
      </c>
      <c r="Q558" s="1" t="n">
        <v>1</v>
      </c>
      <c r="R558" s="1" t="n">
        <v>3.7503E-005</v>
      </c>
      <c r="S558" s="1" t="n">
        <v>7.538E-007</v>
      </c>
      <c r="T558" s="1" t="n">
        <v>4</v>
      </c>
      <c r="U558" s="1" t="n">
        <v>0</v>
      </c>
      <c r="V558" s="1" t="n">
        <v>0</v>
      </c>
      <c r="W558" s="186" t="s">
        <v>1051</v>
      </c>
      <c r="X558" s="1" t="s">
        <v>1030</v>
      </c>
      <c r="Y558" s="1" t="s">
        <v>309</v>
      </c>
      <c r="AD558" s="1" t="n">
        <f aca="false">AD557+3</f>
        <v>1670</v>
      </c>
      <c r="AE558" s="1" t="n">
        <v>557</v>
      </c>
      <c r="AF558" s="1" t="str">
        <f aca="true">INDIRECT("A"&amp;AD558)</f>
        <v>93-0.2</v>
      </c>
      <c r="AG558" s="1" t="n">
        <f aca="true">INDIRECT("D"&amp;AD558)</f>
        <v>200</v>
      </c>
      <c r="AH558" s="1" t="n">
        <f aca="true">INDIRECT("E"&amp;AD558)</f>
        <v>976</v>
      </c>
      <c r="AI558" s="184" t="n">
        <f aca="true">INDIRECT("I"&amp;AD558)</f>
        <v>-8.0584E-006</v>
      </c>
      <c r="AJ558" s="184" t="n">
        <f aca="true">INDIRECT("J"&amp;AD558)</f>
        <v>-5.619E-007</v>
      </c>
      <c r="AK558" s="184" t="n">
        <f aca="true">AVERAGE(INDIRECT("K"&amp;AD558):INDIRECT("K"&amp;AD559-1))</f>
        <v>0.002671</v>
      </c>
      <c r="AL558" s="184" t="n">
        <f aca="true">AVERAGE(INDIRECT("L"&amp;AD558):INDIRECT("L"&amp;AD559-1))</f>
        <v>9.31E-005</v>
      </c>
      <c r="AM558" s="184" t="n">
        <f aca="false">(ABS(AK558)/AK558*SQRT((AK558)^2+(AL558)^2))</f>
        <v>0.00267262204772766</v>
      </c>
      <c r="AO558" s="184" t="n">
        <f aca="true">STDEV(INDIRECT("K"&amp;AD558):INDIRECT("K"&amp;AD559-1))</f>
        <v>1.00000000000057E-007</v>
      </c>
    </row>
    <row r="559" customFormat="false" ht="14.25" hidden="false" customHeight="true" outlineLevel="0" collapsed="false">
      <c r="A559" s="1" t="s">
        <v>1049</v>
      </c>
      <c r="B559" s="1" t="s">
        <v>305</v>
      </c>
      <c r="C559" s="1" t="n">
        <v>0</v>
      </c>
      <c r="D559" s="1" t="n">
        <v>200</v>
      </c>
      <c r="E559" s="1" t="n">
        <v>976</v>
      </c>
      <c r="F559" s="1" t="s">
        <v>306</v>
      </c>
      <c r="G559" s="184" t="n">
        <v>0.0037425</v>
      </c>
      <c r="H559" s="184" t="n">
        <v>7.45E-005</v>
      </c>
      <c r="I559" s="184" t="n">
        <v>-8.1212E-006</v>
      </c>
      <c r="J559" s="184" t="n">
        <v>-2.081E-007</v>
      </c>
      <c r="K559" s="184" t="n">
        <v>0.0037506</v>
      </c>
      <c r="L559" s="184" t="n">
        <v>7.47E-005</v>
      </c>
      <c r="M559" s="185" t="n">
        <v>1.14</v>
      </c>
      <c r="N559" s="1" t="n">
        <v>0</v>
      </c>
      <c r="O559" s="1" t="n">
        <v>0</v>
      </c>
      <c r="P559" s="1" t="n">
        <v>0</v>
      </c>
      <c r="Q559" s="1" t="n">
        <v>1</v>
      </c>
      <c r="R559" s="1" t="n">
        <v>3.7506E-005</v>
      </c>
      <c r="S559" s="1" t="n">
        <v>7.473E-007</v>
      </c>
      <c r="T559" s="1" t="n">
        <v>4</v>
      </c>
      <c r="U559" s="1" t="n">
        <v>0</v>
      </c>
      <c r="V559" s="1" t="n">
        <v>0</v>
      </c>
      <c r="W559" s="186" t="s">
        <v>1052</v>
      </c>
      <c r="X559" s="1" t="s">
        <v>1030</v>
      </c>
      <c r="Y559" s="1" t="s">
        <v>309</v>
      </c>
      <c r="AD559" s="1" t="n">
        <f aca="false">AD558+3</f>
        <v>1673</v>
      </c>
      <c r="AE559" s="1" t="n">
        <v>558</v>
      </c>
      <c r="AF559" s="1" t="str">
        <f aca="true">INDIRECT("A"&amp;AD559)</f>
        <v>93-&lt;0.2</v>
      </c>
      <c r="AG559" s="1" t="n">
        <f aca="true">INDIRECT("D"&amp;AD559)</f>
        <v>200</v>
      </c>
      <c r="AH559" s="1" t="n">
        <f aca="true">INDIRECT("E"&amp;AD559)</f>
        <v>976</v>
      </c>
      <c r="AI559" s="184" t="n">
        <f aca="true">INDIRECT("I"&amp;AD559)</f>
        <v>-8.0584E-006</v>
      </c>
      <c r="AJ559" s="184" t="n">
        <f aca="true">INDIRECT("J"&amp;AD559)</f>
        <v>-5.619E-007</v>
      </c>
      <c r="AK559" s="184" t="n">
        <f aca="true">AVERAGE(INDIRECT("K"&amp;AD559):INDIRECT("K"&amp;AD560-1))</f>
        <v>0.00512516666666667</v>
      </c>
      <c r="AL559" s="184" t="n">
        <f aca="true">AVERAGE(INDIRECT("L"&amp;AD559):INDIRECT("L"&amp;AD560-1))</f>
        <v>0.000174533333333333</v>
      </c>
      <c r="AM559" s="184" t="n">
        <f aca="false">(ABS(AK559)/AK559*SQRT((AK559)^2+(AL559)^2))</f>
        <v>0.00512813760009963</v>
      </c>
      <c r="AO559" s="184" t="n">
        <f aca="true">STDEV(INDIRECT("K"&amp;AD559):INDIRECT("K"&amp;AD560-1))</f>
        <v>4.04145188432985E-007</v>
      </c>
    </row>
    <row r="560" customFormat="false" ht="14.25" hidden="false" customHeight="true" outlineLevel="0" collapsed="false">
      <c r="A560" s="1" t="s">
        <v>1053</v>
      </c>
      <c r="B560" s="1" t="s">
        <v>305</v>
      </c>
      <c r="C560" s="1" t="n">
        <v>0</v>
      </c>
      <c r="D560" s="1" t="n">
        <v>200</v>
      </c>
      <c r="E560" s="1" t="n">
        <v>976</v>
      </c>
      <c r="F560" s="1" t="s">
        <v>306</v>
      </c>
      <c r="G560" s="184" t="n">
        <v>0.0014854</v>
      </c>
      <c r="H560" s="184" t="n">
        <v>3.85E-005</v>
      </c>
      <c r="I560" s="184" t="n">
        <v>-8.1212E-006</v>
      </c>
      <c r="J560" s="184" t="n">
        <v>-2.081E-007</v>
      </c>
      <c r="K560" s="184" t="n">
        <v>0.0014935</v>
      </c>
      <c r="L560" s="184" t="n">
        <v>3.87E-005</v>
      </c>
      <c r="M560" s="185" t="n">
        <v>1.49</v>
      </c>
      <c r="N560" s="1" t="n">
        <v>0</v>
      </c>
      <c r="O560" s="1" t="n">
        <v>0</v>
      </c>
      <c r="P560" s="1" t="n">
        <v>0</v>
      </c>
      <c r="Q560" s="1" t="n">
        <v>1</v>
      </c>
      <c r="R560" s="1" t="n">
        <v>1.4935E-005</v>
      </c>
      <c r="S560" s="1" t="n">
        <v>3.872E-007</v>
      </c>
      <c r="T560" s="1" t="n">
        <v>3</v>
      </c>
      <c r="U560" s="1" t="n">
        <v>0</v>
      </c>
      <c r="V560" s="1" t="n">
        <v>0</v>
      </c>
      <c r="W560" s="186" t="s">
        <v>1054</v>
      </c>
      <c r="X560" s="1" t="s">
        <v>1030</v>
      </c>
      <c r="Y560" s="1" t="s">
        <v>309</v>
      </c>
      <c r="AD560" s="1" t="n">
        <f aca="false">AD559+3</f>
        <v>1676</v>
      </c>
      <c r="AE560" s="1" t="n">
        <v>559</v>
      </c>
      <c r="AF560" s="1" t="str">
        <f aca="true">INDIRECT("A"&amp;AD560)</f>
        <v>94-ALL</v>
      </c>
      <c r="AG560" s="1" t="n">
        <f aca="true">INDIRECT("D"&amp;AD560)</f>
        <v>200</v>
      </c>
      <c r="AH560" s="1" t="n">
        <f aca="true">INDIRECT("E"&amp;AD560)</f>
        <v>976</v>
      </c>
      <c r="AI560" s="184" t="n">
        <f aca="true">INDIRECT("I"&amp;AD560)</f>
        <v>-8.0584E-006</v>
      </c>
      <c r="AJ560" s="184" t="n">
        <f aca="true">INDIRECT("J"&amp;AD560)</f>
        <v>-5.619E-007</v>
      </c>
      <c r="AK560" s="184" t="n">
        <f aca="true">AVERAGE(INDIRECT("K"&amp;AD560):INDIRECT("K"&amp;AD561-1))</f>
        <v>0.00207413333333333</v>
      </c>
      <c r="AL560" s="184" t="n">
        <f aca="true">AVERAGE(INDIRECT("L"&amp;AD560):INDIRECT("L"&amp;AD561-1))</f>
        <v>8.17333333333333E-005</v>
      </c>
      <c r="AM560" s="184" t="n">
        <f aca="false">(ABS(AK560)/AK560*SQRT((AK560)^2+(AL560)^2))</f>
        <v>0.00207574310121032</v>
      </c>
      <c r="AO560" s="184" t="n">
        <f aca="true">STDEV(INDIRECT("K"&amp;AD560):INDIRECT("K"&amp;AD561-1))</f>
        <v>1.52752523165139E-007</v>
      </c>
    </row>
    <row r="561" customFormat="false" ht="14.25" hidden="false" customHeight="true" outlineLevel="0" collapsed="false">
      <c r="A561" s="1" t="s">
        <v>1053</v>
      </c>
      <c r="B561" s="1" t="s">
        <v>305</v>
      </c>
      <c r="C561" s="1" t="n">
        <v>0</v>
      </c>
      <c r="D561" s="1" t="n">
        <v>200</v>
      </c>
      <c r="E561" s="1" t="n">
        <v>976</v>
      </c>
      <c r="F561" s="1" t="s">
        <v>306</v>
      </c>
      <c r="G561" s="184" t="n">
        <v>0.0014856</v>
      </c>
      <c r="H561" s="184" t="n">
        <v>3.85E-005</v>
      </c>
      <c r="I561" s="184" t="n">
        <v>-8.1212E-006</v>
      </c>
      <c r="J561" s="184" t="n">
        <v>-2.081E-007</v>
      </c>
      <c r="K561" s="184" t="n">
        <v>0.0014937</v>
      </c>
      <c r="L561" s="184" t="n">
        <v>3.87E-005</v>
      </c>
      <c r="M561" s="185" t="n">
        <v>1.48</v>
      </c>
      <c r="N561" s="1" t="n">
        <v>0</v>
      </c>
      <c r="O561" s="1" t="n">
        <v>0</v>
      </c>
      <c r="P561" s="1" t="n">
        <v>0</v>
      </c>
      <c r="Q561" s="1" t="n">
        <v>1</v>
      </c>
      <c r="R561" s="1" t="n">
        <v>1.4937E-005</v>
      </c>
      <c r="S561" s="1" t="n">
        <v>3.872E-007</v>
      </c>
      <c r="T561" s="1" t="n">
        <v>3</v>
      </c>
      <c r="U561" s="1" t="n">
        <v>0</v>
      </c>
      <c r="V561" s="1" t="n">
        <v>0</v>
      </c>
      <c r="W561" s="186" t="s">
        <v>1055</v>
      </c>
      <c r="X561" s="1" t="s">
        <v>1030</v>
      </c>
      <c r="Y561" s="1" t="s">
        <v>309</v>
      </c>
      <c r="AD561" s="1" t="n">
        <f aca="false">AD560+3</f>
        <v>1679</v>
      </c>
      <c r="AE561" s="1" t="n">
        <v>560</v>
      </c>
      <c r="AF561" s="1" t="str">
        <f aca="true">INDIRECT("A"&amp;AD561)</f>
        <v>94-0.8</v>
      </c>
      <c r="AG561" s="1" t="n">
        <f aca="true">INDIRECT("D"&amp;AD561)</f>
        <v>200</v>
      </c>
      <c r="AH561" s="1" t="n">
        <f aca="true">INDIRECT("E"&amp;AD561)</f>
        <v>976</v>
      </c>
      <c r="AI561" s="184" t="n">
        <f aca="true">INDIRECT("I"&amp;AD561)</f>
        <v>-8.0584E-006</v>
      </c>
      <c r="AJ561" s="184" t="n">
        <f aca="true">INDIRECT("J"&amp;AD561)</f>
        <v>-5.619E-007</v>
      </c>
      <c r="AK561" s="184" t="n">
        <f aca="true">AVERAGE(INDIRECT("K"&amp;AD561):INDIRECT("K"&amp;AD562-1))</f>
        <v>0.00121583333333333</v>
      </c>
      <c r="AL561" s="184" t="n">
        <f aca="true">AVERAGE(INDIRECT("L"&amp;AD561):INDIRECT("L"&amp;AD562-1))</f>
        <v>4.9E-005</v>
      </c>
      <c r="AM561" s="184" t="n">
        <f aca="false">(ABS(AK561)/AK561*SQRT((AK561)^2+(AL561)^2))</f>
        <v>0.00121682032134759</v>
      </c>
      <c r="AO561" s="184" t="n">
        <f aca="true">STDEV(INDIRECT("K"&amp;AD561):INDIRECT("K"&amp;AD562-1))</f>
        <v>7.37111479583249E-007</v>
      </c>
    </row>
    <row r="562" customFormat="false" ht="14.25" hidden="false" customHeight="true" outlineLevel="0" collapsed="false">
      <c r="A562" s="1" t="s">
        <v>1053</v>
      </c>
      <c r="B562" s="1" t="s">
        <v>305</v>
      </c>
      <c r="C562" s="1" t="n">
        <v>0</v>
      </c>
      <c r="D562" s="1" t="n">
        <v>200</v>
      </c>
      <c r="E562" s="1" t="n">
        <v>976</v>
      </c>
      <c r="F562" s="1" t="s">
        <v>306</v>
      </c>
      <c r="G562" s="184" t="n">
        <v>0.0014849</v>
      </c>
      <c r="H562" s="184" t="n">
        <v>3.67E-005</v>
      </c>
      <c r="I562" s="184" t="n">
        <v>-8.1212E-006</v>
      </c>
      <c r="J562" s="184" t="n">
        <v>-2.081E-007</v>
      </c>
      <c r="K562" s="184" t="n">
        <v>0.001493</v>
      </c>
      <c r="L562" s="184" t="n">
        <v>3.69E-005</v>
      </c>
      <c r="M562" s="185" t="n">
        <v>1.42</v>
      </c>
      <c r="N562" s="1" t="n">
        <v>0</v>
      </c>
      <c r="O562" s="1" t="n">
        <v>0</v>
      </c>
      <c r="P562" s="1" t="n">
        <v>0</v>
      </c>
      <c r="Q562" s="1" t="n">
        <v>1</v>
      </c>
      <c r="R562" s="1" t="n">
        <v>1.493E-005</v>
      </c>
      <c r="S562" s="1" t="n">
        <v>3.69E-007</v>
      </c>
      <c r="T562" s="1" t="n">
        <v>3</v>
      </c>
      <c r="U562" s="1" t="n">
        <v>0</v>
      </c>
      <c r="V562" s="1" t="n">
        <v>0</v>
      </c>
      <c r="W562" s="186" t="s">
        <v>1056</v>
      </c>
      <c r="X562" s="1" t="s">
        <v>1030</v>
      </c>
      <c r="Y562" s="1" t="s">
        <v>309</v>
      </c>
      <c r="AD562" s="1" t="n">
        <f aca="false">AD561+3</f>
        <v>1682</v>
      </c>
      <c r="AE562" s="1" t="n">
        <v>561</v>
      </c>
      <c r="AF562" s="1" t="str">
        <f aca="true">INDIRECT("A"&amp;AD562)</f>
        <v>94-0.6</v>
      </c>
      <c r="AG562" s="1" t="n">
        <f aca="true">INDIRECT("D"&amp;AD562)</f>
        <v>200</v>
      </c>
      <c r="AH562" s="1" t="n">
        <f aca="true">INDIRECT("E"&amp;AD562)</f>
        <v>976</v>
      </c>
      <c r="AI562" s="184" t="n">
        <f aca="true">INDIRECT("I"&amp;AD562)</f>
        <v>-8.0584E-006</v>
      </c>
      <c r="AJ562" s="184" t="n">
        <f aca="true">INDIRECT("J"&amp;AD562)</f>
        <v>-5.619E-007</v>
      </c>
      <c r="AK562" s="184" t="n">
        <f aca="true">AVERAGE(INDIRECT("K"&amp;AD562):INDIRECT("K"&amp;AD563-1))</f>
        <v>0.0010407</v>
      </c>
      <c r="AL562" s="184" t="n">
        <f aca="true">AVERAGE(INDIRECT("L"&amp;AD562):INDIRECT("L"&amp;AD563-1))</f>
        <v>4.19333333333333E-005</v>
      </c>
      <c r="AM562" s="184" t="n">
        <f aca="false">(ABS(AK562)/AK562*SQRT((AK562)^2+(AL562)^2))</f>
        <v>0.00104154447549994</v>
      </c>
      <c r="AO562" s="184" t="n">
        <f aca="true">STDEV(INDIRECT("K"&amp;AD562):INDIRECT("K"&amp;AD563-1))</f>
        <v>2.64575131106486E-007</v>
      </c>
    </row>
    <row r="563" customFormat="false" ht="14.25" hidden="false" customHeight="true" outlineLevel="0" collapsed="false">
      <c r="A563" s="1" t="s">
        <v>1057</v>
      </c>
      <c r="B563" s="1" t="s">
        <v>305</v>
      </c>
      <c r="C563" s="1" t="n">
        <v>0</v>
      </c>
      <c r="D563" s="1" t="n">
        <v>200</v>
      </c>
      <c r="E563" s="1" t="n">
        <v>976</v>
      </c>
      <c r="F563" s="1" t="s">
        <v>306</v>
      </c>
      <c r="G563" s="184" t="n">
        <v>0.00092108</v>
      </c>
      <c r="H563" s="184" t="n">
        <v>2.561E-005</v>
      </c>
      <c r="I563" s="184" t="n">
        <v>-8.1212E-006</v>
      </c>
      <c r="J563" s="184" t="n">
        <v>-2.081E-007</v>
      </c>
      <c r="K563" s="184" t="n">
        <v>0.0009292</v>
      </c>
      <c r="L563" s="184" t="n">
        <v>2.5818E-005</v>
      </c>
      <c r="M563" s="185" t="n">
        <v>1.59</v>
      </c>
      <c r="N563" s="1" t="n">
        <v>0</v>
      </c>
      <c r="O563" s="1" t="n">
        <v>0</v>
      </c>
      <c r="P563" s="1" t="n">
        <v>0</v>
      </c>
      <c r="Q563" s="1" t="n">
        <v>1</v>
      </c>
      <c r="R563" s="1" t="n">
        <v>9.292E-006</v>
      </c>
      <c r="S563" s="1" t="n">
        <v>2.582E-007</v>
      </c>
      <c r="T563" s="1" t="n">
        <v>3</v>
      </c>
      <c r="U563" s="1" t="n">
        <v>0</v>
      </c>
      <c r="V563" s="1" t="n">
        <v>0</v>
      </c>
      <c r="W563" s="186" t="s">
        <v>1058</v>
      </c>
      <c r="X563" s="1" t="s">
        <v>1030</v>
      </c>
      <c r="Y563" s="1" t="s">
        <v>309</v>
      </c>
      <c r="AD563" s="1" t="n">
        <f aca="false">AD562+3</f>
        <v>1685</v>
      </c>
      <c r="AE563" s="1" t="n">
        <v>562</v>
      </c>
      <c r="AF563" s="1" t="str">
        <f aca="true">INDIRECT("A"&amp;AD563)</f>
        <v>94-0.4</v>
      </c>
      <c r="AG563" s="1" t="n">
        <f aca="true">INDIRECT("D"&amp;AD563)</f>
        <v>200</v>
      </c>
      <c r="AH563" s="1" t="n">
        <f aca="true">INDIRECT("E"&amp;AD563)</f>
        <v>976</v>
      </c>
      <c r="AI563" s="184" t="n">
        <f aca="true">INDIRECT("I"&amp;AD563)</f>
        <v>-8.0584E-006</v>
      </c>
      <c r="AJ563" s="184" t="n">
        <f aca="true">INDIRECT("J"&amp;AD563)</f>
        <v>-5.619E-007</v>
      </c>
      <c r="AK563" s="184" t="n">
        <f aca="true">AVERAGE(INDIRECT("K"&amp;AD563):INDIRECT("K"&amp;AD564-1))</f>
        <v>0.00130533333333333</v>
      </c>
      <c r="AL563" s="184" t="n">
        <f aca="true">AVERAGE(INDIRECT("L"&amp;AD563):INDIRECT("L"&amp;AD564-1))</f>
        <v>5.26E-005</v>
      </c>
      <c r="AM563" s="184" t="n">
        <f aca="false">(ABS(AK563)/AK563*SQRT((AK563)^2+(AL563)^2))</f>
        <v>0.0013063926940668</v>
      </c>
      <c r="AO563" s="184" t="n">
        <f aca="true">STDEV(INDIRECT("K"&amp;AD563):INDIRECT("K"&amp;AD564-1))</f>
        <v>3.21455025366367E-007</v>
      </c>
    </row>
    <row r="564" customFormat="false" ht="14.25" hidden="false" customHeight="true" outlineLevel="0" collapsed="false">
      <c r="A564" s="1" t="s">
        <v>1057</v>
      </c>
      <c r="B564" s="1" t="s">
        <v>305</v>
      </c>
      <c r="C564" s="1" t="n">
        <v>0</v>
      </c>
      <c r="D564" s="1" t="n">
        <v>200</v>
      </c>
      <c r="E564" s="1" t="n">
        <v>976</v>
      </c>
      <c r="F564" s="1" t="s">
        <v>306</v>
      </c>
      <c r="G564" s="184" t="n">
        <v>0.00092099</v>
      </c>
      <c r="H564" s="184" t="n">
        <v>2.524E-005</v>
      </c>
      <c r="I564" s="184" t="n">
        <v>-8.1212E-006</v>
      </c>
      <c r="J564" s="184" t="n">
        <v>-2.081E-007</v>
      </c>
      <c r="K564" s="184" t="n">
        <v>0.00092911</v>
      </c>
      <c r="L564" s="184" t="n">
        <v>2.5448E-005</v>
      </c>
      <c r="M564" s="185" t="n">
        <v>1.57</v>
      </c>
      <c r="N564" s="1" t="n">
        <v>0</v>
      </c>
      <c r="O564" s="1" t="n">
        <v>0</v>
      </c>
      <c r="P564" s="1" t="n">
        <v>0</v>
      </c>
      <c r="Q564" s="1" t="n">
        <v>1</v>
      </c>
      <c r="R564" s="1" t="n">
        <v>9.2911E-006</v>
      </c>
      <c r="S564" s="1" t="n">
        <v>2.545E-007</v>
      </c>
      <c r="T564" s="1" t="n">
        <v>3</v>
      </c>
      <c r="U564" s="1" t="n">
        <v>0</v>
      </c>
      <c r="V564" s="1" t="n">
        <v>0</v>
      </c>
      <c r="W564" s="186" t="s">
        <v>1059</v>
      </c>
      <c r="X564" s="1" t="s">
        <v>1030</v>
      </c>
      <c r="Y564" s="1" t="s">
        <v>309</v>
      </c>
      <c r="AD564" s="1" t="n">
        <f aca="false">AD563+3</f>
        <v>1688</v>
      </c>
      <c r="AE564" s="1" t="n">
        <v>563</v>
      </c>
      <c r="AF564" s="1" t="str">
        <f aca="true">INDIRECT("A"&amp;AD564)</f>
        <v>94-0.2</v>
      </c>
      <c r="AG564" s="1" t="n">
        <f aca="true">INDIRECT("D"&amp;AD564)</f>
        <v>200</v>
      </c>
      <c r="AH564" s="1" t="n">
        <f aca="true">INDIRECT("E"&amp;AD564)</f>
        <v>976</v>
      </c>
      <c r="AI564" s="184" t="n">
        <f aca="true">INDIRECT("I"&amp;AD564)</f>
        <v>-8.0584E-006</v>
      </c>
      <c r="AJ564" s="184" t="n">
        <f aca="true">INDIRECT("J"&amp;AD564)</f>
        <v>-5.619E-007</v>
      </c>
      <c r="AK564" s="184" t="n">
        <f aca="true">AVERAGE(INDIRECT("K"&amp;AD564):INDIRECT("K"&amp;AD565-1))</f>
        <v>0.00177566666666667</v>
      </c>
      <c r="AL564" s="184" t="n">
        <f aca="true">AVERAGE(INDIRECT("L"&amp;AD564):INDIRECT("L"&amp;AD565-1))</f>
        <v>6.97333333333333E-005</v>
      </c>
      <c r="AM564" s="184" t="n">
        <f aca="false">(ABS(AK564)/AK564*SQRT((AK564)^2+(AL564)^2))</f>
        <v>0.00177703541013928</v>
      </c>
      <c r="AO564" s="184" t="n">
        <f aca="true">STDEV(INDIRECT("K"&amp;AD564):INDIRECT("K"&amp;AD565-1))</f>
        <v>5.77350269189953E-008</v>
      </c>
    </row>
    <row r="565" customFormat="false" ht="14.25" hidden="false" customHeight="true" outlineLevel="0" collapsed="false">
      <c r="A565" s="1" t="s">
        <v>1057</v>
      </c>
      <c r="B565" s="1" t="s">
        <v>305</v>
      </c>
      <c r="C565" s="1" t="n">
        <v>0</v>
      </c>
      <c r="D565" s="1" t="n">
        <v>200</v>
      </c>
      <c r="E565" s="1" t="n">
        <v>976</v>
      </c>
      <c r="F565" s="1" t="s">
        <v>306</v>
      </c>
      <c r="G565" s="184" t="n">
        <v>0.00092111</v>
      </c>
      <c r="H565" s="184" t="n">
        <v>2.5203E-005</v>
      </c>
      <c r="I565" s="184" t="n">
        <v>-8.1212E-006</v>
      </c>
      <c r="J565" s="184" t="n">
        <v>-2.081E-007</v>
      </c>
      <c r="K565" s="184" t="n">
        <v>0.00092924</v>
      </c>
      <c r="L565" s="184" t="n">
        <v>2.5412E-005</v>
      </c>
      <c r="M565" s="185" t="n">
        <v>1.57</v>
      </c>
      <c r="N565" s="1" t="n">
        <v>0</v>
      </c>
      <c r="O565" s="1" t="n">
        <v>0</v>
      </c>
      <c r="P565" s="1" t="n">
        <v>0</v>
      </c>
      <c r="Q565" s="1" t="n">
        <v>1</v>
      </c>
      <c r="R565" s="1" t="n">
        <v>9.2924E-006</v>
      </c>
      <c r="S565" s="1" t="n">
        <v>2.541E-007</v>
      </c>
      <c r="T565" s="1" t="n">
        <v>3</v>
      </c>
      <c r="U565" s="1" t="n">
        <v>0</v>
      </c>
      <c r="V565" s="1" t="n">
        <v>0</v>
      </c>
      <c r="W565" s="186" t="s">
        <v>1060</v>
      </c>
      <c r="X565" s="1" t="s">
        <v>1030</v>
      </c>
      <c r="Y565" s="1" t="s">
        <v>309</v>
      </c>
      <c r="AD565" s="1" t="n">
        <f aca="false">AD564+3</f>
        <v>1691</v>
      </c>
      <c r="AE565" s="1" t="n">
        <v>564</v>
      </c>
      <c r="AF565" s="1" t="str">
        <f aca="true">INDIRECT("A"&amp;AD565)</f>
        <v>94-&lt;0.2</v>
      </c>
      <c r="AG565" s="1" t="n">
        <f aca="true">INDIRECT("D"&amp;AD565)</f>
        <v>200</v>
      </c>
      <c r="AH565" s="1" t="n">
        <f aca="true">INDIRECT("E"&amp;AD565)</f>
        <v>976</v>
      </c>
      <c r="AI565" s="184" t="n">
        <f aca="true">INDIRECT("I"&amp;AD565)</f>
        <v>-8.0584E-006</v>
      </c>
      <c r="AJ565" s="184" t="n">
        <f aca="true">INDIRECT("J"&amp;AD565)</f>
        <v>-5.619E-007</v>
      </c>
      <c r="AK565" s="184" t="n">
        <f aca="true">AVERAGE(INDIRECT("K"&amp;AD565):INDIRECT("K"&amp;AD566-1))</f>
        <v>0.0026893</v>
      </c>
      <c r="AL565" s="184" t="n">
        <f aca="true">AVERAGE(INDIRECT("L"&amp;AD565):INDIRECT("L"&amp;AD566-1))</f>
        <v>0.0001031</v>
      </c>
      <c r="AM565" s="184" t="n">
        <f aca="false">(ABS(AK565)/AK565*SQRT((AK565)^2+(AL565)^2))</f>
        <v>0.00269127555259583</v>
      </c>
      <c r="AO565" s="184" t="n">
        <f aca="true">STDEV(INDIRECT("K"&amp;AD565):INDIRECT("K"&amp;AD566-1))</f>
        <v>2.00000000000113E-007</v>
      </c>
    </row>
    <row r="566" customFormat="false" ht="14.25" hidden="false" customHeight="true" outlineLevel="0" collapsed="false">
      <c r="A566" s="1" t="s">
        <v>1061</v>
      </c>
      <c r="B566" s="1" t="s">
        <v>305</v>
      </c>
      <c r="C566" s="1" t="n">
        <v>0</v>
      </c>
      <c r="D566" s="1" t="n">
        <v>200</v>
      </c>
      <c r="E566" s="1" t="n">
        <v>976</v>
      </c>
      <c r="F566" s="1" t="s">
        <v>306</v>
      </c>
      <c r="G566" s="184" t="n">
        <v>0.00093065</v>
      </c>
      <c r="H566" s="184" t="n">
        <v>2.5125E-005</v>
      </c>
      <c r="I566" s="184" t="n">
        <v>-8.1212E-006</v>
      </c>
      <c r="J566" s="184" t="n">
        <v>-2.081E-007</v>
      </c>
      <c r="K566" s="184" t="n">
        <v>0.00093878</v>
      </c>
      <c r="L566" s="184" t="n">
        <v>2.5333E-005</v>
      </c>
      <c r="M566" s="185" t="n">
        <v>1.55</v>
      </c>
      <c r="N566" s="1" t="n">
        <v>0</v>
      </c>
      <c r="O566" s="1" t="n">
        <v>0</v>
      </c>
      <c r="P566" s="1" t="n">
        <v>0</v>
      </c>
      <c r="Q566" s="1" t="n">
        <v>1</v>
      </c>
      <c r="R566" s="1" t="n">
        <v>9.3878E-006</v>
      </c>
      <c r="S566" s="1" t="n">
        <v>2.533E-007</v>
      </c>
      <c r="T566" s="1" t="n">
        <v>3</v>
      </c>
      <c r="U566" s="1" t="n">
        <v>0</v>
      </c>
      <c r="V566" s="1" t="n">
        <v>0</v>
      </c>
      <c r="W566" s="186" t="s">
        <v>1062</v>
      </c>
      <c r="X566" s="1" t="s">
        <v>1030</v>
      </c>
      <c r="Y566" s="1" t="s">
        <v>309</v>
      </c>
      <c r="AD566" s="1" t="n">
        <f aca="false">AD565+3</f>
        <v>1694</v>
      </c>
      <c r="AE566" s="1" t="n">
        <v>565</v>
      </c>
      <c r="AF566" s="1" t="str">
        <f aca="true">INDIRECT("A"&amp;AD566)</f>
        <v>95-ALL</v>
      </c>
      <c r="AG566" s="1" t="n">
        <f aca="true">INDIRECT("D"&amp;AD566)</f>
        <v>200</v>
      </c>
      <c r="AH566" s="1" t="n">
        <f aca="true">INDIRECT("E"&amp;AD566)</f>
        <v>976</v>
      </c>
      <c r="AI566" s="184" t="n">
        <f aca="true">INDIRECT("I"&amp;AD566)</f>
        <v>-8.0584E-006</v>
      </c>
      <c r="AJ566" s="184" t="n">
        <f aca="true">INDIRECT("J"&amp;AD566)</f>
        <v>-5.619E-007</v>
      </c>
      <c r="AK566" s="184" t="n">
        <f aca="true">AVERAGE(INDIRECT("K"&amp;AD566):INDIRECT("K"&amp;AD567-1))</f>
        <v>0.00145446666666667</v>
      </c>
      <c r="AL566" s="184" t="n">
        <f aca="true">AVERAGE(INDIRECT("L"&amp;AD566):INDIRECT("L"&amp;AD567-1))</f>
        <v>4.89666666666667E-005</v>
      </c>
      <c r="AM566" s="184" t="n">
        <f aca="false">(ABS(AK566)/AK566*SQRT((AK566)^2+(AL566)^2))</f>
        <v>0.00145529069910066</v>
      </c>
      <c r="AO566" s="184" t="n">
        <f aca="true">STDEV(INDIRECT("K"&amp;AD566):INDIRECT("K"&amp;AD567-1))</f>
        <v>3.51188458428407E-007</v>
      </c>
    </row>
    <row r="567" customFormat="false" ht="14.25" hidden="false" customHeight="true" outlineLevel="0" collapsed="false">
      <c r="A567" s="1" t="s">
        <v>1061</v>
      </c>
      <c r="B567" s="1" t="s">
        <v>305</v>
      </c>
      <c r="C567" s="1" t="n">
        <v>0</v>
      </c>
      <c r="D567" s="1" t="n">
        <v>200</v>
      </c>
      <c r="E567" s="1" t="n">
        <v>976</v>
      </c>
      <c r="F567" s="1" t="s">
        <v>306</v>
      </c>
      <c r="G567" s="184" t="n">
        <v>0.00093081</v>
      </c>
      <c r="H567" s="184" t="n">
        <v>2.4983E-005</v>
      </c>
      <c r="I567" s="184" t="n">
        <v>-8.1212E-006</v>
      </c>
      <c r="J567" s="184" t="n">
        <v>-2.081E-007</v>
      </c>
      <c r="K567" s="184" t="n">
        <v>0.00093893</v>
      </c>
      <c r="L567" s="184" t="n">
        <v>2.5191E-005</v>
      </c>
      <c r="M567" s="185" t="n">
        <v>1.54</v>
      </c>
      <c r="N567" s="1" t="n">
        <v>0</v>
      </c>
      <c r="O567" s="1" t="n">
        <v>0</v>
      </c>
      <c r="P567" s="1" t="n">
        <v>0</v>
      </c>
      <c r="Q567" s="1" t="n">
        <v>1</v>
      </c>
      <c r="R567" s="1" t="n">
        <v>9.3893E-006</v>
      </c>
      <c r="S567" s="1" t="n">
        <v>2.519E-007</v>
      </c>
      <c r="T567" s="1" t="n">
        <v>3</v>
      </c>
      <c r="U567" s="1" t="n">
        <v>0</v>
      </c>
      <c r="V567" s="1" t="n">
        <v>0</v>
      </c>
      <c r="W567" s="186" t="s">
        <v>1063</v>
      </c>
      <c r="X567" s="1" t="s">
        <v>1030</v>
      </c>
      <c r="Y567" s="1" t="s">
        <v>309</v>
      </c>
      <c r="AD567" s="1" t="n">
        <f aca="false">AD566+3</f>
        <v>1697</v>
      </c>
      <c r="AE567" s="1" t="n">
        <v>566</v>
      </c>
      <c r="AF567" s="1" t="str">
        <f aca="true">INDIRECT("A"&amp;AD567)</f>
        <v>95-0.8</v>
      </c>
      <c r="AG567" s="1" t="n">
        <f aca="true">INDIRECT("D"&amp;AD567)</f>
        <v>200</v>
      </c>
      <c r="AH567" s="1" t="n">
        <f aca="true">INDIRECT("E"&amp;AD567)</f>
        <v>976</v>
      </c>
      <c r="AI567" s="184" t="n">
        <f aca="true">INDIRECT("I"&amp;AD567)</f>
        <v>-8.0584E-006</v>
      </c>
      <c r="AJ567" s="184" t="n">
        <f aca="true">INDIRECT("J"&amp;AD567)</f>
        <v>-5.619E-007</v>
      </c>
      <c r="AK567" s="184" t="n">
        <f aca="true">AVERAGE(INDIRECT("K"&amp;AD567):INDIRECT("K"&amp;AD568-1))</f>
        <v>0.00484016666666667</v>
      </c>
      <c r="AL567" s="184" t="n">
        <f aca="true">AVERAGE(INDIRECT("L"&amp;AD567):INDIRECT("L"&amp;AD568-1))</f>
        <v>0.000140333333333333</v>
      </c>
      <c r="AM567" s="184" t="n">
        <f aca="false">(ABS(AK567)/AK567*SQRT((AK567)^2+(AL567)^2))</f>
        <v>0.00484220061599636</v>
      </c>
      <c r="AO567" s="184" t="n">
        <f aca="true">STDEV(INDIRECT("K"&amp;AD567):INDIRECT("K"&amp;AD568-1))</f>
        <v>7.37111479582921E-007</v>
      </c>
    </row>
    <row r="568" customFormat="false" ht="14.25" hidden="false" customHeight="true" outlineLevel="0" collapsed="false">
      <c r="A568" s="1" t="s">
        <v>1061</v>
      </c>
      <c r="B568" s="1" t="s">
        <v>305</v>
      </c>
      <c r="C568" s="1" t="n">
        <v>0</v>
      </c>
      <c r="D568" s="1" t="n">
        <v>200</v>
      </c>
      <c r="E568" s="1" t="n">
        <v>976</v>
      </c>
      <c r="F568" s="1" t="s">
        <v>306</v>
      </c>
      <c r="G568" s="184" t="n">
        <v>0.00093007</v>
      </c>
      <c r="H568" s="184" t="n">
        <v>2.4734E-005</v>
      </c>
      <c r="I568" s="184" t="n">
        <v>-8.1212E-006</v>
      </c>
      <c r="J568" s="184" t="n">
        <v>-2.081E-007</v>
      </c>
      <c r="K568" s="184" t="n">
        <v>0.00093819</v>
      </c>
      <c r="L568" s="184" t="n">
        <v>2.4942E-005</v>
      </c>
      <c r="M568" s="185" t="n">
        <v>1.52</v>
      </c>
      <c r="N568" s="1" t="n">
        <v>0</v>
      </c>
      <c r="O568" s="1" t="n">
        <v>0</v>
      </c>
      <c r="P568" s="1" t="n">
        <v>0</v>
      </c>
      <c r="Q568" s="1" t="n">
        <v>1</v>
      </c>
      <c r="R568" s="1" t="n">
        <v>9.3819E-006</v>
      </c>
      <c r="S568" s="1" t="n">
        <v>2.494E-007</v>
      </c>
      <c r="T568" s="1" t="n">
        <v>3</v>
      </c>
      <c r="U568" s="1" t="n">
        <v>0</v>
      </c>
      <c r="V568" s="1" t="n">
        <v>0</v>
      </c>
      <c r="W568" s="186" t="s">
        <v>1064</v>
      </c>
      <c r="X568" s="1" t="s">
        <v>1030</v>
      </c>
      <c r="Y568" s="1" t="s">
        <v>309</v>
      </c>
      <c r="AD568" s="1" t="n">
        <f aca="false">AD567+3</f>
        <v>1700</v>
      </c>
      <c r="AE568" s="1" t="n">
        <v>567</v>
      </c>
      <c r="AF568" s="1" t="str">
        <f aca="true">INDIRECT("A"&amp;AD568)</f>
        <v>95-0.6</v>
      </c>
      <c r="AG568" s="1" t="n">
        <f aca="true">INDIRECT("D"&amp;AD568)</f>
        <v>200</v>
      </c>
      <c r="AH568" s="1" t="n">
        <f aca="true">INDIRECT("E"&amp;AD568)</f>
        <v>976</v>
      </c>
      <c r="AI568" s="184" t="n">
        <f aca="true">INDIRECT("I"&amp;AD568)</f>
        <v>-8.0584E-006</v>
      </c>
      <c r="AJ568" s="184" t="n">
        <f aca="true">INDIRECT("J"&amp;AD568)</f>
        <v>-5.619E-007</v>
      </c>
      <c r="AK568" s="184" t="n">
        <f aca="true">AVERAGE(INDIRECT("K"&amp;AD568):INDIRECT("K"&amp;AD569-1))</f>
        <v>0.00206576666666667</v>
      </c>
      <c r="AL568" s="184" t="n">
        <f aca="true">AVERAGE(INDIRECT("L"&amp;AD568):INDIRECT("L"&amp;AD569-1))</f>
        <v>6.48333333333333E-005</v>
      </c>
      <c r="AM568" s="184" t="n">
        <f aca="false">(ABS(AK568)/AK568*SQRT((AK568)^2+(AL568)^2))</f>
        <v>0.00206678380151922</v>
      </c>
      <c r="AO568" s="184" t="n">
        <f aca="true">STDEV(INDIRECT("K"&amp;AD568):INDIRECT("K"&amp;AD569-1))</f>
        <v>1.52752523165187E-007</v>
      </c>
    </row>
    <row r="569" customFormat="false" ht="14.25" hidden="false" customHeight="true" outlineLevel="0" collapsed="false">
      <c r="A569" s="1" t="s">
        <v>1065</v>
      </c>
      <c r="B569" s="1" t="s">
        <v>305</v>
      </c>
      <c r="C569" s="1" t="n">
        <v>0</v>
      </c>
      <c r="D569" s="1" t="n">
        <v>200</v>
      </c>
      <c r="E569" s="1" t="n">
        <v>976</v>
      </c>
      <c r="F569" s="1" t="s">
        <v>306</v>
      </c>
      <c r="G569" s="184" t="n">
        <v>0.0011637</v>
      </c>
      <c r="H569" s="184" t="n">
        <v>3.11E-005</v>
      </c>
      <c r="I569" s="184" t="n">
        <v>-8.1212E-006</v>
      </c>
      <c r="J569" s="184" t="n">
        <v>-2.081E-007</v>
      </c>
      <c r="K569" s="184" t="n">
        <v>0.0011718</v>
      </c>
      <c r="L569" s="184" t="n">
        <v>3.13E-005</v>
      </c>
      <c r="M569" s="185" t="n">
        <v>1.53</v>
      </c>
      <c r="N569" s="1" t="n">
        <v>0</v>
      </c>
      <c r="O569" s="1" t="n">
        <v>0</v>
      </c>
      <c r="P569" s="1" t="n">
        <v>0</v>
      </c>
      <c r="Q569" s="1" t="n">
        <v>1</v>
      </c>
      <c r="R569" s="1" t="n">
        <v>1.1718E-005</v>
      </c>
      <c r="S569" s="1" t="n">
        <v>3.13E-007</v>
      </c>
      <c r="T569" s="1" t="n">
        <v>3</v>
      </c>
      <c r="U569" s="1" t="n">
        <v>0</v>
      </c>
      <c r="V569" s="1" t="n">
        <v>0</v>
      </c>
      <c r="W569" s="186" t="s">
        <v>1066</v>
      </c>
      <c r="X569" s="1" t="s">
        <v>1030</v>
      </c>
      <c r="Y569" s="1" t="s">
        <v>309</v>
      </c>
      <c r="AD569" s="1" t="n">
        <f aca="false">AD568+3</f>
        <v>1703</v>
      </c>
      <c r="AE569" s="1" t="n">
        <v>568</v>
      </c>
      <c r="AF569" s="1" t="str">
        <f aca="true">INDIRECT("A"&amp;AD569)</f>
        <v>95-0.4</v>
      </c>
      <c r="AG569" s="1" t="n">
        <f aca="true">INDIRECT("D"&amp;AD569)</f>
        <v>200</v>
      </c>
      <c r="AH569" s="1" t="n">
        <f aca="true">INDIRECT("E"&amp;AD569)</f>
        <v>976</v>
      </c>
      <c r="AI569" s="184" t="n">
        <f aca="true">INDIRECT("I"&amp;AD569)</f>
        <v>-8.0584E-006</v>
      </c>
      <c r="AJ569" s="184" t="n">
        <f aca="true">INDIRECT("J"&amp;AD569)</f>
        <v>-5.619E-007</v>
      </c>
      <c r="AK569" s="184" t="n">
        <f aca="true">AVERAGE(INDIRECT("K"&amp;AD569):INDIRECT("K"&amp;AD570-1))</f>
        <v>0.00096039</v>
      </c>
      <c r="AL569" s="184" t="n">
        <f aca="true">AVERAGE(INDIRECT("L"&amp;AD569):INDIRECT("L"&amp;AD570-1))</f>
        <v>3.32976666666667E-005</v>
      </c>
      <c r="AM569" s="184" t="n">
        <f aca="false">(ABS(AK569)/AK569*SQRT((AK569)^2+(AL569)^2))</f>
        <v>0.000960967058075065</v>
      </c>
      <c r="AO569" s="184" t="n">
        <f aca="true">STDEV(INDIRECT("K"&amp;AD569):INDIRECT("K"&amp;AD570-1))</f>
        <v>1.08166538263894E-007</v>
      </c>
    </row>
    <row r="570" customFormat="false" ht="14.25" hidden="false" customHeight="true" outlineLevel="0" collapsed="false">
      <c r="A570" s="1" t="s">
        <v>1065</v>
      </c>
      <c r="B570" s="1" t="s">
        <v>305</v>
      </c>
      <c r="C570" s="1" t="n">
        <v>0</v>
      </c>
      <c r="D570" s="1" t="n">
        <v>200</v>
      </c>
      <c r="E570" s="1" t="n">
        <v>976</v>
      </c>
      <c r="F570" s="1" t="s">
        <v>306</v>
      </c>
      <c r="G570" s="184" t="n">
        <v>0.001164</v>
      </c>
      <c r="H570" s="184" t="n">
        <v>3.12E-005</v>
      </c>
      <c r="I570" s="184" t="n">
        <v>-8.1212E-006</v>
      </c>
      <c r="J570" s="184" t="n">
        <v>-2.081E-007</v>
      </c>
      <c r="K570" s="184" t="n">
        <v>0.0011721</v>
      </c>
      <c r="L570" s="184" t="n">
        <v>3.14E-005</v>
      </c>
      <c r="M570" s="185" t="n">
        <v>1.53</v>
      </c>
      <c r="N570" s="1" t="n">
        <v>0</v>
      </c>
      <c r="O570" s="1" t="n">
        <v>0</v>
      </c>
      <c r="P570" s="1" t="n">
        <v>0</v>
      </c>
      <c r="Q570" s="1" t="n">
        <v>1</v>
      </c>
      <c r="R570" s="1" t="n">
        <v>1.1721E-005</v>
      </c>
      <c r="S570" s="1" t="n">
        <v>3.138E-007</v>
      </c>
      <c r="T570" s="1" t="n">
        <v>3</v>
      </c>
      <c r="U570" s="1" t="n">
        <v>0</v>
      </c>
      <c r="V570" s="1" t="n">
        <v>0</v>
      </c>
      <c r="W570" s="186" t="s">
        <v>1067</v>
      </c>
      <c r="X570" s="1" t="s">
        <v>1030</v>
      </c>
      <c r="Y570" s="1" t="s">
        <v>309</v>
      </c>
      <c r="AD570" s="1" t="n">
        <f aca="false">AD569+3</f>
        <v>1706</v>
      </c>
      <c r="AE570" s="1" t="n">
        <v>569</v>
      </c>
      <c r="AF570" s="1" t="str">
        <f aca="true">INDIRECT("A"&amp;AD570)</f>
        <v>95-0.2</v>
      </c>
      <c r="AG570" s="1" t="n">
        <f aca="true">INDIRECT("D"&amp;AD570)</f>
        <v>200</v>
      </c>
      <c r="AH570" s="1" t="n">
        <f aca="true">INDIRECT("E"&amp;AD570)</f>
        <v>976</v>
      </c>
      <c r="AI570" s="184" t="n">
        <f aca="true">INDIRECT("I"&amp;AD570)</f>
        <v>-8.0584E-006</v>
      </c>
      <c r="AJ570" s="184" t="n">
        <f aca="true">INDIRECT("J"&amp;AD570)</f>
        <v>-5.619E-007</v>
      </c>
      <c r="AK570" s="184" t="n">
        <f aca="true">AVERAGE(INDIRECT("K"&amp;AD570):INDIRECT("K"&amp;AD571-1))</f>
        <v>0.000898416666666667</v>
      </c>
      <c r="AL570" s="184" t="n">
        <f aca="true">AVERAGE(INDIRECT("L"&amp;AD570):INDIRECT("L"&amp;AD571-1))</f>
        <v>3.28923333333333E-005</v>
      </c>
      <c r="AM570" s="184" t="n">
        <f aca="false">(ABS(AK570)/AK570*SQRT((AK570)^2+(AL570)^2))</f>
        <v>0.000899018582976212</v>
      </c>
      <c r="AO570" s="184" t="n">
        <f aca="true">STDEV(INDIRECT("K"&amp;AD570):INDIRECT("K"&amp;AD571-1))</f>
        <v>1.15036226178271E-007</v>
      </c>
    </row>
    <row r="571" customFormat="false" ht="14.25" hidden="false" customHeight="true" outlineLevel="0" collapsed="false">
      <c r="A571" s="1" t="s">
        <v>1065</v>
      </c>
      <c r="B571" s="1" t="s">
        <v>305</v>
      </c>
      <c r="C571" s="1" t="n">
        <v>0</v>
      </c>
      <c r="D571" s="1" t="n">
        <v>200</v>
      </c>
      <c r="E571" s="1" t="n">
        <v>976</v>
      </c>
      <c r="F571" s="1" t="s">
        <v>306</v>
      </c>
      <c r="G571" s="184" t="n">
        <v>0.0011631</v>
      </c>
      <c r="H571" s="184" t="n">
        <v>3.08E-005</v>
      </c>
      <c r="I571" s="184" t="n">
        <v>-8.1212E-006</v>
      </c>
      <c r="J571" s="184" t="n">
        <v>-2.081E-007</v>
      </c>
      <c r="K571" s="184" t="n">
        <v>0.0011712</v>
      </c>
      <c r="L571" s="184" t="n">
        <v>3.1E-005</v>
      </c>
      <c r="M571" s="185" t="n">
        <v>1.51</v>
      </c>
      <c r="N571" s="1" t="n">
        <v>0</v>
      </c>
      <c r="O571" s="1" t="n">
        <v>0</v>
      </c>
      <c r="P571" s="1" t="n">
        <v>0</v>
      </c>
      <c r="Q571" s="1" t="n">
        <v>1</v>
      </c>
      <c r="R571" s="1" t="n">
        <v>1.1712E-005</v>
      </c>
      <c r="S571" s="1" t="n">
        <v>3.096E-007</v>
      </c>
      <c r="T571" s="1" t="n">
        <v>3</v>
      </c>
      <c r="U571" s="1" t="n">
        <v>0</v>
      </c>
      <c r="V571" s="1" t="n">
        <v>0</v>
      </c>
      <c r="W571" s="186" t="s">
        <v>1068</v>
      </c>
      <c r="X571" s="1" t="s">
        <v>1030</v>
      </c>
      <c r="Y571" s="1" t="s">
        <v>309</v>
      </c>
      <c r="AD571" s="1" t="n">
        <f aca="false">AD570+3</f>
        <v>1709</v>
      </c>
      <c r="AE571" s="1" t="n">
        <v>570</v>
      </c>
      <c r="AF571" s="1" t="str">
        <f aca="true">INDIRECT("A"&amp;AD571)</f>
        <v>95-&lt;0.2</v>
      </c>
      <c r="AG571" s="1" t="n">
        <f aca="true">INDIRECT("D"&amp;AD571)</f>
        <v>200</v>
      </c>
      <c r="AH571" s="1" t="n">
        <f aca="true">INDIRECT("E"&amp;AD571)</f>
        <v>976</v>
      </c>
      <c r="AI571" s="184" t="n">
        <f aca="true">INDIRECT("I"&amp;AD571)</f>
        <v>-8.0584E-006</v>
      </c>
      <c r="AJ571" s="184" t="n">
        <f aca="true">INDIRECT("J"&amp;AD571)</f>
        <v>-5.619E-007</v>
      </c>
      <c r="AK571" s="184" t="n">
        <f aca="true">AVERAGE(INDIRECT("K"&amp;AD571):INDIRECT("K"&amp;AD572-1))</f>
        <v>0.00191003333333333</v>
      </c>
      <c r="AL571" s="184" t="n">
        <f aca="true">AVERAGE(INDIRECT("L"&amp;AD571):INDIRECT("L"&amp;AD572-1))</f>
        <v>6.60666666666667E-005</v>
      </c>
      <c r="AM571" s="184" t="n">
        <f aca="false">(ABS(AK571)/AK571*SQRT((AK571)^2+(AL571)^2))</f>
        <v>0.00191117559080501</v>
      </c>
      <c r="AO571" s="184" t="n">
        <f aca="true">STDEV(INDIRECT("K"&amp;AD571):INDIRECT("K"&amp;AD572-1))</f>
        <v>1.0856027511633E-005</v>
      </c>
    </row>
    <row r="572" customFormat="false" ht="14.25" hidden="false" customHeight="true" outlineLevel="0" collapsed="false">
      <c r="A572" s="1" t="s">
        <v>1069</v>
      </c>
      <c r="B572" s="1" t="s">
        <v>305</v>
      </c>
      <c r="C572" s="1" t="n">
        <v>0</v>
      </c>
      <c r="D572" s="1" t="n">
        <v>200</v>
      </c>
      <c r="E572" s="1" t="n">
        <v>976</v>
      </c>
      <c r="F572" s="1" t="s">
        <v>306</v>
      </c>
      <c r="G572" s="184" t="n">
        <v>0.0014026</v>
      </c>
      <c r="H572" s="184" t="n">
        <v>3.63E-005</v>
      </c>
      <c r="I572" s="184" t="n">
        <v>-8.1212E-006</v>
      </c>
      <c r="J572" s="184" t="n">
        <v>-2.081E-007</v>
      </c>
      <c r="K572" s="184" t="n">
        <v>0.0014107</v>
      </c>
      <c r="L572" s="184" t="n">
        <v>3.65E-005</v>
      </c>
      <c r="M572" s="185" t="n">
        <v>1.48</v>
      </c>
      <c r="N572" s="1" t="n">
        <v>0</v>
      </c>
      <c r="O572" s="1" t="n">
        <v>0</v>
      </c>
      <c r="P572" s="1" t="n">
        <v>0</v>
      </c>
      <c r="Q572" s="1" t="n">
        <v>1</v>
      </c>
      <c r="R572" s="1" t="n">
        <v>1.4107E-005</v>
      </c>
      <c r="S572" s="1" t="n">
        <v>3.646E-007</v>
      </c>
      <c r="T572" s="1" t="n">
        <v>3</v>
      </c>
      <c r="U572" s="1" t="n">
        <v>0</v>
      </c>
      <c r="V572" s="1" t="n">
        <v>0</v>
      </c>
      <c r="W572" s="186" t="s">
        <v>1070</v>
      </c>
      <c r="X572" s="1" t="s">
        <v>1030</v>
      </c>
      <c r="Y572" s="1" t="s">
        <v>309</v>
      </c>
      <c r="AD572" s="1" t="n">
        <f aca="false">AD571+3</f>
        <v>1712</v>
      </c>
      <c r="AE572" s="1" t="n">
        <v>571</v>
      </c>
      <c r="AF572" s="1" t="str">
        <f aca="true">INDIRECT("A"&amp;AD572)</f>
        <v>96-ALL</v>
      </c>
      <c r="AG572" s="1" t="n">
        <f aca="true">INDIRECT("D"&amp;AD572)</f>
        <v>200</v>
      </c>
      <c r="AH572" s="1" t="n">
        <f aca="true">INDIRECT("E"&amp;AD572)</f>
        <v>976</v>
      </c>
      <c r="AI572" s="184" t="n">
        <f aca="true">INDIRECT("I"&amp;AD572)</f>
        <v>-8.0584E-006</v>
      </c>
      <c r="AJ572" s="184" t="n">
        <f aca="true">INDIRECT("J"&amp;AD572)</f>
        <v>-5.619E-007</v>
      </c>
      <c r="AK572" s="184" t="n">
        <f aca="true">AVERAGE(INDIRECT("K"&amp;AD572):INDIRECT("K"&amp;AD573-1))</f>
        <v>0.0022425</v>
      </c>
      <c r="AL572" s="184" t="n">
        <f aca="true">AVERAGE(INDIRECT("L"&amp;AD572):INDIRECT("L"&amp;AD573-1))</f>
        <v>8.15666666666667E-005</v>
      </c>
      <c r="AM572" s="184" t="n">
        <f aca="false">(ABS(AK572)/AK572*SQRT((AK572)^2+(AL572)^2))</f>
        <v>0.00224398292576194</v>
      </c>
      <c r="AO572" s="184" t="n">
        <f aca="true">STDEV(INDIRECT("K"&amp;AD572):INDIRECT("K"&amp;AD573-1))</f>
        <v>4.35889894354016E-007</v>
      </c>
    </row>
    <row r="573" customFormat="false" ht="14.25" hidden="false" customHeight="true" outlineLevel="0" collapsed="false">
      <c r="A573" s="1" t="s">
        <v>1069</v>
      </c>
      <c r="B573" s="1" t="s">
        <v>305</v>
      </c>
      <c r="C573" s="1" t="n">
        <v>0</v>
      </c>
      <c r="D573" s="1" t="n">
        <v>200</v>
      </c>
      <c r="E573" s="1" t="n">
        <v>976</v>
      </c>
      <c r="F573" s="1" t="s">
        <v>306</v>
      </c>
      <c r="G573" s="184" t="n">
        <v>0.0014026</v>
      </c>
      <c r="H573" s="184" t="n">
        <v>3.61E-005</v>
      </c>
      <c r="I573" s="184" t="n">
        <v>-8.1212E-006</v>
      </c>
      <c r="J573" s="184" t="n">
        <v>-2.081E-007</v>
      </c>
      <c r="K573" s="184" t="n">
        <v>0.0014107</v>
      </c>
      <c r="L573" s="184" t="n">
        <v>3.63E-005</v>
      </c>
      <c r="M573" s="185" t="n">
        <v>1.47</v>
      </c>
      <c r="N573" s="1" t="n">
        <v>0</v>
      </c>
      <c r="O573" s="1" t="n">
        <v>0</v>
      </c>
      <c r="P573" s="1" t="n">
        <v>0</v>
      </c>
      <c r="Q573" s="1" t="n">
        <v>1</v>
      </c>
      <c r="R573" s="1" t="n">
        <v>1.4107E-005</v>
      </c>
      <c r="S573" s="1" t="n">
        <v>3.631E-007</v>
      </c>
      <c r="T573" s="1" t="n">
        <v>3</v>
      </c>
      <c r="U573" s="1" t="n">
        <v>0</v>
      </c>
      <c r="V573" s="1" t="n">
        <v>0</v>
      </c>
      <c r="W573" s="186" t="s">
        <v>1071</v>
      </c>
      <c r="X573" s="1" t="s">
        <v>1030</v>
      </c>
      <c r="Y573" s="1" t="s">
        <v>309</v>
      </c>
      <c r="AD573" s="1" t="n">
        <f aca="false">AD572+3</f>
        <v>1715</v>
      </c>
      <c r="AE573" s="1" t="n">
        <v>572</v>
      </c>
      <c r="AF573" s="1" t="str">
        <f aca="true">INDIRECT("A"&amp;AD573)</f>
        <v>96-0.8</v>
      </c>
      <c r="AG573" s="1" t="n">
        <f aca="true">INDIRECT("D"&amp;AD573)</f>
        <v>200</v>
      </c>
      <c r="AH573" s="1" t="n">
        <f aca="true">INDIRECT("E"&amp;AD573)</f>
        <v>976</v>
      </c>
      <c r="AI573" s="184" t="n">
        <f aca="true">INDIRECT("I"&amp;AD573)</f>
        <v>-8.0584E-006</v>
      </c>
      <c r="AJ573" s="184" t="n">
        <f aca="true">INDIRECT("J"&amp;AD573)</f>
        <v>-5.619E-007</v>
      </c>
      <c r="AK573" s="184" t="n">
        <f aca="true">AVERAGE(INDIRECT("K"&amp;AD573):INDIRECT("K"&amp;AD574-1))</f>
        <v>0.00402636666666667</v>
      </c>
      <c r="AL573" s="184" t="n">
        <f aca="true">AVERAGE(INDIRECT("L"&amp;AD573):INDIRECT("L"&amp;AD574-1))</f>
        <v>0.000143266666666667</v>
      </c>
      <c r="AM573" s="184" t="n">
        <f aca="false">(ABS(AK573)/AK573*SQRT((AK573)^2+(AL573)^2))</f>
        <v>0.00402891472635277</v>
      </c>
      <c r="AO573" s="184" t="n">
        <f aca="true">STDEV(INDIRECT("K"&amp;AD573):INDIRECT("K"&amp;AD574-1))</f>
        <v>2.85715476187995E-006</v>
      </c>
    </row>
    <row r="574" customFormat="false" ht="14.25" hidden="false" customHeight="true" outlineLevel="0" collapsed="false">
      <c r="A574" s="1" t="s">
        <v>1069</v>
      </c>
      <c r="B574" s="1" t="s">
        <v>305</v>
      </c>
      <c r="C574" s="1" t="n">
        <v>0</v>
      </c>
      <c r="D574" s="1" t="n">
        <v>200</v>
      </c>
      <c r="E574" s="1" t="n">
        <v>976</v>
      </c>
      <c r="F574" s="1" t="s">
        <v>306</v>
      </c>
      <c r="G574" s="184" t="n">
        <v>0.0014025</v>
      </c>
      <c r="H574" s="184" t="n">
        <v>3.59E-005</v>
      </c>
      <c r="I574" s="184" t="n">
        <v>-8.1212E-006</v>
      </c>
      <c r="J574" s="184" t="n">
        <v>-2.081E-007</v>
      </c>
      <c r="K574" s="184" t="n">
        <v>0.0014106</v>
      </c>
      <c r="L574" s="184" t="n">
        <v>3.61E-005</v>
      </c>
      <c r="M574" s="185" t="n">
        <v>1.47</v>
      </c>
      <c r="N574" s="1" t="n">
        <v>0</v>
      </c>
      <c r="O574" s="1" t="n">
        <v>0</v>
      </c>
      <c r="P574" s="1" t="n">
        <v>0</v>
      </c>
      <c r="Q574" s="1" t="n">
        <v>1</v>
      </c>
      <c r="R574" s="1" t="n">
        <v>1.4106E-005</v>
      </c>
      <c r="S574" s="1" t="n">
        <v>3.609E-007</v>
      </c>
      <c r="T574" s="1" t="n">
        <v>3</v>
      </c>
      <c r="U574" s="1" t="n">
        <v>0</v>
      </c>
      <c r="V574" s="1" t="n">
        <v>0</v>
      </c>
      <c r="W574" s="186" t="s">
        <v>1072</v>
      </c>
      <c r="X574" s="1" t="s">
        <v>1030</v>
      </c>
      <c r="Y574" s="1" t="s">
        <v>309</v>
      </c>
      <c r="AD574" s="1" t="n">
        <f aca="false">AD573+3</f>
        <v>1718</v>
      </c>
      <c r="AE574" s="1" t="n">
        <v>573</v>
      </c>
      <c r="AF574" s="1" t="str">
        <f aca="true">INDIRECT("A"&amp;AD574)</f>
        <v>96-0.6</v>
      </c>
      <c r="AG574" s="1" t="n">
        <f aca="true">INDIRECT("D"&amp;AD574)</f>
        <v>200</v>
      </c>
      <c r="AH574" s="1" t="n">
        <f aca="true">INDIRECT("E"&amp;AD574)</f>
        <v>976</v>
      </c>
      <c r="AI574" s="184" t="n">
        <f aca="true">INDIRECT("I"&amp;AD574)</f>
        <v>-8.0584E-006</v>
      </c>
      <c r="AJ574" s="184" t="n">
        <f aca="true">INDIRECT("J"&amp;AD574)</f>
        <v>-5.619E-007</v>
      </c>
      <c r="AK574" s="184" t="n">
        <f aca="true">AVERAGE(INDIRECT("K"&amp;AD574):INDIRECT("K"&amp;AD575-1))</f>
        <v>0.0027972</v>
      </c>
      <c r="AL574" s="184" t="n">
        <f aca="true">AVERAGE(INDIRECT("L"&amp;AD574):INDIRECT("L"&amp;AD575-1))</f>
        <v>9.89E-005</v>
      </c>
      <c r="AM574" s="184" t="n">
        <f aca="false">(ABS(AK574)/AK574*SQRT((AK574)^2+(AL574)^2))</f>
        <v>0.00279894784695964</v>
      </c>
      <c r="AO574" s="184" t="n">
        <f aca="true">STDEV(INDIRECT("K"&amp;AD574):INDIRECT("K"&amp;AD575-1))</f>
        <v>4.0000000000001E-007</v>
      </c>
    </row>
    <row r="575" customFormat="false" ht="14.25" hidden="false" customHeight="true" outlineLevel="0" collapsed="false">
      <c r="A575" s="1" t="s">
        <v>1073</v>
      </c>
      <c r="B575" s="1" t="s">
        <v>305</v>
      </c>
      <c r="C575" s="1" t="n">
        <v>0</v>
      </c>
      <c r="D575" s="1" t="n">
        <v>200</v>
      </c>
      <c r="E575" s="1" t="n">
        <v>976</v>
      </c>
      <c r="F575" s="1" t="s">
        <v>306</v>
      </c>
      <c r="G575" s="184" t="n">
        <v>0.0021393</v>
      </c>
      <c r="H575" s="184" t="n">
        <v>5.22E-005</v>
      </c>
      <c r="I575" s="184" t="n">
        <v>-8.1212E-006</v>
      </c>
      <c r="J575" s="184" t="n">
        <v>-2.081E-007</v>
      </c>
      <c r="K575" s="184" t="n">
        <v>0.0021474</v>
      </c>
      <c r="L575" s="184" t="n">
        <v>5.24E-005</v>
      </c>
      <c r="M575" s="185" t="n">
        <v>1.4</v>
      </c>
      <c r="N575" s="1" t="n">
        <v>0</v>
      </c>
      <c r="O575" s="1" t="n">
        <v>0</v>
      </c>
      <c r="P575" s="1" t="n">
        <v>0</v>
      </c>
      <c r="Q575" s="1" t="n">
        <v>1</v>
      </c>
      <c r="R575" s="1" t="n">
        <v>2.1474E-005</v>
      </c>
      <c r="S575" s="1" t="n">
        <v>5.241E-007</v>
      </c>
      <c r="T575" s="1" t="n">
        <v>3</v>
      </c>
      <c r="U575" s="1" t="n">
        <v>0</v>
      </c>
      <c r="V575" s="1" t="n">
        <v>0</v>
      </c>
      <c r="W575" s="186" t="s">
        <v>1074</v>
      </c>
      <c r="X575" s="1" t="s">
        <v>1030</v>
      </c>
      <c r="Y575" s="1" t="s">
        <v>309</v>
      </c>
      <c r="AD575" s="1" t="n">
        <f aca="false">AD574+3</f>
        <v>1721</v>
      </c>
      <c r="AE575" s="1" t="n">
        <v>574</v>
      </c>
      <c r="AF575" s="1" t="str">
        <f aca="true">INDIRECT("A"&amp;AD575)</f>
        <v>96-0.4</v>
      </c>
      <c r="AG575" s="1" t="n">
        <f aca="true">INDIRECT("D"&amp;AD575)</f>
        <v>200</v>
      </c>
      <c r="AH575" s="1" t="n">
        <f aca="true">INDIRECT("E"&amp;AD575)</f>
        <v>976</v>
      </c>
      <c r="AI575" s="184" t="n">
        <f aca="true">INDIRECT("I"&amp;AD575)</f>
        <v>-8.0584E-006</v>
      </c>
      <c r="AJ575" s="184" t="n">
        <f aca="true">INDIRECT("J"&amp;AD575)</f>
        <v>-5.619E-007</v>
      </c>
      <c r="AK575" s="184" t="n">
        <f aca="true">AVERAGE(INDIRECT("K"&amp;AD575):INDIRECT("K"&amp;AD576-1))</f>
        <v>0.001647</v>
      </c>
      <c r="AL575" s="184" t="n">
        <f aca="true">AVERAGE(INDIRECT("L"&amp;AD575):INDIRECT("L"&amp;AD576-1))</f>
        <v>5.98333333333333E-005</v>
      </c>
      <c r="AM575" s="184" t="n">
        <f aca="false">(ABS(AK575)/AK575*SQRT((AK575)^2+(AL575)^2))</f>
        <v>0.00164808647460556</v>
      </c>
      <c r="AO575" s="184" t="n">
        <f aca="true">STDEV(INDIRECT("K"&amp;AD575):INDIRECT("K"&amp;AD576-1))</f>
        <v>1.00000000000057E-007</v>
      </c>
    </row>
    <row r="576" customFormat="false" ht="14.25" hidden="false" customHeight="true" outlineLevel="0" collapsed="false">
      <c r="A576" s="1" t="s">
        <v>1073</v>
      </c>
      <c r="B576" s="1" t="s">
        <v>305</v>
      </c>
      <c r="C576" s="1" t="n">
        <v>0</v>
      </c>
      <c r="D576" s="1" t="n">
        <v>200</v>
      </c>
      <c r="E576" s="1" t="n">
        <v>976</v>
      </c>
      <c r="F576" s="1" t="s">
        <v>306</v>
      </c>
      <c r="G576" s="184" t="n">
        <v>0.0021395</v>
      </c>
      <c r="H576" s="184" t="n">
        <v>5.24E-005</v>
      </c>
      <c r="I576" s="184" t="n">
        <v>-8.1212E-006</v>
      </c>
      <c r="J576" s="184" t="n">
        <v>-2.081E-007</v>
      </c>
      <c r="K576" s="184" t="n">
        <v>0.0021476</v>
      </c>
      <c r="L576" s="184" t="n">
        <v>5.26E-005</v>
      </c>
      <c r="M576" s="185" t="n">
        <v>1.4</v>
      </c>
      <c r="N576" s="1" t="n">
        <v>0</v>
      </c>
      <c r="O576" s="1" t="n">
        <v>0</v>
      </c>
      <c r="P576" s="1" t="n">
        <v>0</v>
      </c>
      <c r="Q576" s="1" t="n">
        <v>1</v>
      </c>
      <c r="R576" s="1" t="n">
        <v>2.1476E-005</v>
      </c>
      <c r="S576" s="1" t="n">
        <v>5.261E-007</v>
      </c>
      <c r="T576" s="1" t="n">
        <v>3</v>
      </c>
      <c r="U576" s="1" t="n">
        <v>0</v>
      </c>
      <c r="V576" s="1" t="n">
        <v>0</v>
      </c>
      <c r="W576" s="186" t="s">
        <v>1075</v>
      </c>
      <c r="X576" s="1" t="s">
        <v>1030</v>
      </c>
      <c r="Y576" s="1" t="s">
        <v>309</v>
      </c>
      <c r="AD576" s="1" t="n">
        <f aca="false">AD575+3</f>
        <v>1724</v>
      </c>
      <c r="AE576" s="1" t="n">
        <v>575</v>
      </c>
      <c r="AF576" s="1" t="str">
        <f aca="true">INDIRECT("A"&amp;AD576)</f>
        <v>96-0.2</v>
      </c>
      <c r="AG576" s="1" t="n">
        <f aca="true">INDIRECT("D"&amp;AD576)</f>
        <v>200</v>
      </c>
      <c r="AH576" s="1" t="n">
        <f aca="true">INDIRECT("E"&amp;AD576)</f>
        <v>976</v>
      </c>
      <c r="AI576" s="184" t="n">
        <f aca="true">INDIRECT("I"&amp;AD576)</f>
        <v>-8.0584E-006</v>
      </c>
      <c r="AJ576" s="184" t="n">
        <f aca="true">INDIRECT("J"&amp;AD576)</f>
        <v>-5.619E-007</v>
      </c>
      <c r="AK576" s="184" t="n">
        <f aca="true">AVERAGE(INDIRECT("K"&amp;AD576):INDIRECT("K"&amp;AD577-1))</f>
        <v>0.00195343333333333</v>
      </c>
      <c r="AL576" s="184" t="n">
        <f aca="true">AVERAGE(INDIRECT("L"&amp;AD576):INDIRECT("L"&amp;AD577-1))</f>
        <v>6.99666666666667E-005</v>
      </c>
      <c r="AM576" s="184" t="n">
        <f aca="false">(ABS(AK576)/AK576*SQRT((AK576)^2+(AL576)^2))</f>
        <v>0.00195468593953664</v>
      </c>
      <c r="AO576" s="184" t="n">
        <f aca="true">STDEV(INDIRECT("K"&amp;AD576):INDIRECT("K"&amp;AD577-1))</f>
        <v>4.16333199893376E-007</v>
      </c>
    </row>
    <row r="577" customFormat="false" ht="14.25" hidden="false" customHeight="true" outlineLevel="0" collapsed="false">
      <c r="A577" s="1" t="s">
        <v>1073</v>
      </c>
      <c r="B577" s="1" t="s">
        <v>305</v>
      </c>
      <c r="C577" s="1" t="n">
        <v>0</v>
      </c>
      <c r="D577" s="1" t="n">
        <v>200</v>
      </c>
      <c r="E577" s="1" t="n">
        <v>976</v>
      </c>
      <c r="F577" s="1" t="s">
        <v>306</v>
      </c>
      <c r="G577" s="184" t="n">
        <v>0.0021397</v>
      </c>
      <c r="H577" s="184" t="n">
        <v>5.23E-005</v>
      </c>
      <c r="I577" s="184" t="n">
        <v>-8.1212E-006</v>
      </c>
      <c r="J577" s="184" t="n">
        <v>-2.081E-007</v>
      </c>
      <c r="K577" s="184" t="n">
        <v>0.0021478</v>
      </c>
      <c r="L577" s="184" t="n">
        <v>5.25E-005</v>
      </c>
      <c r="M577" s="185" t="n">
        <v>1.4</v>
      </c>
      <c r="N577" s="1" t="n">
        <v>0</v>
      </c>
      <c r="O577" s="1" t="n">
        <v>0</v>
      </c>
      <c r="P577" s="1" t="n">
        <v>0</v>
      </c>
      <c r="Q577" s="1" t="n">
        <v>1</v>
      </c>
      <c r="R577" s="1" t="n">
        <v>2.1478E-005</v>
      </c>
      <c r="S577" s="1" t="n">
        <v>5.252E-007</v>
      </c>
      <c r="T577" s="1" t="n">
        <v>3</v>
      </c>
      <c r="U577" s="1" t="n">
        <v>0</v>
      </c>
      <c r="V577" s="1" t="n">
        <v>0</v>
      </c>
      <c r="W577" s="186" t="s">
        <v>1076</v>
      </c>
      <c r="X577" s="1" t="s">
        <v>1030</v>
      </c>
      <c r="Y577" s="1" t="s">
        <v>309</v>
      </c>
      <c r="AD577" s="1" t="n">
        <f aca="false">AD576+3</f>
        <v>1727</v>
      </c>
      <c r="AE577" s="1" t="n">
        <v>576</v>
      </c>
      <c r="AF577" s="1" t="str">
        <f aca="true">INDIRECT("A"&amp;AD577)</f>
        <v>96-&lt;0.2</v>
      </c>
      <c r="AG577" s="1" t="n">
        <f aca="true">INDIRECT("D"&amp;AD577)</f>
        <v>200</v>
      </c>
      <c r="AH577" s="1" t="n">
        <f aca="true">INDIRECT("E"&amp;AD577)</f>
        <v>976</v>
      </c>
      <c r="AI577" s="184" t="n">
        <f aca="true">INDIRECT("I"&amp;AD577)</f>
        <v>-8.0584E-006</v>
      </c>
      <c r="AJ577" s="184" t="n">
        <f aca="true">INDIRECT("J"&amp;AD577)</f>
        <v>-5.619E-007</v>
      </c>
      <c r="AK577" s="184" t="n">
        <f aca="true">AVERAGE(INDIRECT("K"&amp;AD577):INDIRECT("K"&amp;AD578-1))</f>
        <v>0.00291543333333333</v>
      </c>
      <c r="AL577" s="184" t="n">
        <f aca="true">AVERAGE(INDIRECT("L"&amp;AD577):INDIRECT("L"&amp;AD578-1))</f>
        <v>0.000105533333333333</v>
      </c>
      <c r="AM577" s="184" t="n">
        <f aca="false">(ABS(AK577)/AK577*SQRT((AK577)^2+(AL577)^2))</f>
        <v>0.00291734276449573</v>
      </c>
      <c r="AO577" s="184" t="n">
        <f aca="true">STDEV(INDIRECT("K"&amp;AD577):INDIRECT("K"&amp;AD578-1))</f>
        <v>8.08290376865505E-007</v>
      </c>
    </row>
    <row r="578" customFormat="false" ht="14.25" hidden="false" customHeight="true" outlineLevel="0" collapsed="false">
      <c r="A578" s="1" t="s">
        <v>1077</v>
      </c>
      <c r="B578" s="1" t="s">
        <v>305</v>
      </c>
      <c r="C578" s="1" t="n">
        <v>0</v>
      </c>
      <c r="D578" s="1" t="n">
        <v>200</v>
      </c>
      <c r="E578" s="1" t="n">
        <v>976</v>
      </c>
      <c r="F578" s="1" t="s">
        <v>306</v>
      </c>
      <c r="G578" s="184" t="n">
        <v>0.003243</v>
      </c>
      <c r="H578" s="184" t="n">
        <v>6.47E-005</v>
      </c>
      <c r="I578" s="184" t="n">
        <v>-8.1212E-006</v>
      </c>
      <c r="J578" s="184" t="n">
        <v>-2.081E-007</v>
      </c>
      <c r="K578" s="184" t="n">
        <v>0.0032512</v>
      </c>
      <c r="L578" s="184" t="n">
        <v>6.49E-005</v>
      </c>
      <c r="M578" s="185" t="n">
        <v>1.14</v>
      </c>
      <c r="N578" s="1" t="n">
        <v>0</v>
      </c>
      <c r="O578" s="1" t="n">
        <v>0</v>
      </c>
      <c r="P578" s="1" t="n">
        <v>0</v>
      </c>
      <c r="Q578" s="1" t="n">
        <v>1</v>
      </c>
      <c r="R578" s="1" t="n">
        <v>3.2512E-005</v>
      </c>
      <c r="S578" s="1" t="n">
        <v>6.49E-007</v>
      </c>
      <c r="T578" s="1" t="n">
        <v>4</v>
      </c>
      <c r="U578" s="1" t="n">
        <v>0</v>
      </c>
      <c r="V578" s="1" t="n">
        <v>0</v>
      </c>
      <c r="W578" s="186" t="s">
        <v>1078</v>
      </c>
      <c r="X578" s="1" t="s">
        <v>1030</v>
      </c>
      <c r="Y578" s="1" t="s">
        <v>309</v>
      </c>
      <c r="AD578" s="1" t="n">
        <f aca="false">AD577+3</f>
        <v>1730</v>
      </c>
      <c r="AE578" s="1" t="n">
        <v>577</v>
      </c>
      <c r="AF578" s="1" t="str">
        <f aca="true">INDIRECT("A"&amp;AD578)</f>
        <v>97-ALL</v>
      </c>
      <c r="AG578" s="1" t="n">
        <f aca="true">INDIRECT("D"&amp;AD578)</f>
        <v>200</v>
      </c>
      <c r="AH578" s="1" t="n">
        <f aca="true">INDIRECT("E"&amp;AD578)</f>
        <v>976</v>
      </c>
      <c r="AI578" s="184" t="n">
        <f aca="true">INDIRECT("I"&amp;AD578)</f>
        <v>-8.0584E-006</v>
      </c>
      <c r="AJ578" s="184" t="n">
        <f aca="true">INDIRECT("J"&amp;AD578)</f>
        <v>-5.619E-007</v>
      </c>
      <c r="AK578" s="184" t="n">
        <f aca="true">AVERAGE(INDIRECT("K"&amp;AD578):INDIRECT("K"&amp;AD579-1))</f>
        <v>0.00199843333333333</v>
      </c>
      <c r="AL578" s="184" t="n">
        <f aca="true">AVERAGE(INDIRECT("L"&amp;AD578):INDIRECT("L"&amp;AD579-1))</f>
        <v>6.97E-005</v>
      </c>
      <c r="AM578" s="184" t="n">
        <f aca="false">(ABS(AK578)/AK578*SQRT((AK578)^2+(AL578)^2))</f>
        <v>0.00199964843854558</v>
      </c>
      <c r="AO578" s="184" t="n">
        <f aca="true">STDEV(INDIRECT("K"&amp;AD578):INDIRECT("K"&amp;AD579-1))</f>
        <v>4.72581562625238E-007</v>
      </c>
    </row>
    <row r="579" customFormat="false" ht="14.25" hidden="false" customHeight="true" outlineLevel="0" collapsed="false">
      <c r="A579" s="1" t="s">
        <v>1077</v>
      </c>
      <c r="B579" s="1" t="s">
        <v>305</v>
      </c>
      <c r="C579" s="1" t="n">
        <v>0</v>
      </c>
      <c r="D579" s="1" t="n">
        <v>200</v>
      </c>
      <c r="E579" s="1" t="n">
        <v>976</v>
      </c>
      <c r="F579" s="1" t="s">
        <v>306</v>
      </c>
      <c r="G579" s="184" t="n">
        <v>0.0032435</v>
      </c>
      <c r="H579" s="184" t="n">
        <v>6.51E-005</v>
      </c>
      <c r="I579" s="184" t="n">
        <v>-8.1212E-006</v>
      </c>
      <c r="J579" s="184" t="n">
        <v>-2.081E-007</v>
      </c>
      <c r="K579" s="184" t="n">
        <v>0.0032516</v>
      </c>
      <c r="L579" s="184" t="n">
        <v>6.53E-005</v>
      </c>
      <c r="M579" s="185" t="n">
        <v>1.15</v>
      </c>
      <c r="N579" s="1" t="n">
        <v>0</v>
      </c>
      <c r="O579" s="1" t="n">
        <v>0</v>
      </c>
      <c r="P579" s="1" t="n">
        <v>0</v>
      </c>
      <c r="Q579" s="1" t="n">
        <v>1</v>
      </c>
      <c r="R579" s="1" t="n">
        <v>3.2516E-005</v>
      </c>
      <c r="S579" s="1" t="n">
        <v>6.533E-007</v>
      </c>
      <c r="T579" s="1" t="n">
        <v>4</v>
      </c>
      <c r="U579" s="1" t="n">
        <v>0</v>
      </c>
      <c r="V579" s="1" t="n">
        <v>0</v>
      </c>
      <c r="W579" s="186" t="s">
        <v>1079</v>
      </c>
      <c r="X579" s="1" t="s">
        <v>1030</v>
      </c>
      <c r="Y579" s="1" t="s">
        <v>309</v>
      </c>
      <c r="AD579" s="1" t="n">
        <f aca="false">AD578+3</f>
        <v>1733</v>
      </c>
      <c r="AE579" s="1" t="n">
        <v>578</v>
      </c>
      <c r="AF579" s="1" t="str">
        <f aca="true">INDIRECT("A"&amp;AD579)</f>
        <v>97-0.8</v>
      </c>
      <c r="AG579" s="1" t="n">
        <f aca="true">INDIRECT("D"&amp;AD579)</f>
        <v>200</v>
      </c>
      <c r="AH579" s="1" t="n">
        <f aca="true">INDIRECT("E"&amp;AD579)</f>
        <v>976</v>
      </c>
      <c r="AI579" s="184" t="n">
        <f aca="true">INDIRECT("I"&amp;AD579)</f>
        <v>-8.0584E-006</v>
      </c>
      <c r="AJ579" s="184" t="n">
        <f aca="true">INDIRECT("J"&amp;AD579)</f>
        <v>-5.619E-007</v>
      </c>
      <c r="AK579" s="184" t="n">
        <f aca="true">AVERAGE(INDIRECT("K"&amp;AD579):INDIRECT("K"&amp;AD580-1))</f>
        <v>0.0036144</v>
      </c>
      <c r="AL579" s="184" t="n">
        <f aca="true">AVERAGE(INDIRECT("L"&amp;AD579):INDIRECT("L"&amp;AD580-1))</f>
        <v>0.0001243</v>
      </c>
      <c r="AM579" s="184" t="n">
        <f aca="false">(ABS(AK579)/AK579*SQRT((AK579)^2+(AL579)^2))</f>
        <v>0.00361653672039978</v>
      </c>
      <c r="AO579" s="184" t="n">
        <f aca="true">STDEV(INDIRECT("K"&amp;AD579):INDIRECT("K"&amp;AD580-1))</f>
        <v>9.53939201416804E-007</v>
      </c>
    </row>
    <row r="580" customFormat="false" ht="14.25" hidden="false" customHeight="true" outlineLevel="0" collapsed="false">
      <c r="A580" s="1" t="s">
        <v>1077</v>
      </c>
      <c r="B580" s="1" t="s">
        <v>305</v>
      </c>
      <c r="C580" s="1" t="n">
        <v>0</v>
      </c>
      <c r="D580" s="1" t="n">
        <v>200</v>
      </c>
      <c r="E580" s="1" t="n">
        <v>976</v>
      </c>
      <c r="F580" s="1" t="s">
        <v>306</v>
      </c>
      <c r="G580" s="184" t="n">
        <v>0.0032439</v>
      </c>
      <c r="H580" s="184" t="n">
        <v>6.54E-005</v>
      </c>
      <c r="I580" s="184" t="n">
        <v>-8.1212E-006</v>
      </c>
      <c r="J580" s="184" t="n">
        <v>-2.081E-007</v>
      </c>
      <c r="K580" s="184" t="n">
        <v>0.003252</v>
      </c>
      <c r="L580" s="184" t="n">
        <v>6.57E-005</v>
      </c>
      <c r="M580" s="185" t="n">
        <v>1.16</v>
      </c>
      <c r="N580" s="1" t="n">
        <v>0</v>
      </c>
      <c r="O580" s="1" t="n">
        <v>0</v>
      </c>
      <c r="P580" s="1" t="n">
        <v>0</v>
      </c>
      <c r="Q580" s="1" t="n">
        <v>1</v>
      </c>
      <c r="R580" s="1" t="n">
        <v>3.252E-005</v>
      </c>
      <c r="S580" s="1" t="n">
        <v>6.566E-007</v>
      </c>
      <c r="T580" s="1" t="n">
        <v>4</v>
      </c>
      <c r="U580" s="1" t="n">
        <v>0</v>
      </c>
      <c r="V580" s="1" t="n">
        <v>0</v>
      </c>
      <c r="W580" s="186" t="s">
        <v>1080</v>
      </c>
      <c r="X580" s="1" t="s">
        <v>1030</v>
      </c>
      <c r="Y580" s="1" t="s">
        <v>309</v>
      </c>
      <c r="AD580" s="1" t="n">
        <f aca="false">AD579+3</f>
        <v>1736</v>
      </c>
      <c r="AE580" s="1" t="n">
        <v>579</v>
      </c>
      <c r="AF580" s="1" t="str">
        <f aca="true">INDIRECT("A"&amp;AD580)</f>
        <v>97-0.6</v>
      </c>
      <c r="AG580" s="1" t="n">
        <f aca="true">INDIRECT("D"&amp;AD580)</f>
        <v>200</v>
      </c>
      <c r="AH580" s="1" t="n">
        <f aca="true">INDIRECT("E"&amp;AD580)</f>
        <v>976</v>
      </c>
      <c r="AI580" s="184" t="n">
        <f aca="true">INDIRECT("I"&amp;AD580)</f>
        <v>-8.0584E-006</v>
      </c>
      <c r="AJ580" s="184" t="n">
        <f aca="true">INDIRECT("J"&amp;AD580)</f>
        <v>-5.619E-007</v>
      </c>
      <c r="AK580" s="184" t="n">
        <f aca="true">AVERAGE(INDIRECT("K"&amp;AD580):INDIRECT("K"&amp;AD581-1))</f>
        <v>0.00234133333333333</v>
      </c>
      <c r="AL580" s="184" t="n">
        <f aca="true">AVERAGE(INDIRECT("L"&amp;AD580):INDIRECT("L"&amp;AD581-1))</f>
        <v>7.62E-005</v>
      </c>
      <c r="AM580" s="184" t="n">
        <f aca="false">(ABS(AK580)/AK580*SQRT((AK580)^2+(AL580)^2))</f>
        <v>0.00234257299091785</v>
      </c>
      <c r="AO580" s="184" t="n">
        <f aca="true">STDEV(INDIRECT("K"&amp;AD580):INDIRECT("K"&amp;AD581-1))</f>
        <v>8.02080627701077E-007</v>
      </c>
    </row>
    <row r="581" customFormat="false" ht="14.25" hidden="false" customHeight="true" outlineLevel="0" collapsed="false">
      <c r="A581" s="1" t="s">
        <v>1081</v>
      </c>
      <c r="B581" s="1" t="s">
        <v>305</v>
      </c>
      <c r="C581" s="1" t="n">
        <v>0</v>
      </c>
      <c r="D581" s="1" t="n">
        <v>200</v>
      </c>
      <c r="E581" s="1" t="n">
        <v>976</v>
      </c>
      <c r="F581" s="1" t="s">
        <v>306</v>
      </c>
      <c r="G581" s="184" t="n">
        <v>0.0022665</v>
      </c>
      <c r="H581" s="184" t="n">
        <v>5.01E-005</v>
      </c>
      <c r="I581" s="184" t="n">
        <v>-8.1212E-006</v>
      </c>
      <c r="J581" s="184" t="n">
        <v>-2.081E-007</v>
      </c>
      <c r="K581" s="184" t="n">
        <v>0.0022746</v>
      </c>
      <c r="L581" s="184" t="n">
        <v>5.04E-005</v>
      </c>
      <c r="M581" s="185" t="n">
        <v>1.27</v>
      </c>
      <c r="N581" s="1" t="n">
        <v>0</v>
      </c>
      <c r="O581" s="1" t="n">
        <v>0</v>
      </c>
      <c r="P581" s="1" t="n">
        <v>0</v>
      </c>
      <c r="Q581" s="1" t="n">
        <v>1</v>
      </c>
      <c r="R581" s="1" t="n">
        <v>2.2746E-005</v>
      </c>
      <c r="S581" s="1" t="n">
        <v>5.036E-007</v>
      </c>
      <c r="T581" s="1" t="n">
        <v>3</v>
      </c>
      <c r="U581" s="1" t="n">
        <v>0</v>
      </c>
      <c r="V581" s="1" t="n">
        <v>0</v>
      </c>
      <c r="W581" s="186" t="s">
        <v>1082</v>
      </c>
      <c r="X581" s="1" t="s">
        <v>1030</v>
      </c>
      <c r="Y581" s="1" t="s">
        <v>309</v>
      </c>
      <c r="AD581" s="1" t="n">
        <f aca="false">AD580+3</f>
        <v>1739</v>
      </c>
      <c r="AE581" s="1" t="n">
        <v>580</v>
      </c>
      <c r="AF581" s="1" t="str">
        <f aca="true">INDIRECT("A"&amp;AD581)</f>
        <v>97-0.4</v>
      </c>
      <c r="AG581" s="1" t="n">
        <f aca="true">INDIRECT("D"&amp;AD581)</f>
        <v>200</v>
      </c>
      <c r="AH581" s="1" t="n">
        <f aca="true">INDIRECT("E"&amp;AD581)</f>
        <v>976</v>
      </c>
      <c r="AI581" s="184" t="n">
        <f aca="true">INDIRECT("I"&amp;AD581)</f>
        <v>-8.0584E-006</v>
      </c>
      <c r="AJ581" s="184" t="n">
        <f aca="true">INDIRECT("J"&amp;AD581)</f>
        <v>-5.619E-007</v>
      </c>
      <c r="AK581" s="184" t="n">
        <f aca="true">AVERAGE(INDIRECT("K"&amp;AD581):INDIRECT("K"&amp;AD582-1))</f>
        <v>0.00163953333333333</v>
      </c>
      <c r="AL581" s="184" t="n">
        <f aca="true">AVERAGE(INDIRECT("L"&amp;AD581):INDIRECT("L"&amp;AD582-1))</f>
        <v>5.71666666666667E-005</v>
      </c>
      <c r="AM581" s="184" t="n">
        <f aca="false">(ABS(AK581)/AK581*SQRT((AK581)^2+(AL581)^2))</f>
        <v>0.00164052966412951</v>
      </c>
      <c r="AO581" s="184" t="n">
        <f aca="true">STDEV(INDIRECT("K"&amp;AD581):INDIRECT("K"&amp;AD582-1))</f>
        <v>4.16333199893219E-007</v>
      </c>
    </row>
    <row r="582" customFormat="false" ht="14.25" hidden="false" customHeight="true" outlineLevel="0" collapsed="false">
      <c r="A582" s="1" t="s">
        <v>1081</v>
      </c>
      <c r="B582" s="1" t="s">
        <v>305</v>
      </c>
      <c r="C582" s="1" t="n">
        <v>0</v>
      </c>
      <c r="D582" s="1" t="n">
        <v>200</v>
      </c>
      <c r="E582" s="1" t="n">
        <v>976</v>
      </c>
      <c r="F582" s="1" t="s">
        <v>306</v>
      </c>
      <c r="G582" s="184" t="n">
        <v>0.0022672</v>
      </c>
      <c r="H582" s="184" t="n">
        <v>4.99E-005</v>
      </c>
      <c r="I582" s="184" t="n">
        <v>-8.1212E-006</v>
      </c>
      <c r="J582" s="184" t="n">
        <v>-2.081E-007</v>
      </c>
      <c r="K582" s="184" t="n">
        <v>0.0022753</v>
      </c>
      <c r="L582" s="184" t="n">
        <v>5.01E-005</v>
      </c>
      <c r="M582" s="185" t="n">
        <v>1.26</v>
      </c>
      <c r="N582" s="1" t="n">
        <v>0</v>
      </c>
      <c r="O582" s="1" t="n">
        <v>0</v>
      </c>
      <c r="P582" s="1" t="n">
        <v>0</v>
      </c>
      <c r="Q582" s="1" t="n">
        <v>1</v>
      </c>
      <c r="R582" s="1" t="n">
        <v>2.2753E-005</v>
      </c>
      <c r="S582" s="1" t="n">
        <v>5.014E-007</v>
      </c>
      <c r="T582" s="1" t="n">
        <v>3</v>
      </c>
      <c r="U582" s="1" t="n">
        <v>0</v>
      </c>
      <c r="V582" s="1" t="n">
        <v>0</v>
      </c>
      <c r="W582" s="186" t="s">
        <v>1083</v>
      </c>
      <c r="X582" s="1" t="s">
        <v>1030</v>
      </c>
      <c r="Y582" s="1" t="s">
        <v>309</v>
      </c>
      <c r="AD582" s="1" t="n">
        <f aca="false">AD581+3</f>
        <v>1742</v>
      </c>
      <c r="AE582" s="1" t="n">
        <v>581</v>
      </c>
      <c r="AF582" s="1" t="str">
        <f aca="true">INDIRECT("A"&amp;AD582)</f>
        <v>97-0.2</v>
      </c>
      <c r="AG582" s="1" t="n">
        <f aca="true">INDIRECT("D"&amp;AD582)</f>
        <v>200</v>
      </c>
      <c r="AH582" s="1" t="n">
        <f aca="true">INDIRECT("E"&amp;AD582)</f>
        <v>976</v>
      </c>
      <c r="AI582" s="184" t="n">
        <f aca="true">INDIRECT("I"&amp;AD582)</f>
        <v>-8.0584E-006</v>
      </c>
      <c r="AJ582" s="184" t="n">
        <f aca="true">INDIRECT("J"&amp;AD582)</f>
        <v>-5.619E-007</v>
      </c>
      <c r="AK582" s="184" t="n">
        <f aca="true">AVERAGE(INDIRECT("K"&amp;AD582):INDIRECT("K"&amp;AD583-1))</f>
        <v>0.0014511</v>
      </c>
      <c r="AL582" s="184" t="n">
        <f aca="true">AVERAGE(INDIRECT("L"&amp;AD582):INDIRECT("L"&amp;AD583-1))</f>
        <v>4.95666666666667E-005</v>
      </c>
      <c r="AM582" s="184" t="n">
        <f aca="false">(ABS(AK582)/AK582*SQRT((AK582)^2+(AL582)^2))</f>
        <v>0.00145194630219042</v>
      </c>
      <c r="AO582" s="184" t="n">
        <f aca="true">STDEV(INDIRECT("K"&amp;AD582):INDIRECT("K"&amp;AD583-1))</f>
        <v>4.99999999999958E-007</v>
      </c>
    </row>
    <row r="583" customFormat="false" ht="14.25" hidden="false" customHeight="true" outlineLevel="0" collapsed="false">
      <c r="A583" s="1" t="s">
        <v>1081</v>
      </c>
      <c r="B583" s="1" t="s">
        <v>305</v>
      </c>
      <c r="C583" s="1" t="n">
        <v>0</v>
      </c>
      <c r="D583" s="1" t="n">
        <v>200</v>
      </c>
      <c r="E583" s="1" t="n">
        <v>976</v>
      </c>
      <c r="F583" s="1" t="s">
        <v>306</v>
      </c>
      <c r="G583" s="184" t="n">
        <v>0.0022663</v>
      </c>
      <c r="H583" s="184" t="n">
        <v>4.57E-005</v>
      </c>
      <c r="I583" s="184" t="n">
        <v>-8.1212E-006</v>
      </c>
      <c r="J583" s="184" t="n">
        <v>-2.081E-007</v>
      </c>
      <c r="K583" s="184" t="n">
        <v>0.0022744</v>
      </c>
      <c r="L583" s="184" t="n">
        <v>4.59E-005</v>
      </c>
      <c r="M583" s="185" t="n">
        <v>1.16</v>
      </c>
      <c r="N583" s="1" t="n">
        <v>0</v>
      </c>
      <c r="O583" s="1" t="n">
        <v>0</v>
      </c>
      <c r="P583" s="1" t="n">
        <v>0</v>
      </c>
      <c r="Q583" s="1" t="n">
        <v>1</v>
      </c>
      <c r="R583" s="1" t="n">
        <v>2.2744E-005</v>
      </c>
      <c r="S583" s="1" t="n">
        <v>4.594E-007</v>
      </c>
      <c r="T583" s="1" t="n">
        <v>3</v>
      </c>
      <c r="U583" s="1" t="n">
        <v>0</v>
      </c>
      <c r="V583" s="1" t="n">
        <v>0</v>
      </c>
      <c r="W583" s="186" t="s">
        <v>1084</v>
      </c>
      <c r="X583" s="1" t="s">
        <v>1030</v>
      </c>
      <c r="Y583" s="1" t="s">
        <v>309</v>
      </c>
      <c r="AD583" s="1" t="n">
        <f aca="false">AD582+3</f>
        <v>1745</v>
      </c>
      <c r="AE583" s="1" t="n">
        <v>582</v>
      </c>
      <c r="AF583" s="1" t="str">
        <f aca="true">INDIRECT("A"&amp;AD583)</f>
        <v>97-&lt;0.2</v>
      </c>
      <c r="AG583" s="1" t="n">
        <f aca="true">INDIRECT("D"&amp;AD583)</f>
        <v>200</v>
      </c>
      <c r="AH583" s="1" t="n">
        <f aca="true">INDIRECT("E"&amp;AD583)</f>
        <v>976</v>
      </c>
      <c r="AI583" s="184" t="n">
        <f aca="true">INDIRECT("I"&amp;AD583)</f>
        <v>-8.0584E-006</v>
      </c>
      <c r="AJ583" s="184" t="n">
        <f aca="true">INDIRECT("J"&amp;AD583)</f>
        <v>-5.619E-007</v>
      </c>
      <c r="AK583" s="184" t="n">
        <f aca="true">AVERAGE(INDIRECT("K"&amp;AD583):INDIRECT("K"&amp;AD584-1))</f>
        <v>0.00352853333333333</v>
      </c>
      <c r="AL583" s="184" t="n">
        <f aca="true">AVERAGE(INDIRECT("L"&amp;AD583):INDIRECT("L"&amp;AD584-1))</f>
        <v>0.000113266666666667</v>
      </c>
      <c r="AM583" s="184" t="n">
        <f aca="false">(ABS(AK583)/AK583*SQRT((AK583)^2+(AL583)^2))</f>
        <v>0.00353035080724596</v>
      </c>
      <c r="AO583" s="184" t="n">
        <f aca="true">STDEV(INDIRECT("K"&amp;AD583):INDIRECT("K"&amp;AD584-1))</f>
        <v>5.77350269189702E-007</v>
      </c>
    </row>
    <row r="584" customFormat="false" ht="14.25" hidden="false" customHeight="true" outlineLevel="0" collapsed="false">
      <c r="A584" s="1" t="s">
        <v>1085</v>
      </c>
      <c r="B584" s="1" t="s">
        <v>305</v>
      </c>
      <c r="C584" s="1" t="n">
        <v>0</v>
      </c>
      <c r="D584" s="1" t="n">
        <v>200</v>
      </c>
      <c r="E584" s="1" t="n">
        <v>976</v>
      </c>
      <c r="F584" s="1" t="s">
        <v>306</v>
      </c>
      <c r="G584" s="184" t="n">
        <v>0.0016165</v>
      </c>
      <c r="H584" s="184" t="n">
        <v>4.25E-005</v>
      </c>
      <c r="I584" s="184" t="n">
        <v>-8.1212E-006</v>
      </c>
      <c r="J584" s="184" t="n">
        <v>-2.081E-007</v>
      </c>
      <c r="K584" s="184" t="n">
        <v>0.0016247</v>
      </c>
      <c r="L584" s="184" t="n">
        <v>4.27E-005</v>
      </c>
      <c r="M584" s="185" t="n">
        <v>1.51</v>
      </c>
      <c r="N584" s="1" t="n">
        <v>0</v>
      </c>
      <c r="O584" s="1" t="n">
        <v>0</v>
      </c>
      <c r="P584" s="1" t="n">
        <v>0</v>
      </c>
      <c r="Q584" s="1" t="n">
        <v>1</v>
      </c>
      <c r="R584" s="1" t="n">
        <v>1.6247E-005</v>
      </c>
      <c r="S584" s="1" t="n">
        <v>4.273E-007</v>
      </c>
      <c r="T584" s="1" t="n">
        <v>3</v>
      </c>
      <c r="U584" s="1" t="n">
        <v>0</v>
      </c>
      <c r="V584" s="1" t="n">
        <v>0</v>
      </c>
      <c r="W584" s="186" t="s">
        <v>1086</v>
      </c>
      <c r="X584" s="1" t="s">
        <v>1030</v>
      </c>
      <c r="Y584" s="1" t="s">
        <v>309</v>
      </c>
      <c r="AD584" s="1" t="n">
        <f aca="false">AD583+3</f>
        <v>1748</v>
      </c>
      <c r="AE584" s="1" t="n">
        <v>583</v>
      </c>
      <c r="AF584" s="1" t="str">
        <f aca="true">INDIRECT("A"&amp;AD584)</f>
        <v>98-ALL</v>
      </c>
      <c r="AG584" s="1" t="n">
        <f aca="true">INDIRECT("D"&amp;AD584)</f>
        <v>200</v>
      </c>
      <c r="AH584" s="1" t="n">
        <f aca="true">INDIRECT("E"&amp;AD584)</f>
        <v>976</v>
      </c>
      <c r="AI584" s="184" t="n">
        <f aca="true">INDIRECT("I"&amp;AD584)</f>
        <v>-8.0584E-006</v>
      </c>
      <c r="AJ584" s="184" t="n">
        <f aca="true">INDIRECT("J"&amp;AD584)</f>
        <v>-5.619E-007</v>
      </c>
      <c r="AK584" s="184" t="n">
        <f aca="true">AVERAGE(INDIRECT("K"&amp;AD584):INDIRECT("K"&amp;AD585-1))</f>
        <v>0.00137996666666667</v>
      </c>
      <c r="AL584" s="184" t="n">
        <f aca="true">AVERAGE(INDIRECT("L"&amp;AD584):INDIRECT("L"&amp;AD585-1))</f>
        <v>4.64333333333333E-005</v>
      </c>
      <c r="AM584" s="184" t="n">
        <f aca="false">(ABS(AK584)/AK584*SQRT((AK584)^2+(AL584)^2))</f>
        <v>0.00138074764369003</v>
      </c>
      <c r="AO584" s="184" t="n">
        <f aca="true">STDEV(INDIRECT("K"&amp;AD584):INDIRECT("K"&amp;AD585-1))</f>
        <v>5.77350269188701E-008</v>
      </c>
    </row>
    <row r="585" customFormat="false" ht="14.25" hidden="false" customHeight="true" outlineLevel="0" collapsed="false">
      <c r="A585" s="1" t="s">
        <v>1085</v>
      </c>
      <c r="B585" s="1" t="s">
        <v>305</v>
      </c>
      <c r="C585" s="1" t="n">
        <v>0</v>
      </c>
      <c r="D585" s="1" t="n">
        <v>200</v>
      </c>
      <c r="E585" s="1" t="n">
        <v>976</v>
      </c>
      <c r="F585" s="1" t="s">
        <v>306</v>
      </c>
      <c r="G585" s="184" t="n">
        <v>0.0016134</v>
      </c>
      <c r="H585" s="184" t="n">
        <v>3.94E-005</v>
      </c>
      <c r="I585" s="184" t="n">
        <v>-8.1212E-006</v>
      </c>
      <c r="J585" s="184" t="n">
        <v>-2.081E-007</v>
      </c>
      <c r="K585" s="184" t="n">
        <v>0.0016215</v>
      </c>
      <c r="L585" s="184" t="n">
        <v>3.96E-005</v>
      </c>
      <c r="M585" s="185" t="n">
        <v>1.4</v>
      </c>
      <c r="N585" s="1" t="n">
        <v>0</v>
      </c>
      <c r="O585" s="1" t="n">
        <v>0</v>
      </c>
      <c r="P585" s="1" t="n">
        <v>0</v>
      </c>
      <c r="Q585" s="1" t="n">
        <v>1</v>
      </c>
      <c r="R585" s="1" t="n">
        <v>1.6215E-005</v>
      </c>
      <c r="S585" s="1" t="n">
        <v>3.964E-007</v>
      </c>
      <c r="T585" s="1" t="n">
        <v>3</v>
      </c>
      <c r="U585" s="1" t="n">
        <v>0</v>
      </c>
      <c r="V585" s="1" t="n">
        <v>0</v>
      </c>
      <c r="W585" s="186" t="s">
        <v>1087</v>
      </c>
      <c r="X585" s="1" t="s">
        <v>1030</v>
      </c>
      <c r="Y585" s="1" t="s">
        <v>309</v>
      </c>
      <c r="AD585" s="1" t="n">
        <f aca="false">AD584+3</f>
        <v>1751</v>
      </c>
      <c r="AE585" s="1" t="n">
        <v>584</v>
      </c>
      <c r="AF585" s="1" t="str">
        <f aca="true">INDIRECT("A"&amp;AD585)</f>
        <v>98-0.8</v>
      </c>
      <c r="AG585" s="1" t="n">
        <f aca="true">INDIRECT("D"&amp;AD585)</f>
        <v>200</v>
      </c>
      <c r="AH585" s="1" t="n">
        <f aca="true">INDIRECT("E"&amp;AD585)</f>
        <v>976</v>
      </c>
      <c r="AI585" s="184" t="n">
        <f aca="true">INDIRECT("I"&amp;AD585)</f>
        <v>-8.0584E-006</v>
      </c>
      <c r="AJ585" s="184" t="n">
        <f aca="true">INDIRECT("J"&amp;AD585)</f>
        <v>-5.619E-007</v>
      </c>
      <c r="AK585" s="184" t="n">
        <f aca="true">AVERAGE(INDIRECT("K"&amp;AD585):INDIRECT("K"&amp;AD586-1))</f>
        <v>0.0010953</v>
      </c>
      <c r="AL585" s="184" t="n">
        <f aca="true">AVERAGE(INDIRECT("L"&amp;AD585):INDIRECT("L"&amp;AD586-1))</f>
        <v>3.8E-005</v>
      </c>
      <c r="AM585" s="184" t="n">
        <f aca="false">(ABS(AK585)/AK585*SQRT((AK585)^2+(AL585)^2))</f>
        <v>0.00109595898189668</v>
      </c>
      <c r="AO585" s="184" t="n">
        <f aca="true">STDEV(INDIRECT("K"&amp;AD585):INDIRECT("K"&amp;AD586-1))</f>
        <v>1.00000000000057E-007</v>
      </c>
    </row>
    <row r="586" customFormat="false" ht="14.25" hidden="false" customHeight="true" outlineLevel="0" collapsed="false">
      <c r="A586" s="1" t="s">
        <v>1085</v>
      </c>
      <c r="B586" s="1" t="s">
        <v>305</v>
      </c>
      <c r="C586" s="1" t="n">
        <v>0</v>
      </c>
      <c r="D586" s="1" t="n">
        <v>200</v>
      </c>
      <c r="E586" s="1" t="n">
        <v>976</v>
      </c>
      <c r="F586" s="1" t="s">
        <v>306</v>
      </c>
      <c r="G586" s="184" t="n">
        <v>0.0016135</v>
      </c>
      <c r="H586" s="184" t="n">
        <v>3.97E-005</v>
      </c>
      <c r="I586" s="184" t="n">
        <v>-8.1212E-006</v>
      </c>
      <c r="J586" s="184" t="n">
        <v>-2.081E-007</v>
      </c>
      <c r="K586" s="184" t="n">
        <v>0.0016216</v>
      </c>
      <c r="L586" s="184" t="n">
        <v>3.99E-005</v>
      </c>
      <c r="M586" s="185" t="n">
        <v>1.41</v>
      </c>
      <c r="N586" s="1" t="n">
        <v>0</v>
      </c>
      <c r="O586" s="1" t="n">
        <v>0</v>
      </c>
      <c r="P586" s="1" t="n">
        <v>0</v>
      </c>
      <c r="Q586" s="1" t="n">
        <v>1</v>
      </c>
      <c r="R586" s="1" t="n">
        <v>1.6216E-005</v>
      </c>
      <c r="S586" s="1" t="n">
        <v>3.988E-007</v>
      </c>
      <c r="T586" s="1" t="n">
        <v>3</v>
      </c>
      <c r="U586" s="1" t="n">
        <v>0</v>
      </c>
      <c r="V586" s="1" t="n">
        <v>0</v>
      </c>
      <c r="W586" s="186" t="s">
        <v>1088</v>
      </c>
      <c r="X586" s="1" t="s">
        <v>1030</v>
      </c>
      <c r="Y586" s="1" t="s">
        <v>309</v>
      </c>
      <c r="AD586" s="1" t="n">
        <f aca="false">AD585+3</f>
        <v>1754</v>
      </c>
      <c r="AE586" s="1" t="n">
        <v>585</v>
      </c>
      <c r="AF586" s="1" t="str">
        <f aca="true">INDIRECT("A"&amp;AD586)</f>
        <v>98-0.6</v>
      </c>
      <c r="AG586" s="1" t="n">
        <f aca="true">INDIRECT("D"&amp;AD586)</f>
        <v>200</v>
      </c>
      <c r="AH586" s="1" t="n">
        <f aca="true">INDIRECT("E"&amp;AD586)</f>
        <v>976</v>
      </c>
      <c r="AI586" s="184" t="n">
        <f aca="true">INDIRECT("I"&amp;AD586)</f>
        <v>-8.0584E-006</v>
      </c>
      <c r="AJ586" s="184" t="n">
        <f aca="true">INDIRECT("J"&amp;AD586)</f>
        <v>-5.619E-007</v>
      </c>
      <c r="AK586" s="184" t="n">
        <f aca="true">AVERAGE(INDIRECT("K"&amp;AD586):INDIRECT("K"&amp;AD587-1))</f>
        <v>0.00123316666666667</v>
      </c>
      <c r="AL586" s="184" t="n">
        <f aca="true">AVERAGE(INDIRECT("L"&amp;AD586):INDIRECT("L"&amp;AD587-1))</f>
        <v>3.92333333333333E-005</v>
      </c>
      <c r="AM586" s="184" t="n">
        <f aca="false">(ABS(AK586)/AK586*SQRT((AK586)^2+(AL586)^2))</f>
        <v>0.001233790615227</v>
      </c>
      <c r="AO586" s="184" t="n">
        <f aca="true">STDEV(INDIRECT("K"&amp;AD586):INDIRECT("K"&amp;AD587-1))</f>
        <v>1.52752523165281E-007</v>
      </c>
    </row>
    <row r="587" customFormat="false" ht="14.25" hidden="false" customHeight="true" outlineLevel="0" collapsed="false">
      <c r="A587" s="1" t="s">
        <v>1089</v>
      </c>
      <c r="B587" s="1" t="s">
        <v>305</v>
      </c>
      <c r="C587" s="1" t="n">
        <v>0</v>
      </c>
      <c r="D587" s="1" t="n">
        <v>200</v>
      </c>
      <c r="E587" s="1" t="n">
        <v>976</v>
      </c>
      <c r="F587" s="1" t="s">
        <v>306</v>
      </c>
      <c r="G587" s="184" t="n">
        <v>0.0010827</v>
      </c>
      <c r="H587" s="184" t="n">
        <v>2.65E-005</v>
      </c>
      <c r="I587" s="184" t="n">
        <v>-8.1212E-006</v>
      </c>
      <c r="J587" s="184" t="n">
        <v>-2.081E-007</v>
      </c>
      <c r="K587" s="184" t="n">
        <v>0.0010908</v>
      </c>
      <c r="L587" s="184" t="n">
        <v>2.67E-005</v>
      </c>
      <c r="M587" s="185" t="n">
        <v>1.4</v>
      </c>
      <c r="N587" s="1" t="n">
        <v>0</v>
      </c>
      <c r="O587" s="1" t="n">
        <v>0</v>
      </c>
      <c r="P587" s="1" t="n">
        <v>0</v>
      </c>
      <c r="Q587" s="1" t="n">
        <v>1</v>
      </c>
      <c r="R587" s="1" t="n">
        <v>1.0908E-005</v>
      </c>
      <c r="S587" s="1" t="n">
        <v>2.673E-007</v>
      </c>
      <c r="T587" s="1" t="n">
        <v>3</v>
      </c>
      <c r="U587" s="1" t="n">
        <v>0</v>
      </c>
      <c r="V587" s="1" t="n">
        <v>0</v>
      </c>
      <c r="W587" s="186" t="s">
        <v>1090</v>
      </c>
      <c r="X587" s="1" t="s">
        <v>1030</v>
      </c>
      <c r="Y587" s="1" t="s">
        <v>309</v>
      </c>
      <c r="AD587" s="1" t="n">
        <f aca="false">AD586+3</f>
        <v>1757</v>
      </c>
      <c r="AE587" s="1" t="n">
        <v>586</v>
      </c>
      <c r="AF587" s="1" t="str">
        <f aca="true">INDIRECT("A"&amp;AD587)</f>
        <v>98-0.4</v>
      </c>
      <c r="AG587" s="1" t="n">
        <f aca="true">INDIRECT("D"&amp;AD587)</f>
        <v>200</v>
      </c>
      <c r="AH587" s="1" t="n">
        <f aca="true">INDIRECT("E"&amp;AD587)</f>
        <v>976</v>
      </c>
      <c r="AI587" s="184" t="n">
        <f aca="true">INDIRECT("I"&amp;AD587)</f>
        <v>-8.0584E-006</v>
      </c>
      <c r="AJ587" s="184" t="n">
        <f aca="true">INDIRECT("J"&amp;AD587)</f>
        <v>-5.619E-007</v>
      </c>
      <c r="AK587" s="184" t="n">
        <f aca="true">AVERAGE(INDIRECT("K"&amp;AD587):INDIRECT("K"&amp;AD588-1))</f>
        <v>0.000937143333333333</v>
      </c>
      <c r="AL587" s="184" t="n">
        <f aca="true">AVERAGE(INDIRECT("L"&amp;AD587):INDIRECT("L"&amp;AD588-1))</f>
        <v>3.3434E-005</v>
      </c>
      <c r="AM587" s="184" t="n">
        <f aca="false">(ABS(AK587)/AK587*SQRT((AK587)^2+(AL587)^2))</f>
        <v>0.000937739547831439</v>
      </c>
      <c r="AO587" s="184" t="n">
        <f aca="true">STDEV(INDIRECT("K"&amp;AD587):INDIRECT("K"&amp;AD588-1))</f>
        <v>9.58870863741975E-007</v>
      </c>
    </row>
    <row r="588" customFormat="false" ht="14.25" hidden="false" customHeight="true" outlineLevel="0" collapsed="false">
      <c r="A588" s="1" t="s">
        <v>1089</v>
      </c>
      <c r="B588" s="1" t="s">
        <v>305</v>
      </c>
      <c r="C588" s="1" t="n">
        <v>0</v>
      </c>
      <c r="D588" s="1" t="n">
        <v>200</v>
      </c>
      <c r="E588" s="1" t="n">
        <v>976</v>
      </c>
      <c r="F588" s="1" t="s">
        <v>306</v>
      </c>
      <c r="G588" s="184" t="n">
        <v>0.0010825</v>
      </c>
      <c r="H588" s="184" t="n">
        <v>2.64E-005</v>
      </c>
      <c r="I588" s="184" t="n">
        <v>-8.1212E-006</v>
      </c>
      <c r="J588" s="184" t="n">
        <v>-2.081E-007</v>
      </c>
      <c r="K588" s="184" t="n">
        <v>0.0010906</v>
      </c>
      <c r="L588" s="184" t="n">
        <v>2.66E-005</v>
      </c>
      <c r="M588" s="185" t="n">
        <v>1.4</v>
      </c>
      <c r="N588" s="1" t="n">
        <v>0</v>
      </c>
      <c r="O588" s="1" t="n">
        <v>0</v>
      </c>
      <c r="P588" s="1" t="n">
        <v>0</v>
      </c>
      <c r="Q588" s="1" t="n">
        <v>1</v>
      </c>
      <c r="R588" s="1" t="n">
        <v>1.0906E-005</v>
      </c>
      <c r="S588" s="1" t="n">
        <v>2.657E-007</v>
      </c>
      <c r="T588" s="1" t="n">
        <v>3</v>
      </c>
      <c r="U588" s="1" t="n">
        <v>0</v>
      </c>
      <c r="V588" s="1" t="n">
        <v>0</v>
      </c>
      <c r="W588" s="186" t="s">
        <v>1091</v>
      </c>
      <c r="X588" s="1" t="s">
        <v>1030</v>
      </c>
      <c r="Y588" s="1" t="s">
        <v>309</v>
      </c>
      <c r="AD588" s="1" t="n">
        <f aca="false">AD587+3</f>
        <v>1760</v>
      </c>
      <c r="AE588" s="1" t="n">
        <v>587</v>
      </c>
      <c r="AF588" s="1" t="str">
        <f aca="true">INDIRECT("A"&amp;AD588)</f>
        <v>98-0.2</v>
      </c>
      <c r="AG588" s="1" t="n">
        <f aca="true">INDIRECT("D"&amp;AD588)</f>
        <v>200</v>
      </c>
      <c r="AH588" s="1" t="n">
        <f aca="true">INDIRECT("E"&amp;AD588)</f>
        <v>976</v>
      </c>
      <c r="AI588" s="184" t="n">
        <f aca="true">INDIRECT("I"&amp;AD588)</f>
        <v>-8.0584E-006</v>
      </c>
      <c r="AJ588" s="184" t="n">
        <f aca="true">INDIRECT("J"&amp;AD588)</f>
        <v>-5.619E-007</v>
      </c>
      <c r="AK588" s="184" t="n">
        <f aca="true">AVERAGE(INDIRECT("K"&amp;AD588):INDIRECT("K"&amp;AD589-1))</f>
        <v>0.00116283333333333</v>
      </c>
      <c r="AL588" s="184" t="n">
        <f aca="true">AVERAGE(INDIRECT("L"&amp;AD588):INDIRECT("L"&amp;AD589-1))</f>
        <v>4E-005</v>
      </c>
      <c r="AM588" s="184" t="n">
        <f aca="false">(ABS(AK588)/AK588*SQRT((AK588)^2+(AL588)^2))</f>
        <v>0.00116352110471238</v>
      </c>
      <c r="AO588" s="184" t="n">
        <f aca="true">STDEV(INDIRECT("K"&amp;AD588):INDIRECT("K"&amp;AD589-1))</f>
        <v>5.77350269188701E-008</v>
      </c>
    </row>
    <row r="589" customFormat="false" ht="14.25" hidden="false" customHeight="true" outlineLevel="0" collapsed="false">
      <c r="A589" s="1" t="s">
        <v>1089</v>
      </c>
      <c r="B589" s="1" t="s">
        <v>305</v>
      </c>
      <c r="C589" s="1" t="n">
        <v>0</v>
      </c>
      <c r="D589" s="1" t="n">
        <v>200</v>
      </c>
      <c r="E589" s="1" t="n">
        <v>976</v>
      </c>
      <c r="F589" s="1" t="s">
        <v>306</v>
      </c>
      <c r="G589" s="184" t="n">
        <v>0.0010803</v>
      </c>
      <c r="H589" s="184" t="n">
        <v>2.49E-005</v>
      </c>
      <c r="I589" s="184" t="n">
        <v>-8.1212E-006</v>
      </c>
      <c r="J589" s="184" t="n">
        <v>-2.081E-007</v>
      </c>
      <c r="K589" s="184" t="n">
        <v>0.0010884</v>
      </c>
      <c r="L589" s="184" t="n">
        <v>2.51E-005</v>
      </c>
      <c r="M589" s="185" t="n">
        <v>1.32</v>
      </c>
      <c r="N589" s="1" t="n">
        <v>0</v>
      </c>
      <c r="O589" s="1" t="n">
        <v>0</v>
      </c>
      <c r="P589" s="1" t="n">
        <v>0</v>
      </c>
      <c r="Q589" s="1" t="n">
        <v>1</v>
      </c>
      <c r="R589" s="1" t="n">
        <v>1.0884E-005</v>
      </c>
      <c r="S589" s="1" t="n">
        <v>2.508E-007</v>
      </c>
      <c r="T589" s="1" t="n">
        <v>3</v>
      </c>
      <c r="U589" s="1" t="n">
        <v>0</v>
      </c>
      <c r="V589" s="1" t="n">
        <v>0</v>
      </c>
      <c r="W589" s="186" t="s">
        <v>1092</v>
      </c>
      <c r="X589" s="1" t="s">
        <v>1030</v>
      </c>
      <c r="Y589" s="1" t="s">
        <v>309</v>
      </c>
      <c r="AD589" s="1" t="n">
        <f aca="false">AD588+3</f>
        <v>1763</v>
      </c>
      <c r="AE589" s="1" t="n">
        <v>588</v>
      </c>
      <c r="AF589" s="1" t="str">
        <f aca="true">INDIRECT("A"&amp;AD589)</f>
        <v>98-&lt;0.2</v>
      </c>
      <c r="AG589" s="1" t="n">
        <f aca="true">INDIRECT("D"&amp;AD589)</f>
        <v>200</v>
      </c>
      <c r="AH589" s="1" t="n">
        <f aca="true">INDIRECT("E"&amp;AD589)</f>
        <v>976</v>
      </c>
      <c r="AI589" s="184" t="n">
        <f aca="true">INDIRECT("I"&amp;AD589)</f>
        <v>-8.0584E-006</v>
      </c>
      <c r="AJ589" s="184" t="n">
        <f aca="true">INDIRECT("J"&amp;AD589)</f>
        <v>-5.619E-007</v>
      </c>
      <c r="AK589" s="184" t="n">
        <f aca="true">AVERAGE(INDIRECT("K"&amp;AD589):INDIRECT("K"&amp;AD590-1))</f>
        <v>0.00181933333333333</v>
      </c>
      <c r="AL589" s="184" t="n">
        <f aca="true">AVERAGE(INDIRECT("L"&amp;AD589):INDIRECT("L"&amp;AD590-1))</f>
        <v>6.14E-005</v>
      </c>
      <c r="AM589" s="184" t="n">
        <f aca="false">(ABS(AK589)/AK589*SQRT((AK589)^2+(AL589)^2))</f>
        <v>0.00182036912129869</v>
      </c>
      <c r="AO589" s="184" t="n">
        <f aca="true">STDEV(INDIRECT("K"&amp;AD589):INDIRECT("K"&amp;AD590-1))</f>
        <v>8.14452781524721E-007</v>
      </c>
    </row>
    <row r="590" customFormat="false" ht="14.25" hidden="false" customHeight="true" outlineLevel="0" collapsed="false">
      <c r="A590" s="1" t="s">
        <v>1093</v>
      </c>
      <c r="B590" s="1" t="s">
        <v>305</v>
      </c>
      <c r="C590" s="1" t="n">
        <v>0</v>
      </c>
      <c r="D590" s="1" t="n">
        <v>200</v>
      </c>
      <c r="E590" s="1" t="n">
        <v>976</v>
      </c>
      <c r="F590" s="1" t="s">
        <v>306</v>
      </c>
      <c r="G590" s="184" t="n">
        <v>0.0015834</v>
      </c>
      <c r="H590" s="184" t="n">
        <v>3.5E-005</v>
      </c>
      <c r="I590" s="184" t="n">
        <v>-8.1212E-006</v>
      </c>
      <c r="J590" s="184" t="n">
        <v>-2.081E-007</v>
      </c>
      <c r="K590" s="184" t="n">
        <v>0.0015916</v>
      </c>
      <c r="L590" s="184" t="n">
        <v>3.52E-005</v>
      </c>
      <c r="M590" s="185" t="n">
        <v>1.27</v>
      </c>
      <c r="N590" s="1" t="n">
        <v>0</v>
      </c>
      <c r="O590" s="1" t="n">
        <v>0</v>
      </c>
      <c r="P590" s="1" t="n">
        <v>0</v>
      </c>
      <c r="Q590" s="1" t="n">
        <v>1</v>
      </c>
      <c r="R590" s="1" t="n">
        <v>1.5916E-005</v>
      </c>
      <c r="S590" s="1" t="n">
        <v>3.521E-007</v>
      </c>
      <c r="T590" s="1" t="n">
        <v>3</v>
      </c>
      <c r="U590" s="1" t="n">
        <v>0</v>
      </c>
      <c r="V590" s="1" t="n">
        <v>0</v>
      </c>
      <c r="W590" s="186" t="s">
        <v>1094</v>
      </c>
      <c r="X590" s="1" t="s">
        <v>1030</v>
      </c>
      <c r="Y590" s="1" t="s">
        <v>309</v>
      </c>
      <c r="AD590" s="1" t="n">
        <f aca="false">AD589+3</f>
        <v>1766</v>
      </c>
      <c r="AE590" s="1" t="n">
        <v>589</v>
      </c>
      <c r="AF590" s="1" t="str">
        <f aca="true">INDIRECT("A"&amp;AD590)</f>
        <v>99-ALL</v>
      </c>
      <c r="AG590" s="1" t="n">
        <f aca="true">INDIRECT("D"&amp;AD590)</f>
        <v>200</v>
      </c>
      <c r="AH590" s="1" t="n">
        <f aca="true">INDIRECT("E"&amp;AD590)</f>
        <v>976</v>
      </c>
      <c r="AI590" s="184" t="n">
        <f aca="true">INDIRECT("I"&amp;AD590)</f>
        <v>-8.0584E-006</v>
      </c>
      <c r="AJ590" s="184" t="n">
        <f aca="true">INDIRECT("J"&amp;AD590)</f>
        <v>-5.619E-007</v>
      </c>
      <c r="AK590" s="184" t="n">
        <f aca="true">AVERAGE(INDIRECT("K"&amp;AD590):INDIRECT("K"&amp;AD591-1))</f>
        <v>0.00201266666666667</v>
      </c>
      <c r="AL590" s="184" t="n">
        <f aca="true">AVERAGE(INDIRECT("L"&amp;AD590):INDIRECT("L"&amp;AD591-1))</f>
        <v>8.14E-005</v>
      </c>
      <c r="AM590" s="184" t="n">
        <f aca="false">(ABS(AK590)/AK590*SQRT((AK590)^2+(AL590)^2))</f>
        <v>0.00201431205901943</v>
      </c>
      <c r="AO590" s="184" t="n">
        <f aca="true">STDEV(INDIRECT("K"&amp;AD590):INDIRECT("K"&amp;AD591-1))</f>
        <v>3.05505046330373E-007</v>
      </c>
    </row>
    <row r="591" customFormat="false" ht="14.25" hidden="false" customHeight="true" outlineLevel="0" collapsed="false">
      <c r="A591" s="1" t="s">
        <v>1093</v>
      </c>
      <c r="B591" s="1" t="s">
        <v>305</v>
      </c>
      <c r="C591" s="1" t="n">
        <v>0</v>
      </c>
      <c r="D591" s="1" t="n">
        <v>200</v>
      </c>
      <c r="E591" s="1" t="n">
        <v>976</v>
      </c>
      <c r="F591" s="1" t="s">
        <v>306</v>
      </c>
      <c r="G591" s="184" t="n">
        <v>0.0015831</v>
      </c>
      <c r="H591" s="184" t="n">
        <v>3.47E-005</v>
      </c>
      <c r="I591" s="184" t="n">
        <v>-8.1212E-006</v>
      </c>
      <c r="J591" s="184" t="n">
        <v>-2.081E-007</v>
      </c>
      <c r="K591" s="184" t="n">
        <v>0.0015912</v>
      </c>
      <c r="L591" s="184" t="n">
        <v>3.49E-005</v>
      </c>
      <c r="M591" s="185" t="n">
        <v>1.26</v>
      </c>
      <c r="N591" s="1" t="n">
        <v>0</v>
      </c>
      <c r="O591" s="1" t="n">
        <v>0</v>
      </c>
      <c r="P591" s="1" t="n">
        <v>0</v>
      </c>
      <c r="Q591" s="1" t="n">
        <v>1</v>
      </c>
      <c r="R591" s="1" t="n">
        <v>1.5912E-005</v>
      </c>
      <c r="S591" s="1" t="n">
        <v>3.495E-007</v>
      </c>
      <c r="T591" s="1" t="n">
        <v>3</v>
      </c>
      <c r="U591" s="1" t="n">
        <v>0</v>
      </c>
      <c r="V591" s="1" t="n">
        <v>0</v>
      </c>
      <c r="W591" s="186" t="s">
        <v>1095</v>
      </c>
      <c r="X591" s="1" t="s">
        <v>1030</v>
      </c>
      <c r="Y591" s="1" t="s">
        <v>309</v>
      </c>
      <c r="AD591" s="1" t="n">
        <f aca="false">AD590+3</f>
        <v>1769</v>
      </c>
      <c r="AE591" s="1" t="n">
        <v>590</v>
      </c>
      <c r="AF591" s="1" t="str">
        <f aca="true">INDIRECT("A"&amp;AD591)</f>
        <v>99-0.8</v>
      </c>
      <c r="AG591" s="1" t="n">
        <f aca="true">INDIRECT("D"&amp;AD591)</f>
        <v>200</v>
      </c>
      <c r="AH591" s="1" t="n">
        <f aca="true">INDIRECT("E"&amp;AD591)</f>
        <v>976</v>
      </c>
      <c r="AI591" s="184" t="n">
        <f aca="true">INDIRECT("I"&amp;AD591)</f>
        <v>-8.0584E-006</v>
      </c>
      <c r="AJ591" s="184" t="n">
        <f aca="true">INDIRECT("J"&amp;AD591)</f>
        <v>-5.619E-007</v>
      </c>
      <c r="AK591" s="184" t="n">
        <f aca="true">AVERAGE(INDIRECT("K"&amp;AD591):INDIRECT("K"&amp;AD592-1))</f>
        <v>0.00143403333333333</v>
      </c>
      <c r="AL591" s="184" t="n">
        <f aca="true">AVERAGE(INDIRECT("L"&amp;AD591):INDIRECT("L"&amp;AD592-1))</f>
        <v>7.00333333333333E-005</v>
      </c>
      <c r="AM591" s="184" t="n">
        <f aca="false">(ABS(AK591)/AK591*SQRT((AK591)^2+(AL591)^2))</f>
        <v>0.00143574241035392</v>
      </c>
      <c r="AO591" s="184" t="n">
        <f aca="true">STDEV(INDIRECT("K"&amp;AD591):INDIRECT("K"&amp;AD592-1))</f>
        <v>1.52752523165187E-007</v>
      </c>
    </row>
    <row r="592" customFormat="false" ht="14.25" hidden="false" customHeight="true" outlineLevel="0" collapsed="false">
      <c r="A592" s="1" t="s">
        <v>1093</v>
      </c>
      <c r="B592" s="1" t="s">
        <v>305</v>
      </c>
      <c r="C592" s="1" t="n">
        <v>0</v>
      </c>
      <c r="D592" s="1" t="n">
        <v>200</v>
      </c>
      <c r="E592" s="1" t="n">
        <v>976</v>
      </c>
      <c r="F592" s="1" t="s">
        <v>306</v>
      </c>
      <c r="G592" s="184" t="n">
        <v>0.0015832</v>
      </c>
      <c r="H592" s="184" t="n">
        <v>3.49E-005</v>
      </c>
      <c r="I592" s="184" t="n">
        <v>-8.1212E-006</v>
      </c>
      <c r="J592" s="184" t="n">
        <v>-2.081E-007</v>
      </c>
      <c r="K592" s="184" t="n">
        <v>0.0015913</v>
      </c>
      <c r="L592" s="184" t="n">
        <v>3.51E-005</v>
      </c>
      <c r="M592" s="185" t="n">
        <v>1.26</v>
      </c>
      <c r="N592" s="1" t="n">
        <v>0</v>
      </c>
      <c r="O592" s="1" t="n">
        <v>0</v>
      </c>
      <c r="P592" s="1" t="n">
        <v>0</v>
      </c>
      <c r="Q592" s="1" t="n">
        <v>1</v>
      </c>
      <c r="R592" s="1" t="n">
        <v>1.5913E-005</v>
      </c>
      <c r="S592" s="1" t="n">
        <v>3.51E-007</v>
      </c>
      <c r="T592" s="1" t="n">
        <v>3</v>
      </c>
      <c r="U592" s="1" t="n">
        <v>0</v>
      </c>
      <c r="V592" s="1" t="n">
        <v>0</v>
      </c>
      <c r="W592" s="186" t="s">
        <v>1096</v>
      </c>
      <c r="X592" s="1" t="s">
        <v>1030</v>
      </c>
      <c r="Y592" s="1" t="s">
        <v>309</v>
      </c>
      <c r="AD592" s="1" t="n">
        <f aca="false">AD591+3</f>
        <v>1772</v>
      </c>
      <c r="AE592" s="1" t="n">
        <v>591</v>
      </c>
      <c r="AF592" s="1" t="str">
        <f aca="true">INDIRECT("A"&amp;AD592)</f>
        <v>99-0.6</v>
      </c>
      <c r="AG592" s="1" t="n">
        <f aca="true">INDIRECT("D"&amp;AD592)</f>
        <v>200</v>
      </c>
      <c r="AH592" s="1" t="n">
        <f aca="true">INDIRECT("E"&amp;AD592)</f>
        <v>976</v>
      </c>
      <c r="AI592" s="184" t="n">
        <f aca="true">INDIRECT("I"&amp;AD592)</f>
        <v>-8.0584E-006</v>
      </c>
      <c r="AJ592" s="184" t="n">
        <f aca="true">INDIRECT("J"&amp;AD592)</f>
        <v>-5.619E-007</v>
      </c>
      <c r="AK592" s="184" t="n">
        <f aca="true">AVERAGE(INDIRECT("K"&amp;AD592):INDIRECT("K"&amp;AD593-1))</f>
        <v>0.00116846666666667</v>
      </c>
      <c r="AL592" s="184" t="n">
        <f aca="true">AVERAGE(INDIRECT("L"&amp;AD592):INDIRECT("L"&amp;AD593-1))</f>
        <v>5.09666666666667E-005</v>
      </c>
      <c r="AM592" s="184" t="n">
        <f aca="false">(ABS(AK592)/AK592*SQRT((AK592)^2+(AL592)^2))</f>
        <v>0.0011695776811406</v>
      </c>
      <c r="AO592" s="184" t="n">
        <f aca="true">STDEV(INDIRECT("K"&amp;AD592):INDIRECT("K"&amp;AD593-1))</f>
        <v>7.78273944914856E-005</v>
      </c>
    </row>
    <row r="593" customFormat="false" ht="14.25" hidden="false" customHeight="true" outlineLevel="0" collapsed="false">
      <c r="A593" s="1" t="s">
        <v>1097</v>
      </c>
      <c r="B593" s="1" t="s">
        <v>305</v>
      </c>
      <c r="C593" s="1" t="n">
        <v>0</v>
      </c>
      <c r="D593" s="1" t="n">
        <v>200</v>
      </c>
      <c r="E593" s="1" t="n">
        <v>976</v>
      </c>
      <c r="F593" s="1" t="s">
        <v>306</v>
      </c>
      <c r="G593" s="184" t="n">
        <v>0.0047147</v>
      </c>
      <c r="H593" s="184" t="n">
        <v>9.27E-005</v>
      </c>
      <c r="I593" s="184" t="n">
        <v>-8.1212E-006</v>
      </c>
      <c r="J593" s="184" t="n">
        <v>-2.081E-007</v>
      </c>
      <c r="K593" s="184" t="n">
        <v>0.0047228</v>
      </c>
      <c r="L593" s="184" t="n">
        <v>9.29E-005</v>
      </c>
      <c r="M593" s="185" t="n">
        <v>1.13</v>
      </c>
      <c r="N593" s="1" t="n">
        <v>0</v>
      </c>
      <c r="O593" s="1" t="n">
        <v>0</v>
      </c>
      <c r="P593" s="1" t="n">
        <v>0</v>
      </c>
      <c r="Q593" s="1" t="n">
        <v>1</v>
      </c>
      <c r="R593" s="1" t="n">
        <v>4.7228E-005</v>
      </c>
      <c r="S593" s="1" t="n">
        <v>9.294E-007</v>
      </c>
      <c r="T593" s="1" t="n">
        <v>4</v>
      </c>
      <c r="U593" s="1" t="n">
        <v>0</v>
      </c>
      <c r="V593" s="1" t="n">
        <v>0</v>
      </c>
      <c r="W593" s="186" t="s">
        <v>1098</v>
      </c>
      <c r="X593" s="1" t="s">
        <v>1030</v>
      </c>
      <c r="Y593" s="1" t="s">
        <v>309</v>
      </c>
      <c r="AD593" s="1" t="n">
        <f aca="false">AD592+3</f>
        <v>1775</v>
      </c>
      <c r="AE593" s="1" t="n">
        <v>592</v>
      </c>
      <c r="AF593" s="1" t="str">
        <f aca="true">INDIRECT("A"&amp;AD593)</f>
        <v>99-0.4</v>
      </c>
      <c r="AG593" s="1" t="n">
        <f aca="true">INDIRECT("D"&amp;AD593)</f>
        <v>200</v>
      </c>
      <c r="AH593" s="1" t="n">
        <f aca="true">INDIRECT("E"&amp;AD593)</f>
        <v>976</v>
      </c>
      <c r="AI593" s="184" t="n">
        <f aca="true">INDIRECT("I"&amp;AD593)</f>
        <v>-8.0584E-006</v>
      </c>
      <c r="AJ593" s="184" t="n">
        <f aca="true">INDIRECT("J"&amp;AD593)</f>
        <v>-5.619E-007</v>
      </c>
      <c r="AK593" s="184" t="n">
        <f aca="true">AVERAGE(INDIRECT("K"&amp;AD593):INDIRECT("K"&amp;AD594-1))</f>
        <v>0.00123936666666667</v>
      </c>
      <c r="AL593" s="184" t="n">
        <f aca="true">AVERAGE(INDIRECT("L"&amp;AD593):INDIRECT("L"&amp;AD594-1))</f>
        <v>5.05E-005</v>
      </c>
      <c r="AM593" s="184" t="n">
        <f aca="false">(ABS(AK593)/AK593*SQRT((AK593)^2+(AL593)^2))</f>
        <v>0.00124039509207528</v>
      </c>
      <c r="AO593" s="184" t="n">
        <f aca="true">STDEV(INDIRECT("K"&amp;AD593):INDIRECT("K"&amp;AD594-1))</f>
        <v>0.000278542677759322</v>
      </c>
    </row>
    <row r="594" customFormat="false" ht="14.25" hidden="false" customHeight="true" outlineLevel="0" collapsed="false">
      <c r="A594" s="1" t="s">
        <v>1097</v>
      </c>
      <c r="B594" s="1" t="s">
        <v>305</v>
      </c>
      <c r="C594" s="1" t="n">
        <v>0</v>
      </c>
      <c r="D594" s="1" t="n">
        <v>200</v>
      </c>
      <c r="E594" s="1" t="n">
        <v>976</v>
      </c>
      <c r="F594" s="1" t="s">
        <v>306</v>
      </c>
      <c r="G594" s="184" t="n">
        <v>0.0047152</v>
      </c>
      <c r="H594" s="184" t="n">
        <v>9.18E-005</v>
      </c>
      <c r="I594" s="184" t="n">
        <v>-8.1212E-006</v>
      </c>
      <c r="J594" s="184" t="n">
        <v>-2.081E-007</v>
      </c>
      <c r="K594" s="184" t="n">
        <v>0.0047233</v>
      </c>
      <c r="L594" s="184" t="n">
        <v>9.2E-005</v>
      </c>
      <c r="M594" s="185" t="n">
        <v>1.12</v>
      </c>
      <c r="N594" s="1" t="n">
        <v>0</v>
      </c>
      <c r="O594" s="1" t="n">
        <v>0</v>
      </c>
      <c r="P594" s="1" t="n">
        <v>0</v>
      </c>
      <c r="Q594" s="1" t="n">
        <v>1</v>
      </c>
      <c r="R594" s="1" t="n">
        <v>4.7233E-005</v>
      </c>
      <c r="S594" s="1" t="n">
        <v>9.202E-007</v>
      </c>
      <c r="T594" s="1" t="n">
        <v>4</v>
      </c>
      <c r="U594" s="1" t="n">
        <v>0</v>
      </c>
      <c r="V594" s="1" t="n">
        <v>0</v>
      </c>
      <c r="W594" s="186" t="s">
        <v>1099</v>
      </c>
      <c r="X594" s="1" t="s">
        <v>1030</v>
      </c>
      <c r="Y594" s="1" t="s">
        <v>309</v>
      </c>
      <c r="AD594" s="1" t="n">
        <f aca="false">AD593+3</f>
        <v>1778</v>
      </c>
      <c r="AE594" s="1" t="n">
        <v>593</v>
      </c>
      <c r="AF594" s="1" t="str">
        <f aca="true">INDIRECT("A"&amp;AD594)</f>
        <v>99-0.2</v>
      </c>
      <c r="AG594" s="1" t="n">
        <f aca="true">INDIRECT("D"&amp;AD594)</f>
        <v>200</v>
      </c>
      <c r="AH594" s="1" t="n">
        <f aca="true">INDIRECT("E"&amp;AD594)</f>
        <v>976</v>
      </c>
      <c r="AI594" s="184" t="n">
        <f aca="true">INDIRECT("I"&amp;AD594)</f>
        <v>-8.0584E-006</v>
      </c>
      <c r="AJ594" s="184" t="n">
        <f aca="true">INDIRECT("J"&amp;AD594)</f>
        <v>-5.619E-007</v>
      </c>
      <c r="AK594" s="184" t="n">
        <f aca="true">AVERAGE(INDIRECT("K"&amp;AD594):INDIRECT("K"&amp;AD595-1))</f>
        <v>0.00200776666666667</v>
      </c>
      <c r="AL594" s="184" t="n">
        <f aca="true">AVERAGE(INDIRECT("L"&amp;AD594):INDIRECT("L"&amp;AD595-1))</f>
        <v>7.77E-005</v>
      </c>
      <c r="AM594" s="184" t="n">
        <f aca="false">(ABS(AK594)/AK594*SQRT((AK594)^2+(AL594)^2))</f>
        <v>0.00200926958812843</v>
      </c>
      <c r="AO594" s="184" t="n">
        <f aca="true">STDEV(INDIRECT("K"&amp;AD594):INDIRECT("K"&amp;AD595-1))</f>
        <v>0.000772956773263119</v>
      </c>
    </row>
    <row r="595" customFormat="false" ht="14.25" hidden="false" customHeight="true" outlineLevel="0" collapsed="false">
      <c r="A595" s="1" t="s">
        <v>1097</v>
      </c>
      <c r="B595" s="1" t="s">
        <v>305</v>
      </c>
      <c r="C595" s="1" t="n">
        <v>0</v>
      </c>
      <c r="D595" s="1" t="n">
        <v>200</v>
      </c>
      <c r="E595" s="1" t="n">
        <v>976</v>
      </c>
      <c r="F595" s="1" t="s">
        <v>306</v>
      </c>
      <c r="G595" s="184" t="n">
        <v>0.0047166</v>
      </c>
      <c r="H595" s="184" t="n">
        <v>9.29E-005</v>
      </c>
      <c r="I595" s="184" t="n">
        <v>-8.1212E-006</v>
      </c>
      <c r="J595" s="184" t="n">
        <v>-2.081E-007</v>
      </c>
      <c r="K595" s="184" t="n">
        <v>0.0047247</v>
      </c>
      <c r="L595" s="184" t="n">
        <v>9.31E-005</v>
      </c>
      <c r="M595" s="185" t="n">
        <v>1.13</v>
      </c>
      <c r="N595" s="1" t="n">
        <v>0</v>
      </c>
      <c r="O595" s="1" t="n">
        <v>0</v>
      </c>
      <c r="P595" s="1" t="n">
        <v>0</v>
      </c>
      <c r="Q595" s="1" t="n">
        <v>1</v>
      </c>
      <c r="R595" s="1" t="n">
        <v>4.7247E-005</v>
      </c>
      <c r="S595" s="1" t="n">
        <v>9.306E-007</v>
      </c>
      <c r="T595" s="1" t="n">
        <v>4</v>
      </c>
      <c r="U595" s="1" t="n">
        <v>0</v>
      </c>
      <c r="V595" s="1" t="n">
        <v>0</v>
      </c>
      <c r="W595" s="186" t="s">
        <v>1100</v>
      </c>
      <c r="X595" s="1" t="s">
        <v>1030</v>
      </c>
      <c r="Y595" s="1" t="s">
        <v>309</v>
      </c>
      <c r="AD595" s="1" t="n">
        <f aca="false">AD594+3</f>
        <v>1781</v>
      </c>
      <c r="AE595" s="1" t="n">
        <v>594</v>
      </c>
      <c r="AF595" s="1" t="str">
        <f aca="true">INDIRECT("A"&amp;AD595)</f>
        <v>99-&lt;0.2</v>
      </c>
      <c r="AG595" s="1" t="n">
        <f aca="true">INDIRECT("D"&amp;AD595)</f>
        <v>200</v>
      </c>
      <c r="AH595" s="1" t="n">
        <f aca="true">INDIRECT("E"&amp;AD595)</f>
        <v>976</v>
      </c>
      <c r="AI595" s="184" t="n">
        <f aca="true">INDIRECT("I"&amp;AD595)</f>
        <v>-8.0584E-006</v>
      </c>
      <c r="AJ595" s="184" t="n">
        <f aca="true">INDIRECT("J"&amp;AD595)</f>
        <v>-5.619E-007</v>
      </c>
      <c r="AK595" s="184" t="n">
        <f aca="true">AVERAGE(INDIRECT("K"&amp;AD595):INDIRECT("K"&amp;AD596-1))</f>
        <v>0.00261146666666667</v>
      </c>
      <c r="AL595" s="184" t="n">
        <f aca="true">AVERAGE(INDIRECT("L"&amp;AD595):INDIRECT("L"&amp;AD596-1))</f>
        <v>9.40666666666667E-005</v>
      </c>
      <c r="AM595" s="184" t="n">
        <f aca="false">(ABS(AK595)/AK595*SQRT((AK595)^2+(AL595)^2))</f>
        <v>0.00261316028763811</v>
      </c>
      <c r="AO595" s="184" t="n">
        <f aca="true">STDEV(INDIRECT("K"&amp;AD595):INDIRECT("K"&amp;AD596-1))</f>
        <v>0.000497680362615739</v>
      </c>
    </row>
    <row r="596" customFormat="false" ht="14.25" hidden="false" customHeight="true" outlineLevel="0" collapsed="false">
      <c r="A596" s="1" t="s">
        <v>1101</v>
      </c>
      <c r="B596" s="1" t="s">
        <v>305</v>
      </c>
      <c r="C596" s="1" t="n">
        <v>0</v>
      </c>
      <c r="D596" s="1" t="n">
        <v>200</v>
      </c>
      <c r="E596" s="1" t="n">
        <v>976</v>
      </c>
      <c r="F596" s="1" t="s">
        <v>306</v>
      </c>
      <c r="G596" s="184" t="n">
        <v>0.0019732</v>
      </c>
      <c r="H596" s="184" t="n">
        <v>4.79E-005</v>
      </c>
      <c r="I596" s="184" t="n">
        <v>-8.1212E-006</v>
      </c>
      <c r="J596" s="184" t="n">
        <v>-2.081E-007</v>
      </c>
      <c r="K596" s="184" t="n">
        <v>0.0019813</v>
      </c>
      <c r="L596" s="184" t="n">
        <v>4.81E-005</v>
      </c>
      <c r="M596" s="185" t="n">
        <v>1.39</v>
      </c>
      <c r="N596" s="1" t="n">
        <v>0</v>
      </c>
      <c r="O596" s="1" t="n">
        <v>0</v>
      </c>
      <c r="P596" s="1" t="n">
        <v>0</v>
      </c>
      <c r="Q596" s="1" t="n">
        <v>1</v>
      </c>
      <c r="R596" s="1" t="n">
        <v>1.9813E-005</v>
      </c>
      <c r="S596" s="1" t="n">
        <v>4.814E-007</v>
      </c>
      <c r="T596" s="1" t="n">
        <v>3</v>
      </c>
      <c r="U596" s="1" t="n">
        <v>0</v>
      </c>
      <c r="V596" s="1" t="n">
        <v>0</v>
      </c>
      <c r="W596" s="186" t="s">
        <v>1102</v>
      </c>
      <c r="X596" s="1" t="s">
        <v>1030</v>
      </c>
      <c r="Y596" s="1" t="s">
        <v>309</v>
      </c>
      <c r="AD596" s="1" t="n">
        <f aca="false">AD595+3</f>
        <v>1784</v>
      </c>
      <c r="AE596" s="1" t="n">
        <v>595</v>
      </c>
      <c r="AF596" s="1" t="str">
        <f aca="true">INDIRECT("A"&amp;AD596)</f>
        <v>100-ALL</v>
      </c>
      <c r="AG596" s="1" t="n">
        <f aca="true">INDIRECT("D"&amp;AD596)</f>
        <v>200</v>
      </c>
      <c r="AH596" s="1" t="n">
        <f aca="true">INDIRECT("E"&amp;AD596)</f>
        <v>976</v>
      </c>
      <c r="AI596" s="184" t="n">
        <f aca="true">INDIRECT("I"&amp;AD596)</f>
        <v>-8.0584E-006</v>
      </c>
      <c r="AJ596" s="184" t="n">
        <f aca="true">INDIRECT("J"&amp;AD596)</f>
        <v>-5.619E-007</v>
      </c>
      <c r="AK596" s="184" t="n">
        <f aca="true">AVERAGE(INDIRECT("K"&amp;AD596):INDIRECT("K"&amp;AD597-1))</f>
        <v>0.00188216666666667</v>
      </c>
      <c r="AL596" s="184" t="n">
        <f aca="true">AVERAGE(INDIRECT("L"&amp;AD596):INDIRECT("L"&amp;AD597-1))</f>
        <v>6.65333333333333E-005</v>
      </c>
      <c r="AM596" s="184" t="n">
        <f aca="false">(ABS(AK596)/AK596*SQRT((AK596)^2+(AL596)^2))</f>
        <v>0.00188334225396117</v>
      </c>
      <c r="AO596" s="184" t="n">
        <f aca="true">STDEV(INDIRECT("K"&amp;AD596):INDIRECT("K"&amp;AD597-1))</f>
        <v>0.000267919770329353</v>
      </c>
    </row>
    <row r="597" customFormat="false" ht="14.25" hidden="false" customHeight="true" outlineLevel="0" collapsed="false">
      <c r="A597" s="1" t="s">
        <v>1101</v>
      </c>
      <c r="B597" s="1" t="s">
        <v>305</v>
      </c>
      <c r="C597" s="1" t="n">
        <v>0</v>
      </c>
      <c r="D597" s="1" t="n">
        <v>200</v>
      </c>
      <c r="E597" s="1" t="n">
        <v>976</v>
      </c>
      <c r="F597" s="1" t="s">
        <v>306</v>
      </c>
      <c r="G597" s="184" t="n">
        <v>0.0019726</v>
      </c>
      <c r="H597" s="184" t="n">
        <v>4.75E-005</v>
      </c>
      <c r="I597" s="184" t="n">
        <v>-8.1212E-006</v>
      </c>
      <c r="J597" s="184" t="n">
        <v>-2.081E-007</v>
      </c>
      <c r="K597" s="184" t="n">
        <v>0.0019808</v>
      </c>
      <c r="L597" s="184" t="n">
        <v>4.78E-005</v>
      </c>
      <c r="M597" s="185" t="n">
        <v>1.38</v>
      </c>
      <c r="N597" s="1" t="n">
        <v>0</v>
      </c>
      <c r="O597" s="1" t="n">
        <v>0</v>
      </c>
      <c r="P597" s="1" t="n">
        <v>0</v>
      </c>
      <c r="Q597" s="1" t="n">
        <v>1</v>
      </c>
      <c r="R597" s="1" t="n">
        <v>1.9808E-005</v>
      </c>
      <c r="S597" s="1" t="n">
        <v>4.776E-007</v>
      </c>
      <c r="T597" s="1" t="n">
        <v>3</v>
      </c>
      <c r="U597" s="1" t="n">
        <v>0</v>
      </c>
      <c r="V597" s="1" t="n">
        <v>0</v>
      </c>
      <c r="W597" s="186" t="s">
        <v>1103</v>
      </c>
      <c r="X597" s="1" t="s">
        <v>1030</v>
      </c>
      <c r="Y597" s="1" t="s">
        <v>309</v>
      </c>
      <c r="AD597" s="1" t="n">
        <f aca="false">AD596+3</f>
        <v>1787</v>
      </c>
      <c r="AE597" s="1" t="n">
        <v>596</v>
      </c>
      <c r="AF597" s="1" t="str">
        <f aca="true">INDIRECT("A"&amp;AD597)</f>
        <v>100-0.8</v>
      </c>
      <c r="AG597" s="1" t="n">
        <f aca="true">INDIRECT("D"&amp;AD597)</f>
        <v>200</v>
      </c>
      <c r="AH597" s="1" t="n">
        <f aca="true">INDIRECT("E"&amp;AD597)</f>
        <v>976</v>
      </c>
      <c r="AI597" s="184" t="n">
        <f aca="true">INDIRECT("I"&amp;AD597)</f>
        <v>-8.0584E-006</v>
      </c>
      <c r="AJ597" s="184" t="n">
        <f aca="true">INDIRECT("J"&amp;AD597)</f>
        <v>-5.619E-007</v>
      </c>
      <c r="AK597" s="184" t="n">
        <f aca="true">AVERAGE(INDIRECT("K"&amp;AD597):INDIRECT("K"&amp;AD598-1))</f>
        <v>0.00142093333333333</v>
      </c>
      <c r="AL597" s="184" t="n">
        <f aca="true">AVERAGE(INDIRECT("L"&amp;AD597):INDIRECT("L"&amp;AD598-1))</f>
        <v>5.21666666666667E-005</v>
      </c>
      <c r="AM597" s="184" t="n">
        <f aca="false">(ABS(AK597)/AK597*SQRT((AK597)^2+(AL597)^2))</f>
        <v>0.00142189060721593</v>
      </c>
      <c r="AO597" s="184" t="n">
        <f aca="true">STDEV(INDIRECT("K"&amp;AD597):INDIRECT("K"&amp;AD598-1))</f>
        <v>0.000261395721719644</v>
      </c>
    </row>
    <row r="598" customFormat="false" ht="14.25" hidden="false" customHeight="true" outlineLevel="0" collapsed="false">
      <c r="A598" s="1" t="s">
        <v>1101</v>
      </c>
      <c r="B598" s="1" t="s">
        <v>305</v>
      </c>
      <c r="C598" s="1" t="n">
        <v>0</v>
      </c>
      <c r="D598" s="1" t="n">
        <v>200</v>
      </c>
      <c r="E598" s="1" t="n">
        <v>976</v>
      </c>
      <c r="F598" s="1" t="s">
        <v>306</v>
      </c>
      <c r="G598" s="184" t="n">
        <v>0.0019724</v>
      </c>
      <c r="H598" s="184" t="n">
        <v>4.75E-005</v>
      </c>
      <c r="I598" s="184" t="n">
        <v>-8.1212E-006</v>
      </c>
      <c r="J598" s="184" t="n">
        <v>-2.081E-007</v>
      </c>
      <c r="K598" s="184" t="n">
        <v>0.0019805</v>
      </c>
      <c r="L598" s="184" t="n">
        <v>4.77E-005</v>
      </c>
      <c r="M598" s="185" t="n">
        <v>1.38</v>
      </c>
      <c r="N598" s="1" t="n">
        <v>0</v>
      </c>
      <c r="O598" s="1" t="n">
        <v>0</v>
      </c>
      <c r="P598" s="1" t="n">
        <v>0</v>
      </c>
      <c r="Q598" s="1" t="n">
        <v>1</v>
      </c>
      <c r="R598" s="1" t="n">
        <v>1.9805E-005</v>
      </c>
      <c r="S598" s="1" t="n">
        <v>4.767E-007</v>
      </c>
      <c r="T598" s="1" t="n">
        <v>3</v>
      </c>
      <c r="U598" s="1" t="n">
        <v>0</v>
      </c>
      <c r="V598" s="1" t="n">
        <v>0</v>
      </c>
      <c r="W598" s="186" t="s">
        <v>1104</v>
      </c>
      <c r="X598" s="1" t="s">
        <v>1030</v>
      </c>
      <c r="Y598" s="1" t="s">
        <v>309</v>
      </c>
      <c r="AD598" s="1" t="n">
        <f aca="false">AD597+3</f>
        <v>1790</v>
      </c>
      <c r="AE598" s="1" t="n">
        <v>597</v>
      </c>
      <c r="AF598" s="1" t="str">
        <f aca="true">INDIRECT("A"&amp;AD598)</f>
        <v>100-0.6</v>
      </c>
      <c r="AG598" s="1" t="n">
        <f aca="true">INDIRECT("D"&amp;AD598)</f>
        <v>200</v>
      </c>
      <c r="AH598" s="1" t="n">
        <f aca="true">INDIRECT("E"&amp;AD598)</f>
        <v>976</v>
      </c>
      <c r="AI598" s="184" t="n">
        <f aca="true">INDIRECT("I"&amp;AD598)</f>
        <v>-8.0584E-006</v>
      </c>
      <c r="AJ598" s="184" t="n">
        <f aca="true">INDIRECT("J"&amp;AD598)</f>
        <v>-5.619E-007</v>
      </c>
      <c r="AK598" s="184" t="n">
        <f aca="true">AVERAGE(INDIRECT("K"&amp;AD598):INDIRECT("K"&amp;AD599-1))</f>
        <v>0.00098968</v>
      </c>
      <c r="AL598" s="184" t="n">
        <f aca="true">AVERAGE(INDIRECT("L"&amp;AD598):INDIRECT("L"&amp;AD599-1))</f>
        <v>3.62886666666667E-005</v>
      </c>
      <c r="AM598" s="184" t="n">
        <f aca="false">(ABS(AK598)/AK598*SQRT((AK598)^2+(AL598)^2))</f>
        <v>0.000990345076086333</v>
      </c>
      <c r="AO598" s="184" t="n">
        <f aca="true">STDEV(INDIRECT("K"&amp;AD598):INDIRECT("K"&amp;AD599-1))</f>
        <v>0.000223123591760262</v>
      </c>
    </row>
    <row r="599" customFormat="false" ht="14.25" hidden="false" customHeight="true" outlineLevel="0" collapsed="false">
      <c r="A599" s="1" t="s">
        <v>1105</v>
      </c>
      <c r="B599" s="1" t="s">
        <v>305</v>
      </c>
      <c r="C599" s="1" t="n">
        <v>0</v>
      </c>
      <c r="D599" s="1" t="n">
        <v>200</v>
      </c>
      <c r="E599" s="1" t="n">
        <v>976</v>
      </c>
      <c r="F599" s="1" t="s">
        <v>306</v>
      </c>
      <c r="G599" s="184" t="n">
        <v>0.0013033</v>
      </c>
      <c r="H599" s="184" t="n">
        <v>2.88E-005</v>
      </c>
      <c r="I599" s="184" t="n">
        <v>-8.1212E-006</v>
      </c>
      <c r="J599" s="184" t="n">
        <v>-2.081E-007</v>
      </c>
      <c r="K599" s="184" t="n">
        <v>0.0013114</v>
      </c>
      <c r="L599" s="184" t="n">
        <v>2.9E-005</v>
      </c>
      <c r="M599" s="185" t="n">
        <v>1.27</v>
      </c>
      <c r="N599" s="1" t="n">
        <v>0</v>
      </c>
      <c r="O599" s="1" t="n">
        <v>0</v>
      </c>
      <c r="P599" s="1" t="n">
        <v>0</v>
      </c>
      <c r="Q599" s="1" t="n">
        <v>1</v>
      </c>
      <c r="R599" s="1" t="n">
        <v>1.3114E-005</v>
      </c>
      <c r="S599" s="1" t="n">
        <v>2.904E-007</v>
      </c>
      <c r="T599" s="1" t="n">
        <v>3</v>
      </c>
      <c r="U599" s="1" t="n">
        <v>0</v>
      </c>
      <c r="V599" s="1" t="n">
        <v>0</v>
      </c>
      <c r="W599" s="186" t="s">
        <v>1106</v>
      </c>
      <c r="X599" s="1" t="s">
        <v>1030</v>
      </c>
      <c r="Y599" s="1" t="s">
        <v>309</v>
      </c>
      <c r="AD599" s="1" t="n">
        <f aca="false">AD598+3</f>
        <v>1793</v>
      </c>
      <c r="AE599" s="1" t="n">
        <v>598</v>
      </c>
      <c r="AF599" s="1" t="str">
        <f aca="true">INDIRECT("A"&amp;AD599)</f>
        <v>100-0.4</v>
      </c>
      <c r="AG599" s="1" t="n">
        <f aca="true">INDIRECT("D"&amp;AD599)</f>
        <v>200</v>
      </c>
      <c r="AH599" s="1" t="n">
        <f aca="true">INDIRECT("E"&amp;AD599)</f>
        <v>976</v>
      </c>
      <c r="AI599" s="184" t="n">
        <f aca="true">INDIRECT("I"&amp;AD599)</f>
        <v>-8.0584E-006</v>
      </c>
      <c r="AJ599" s="184" t="n">
        <f aca="true">INDIRECT("J"&amp;AD599)</f>
        <v>-5.619E-007</v>
      </c>
      <c r="AK599" s="184" t="n">
        <f aca="true">AVERAGE(INDIRECT("K"&amp;AD599):INDIRECT("K"&amp;AD600-1))</f>
        <v>0.00079124</v>
      </c>
      <c r="AL599" s="184" t="n">
        <f aca="true">AVERAGE(INDIRECT("L"&amp;AD599):INDIRECT("L"&amp;AD600-1))</f>
        <v>2.98476666666667E-005</v>
      </c>
      <c r="AM599" s="184" t="n">
        <f aca="false">(ABS(AK599)/AK599*SQRT((AK599)^2+(AL599)^2))</f>
        <v>0.000791802766353746</v>
      </c>
      <c r="AO599" s="184" t="n">
        <f aca="true">STDEV(INDIRECT("K"&amp;AD599):INDIRECT("K"&amp;AD600-1))</f>
        <v>0.000103022464055176</v>
      </c>
    </row>
    <row r="600" customFormat="false" ht="14.25" hidden="false" customHeight="true" outlineLevel="0" collapsed="false">
      <c r="A600" s="1" t="s">
        <v>1105</v>
      </c>
      <c r="B600" s="1" t="s">
        <v>305</v>
      </c>
      <c r="C600" s="1" t="n">
        <v>0</v>
      </c>
      <c r="D600" s="1" t="n">
        <v>200</v>
      </c>
      <c r="E600" s="1" t="n">
        <v>976</v>
      </c>
      <c r="F600" s="1" t="s">
        <v>306</v>
      </c>
      <c r="G600" s="184" t="n">
        <v>0.0013026</v>
      </c>
      <c r="H600" s="184" t="n">
        <v>2.77E-005</v>
      </c>
      <c r="I600" s="184" t="n">
        <v>-8.1212E-006</v>
      </c>
      <c r="J600" s="184" t="n">
        <v>-2.081E-007</v>
      </c>
      <c r="K600" s="184" t="n">
        <v>0.0013107</v>
      </c>
      <c r="L600" s="184" t="n">
        <v>2.79E-005</v>
      </c>
      <c r="M600" s="185" t="n">
        <v>1.22</v>
      </c>
      <c r="N600" s="1" t="n">
        <v>0</v>
      </c>
      <c r="O600" s="1" t="n">
        <v>0</v>
      </c>
      <c r="P600" s="1" t="n">
        <v>0</v>
      </c>
      <c r="Q600" s="1" t="n">
        <v>1</v>
      </c>
      <c r="R600" s="1" t="n">
        <v>1.3107E-005</v>
      </c>
      <c r="S600" s="1" t="n">
        <v>2.794E-007</v>
      </c>
      <c r="T600" s="1" t="n">
        <v>3</v>
      </c>
      <c r="U600" s="1" t="n">
        <v>0</v>
      </c>
      <c r="V600" s="1" t="n">
        <v>0</v>
      </c>
      <c r="W600" s="186" t="s">
        <v>1107</v>
      </c>
      <c r="X600" s="1" t="s">
        <v>1030</v>
      </c>
      <c r="Y600" s="1" t="s">
        <v>309</v>
      </c>
      <c r="AD600" s="1" t="n">
        <f aca="false">AD599+3</f>
        <v>1796</v>
      </c>
      <c r="AE600" s="1" t="n">
        <v>599</v>
      </c>
      <c r="AF600" s="1" t="str">
        <f aca="true">INDIRECT("A"&amp;AD600)</f>
        <v>100-0.2</v>
      </c>
      <c r="AG600" s="1" t="n">
        <f aca="true">INDIRECT("D"&amp;AD600)</f>
        <v>200</v>
      </c>
      <c r="AH600" s="1" t="n">
        <f aca="true">INDIRECT("E"&amp;AD600)</f>
        <v>976</v>
      </c>
      <c r="AI600" s="184" t="n">
        <f aca="true">INDIRECT("I"&amp;AD600)</f>
        <v>-8.0584E-006</v>
      </c>
      <c r="AJ600" s="184" t="n">
        <f aca="true">INDIRECT("J"&amp;AD600)</f>
        <v>-5.619E-007</v>
      </c>
      <c r="AK600" s="184" t="n">
        <f aca="true">AVERAGE(INDIRECT("K"&amp;AD600):INDIRECT("K"&amp;AD601-1))</f>
        <v>0.00167952666666667</v>
      </c>
      <c r="AL600" s="184" t="n">
        <f aca="true">AVERAGE(INDIRECT("L"&amp;AD600):INDIRECT("L"&amp;AD601-1))</f>
        <v>5.72053333333333E-005</v>
      </c>
      <c r="AM600" s="184" t="n">
        <f aca="false">(ABS(AK600)/AK600*SQRT((AK600)^2+(AL600)^2))</f>
        <v>0.00168050060226298</v>
      </c>
      <c r="AO600" s="184" t="n">
        <f aca="true">STDEV(INDIRECT("K"&amp;AD600):INDIRECT("K"&amp;AD601-1))</f>
        <v>0.00133348282367391</v>
      </c>
    </row>
    <row r="601" customFormat="false" ht="14.25" hidden="false" customHeight="true" outlineLevel="0" collapsed="false">
      <c r="A601" s="1" t="s">
        <v>1105</v>
      </c>
      <c r="B601" s="1" t="s">
        <v>305</v>
      </c>
      <c r="C601" s="1" t="n">
        <v>0</v>
      </c>
      <c r="D601" s="1" t="n">
        <v>200</v>
      </c>
      <c r="E601" s="1" t="n">
        <v>976</v>
      </c>
      <c r="F601" s="1" t="s">
        <v>306</v>
      </c>
      <c r="G601" s="184" t="n">
        <v>0.0013044</v>
      </c>
      <c r="H601" s="184" t="n">
        <v>2.93E-005</v>
      </c>
      <c r="I601" s="184" t="n">
        <v>-8.1212E-006</v>
      </c>
      <c r="J601" s="184" t="n">
        <v>-2.081E-007</v>
      </c>
      <c r="K601" s="184" t="n">
        <v>0.0013125</v>
      </c>
      <c r="L601" s="184" t="n">
        <v>2.95E-005</v>
      </c>
      <c r="M601" s="185" t="n">
        <v>1.29</v>
      </c>
      <c r="N601" s="1" t="n">
        <v>0</v>
      </c>
      <c r="O601" s="1" t="n">
        <v>0</v>
      </c>
      <c r="P601" s="1" t="n">
        <v>0</v>
      </c>
      <c r="Q601" s="1" t="n">
        <v>1</v>
      </c>
      <c r="R601" s="1" t="n">
        <v>1.3125E-005</v>
      </c>
      <c r="S601" s="1" t="n">
        <v>2.946E-007</v>
      </c>
      <c r="T601" s="1" t="n">
        <v>3</v>
      </c>
      <c r="U601" s="1" t="n">
        <v>0</v>
      </c>
      <c r="V601" s="1" t="n">
        <v>0</v>
      </c>
      <c r="W601" s="186" t="s">
        <v>1108</v>
      </c>
      <c r="X601" s="1" t="s">
        <v>1030</v>
      </c>
      <c r="Y601" s="1" t="s">
        <v>309</v>
      </c>
      <c r="AD601" s="1" t="n">
        <f aca="false">AD600+3</f>
        <v>1799</v>
      </c>
      <c r="AE601" s="1" t="n">
        <v>600</v>
      </c>
      <c r="AF601" s="1" t="str">
        <f aca="true">INDIRECT("A"&amp;AD601)</f>
        <v>100-&lt;0.2</v>
      </c>
      <c r="AG601" s="1" t="n">
        <f aca="true">INDIRECT("D"&amp;AD601)</f>
        <v>200</v>
      </c>
      <c r="AH601" s="1" t="n">
        <f aca="true">INDIRECT("E"&amp;AD601)</f>
        <v>976</v>
      </c>
      <c r="AI601" s="184" t="n">
        <f aca="true">INDIRECT("I"&amp;AD601)</f>
        <v>-8.0584E-006</v>
      </c>
      <c r="AJ601" s="184" t="n">
        <f aca="true">INDIRECT("J"&amp;AD601)</f>
        <v>-5.619E-007</v>
      </c>
      <c r="AK601" s="184" t="n">
        <f aca="true">AVERAGE(INDIRECT("K"&amp;AD601):INDIRECT("K"&amp;AD602-1))</f>
        <v>0.0032204</v>
      </c>
      <c r="AL601" s="184" t="n">
        <f aca="true">AVERAGE(INDIRECT("L"&amp;AD601):INDIRECT("L"&amp;AD602-1))</f>
        <v>0.00010525</v>
      </c>
      <c r="AM601" s="184" t="n">
        <f aca="false">(ABS(AK601)/AK601*SQRT((AK601)^2+(AL601)^2))</f>
        <v>0.00322211944572202</v>
      </c>
      <c r="AO601" s="184" t="n">
        <f aca="true">STDEV(INDIRECT("K"&amp;AD601):INDIRECT("K"&amp;AD602-1))</f>
        <v>2.82842712474779E-007</v>
      </c>
    </row>
    <row r="602" customFormat="false" ht="14.25" hidden="false" customHeight="true" outlineLevel="0" collapsed="false">
      <c r="A602" s="1" t="s">
        <v>1109</v>
      </c>
      <c r="B602" s="1" t="s">
        <v>305</v>
      </c>
      <c r="C602" s="1" t="n">
        <v>0</v>
      </c>
      <c r="D602" s="1" t="n">
        <v>200</v>
      </c>
      <c r="E602" s="1" t="n">
        <v>976</v>
      </c>
      <c r="F602" s="1" t="s">
        <v>306</v>
      </c>
      <c r="G602" s="184" t="n">
        <v>0.00078466</v>
      </c>
      <c r="H602" s="184" t="n">
        <v>1.8273E-005</v>
      </c>
      <c r="I602" s="184" t="n">
        <v>-8.1212E-006</v>
      </c>
      <c r="J602" s="184" t="n">
        <v>-2.081E-007</v>
      </c>
      <c r="K602" s="184" t="n">
        <v>0.00079278</v>
      </c>
      <c r="L602" s="184" t="n">
        <v>1.8481E-005</v>
      </c>
      <c r="M602" s="185" t="n">
        <v>1.34</v>
      </c>
      <c r="N602" s="1" t="n">
        <v>0</v>
      </c>
      <c r="O602" s="1" t="n">
        <v>0</v>
      </c>
      <c r="P602" s="1" t="n">
        <v>0</v>
      </c>
      <c r="Q602" s="1" t="n">
        <v>1</v>
      </c>
      <c r="R602" s="1" t="n">
        <v>7.9278E-006</v>
      </c>
      <c r="S602" s="1" t="n">
        <v>1.848E-007</v>
      </c>
      <c r="T602" s="1" t="n">
        <v>3</v>
      </c>
      <c r="U602" s="1" t="n">
        <v>0</v>
      </c>
      <c r="V602" s="1" t="n">
        <v>0</v>
      </c>
      <c r="W602" s="186" t="s">
        <v>1110</v>
      </c>
      <c r="X602" s="1" t="s">
        <v>1030</v>
      </c>
      <c r="Y602" s="1" t="s">
        <v>309</v>
      </c>
      <c r="AD602" s="1" t="n">
        <f aca="false">AD601+3</f>
        <v>1802</v>
      </c>
      <c r="AE602" s="1" t="n">
        <v>601</v>
      </c>
      <c r="AF602" s="1" t="n">
        <f aca="true">INDIRECT("A"&amp;AD602)</f>
        <v>0</v>
      </c>
      <c r="AG602" s="1" t="n">
        <f aca="true">INDIRECT("D"&amp;AD602)</f>
        <v>0</v>
      </c>
      <c r="AH602" s="1" t="n">
        <f aca="true">INDIRECT("E"&amp;AD602)</f>
        <v>0</v>
      </c>
      <c r="AI602" s="184" t="n">
        <f aca="true">INDIRECT("I"&amp;AD602)</f>
        <v>0</v>
      </c>
      <c r="AJ602" s="184" t="n">
        <f aca="true">INDIRECT("J"&amp;AD602)</f>
        <v>0</v>
      </c>
      <c r="AK602" s="184" t="e">
        <f aca="true">AVERAGE(INDIRECT("K"&amp;AD602):INDIRECT("K"&amp;AD603-1))</f>
        <v>#DIV/0!</v>
      </c>
      <c r="AL602" s="184" t="e">
        <f aca="true">AVERAGE(INDIRECT("L"&amp;AD602):INDIRECT("L"&amp;AD603-1))</f>
        <v>#DIV/0!</v>
      </c>
      <c r="AM602" s="184" t="e">
        <f aca="false">(ABS(AK602)/AK602*SQRT((AK602)^2+(AL602)^2))</f>
        <v>#DIV/0!</v>
      </c>
      <c r="AO602" s="184" t="e">
        <f aca="true">STDEV(INDIRECT("K"&amp;AD602):INDIRECT("K"&amp;AD603-1))</f>
        <v>#DIV/0!</v>
      </c>
    </row>
    <row r="603" customFormat="false" ht="14.25" hidden="false" customHeight="true" outlineLevel="0" collapsed="false">
      <c r="A603" s="1" t="s">
        <v>1109</v>
      </c>
      <c r="B603" s="1" t="s">
        <v>305</v>
      </c>
      <c r="C603" s="1" t="n">
        <v>0</v>
      </c>
      <c r="D603" s="1" t="n">
        <v>200</v>
      </c>
      <c r="E603" s="1" t="n">
        <v>976</v>
      </c>
      <c r="F603" s="1" t="s">
        <v>306</v>
      </c>
      <c r="G603" s="184" t="n">
        <v>0.00078503</v>
      </c>
      <c r="H603" s="184" t="n">
        <v>1.8745E-005</v>
      </c>
      <c r="I603" s="184" t="n">
        <v>-8.1212E-006</v>
      </c>
      <c r="J603" s="184" t="n">
        <v>-2.081E-007</v>
      </c>
      <c r="K603" s="184" t="n">
        <v>0.00079315</v>
      </c>
      <c r="L603" s="184" t="n">
        <v>1.8953E-005</v>
      </c>
      <c r="M603" s="185" t="n">
        <v>1.37</v>
      </c>
      <c r="N603" s="1" t="n">
        <v>0</v>
      </c>
      <c r="O603" s="1" t="n">
        <v>0</v>
      </c>
      <c r="P603" s="1" t="n">
        <v>0</v>
      </c>
      <c r="Q603" s="1" t="n">
        <v>1</v>
      </c>
      <c r="R603" s="1" t="n">
        <v>7.9315E-006</v>
      </c>
      <c r="S603" s="1" t="n">
        <v>1.895E-007</v>
      </c>
      <c r="T603" s="1" t="n">
        <v>3</v>
      </c>
      <c r="U603" s="1" t="n">
        <v>0</v>
      </c>
      <c r="V603" s="1" t="n">
        <v>0</v>
      </c>
      <c r="W603" s="186" t="s">
        <v>1111</v>
      </c>
      <c r="X603" s="1" t="s">
        <v>1030</v>
      </c>
      <c r="Y603" s="1" t="s">
        <v>309</v>
      </c>
      <c r="AD603" s="1" t="n">
        <f aca="false">AD602+3</f>
        <v>1805</v>
      </c>
      <c r="AE603" s="1" t="n">
        <v>602</v>
      </c>
      <c r="AF603" s="1" t="n">
        <f aca="true">INDIRECT("A"&amp;AD603)</f>
        <v>0</v>
      </c>
      <c r="AG603" s="1" t="n">
        <f aca="true">INDIRECT("D"&amp;AD603)</f>
        <v>0</v>
      </c>
      <c r="AH603" s="1" t="n">
        <f aca="true">INDIRECT("E"&amp;AD603)</f>
        <v>0</v>
      </c>
      <c r="AI603" s="184" t="n">
        <f aca="true">INDIRECT("I"&amp;AD603)</f>
        <v>0</v>
      </c>
      <c r="AJ603" s="184" t="n">
        <f aca="true">INDIRECT("J"&amp;AD603)</f>
        <v>0</v>
      </c>
      <c r="AK603" s="184" t="e">
        <f aca="true">AVERAGE(INDIRECT("K"&amp;AD603):INDIRECT("K"&amp;AD604-1))</f>
        <v>#DIV/0!</v>
      </c>
      <c r="AL603" s="184" t="e">
        <f aca="true">AVERAGE(INDIRECT("L"&amp;AD603):INDIRECT("L"&amp;AD604-1))</f>
        <v>#DIV/0!</v>
      </c>
      <c r="AM603" s="184" t="e">
        <f aca="false">(ABS(AK603)/AK603*SQRT((AK603)^2+(AL603)^2))</f>
        <v>#DIV/0!</v>
      </c>
      <c r="AO603" s="184" t="e">
        <f aca="true">STDEV(INDIRECT("K"&amp;AD603):INDIRECT("K"&amp;AD604-1))</f>
        <v>#DIV/0!</v>
      </c>
    </row>
    <row r="604" customFormat="false" ht="14.25" hidden="false" customHeight="true" outlineLevel="0" collapsed="false">
      <c r="A604" s="1" t="s">
        <v>1109</v>
      </c>
      <c r="B604" s="1" t="s">
        <v>305</v>
      </c>
      <c r="C604" s="1" t="n">
        <v>0</v>
      </c>
      <c r="D604" s="1" t="n">
        <v>200</v>
      </c>
      <c r="E604" s="1" t="n">
        <v>976</v>
      </c>
      <c r="F604" s="1" t="s">
        <v>306</v>
      </c>
      <c r="G604" s="184" t="n">
        <v>0.00078572</v>
      </c>
      <c r="H604" s="184" t="n">
        <v>1.8811E-005</v>
      </c>
      <c r="I604" s="184" t="n">
        <v>-8.1212E-006</v>
      </c>
      <c r="J604" s="184" t="n">
        <v>-2.081E-007</v>
      </c>
      <c r="K604" s="184" t="n">
        <v>0.00079384</v>
      </c>
      <c r="L604" s="184" t="n">
        <v>1.9019E-005</v>
      </c>
      <c r="M604" s="185" t="n">
        <v>1.37</v>
      </c>
      <c r="N604" s="1" t="n">
        <v>0</v>
      </c>
      <c r="O604" s="1" t="n">
        <v>0</v>
      </c>
      <c r="P604" s="1" t="n">
        <v>0</v>
      </c>
      <c r="Q604" s="1" t="n">
        <v>1</v>
      </c>
      <c r="R604" s="1" t="n">
        <v>7.9384E-006</v>
      </c>
      <c r="S604" s="1" t="n">
        <v>1.902E-007</v>
      </c>
      <c r="T604" s="1" t="n">
        <v>3</v>
      </c>
      <c r="U604" s="1" t="n">
        <v>0</v>
      </c>
      <c r="V604" s="1" t="n">
        <v>0</v>
      </c>
      <c r="W604" s="186" t="s">
        <v>1112</v>
      </c>
      <c r="X604" s="1" t="s">
        <v>1030</v>
      </c>
      <c r="Y604" s="1" t="s">
        <v>309</v>
      </c>
      <c r="AD604" s="1" t="n">
        <f aca="false">AD603+3</f>
        <v>1808</v>
      </c>
      <c r="AE604" s="1" t="n">
        <v>603</v>
      </c>
      <c r="AF604" s="1" t="n">
        <f aca="true">INDIRECT("A"&amp;AD604)</f>
        <v>0</v>
      </c>
      <c r="AG604" s="1" t="n">
        <f aca="true">INDIRECT("D"&amp;AD604)</f>
        <v>0</v>
      </c>
      <c r="AH604" s="1" t="n">
        <f aca="true">INDIRECT("E"&amp;AD604)</f>
        <v>0</v>
      </c>
      <c r="AI604" s="184" t="n">
        <f aca="true">INDIRECT("I"&amp;AD604)</f>
        <v>0</v>
      </c>
      <c r="AJ604" s="184" t="n">
        <f aca="true">INDIRECT("J"&amp;AD604)</f>
        <v>0</v>
      </c>
      <c r="AK604" s="184" t="e">
        <f aca="true">AVERAGE(INDIRECT("K"&amp;AD604):INDIRECT("K"&amp;AD605-1))</f>
        <v>#DIV/0!</v>
      </c>
      <c r="AL604" s="184" t="e">
        <f aca="true">AVERAGE(INDIRECT("L"&amp;AD604):INDIRECT("L"&amp;AD605-1))</f>
        <v>#DIV/0!</v>
      </c>
      <c r="AM604" s="184" t="e">
        <f aca="false">(ABS(AK604)/AK604*SQRT((AK604)^2+(AL604)^2))</f>
        <v>#DIV/0!</v>
      </c>
      <c r="AO604" s="184" t="e">
        <f aca="true">STDEV(INDIRECT("K"&amp;AD604):INDIRECT("K"&amp;AD605-1))</f>
        <v>#DIV/0!</v>
      </c>
    </row>
    <row r="605" customFormat="false" ht="14.25" hidden="false" customHeight="true" outlineLevel="0" collapsed="false">
      <c r="A605" s="1" t="s">
        <v>1113</v>
      </c>
      <c r="B605" s="1" t="s">
        <v>305</v>
      </c>
      <c r="C605" s="1" t="n">
        <v>0</v>
      </c>
      <c r="D605" s="1" t="n">
        <v>200</v>
      </c>
      <c r="E605" s="1" t="n">
        <v>976</v>
      </c>
      <c r="F605" s="1" t="s">
        <v>306</v>
      </c>
      <c r="G605" s="184" t="n">
        <v>0.00075032</v>
      </c>
      <c r="H605" s="184" t="n">
        <v>1.9819E-005</v>
      </c>
      <c r="I605" s="184" t="n">
        <v>-8.1212E-006</v>
      </c>
      <c r="J605" s="184" t="n">
        <v>-2.081E-007</v>
      </c>
      <c r="K605" s="184" t="n">
        <v>0.00075844</v>
      </c>
      <c r="L605" s="184" t="n">
        <v>2.0027E-005</v>
      </c>
      <c r="M605" s="185" t="n">
        <v>1.51</v>
      </c>
      <c r="N605" s="1" t="n">
        <v>0</v>
      </c>
      <c r="O605" s="1" t="n">
        <v>0</v>
      </c>
      <c r="P605" s="1" t="n">
        <v>0</v>
      </c>
      <c r="Q605" s="1" t="n">
        <v>1</v>
      </c>
      <c r="R605" s="1" t="n">
        <v>7.5844E-006</v>
      </c>
      <c r="S605" s="1" t="n">
        <v>2.003E-007</v>
      </c>
      <c r="T605" s="1" t="n">
        <v>3</v>
      </c>
      <c r="U605" s="1" t="n">
        <v>0</v>
      </c>
      <c r="V605" s="1" t="n">
        <v>0</v>
      </c>
      <c r="W605" s="186" t="s">
        <v>1114</v>
      </c>
      <c r="X605" s="1" t="s">
        <v>1030</v>
      </c>
      <c r="Y605" s="1" t="s">
        <v>309</v>
      </c>
      <c r="AD605" s="1" t="n">
        <f aca="false">AD604+3</f>
        <v>1811</v>
      </c>
      <c r="AE605" s="1" t="n">
        <v>604</v>
      </c>
      <c r="AF605" s="1" t="n">
        <f aca="true">INDIRECT("A"&amp;AD605)</f>
        <v>0</v>
      </c>
      <c r="AG605" s="1" t="n">
        <f aca="true">INDIRECT("D"&amp;AD605)</f>
        <v>0</v>
      </c>
      <c r="AH605" s="1" t="n">
        <f aca="true">INDIRECT("E"&amp;AD605)</f>
        <v>0</v>
      </c>
      <c r="AI605" s="184" t="n">
        <f aca="true">INDIRECT("I"&amp;AD605)</f>
        <v>0</v>
      </c>
      <c r="AJ605" s="184" t="n">
        <f aca="true">INDIRECT("J"&amp;AD605)</f>
        <v>0</v>
      </c>
      <c r="AK605" s="184" t="e">
        <f aca="true">AVERAGE(INDIRECT("K"&amp;AD605):INDIRECT("K"&amp;AD606-1))</f>
        <v>#DIV/0!</v>
      </c>
      <c r="AL605" s="184" t="e">
        <f aca="true">AVERAGE(INDIRECT("L"&amp;AD605):INDIRECT("L"&amp;AD606-1))</f>
        <v>#DIV/0!</v>
      </c>
      <c r="AM605" s="184" t="e">
        <f aca="false">(ABS(AK605)/AK605*SQRT((AK605)^2+(AL605)^2))</f>
        <v>#DIV/0!</v>
      </c>
      <c r="AO605" s="184" t="e">
        <f aca="true">STDEV(INDIRECT("K"&amp;AD605):INDIRECT("K"&amp;AD606-1))</f>
        <v>#DIV/0!</v>
      </c>
    </row>
    <row r="606" customFormat="false" ht="14.25" hidden="false" customHeight="true" outlineLevel="0" collapsed="false">
      <c r="A606" s="1" t="s">
        <v>1113</v>
      </c>
      <c r="B606" s="1" t="s">
        <v>305</v>
      </c>
      <c r="C606" s="1" t="n">
        <v>0</v>
      </c>
      <c r="D606" s="1" t="n">
        <v>200</v>
      </c>
      <c r="E606" s="1" t="n">
        <v>976</v>
      </c>
      <c r="F606" s="1" t="s">
        <v>306</v>
      </c>
      <c r="G606" s="184" t="n">
        <v>0.00075042</v>
      </c>
      <c r="H606" s="184" t="n">
        <v>1.9641E-005</v>
      </c>
      <c r="I606" s="184" t="n">
        <v>-8.1212E-006</v>
      </c>
      <c r="J606" s="184" t="n">
        <v>-2.081E-007</v>
      </c>
      <c r="K606" s="184" t="n">
        <v>0.00075854</v>
      </c>
      <c r="L606" s="184" t="n">
        <v>1.9849E-005</v>
      </c>
      <c r="M606" s="185" t="n">
        <v>1.5</v>
      </c>
      <c r="N606" s="1" t="n">
        <v>0</v>
      </c>
      <c r="O606" s="1" t="n">
        <v>0</v>
      </c>
      <c r="P606" s="1" t="n">
        <v>0</v>
      </c>
      <c r="Q606" s="1" t="n">
        <v>1</v>
      </c>
      <c r="R606" s="1" t="n">
        <v>7.5854E-006</v>
      </c>
      <c r="S606" s="1" t="n">
        <v>1.985E-007</v>
      </c>
      <c r="T606" s="1" t="n">
        <v>3</v>
      </c>
      <c r="U606" s="1" t="n">
        <v>0</v>
      </c>
      <c r="V606" s="1" t="n">
        <v>0</v>
      </c>
      <c r="W606" s="186" t="s">
        <v>1115</v>
      </c>
      <c r="X606" s="1" t="s">
        <v>1030</v>
      </c>
      <c r="Y606" s="1" t="s">
        <v>309</v>
      </c>
      <c r="AD606" s="1" t="n">
        <f aca="false">AD605+3</f>
        <v>1814</v>
      </c>
      <c r="AE606" s="1" t="n">
        <v>605</v>
      </c>
      <c r="AF606" s="1" t="n">
        <f aca="true">INDIRECT("A"&amp;AD606)</f>
        <v>0</v>
      </c>
      <c r="AG606" s="1" t="n">
        <f aca="true">INDIRECT("D"&amp;AD606)</f>
        <v>0</v>
      </c>
      <c r="AH606" s="1" t="n">
        <f aca="true">INDIRECT("E"&amp;AD606)</f>
        <v>0</v>
      </c>
      <c r="AI606" s="184" t="n">
        <f aca="true">INDIRECT("I"&amp;AD606)</f>
        <v>0</v>
      </c>
      <c r="AJ606" s="184" t="n">
        <f aca="true">INDIRECT("J"&amp;AD606)</f>
        <v>0</v>
      </c>
      <c r="AK606" s="184" t="e">
        <f aca="true">AVERAGE(INDIRECT("K"&amp;AD606):INDIRECT("K"&amp;AD607-1))</f>
        <v>#DIV/0!</v>
      </c>
      <c r="AL606" s="184" t="e">
        <f aca="true">AVERAGE(INDIRECT("L"&amp;AD606):INDIRECT("L"&amp;AD607-1))</f>
        <v>#DIV/0!</v>
      </c>
      <c r="AM606" s="184" t="e">
        <f aca="false">(ABS(AK606)/AK606*SQRT((AK606)^2+(AL606)^2))</f>
        <v>#DIV/0!</v>
      </c>
      <c r="AO606" s="184" t="e">
        <f aca="true">STDEV(INDIRECT("K"&amp;AD606):INDIRECT("K"&amp;AD607-1))</f>
        <v>#DIV/0!</v>
      </c>
    </row>
    <row r="607" customFormat="false" ht="14.25" hidden="false" customHeight="true" outlineLevel="0" collapsed="false">
      <c r="A607" s="1" t="s">
        <v>1113</v>
      </c>
      <c r="B607" s="1" t="s">
        <v>305</v>
      </c>
      <c r="C607" s="1" t="n">
        <v>0</v>
      </c>
      <c r="D607" s="1" t="n">
        <v>200</v>
      </c>
      <c r="E607" s="1" t="n">
        <v>976</v>
      </c>
      <c r="F607" s="1" t="s">
        <v>306</v>
      </c>
      <c r="G607" s="184" t="n">
        <v>0.00075017</v>
      </c>
      <c r="H607" s="184" t="n">
        <v>1.9522E-005</v>
      </c>
      <c r="I607" s="184" t="n">
        <v>-8.1212E-006</v>
      </c>
      <c r="J607" s="184" t="n">
        <v>-2.081E-007</v>
      </c>
      <c r="K607" s="184" t="n">
        <v>0.00075829</v>
      </c>
      <c r="L607" s="184" t="n">
        <v>1.973E-005</v>
      </c>
      <c r="M607" s="185" t="n">
        <v>1.49</v>
      </c>
      <c r="N607" s="1" t="n">
        <v>0</v>
      </c>
      <c r="O607" s="1" t="n">
        <v>0</v>
      </c>
      <c r="P607" s="1" t="n">
        <v>0</v>
      </c>
      <c r="Q607" s="1" t="n">
        <v>1</v>
      </c>
      <c r="R607" s="1" t="n">
        <v>7.5829E-006</v>
      </c>
      <c r="S607" s="1" t="n">
        <v>1.973E-007</v>
      </c>
      <c r="T607" s="1" t="n">
        <v>3</v>
      </c>
      <c r="U607" s="1" t="n">
        <v>0</v>
      </c>
      <c r="V607" s="1" t="n">
        <v>0</v>
      </c>
      <c r="W607" s="186" t="s">
        <v>1116</v>
      </c>
      <c r="X607" s="1" t="s">
        <v>1030</v>
      </c>
      <c r="Y607" s="1" t="s">
        <v>309</v>
      </c>
      <c r="AD607" s="1" t="n">
        <f aca="false">AD606+3</f>
        <v>1817</v>
      </c>
      <c r="AE607" s="1" t="n">
        <v>606</v>
      </c>
      <c r="AF607" s="1" t="n">
        <f aca="true">INDIRECT("A"&amp;AD607)</f>
        <v>0</v>
      </c>
      <c r="AG607" s="1" t="n">
        <f aca="true">INDIRECT("D"&amp;AD607)</f>
        <v>0</v>
      </c>
      <c r="AH607" s="1" t="n">
        <f aca="true">INDIRECT("E"&amp;AD607)</f>
        <v>0</v>
      </c>
      <c r="AI607" s="184" t="n">
        <f aca="true">INDIRECT("I"&amp;AD607)</f>
        <v>0</v>
      </c>
      <c r="AJ607" s="184" t="n">
        <f aca="true">INDIRECT("J"&amp;AD607)</f>
        <v>0</v>
      </c>
      <c r="AK607" s="184" t="e">
        <f aca="true">AVERAGE(INDIRECT("K"&amp;AD607):INDIRECT("K"&amp;AD608-1))</f>
        <v>#DIV/0!</v>
      </c>
      <c r="AL607" s="184" t="e">
        <f aca="true">AVERAGE(INDIRECT("L"&amp;AD607):INDIRECT("L"&amp;AD608-1))</f>
        <v>#DIV/0!</v>
      </c>
      <c r="AM607" s="184" t="e">
        <f aca="false">(ABS(AK607)/AK607*SQRT((AK607)^2+(AL607)^2))</f>
        <v>#DIV/0!</v>
      </c>
      <c r="AO607" s="184" t="e">
        <f aca="true">STDEV(INDIRECT("K"&amp;AD607):INDIRECT("K"&amp;AD608-1))</f>
        <v>#DIV/0!</v>
      </c>
    </row>
    <row r="608" customFormat="false" ht="14.25" hidden="false" customHeight="true" outlineLevel="0" collapsed="false">
      <c r="A608" s="1" t="s">
        <v>1117</v>
      </c>
      <c r="B608" s="1" t="s">
        <v>305</v>
      </c>
      <c r="C608" s="1" t="n">
        <v>0</v>
      </c>
      <c r="D608" s="1" t="n">
        <v>200</v>
      </c>
      <c r="E608" s="1" t="n">
        <v>976</v>
      </c>
      <c r="F608" s="1" t="s">
        <v>306</v>
      </c>
      <c r="G608" s="184" t="n">
        <v>0.0010111</v>
      </c>
      <c r="H608" s="184" t="n">
        <v>2.39E-005</v>
      </c>
      <c r="I608" s="184" t="n">
        <v>-8.1212E-006</v>
      </c>
      <c r="J608" s="184" t="n">
        <v>-2.081E-007</v>
      </c>
      <c r="K608" s="184" t="n">
        <v>0.0010192</v>
      </c>
      <c r="L608" s="184" t="n">
        <v>2.42E-005</v>
      </c>
      <c r="M608" s="185" t="n">
        <v>1.36</v>
      </c>
      <c r="N608" s="1" t="n">
        <v>0</v>
      </c>
      <c r="O608" s="1" t="n">
        <v>0</v>
      </c>
      <c r="P608" s="1" t="n">
        <v>0</v>
      </c>
      <c r="Q608" s="1" t="n">
        <v>1</v>
      </c>
      <c r="R608" s="1" t="n">
        <v>1.0192E-005</v>
      </c>
      <c r="S608" s="1" t="n">
        <v>2.416E-007</v>
      </c>
      <c r="T608" s="1" t="n">
        <v>3</v>
      </c>
      <c r="U608" s="1" t="n">
        <v>0</v>
      </c>
      <c r="V608" s="1" t="n">
        <v>0</v>
      </c>
      <c r="W608" s="186" t="s">
        <v>1118</v>
      </c>
      <c r="X608" s="1" t="s">
        <v>1030</v>
      </c>
      <c r="Y608" s="1" t="s">
        <v>309</v>
      </c>
      <c r="AD608" s="1" t="n">
        <f aca="false">AD607+3</f>
        <v>1820</v>
      </c>
      <c r="AE608" s="1" t="n">
        <v>607</v>
      </c>
      <c r="AF608" s="1" t="n">
        <f aca="true">INDIRECT("A"&amp;AD608)</f>
        <v>0</v>
      </c>
      <c r="AG608" s="1" t="n">
        <f aca="true">INDIRECT("D"&amp;AD608)</f>
        <v>0</v>
      </c>
      <c r="AH608" s="1" t="n">
        <f aca="true">INDIRECT("E"&amp;AD608)</f>
        <v>0</v>
      </c>
      <c r="AI608" s="184" t="n">
        <f aca="true">INDIRECT("I"&amp;AD608)</f>
        <v>0</v>
      </c>
      <c r="AJ608" s="184" t="n">
        <f aca="true">INDIRECT("J"&amp;AD608)</f>
        <v>0</v>
      </c>
      <c r="AK608" s="184" t="e">
        <f aca="true">AVERAGE(INDIRECT("K"&amp;AD608):INDIRECT("K"&amp;AD609-1))</f>
        <v>#DIV/0!</v>
      </c>
      <c r="AL608" s="184" t="e">
        <f aca="true">AVERAGE(INDIRECT("L"&amp;AD608):INDIRECT("L"&amp;AD609-1))</f>
        <v>#DIV/0!</v>
      </c>
      <c r="AM608" s="184" t="e">
        <f aca="false">(ABS(AK608)/AK608*SQRT((AK608)^2+(AL608)^2))</f>
        <v>#DIV/0!</v>
      </c>
      <c r="AO608" s="184" t="e">
        <f aca="true">STDEV(INDIRECT("K"&amp;AD608):INDIRECT("K"&amp;AD609-1))</f>
        <v>#DIV/0!</v>
      </c>
    </row>
    <row r="609" customFormat="false" ht="14.25" hidden="false" customHeight="true" outlineLevel="0" collapsed="false">
      <c r="A609" s="1" t="s">
        <v>1117</v>
      </c>
      <c r="B609" s="1" t="s">
        <v>305</v>
      </c>
      <c r="C609" s="1" t="n">
        <v>0</v>
      </c>
      <c r="D609" s="1" t="n">
        <v>200</v>
      </c>
      <c r="E609" s="1" t="n">
        <v>976</v>
      </c>
      <c r="F609" s="1" t="s">
        <v>306</v>
      </c>
      <c r="G609" s="184" t="n">
        <v>0.0010112</v>
      </c>
      <c r="H609" s="184" t="n">
        <v>2.35E-005</v>
      </c>
      <c r="I609" s="184" t="n">
        <v>-8.1212E-006</v>
      </c>
      <c r="J609" s="184" t="n">
        <v>-2.081E-007</v>
      </c>
      <c r="K609" s="184" t="n">
        <v>0.0010193</v>
      </c>
      <c r="L609" s="184" t="n">
        <v>2.37E-005</v>
      </c>
      <c r="M609" s="185" t="n">
        <v>1.33</v>
      </c>
      <c r="N609" s="1" t="n">
        <v>0</v>
      </c>
      <c r="O609" s="1" t="n">
        <v>0</v>
      </c>
      <c r="P609" s="1" t="n">
        <v>0</v>
      </c>
      <c r="Q609" s="1" t="n">
        <v>1</v>
      </c>
      <c r="R609" s="1" t="n">
        <v>1.0193E-005</v>
      </c>
      <c r="S609" s="1" t="n">
        <v>2.369E-007</v>
      </c>
      <c r="T609" s="1" t="n">
        <v>3</v>
      </c>
      <c r="U609" s="1" t="n">
        <v>0</v>
      </c>
      <c r="V609" s="1" t="n">
        <v>0</v>
      </c>
      <c r="W609" s="186" t="s">
        <v>1119</v>
      </c>
      <c r="X609" s="1" t="s">
        <v>1030</v>
      </c>
      <c r="Y609" s="1" t="s">
        <v>309</v>
      </c>
      <c r="AD609" s="1" t="n">
        <f aca="false">AD608+3</f>
        <v>1823</v>
      </c>
      <c r="AE609" s="1" t="n">
        <v>608</v>
      </c>
      <c r="AF609" s="1" t="n">
        <f aca="true">INDIRECT("A"&amp;AD609)</f>
        <v>0</v>
      </c>
      <c r="AG609" s="1" t="n">
        <f aca="true">INDIRECT("D"&amp;AD609)</f>
        <v>0</v>
      </c>
      <c r="AH609" s="1" t="n">
        <f aca="true">INDIRECT("E"&amp;AD609)</f>
        <v>0</v>
      </c>
      <c r="AI609" s="184" t="n">
        <f aca="true">INDIRECT("I"&amp;AD609)</f>
        <v>0</v>
      </c>
      <c r="AJ609" s="184" t="n">
        <f aca="true">INDIRECT("J"&amp;AD609)</f>
        <v>0</v>
      </c>
      <c r="AK609" s="184" t="e">
        <f aca="true">AVERAGE(INDIRECT("K"&amp;AD609):INDIRECT("K"&amp;AD610-1))</f>
        <v>#DIV/0!</v>
      </c>
      <c r="AL609" s="184" t="e">
        <f aca="true">AVERAGE(INDIRECT("L"&amp;AD609):INDIRECT("L"&amp;AD610-1))</f>
        <v>#DIV/0!</v>
      </c>
      <c r="AM609" s="184" t="e">
        <f aca="false">(ABS(AK609)/AK609*SQRT((AK609)^2+(AL609)^2))</f>
        <v>#DIV/0!</v>
      </c>
      <c r="AO609" s="184" t="e">
        <f aca="true">STDEV(INDIRECT("K"&amp;AD609):INDIRECT("K"&amp;AD610-1))</f>
        <v>#DIV/0!</v>
      </c>
    </row>
    <row r="610" customFormat="false" ht="14.25" hidden="false" customHeight="true" outlineLevel="0" collapsed="false">
      <c r="A610" s="1" t="s">
        <v>1117</v>
      </c>
      <c r="B610" s="1" t="s">
        <v>305</v>
      </c>
      <c r="C610" s="1" t="n">
        <v>0</v>
      </c>
      <c r="D610" s="1" t="n">
        <v>200</v>
      </c>
      <c r="E610" s="1" t="n">
        <v>976</v>
      </c>
      <c r="F610" s="1" t="s">
        <v>306</v>
      </c>
      <c r="G610" s="184" t="n">
        <v>0.0010112</v>
      </c>
      <c r="H610" s="184" t="n">
        <v>2.35E-005</v>
      </c>
      <c r="I610" s="184" t="n">
        <v>-8.1212E-006</v>
      </c>
      <c r="J610" s="184" t="n">
        <v>-2.081E-007</v>
      </c>
      <c r="K610" s="184" t="n">
        <v>0.0010194</v>
      </c>
      <c r="L610" s="184" t="n">
        <v>2.37E-005</v>
      </c>
      <c r="M610" s="185" t="n">
        <v>1.33</v>
      </c>
      <c r="N610" s="1" t="n">
        <v>0</v>
      </c>
      <c r="O610" s="1" t="n">
        <v>0</v>
      </c>
      <c r="P610" s="1" t="n">
        <v>0</v>
      </c>
      <c r="Q610" s="1" t="n">
        <v>1</v>
      </c>
      <c r="R610" s="1" t="n">
        <v>1.0194E-005</v>
      </c>
      <c r="S610" s="1" t="n">
        <v>2.373E-007</v>
      </c>
      <c r="T610" s="1" t="n">
        <v>3</v>
      </c>
      <c r="U610" s="1" t="n">
        <v>0</v>
      </c>
      <c r="V610" s="1" t="n">
        <v>0</v>
      </c>
      <c r="W610" s="186" t="s">
        <v>1120</v>
      </c>
      <c r="X610" s="1" t="s">
        <v>1030</v>
      </c>
      <c r="Y610" s="1" t="s">
        <v>309</v>
      </c>
      <c r="AD610" s="1" t="n">
        <f aca="false">AD609+3</f>
        <v>1826</v>
      </c>
      <c r="AE610" s="1" t="n">
        <v>609</v>
      </c>
      <c r="AF610" s="1" t="n">
        <f aca="true">INDIRECT("A"&amp;AD610)</f>
        <v>0</v>
      </c>
      <c r="AG610" s="1" t="n">
        <f aca="true">INDIRECT("D"&amp;AD610)</f>
        <v>0</v>
      </c>
      <c r="AH610" s="1" t="n">
        <f aca="true">INDIRECT("E"&amp;AD610)</f>
        <v>0</v>
      </c>
      <c r="AI610" s="184" t="n">
        <f aca="true">INDIRECT("I"&amp;AD610)</f>
        <v>0</v>
      </c>
      <c r="AJ610" s="184" t="n">
        <f aca="true">INDIRECT("J"&amp;AD610)</f>
        <v>0</v>
      </c>
      <c r="AK610" s="184" t="e">
        <f aca="true">AVERAGE(INDIRECT("K"&amp;AD610):INDIRECT("K"&amp;AD611-1))</f>
        <v>#DIV/0!</v>
      </c>
      <c r="AL610" s="184" t="e">
        <f aca="true">AVERAGE(INDIRECT("L"&amp;AD610):INDIRECT("L"&amp;AD611-1))</f>
        <v>#DIV/0!</v>
      </c>
      <c r="AM610" s="184" t="e">
        <f aca="false">(ABS(AK610)/AK610*SQRT((AK610)^2+(AL610)^2))</f>
        <v>#DIV/0!</v>
      </c>
      <c r="AO610" s="184" t="e">
        <f aca="true">STDEV(INDIRECT("K"&amp;AD610):INDIRECT("K"&amp;AD611-1))</f>
        <v>#DIV/0!</v>
      </c>
    </row>
    <row r="611" customFormat="false" ht="14.25" hidden="false" customHeight="true" outlineLevel="0" collapsed="false">
      <c r="A611" s="1" t="s">
        <v>1121</v>
      </c>
      <c r="B611" s="1" t="s">
        <v>305</v>
      </c>
      <c r="C611" s="1" t="n">
        <v>0</v>
      </c>
      <c r="D611" s="1" t="n">
        <v>200</v>
      </c>
      <c r="E611" s="1" t="n">
        <v>976</v>
      </c>
      <c r="F611" s="1" t="s">
        <v>306</v>
      </c>
      <c r="G611" s="184" t="n">
        <v>0.003785</v>
      </c>
      <c r="H611" s="184" t="n">
        <v>8.47E-005</v>
      </c>
      <c r="I611" s="184" t="n">
        <v>-8.1212E-006</v>
      </c>
      <c r="J611" s="184" t="n">
        <v>-2.081E-007</v>
      </c>
      <c r="K611" s="184" t="n">
        <v>0.0037932</v>
      </c>
      <c r="L611" s="184" t="n">
        <v>8.49E-005</v>
      </c>
      <c r="M611" s="185" t="n">
        <v>1.28</v>
      </c>
      <c r="N611" s="1" t="n">
        <v>0</v>
      </c>
      <c r="O611" s="1" t="n">
        <v>0</v>
      </c>
      <c r="P611" s="1" t="n">
        <v>0</v>
      </c>
      <c r="Q611" s="1" t="n">
        <v>1</v>
      </c>
      <c r="R611" s="1" t="n">
        <v>3.7932E-005</v>
      </c>
      <c r="S611" s="1" t="n">
        <v>8.487E-007</v>
      </c>
      <c r="T611" s="1" t="n">
        <v>4</v>
      </c>
      <c r="U611" s="1" t="n">
        <v>0</v>
      </c>
      <c r="V611" s="1" t="n">
        <v>0</v>
      </c>
      <c r="W611" s="186" t="s">
        <v>1122</v>
      </c>
      <c r="X611" s="1" t="s">
        <v>1030</v>
      </c>
      <c r="Y611" s="1" t="s">
        <v>309</v>
      </c>
      <c r="AD611" s="1" t="n">
        <f aca="false">AD610+3</f>
        <v>1829</v>
      </c>
      <c r="AE611" s="1" t="n">
        <v>610</v>
      </c>
      <c r="AF611" s="1" t="n">
        <f aca="true">INDIRECT("A"&amp;AD611)</f>
        <v>0</v>
      </c>
      <c r="AG611" s="1" t="n">
        <f aca="true">INDIRECT("D"&amp;AD611)</f>
        <v>0</v>
      </c>
      <c r="AH611" s="1" t="n">
        <f aca="true">INDIRECT("E"&amp;AD611)</f>
        <v>0</v>
      </c>
      <c r="AI611" s="184" t="n">
        <f aca="true">INDIRECT("I"&amp;AD611)</f>
        <v>0</v>
      </c>
      <c r="AJ611" s="184" t="n">
        <f aca="true">INDIRECT("J"&amp;AD611)</f>
        <v>0</v>
      </c>
      <c r="AK611" s="184" t="e">
        <f aca="true">AVERAGE(INDIRECT("K"&amp;AD611):INDIRECT("K"&amp;AD612-1))</f>
        <v>#DIV/0!</v>
      </c>
      <c r="AL611" s="184" t="e">
        <f aca="true">AVERAGE(INDIRECT("L"&amp;AD611):INDIRECT("L"&amp;AD612-1))</f>
        <v>#DIV/0!</v>
      </c>
      <c r="AM611" s="184" t="e">
        <f aca="false">(ABS(AK611)/AK611*SQRT((AK611)^2+(AL611)^2))</f>
        <v>#DIV/0!</v>
      </c>
      <c r="AO611" s="184" t="e">
        <f aca="true">STDEV(INDIRECT("K"&amp;AD611):INDIRECT("K"&amp;AD612-1))</f>
        <v>#DIV/0!</v>
      </c>
    </row>
    <row r="612" customFormat="false" ht="14.25" hidden="false" customHeight="true" outlineLevel="0" collapsed="false">
      <c r="A612" s="1" t="s">
        <v>1121</v>
      </c>
      <c r="B612" s="1" t="s">
        <v>305</v>
      </c>
      <c r="C612" s="1" t="n">
        <v>0</v>
      </c>
      <c r="D612" s="1" t="n">
        <v>200</v>
      </c>
      <c r="E612" s="1" t="n">
        <v>976</v>
      </c>
      <c r="F612" s="1" t="s">
        <v>306</v>
      </c>
      <c r="G612" s="184" t="n">
        <v>0.0037855</v>
      </c>
      <c r="H612" s="184" t="n">
        <v>8.55E-005</v>
      </c>
      <c r="I612" s="184" t="n">
        <v>-8.1212E-006</v>
      </c>
      <c r="J612" s="184" t="n">
        <v>-2.081E-007</v>
      </c>
      <c r="K612" s="184" t="n">
        <v>0.0037937</v>
      </c>
      <c r="L612" s="184" t="n">
        <v>8.57E-005</v>
      </c>
      <c r="M612" s="185" t="n">
        <v>1.29</v>
      </c>
      <c r="N612" s="1" t="n">
        <v>0</v>
      </c>
      <c r="O612" s="1" t="n">
        <v>0</v>
      </c>
      <c r="P612" s="1" t="n">
        <v>0</v>
      </c>
      <c r="Q612" s="1" t="n">
        <v>1</v>
      </c>
      <c r="R612" s="1" t="n">
        <v>3.7937E-005</v>
      </c>
      <c r="S612" s="1" t="n">
        <v>8.566E-007</v>
      </c>
      <c r="T612" s="1" t="n">
        <v>4</v>
      </c>
      <c r="U612" s="1" t="n">
        <v>0</v>
      </c>
      <c r="V612" s="1" t="n">
        <v>0</v>
      </c>
      <c r="W612" s="186" t="s">
        <v>1123</v>
      </c>
      <c r="X612" s="1" t="s">
        <v>1030</v>
      </c>
      <c r="Y612" s="1" t="s">
        <v>309</v>
      </c>
      <c r="AD612" s="1" t="n">
        <f aca="false">AD611+3</f>
        <v>1832</v>
      </c>
      <c r="AE612" s="1" t="n">
        <v>611</v>
      </c>
      <c r="AF612" s="1" t="n">
        <f aca="true">INDIRECT("A"&amp;AD612)</f>
        <v>0</v>
      </c>
      <c r="AG612" s="1" t="n">
        <f aca="true">INDIRECT("D"&amp;AD612)</f>
        <v>0</v>
      </c>
      <c r="AH612" s="1" t="n">
        <f aca="true">INDIRECT("E"&amp;AD612)</f>
        <v>0</v>
      </c>
      <c r="AI612" s="184" t="n">
        <f aca="true">INDIRECT("I"&amp;AD612)</f>
        <v>0</v>
      </c>
      <c r="AJ612" s="184" t="n">
        <f aca="true">INDIRECT("J"&amp;AD612)</f>
        <v>0</v>
      </c>
      <c r="AK612" s="184" t="e">
        <f aca="true">AVERAGE(INDIRECT("K"&amp;AD612):INDIRECT("K"&amp;AD613-1))</f>
        <v>#DIV/0!</v>
      </c>
      <c r="AL612" s="184" t="e">
        <f aca="true">AVERAGE(INDIRECT("L"&amp;AD612):INDIRECT("L"&amp;AD613-1))</f>
        <v>#DIV/0!</v>
      </c>
      <c r="AM612" s="184" t="e">
        <f aca="false">(ABS(AK612)/AK612*SQRT((AK612)^2+(AL612)^2))</f>
        <v>#DIV/0!</v>
      </c>
      <c r="AO612" s="184" t="e">
        <f aca="true">STDEV(INDIRECT("K"&amp;AD612):INDIRECT("K"&amp;AD613-1))</f>
        <v>#DIV/0!</v>
      </c>
    </row>
    <row r="613" customFormat="false" ht="14.25" hidden="false" customHeight="true" outlineLevel="0" collapsed="false">
      <c r="A613" s="1" t="s">
        <v>1121</v>
      </c>
      <c r="B613" s="1" t="s">
        <v>305</v>
      </c>
      <c r="C613" s="1" t="n">
        <v>0</v>
      </c>
      <c r="D613" s="1" t="n">
        <v>200</v>
      </c>
      <c r="E613" s="1" t="n">
        <v>976</v>
      </c>
      <c r="F613" s="1" t="s">
        <v>306</v>
      </c>
      <c r="G613" s="184" t="n">
        <v>0.003785</v>
      </c>
      <c r="H613" s="184" t="n">
        <v>8.6E-005</v>
      </c>
      <c r="I613" s="184" t="n">
        <v>-8.1212E-006</v>
      </c>
      <c r="J613" s="184" t="n">
        <v>-2.081E-007</v>
      </c>
      <c r="K613" s="184" t="n">
        <v>0.0037931</v>
      </c>
      <c r="L613" s="184" t="n">
        <v>8.62E-005</v>
      </c>
      <c r="M613" s="185" t="n">
        <v>1.3</v>
      </c>
      <c r="N613" s="1" t="n">
        <v>0</v>
      </c>
      <c r="O613" s="1" t="n">
        <v>0</v>
      </c>
      <c r="P613" s="1" t="n">
        <v>0</v>
      </c>
      <c r="Q613" s="1" t="n">
        <v>1</v>
      </c>
      <c r="R613" s="1" t="n">
        <v>3.7931E-005</v>
      </c>
      <c r="S613" s="1" t="n">
        <v>8.622E-007</v>
      </c>
      <c r="T613" s="1" t="n">
        <v>4</v>
      </c>
      <c r="U613" s="1" t="n">
        <v>0</v>
      </c>
      <c r="V613" s="1" t="n">
        <v>0</v>
      </c>
      <c r="W613" s="186" t="s">
        <v>1124</v>
      </c>
      <c r="X613" s="1" t="s">
        <v>1030</v>
      </c>
      <c r="Y613" s="1" t="s">
        <v>309</v>
      </c>
      <c r="AD613" s="1" t="n">
        <f aca="false">AD612+3</f>
        <v>1835</v>
      </c>
      <c r="AE613" s="1" t="n">
        <v>612</v>
      </c>
      <c r="AF613" s="1" t="n">
        <f aca="true">INDIRECT("A"&amp;AD613)</f>
        <v>0</v>
      </c>
      <c r="AG613" s="1" t="n">
        <f aca="true">INDIRECT("D"&amp;AD613)</f>
        <v>0</v>
      </c>
      <c r="AH613" s="1" t="n">
        <f aca="true">INDIRECT("E"&amp;AD613)</f>
        <v>0</v>
      </c>
      <c r="AI613" s="184" t="n">
        <f aca="true">INDIRECT("I"&amp;AD613)</f>
        <v>0</v>
      </c>
      <c r="AJ613" s="184" t="n">
        <f aca="true">INDIRECT("J"&amp;AD613)</f>
        <v>0</v>
      </c>
      <c r="AK613" s="184" t="e">
        <f aca="true">AVERAGE(INDIRECT("K"&amp;AD613):INDIRECT("K"&amp;AD614-1))</f>
        <v>#DIV/0!</v>
      </c>
      <c r="AL613" s="184" t="e">
        <f aca="true">AVERAGE(INDIRECT("L"&amp;AD613):INDIRECT("L"&amp;AD614-1))</f>
        <v>#DIV/0!</v>
      </c>
      <c r="AM613" s="184" t="e">
        <f aca="false">(ABS(AK613)/AK613*SQRT((AK613)^2+(AL613)^2))</f>
        <v>#DIV/0!</v>
      </c>
      <c r="AO613" s="184" t="e">
        <f aca="true">STDEV(INDIRECT("K"&amp;AD613):INDIRECT("K"&amp;AD614-1))</f>
        <v>#DIV/0!</v>
      </c>
    </row>
    <row r="614" customFormat="false" ht="14.25" hidden="false" customHeight="true" outlineLevel="0" collapsed="false">
      <c r="A614" s="1" t="s">
        <v>1125</v>
      </c>
      <c r="B614" s="1" t="s">
        <v>305</v>
      </c>
      <c r="C614" s="1" t="n">
        <v>0</v>
      </c>
      <c r="D614" s="1" t="n">
        <v>200</v>
      </c>
      <c r="E614" s="1" t="n">
        <v>976</v>
      </c>
      <c r="F614" s="1" t="s">
        <v>306</v>
      </c>
      <c r="G614" s="184" t="n">
        <v>0.00085579</v>
      </c>
      <c r="H614" s="184" t="n">
        <v>1.9166E-005</v>
      </c>
      <c r="I614" s="184" t="n">
        <v>-8.1212E-006</v>
      </c>
      <c r="J614" s="184" t="n">
        <v>-2.081E-007</v>
      </c>
      <c r="K614" s="184" t="n">
        <v>0.00086391</v>
      </c>
      <c r="L614" s="184" t="n">
        <v>1.9374E-005</v>
      </c>
      <c r="M614" s="185" t="n">
        <v>1.28</v>
      </c>
      <c r="N614" s="1" t="n">
        <v>0</v>
      </c>
      <c r="O614" s="1" t="n">
        <v>0</v>
      </c>
      <c r="P614" s="1" t="n">
        <v>0</v>
      </c>
      <c r="Q614" s="1" t="n">
        <v>1</v>
      </c>
      <c r="R614" s="1" t="n">
        <v>8.6391E-006</v>
      </c>
      <c r="S614" s="1" t="n">
        <v>1.937E-007</v>
      </c>
      <c r="T614" s="1" t="n">
        <v>3</v>
      </c>
      <c r="U614" s="1" t="n">
        <v>0</v>
      </c>
      <c r="V614" s="1" t="n">
        <v>0</v>
      </c>
      <c r="W614" s="186" t="s">
        <v>1126</v>
      </c>
      <c r="X614" s="1" t="s">
        <v>1030</v>
      </c>
      <c r="Y614" s="1" t="s">
        <v>309</v>
      </c>
      <c r="AD614" s="1" t="n">
        <f aca="false">AD613+3</f>
        <v>1838</v>
      </c>
      <c r="AE614" s="1" t="n">
        <v>613</v>
      </c>
      <c r="AF614" s="1" t="n">
        <f aca="true">INDIRECT("A"&amp;AD614)</f>
        <v>0</v>
      </c>
      <c r="AG614" s="1" t="n">
        <f aca="true">INDIRECT("D"&amp;AD614)</f>
        <v>0</v>
      </c>
      <c r="AH614" s="1" t="n">
        <f aca="true">INDIRECT("E"&amp;AD614)</f>
        <v>0</v>
      </c>
      <c r="AI614" s="184" t="n">
        <f aca="true">INDIRECT("I"&amp;AD614)</f>
        <v>0</v>
      </c>
      <c r="AJ614" s="184" t="n">
        <f aca="true">INDIRECT("J"&amp;AD614)</f>
        <v>0</v>
      </c>
      <c r="AK614" s="184" t="e">
        <f aca="true">AVERAGE(INDIRECT("K"&amp;AD614):INDIRECT("K"&amp;AD615-1))</f>
        <v>#DIV/0!</v>
      </c>
      <c r="AL614" s="184" t="e">
        <f aca="true">AVERAGE(INDIRECT("L"&amp;AD614):INDIRECT("L"&amp;AD615-1))</f>
        <v>#DIV/0!</v>
      </c>
      <c r="AM614" s="184" t="e">
        <f aca="false">(ABS(AK614)/AK614*SQRT((AK614)^2+(AL614)^2))</f>
        <v>#DIV/0!</v>
      </c>
      <c r="AO614" s="184" t="e">
        <f aca="true">STDEV(INDIRECT("K"&amp;AD614):INDIRECT("K"&amp;AD615-1))</f>
        <v>#DIV/0!</v>
      </c>
    </row>
    <row r="615" customFormat="false" ht="14.25" hidden="false" customHeight="true" outlineLevel="0" collapsed="false">
      <c r="A615" s="1" t="s">
        <v>1125</v>
      </c>
      <c r="B615" s="1" t="s">
        <v>305</v>
      </c>
      <c r="C615" s="1" t="n">
        <v>0</v>
      </c>
      <c r="D615" s="1" t="n">
        <v>200</v>
      </c>
      <c r="E615" s="1" t="n">
        <v>976</v>
      </c>
      <c r="F615" s="1" t="s">
        <v>306</v>
      </c>
      <c r="G615" s="184" t="n">
        <v>0.00085563</v>
      </c>
      <c r="H615" s="184" t="n">
        <v>1.9094E-005</v>
      </c>
      <c r="I615" s="184" t="n">
        <v>-8.1212E-006</v>
      </c>
      <c r="J615" s="184" t="n">
        <v>-2.081E-007</v>
      </c>
      <c r="K615" s="184" t="n">
        <v>0.00086375</v>
      </c>
      <c r="L615" s="184" t="n">
        <v>1.9302E-005</v>
      </c>
      <c r="M615" s="185" t="n">
        <v>1.28</v>
      </c>
      <c r="N615" s="1" t="n">
        <v>0</v>
      </c>
      <c r="O615" s="1" t="n">
        <v>0</v>
      </c>
      <c r="P615" s="1" t="n">
        <v>0</v>
      </c>
      <c r="Q615" s="1" t="n">
        <v>1</v>
      </c>
      <c r="R615" s="1" t="n">
        <v>8.6375E-006</v>
      </c>
      <c r="S615" s="1" t="n">
        <v>1.93E-007</v>
      </c>
      <c r="T615" s="1" t="n">
        <v>3</v>
      </c>
      <c r="U615" s="1" t="n">
        <v>0</v>
      </c>
      <c r="V615" s="1" t="n">
        <v>0</v>
      </c>
      <c r="W615" s="186" t="s">
        <v>1127</v>
      </c>
      <c r="X615" s="1" t="s">
        <v>1030</v>
      </c>
      <c r="Y615" s="1" t="s">
        <v>309</v>
      </c>
      <c r="AD615" s="1" t="n">
        <f aca="false">AD614+3</f>
        <v>1841</v>
      </c>
      <c r="AE615" s="1" t="n">
        <v>614</v>
      </c>
      <c r="AF615" s="1" t="n">
        <f aca="true">INDIRECT("A"&amp;AD615)</f>
        <v>0</v>
      </c>
      <c r="AG615" s="1" t="n">
        <f aca="true">INDIRECT("D"&amp;AD615)</f>
        <v>0</v>
      </c>
      <c r="AH615" s="1" t="n">
        <f aca="true">INDIRECT("E"&amp;AD615)</f>
        <v>0</v>
      </c>
      <c r="AI615" s="184" t="n">
        <f aca="true">INDIRECT("I"&amp;AD615)</f>
        <v>0</v>
      </c>
      <c r="AJ615" s="184" t="n">
        <f aca="true">INDIRECT("J"&amp;AD615)</f>
        <v>0</v>
      </c>
      <c r="AK615" s="184" t="e">
        <f aca="true">AVERAGE(INDIRECT("K"&amp;AD615):INDIRECT("K"&amp;AD616-1))</f>
        <v>#DIV/0!</v>
      </c>
      <c r="AL615" s="184" t="e">
        <f aca="true">AVERAGE(INDIRECT("L"&amp;AD615):INDIRECT("L"&amp;AD616-1))</f>
        <v>#DIV/0!</v>
      </c>
      <c r="AM615" s="184" t="e">
        <f aca="false">(ABS(AK615)/AK615*SQRT((AK615)^2+(AL615)^2))</f>
        <v>#DIV/0!</v>
      </c>
      <c r="AO615" s="184" t="e">
        <f aca="true">STDEV(INDIRECT("K"&amp;AD615):INDIRECT("K"&amp;AD616-1))</f>
        <v>#DIV/0!</v>
      </c>
    </row>
    <row r="616" customFormat="false" ht="14.25" hidden="false" customHeight="true" outlineLevel="0" collapsed="false">
      <c r="A616" s="1" t="s">
        <v>1125</v>
      </c>
      <c r="B616" s="1" t="s">
        <v>305</v>
      </c>
      <c r="C616" s="1" t="n">
        <v>0</v>
      </c>
      <c r="D616" s="1" t="n">
        <v>200</v>
      </c>
      <c r="E616" s="1" t="n">
        <v>976</v>
      </c>
      <c r="F616" s="1" t="s">
        <v>306</v>
      </c>
      <c r="G616" s="184" t="n">
        <v>0.00085582</v>
      </c>
      <c r="H616" s="184" t="n">
        <v>1.8876E-005</v>
      </c>
      <c r="I616" s="184" t="n">
        <v>-8.1212E-006</v>
      </c>
      <c r="J616" s="184" t="n">
        <v>-2.081E-007</v>
      </c>
      <c r="K616" s="184" t="n">
        <v>0.00086394</v>
      </c>
      <c r="L616" s="184" t="n">
        <v>1.9084E-005</v>
      </c>
      <c r="M616" s="185" t="n">
        <v>1.27</v>
      </c>
      <c r="N616" s="1" t="n">
        <v>0</v>
      </c>
      <c r="O616" s="1" t="n">
        <v>0</v>
      </c>
      <c r="P616" s="1" t="n">
        <v>0</v>
      </c>
      <c r="Q616" s="1" t="n">
        <v>1</v>
      </c>
      <c r="R616" s="1" t="n">
        <v>8.6394E-006</v>
      </c>
      <c r="S616" s="1" t="n">
        <v>1.908E-007</v>
      </c>
      <c r="T616" s="1" t="n">
        <v>3</v>
      </c>
      <c r="U616" s="1" t="n">
        <v>0</v>
      </c>
      <c r="V616" s="1" t="n">
        <v>0</v>
      </c>
      <c r="W616" s="186" t="s">
        <v>1128</v>
      </c>
      <c r="X616" s="1" t="s">
        <v>1030</v>
      </c>
      <c r="Y616" s="1" t="s">
        <v>309</v>
      </c>
      <c r="AD616" s="1" t="n">
        <f aca="false">AD615+3</f>
        <v>1844</v>
      </c>
      <c r="AE616" s="1" t="n">
        <v>615</v>
      </c>
      <c r="AF616" s="1" t="n">
        <f aca="true">INDIRECT("A"&amp;AD616)</f>
        <v>0</v>
      </c>
      <c r="AG616" s="1" t="n">
        <f aca="true">INDIRECT("D"&amp;AD616)</f>
        <v>0</v>
      </c>
      <c r="AH616" s="1" t="n">
        <f aca="true">INDIRECT("E"&amp;AD616)</f>
        <v>0</v>
      </c>
      <c r="AI616" s="184" t="n">
        <f aca="true">INDIRECT("I"&amp;AD616)</f>
        <v>0</v>
      </c>
      <c r="AJ616" s="184" t="n">
        <f aca="true">INDIRECT("J"&amp;AD616)</f>
        <v>0</v>
      </c>
      <c r="AK616" s="184" t="e">
        <f aca="true">AVERAGE(INDIRECT("K"&amp;AD616):INDIRECT("K"&amp;AD617-1))</f>
        <v>#DIV/0!</v>
      </c>
      <c r="AL616" s="184" t="e">
        <f aca="true">AVERAGE(INDIRECT("L"&amp;AD616):INDIRECT("L"&amp;AD617-1))</f>
        <v>#DIV/0!</v>
      </c>
      <c r="AM616" s="184" t="e">
        <f aca="false">(ABS(AK616)/AK616*SQRT((AK616)^2+(AL616)^2))</f>
        <v>#DIV/0!</v>
      </c>
      <c r="AO616" s="184" t="e">
        <f aca="true">STDEV(INDIRECT("K"&amp;AD616):INDIRECT("K"&amp;AD617-1))</f>
        <v>#DIV/0!</v>
      </c>
    </row>
    <row r="617" customFormat="false" ht="14.25" hidden="false" customHeight="true" outlineLevel="0" collapsed="false">
      <c r="A617" s="1" t="s">
        <v>1129</v>
      </c>
      <c r="B617" s="1" t="s">
        <v>305</v>
      </c>
      <c r="C617" s="1" t="n">
        <v>0</v>
      </c>
      <c r="D617" s="1" t="n">
        <v>200</v>
      </c>
      <c r="E617" s="1" t="n">
        <v>976</v>
      </c>
      <c r="F617" s="1" t="s">
        <v>306</v>
      </c>
      <c r="G617" s="184" t="n">
        <v>0.00064386</v>
      </c>
      <c r="H617" s="184" t="n">
        <v>1.5409E-005</v>
      </c>
      <c r="I617" s="184" t="n">
        <v>-8.1212E-006</v>
      </c>
      <c r="J617" s="184" t="n">
        <v>-2.081E-007</v>
      </c>
      <c r="K617" s="184" t="n">
        <v>0.00065198</v>
      </c>
      <c r="L617" s="184" t="n">
        <v>1.5617E-005</v>
      </c>
      <c r="M617" s="185" t="n">
        <v>1.37</v>
      </c>
      <c r="N617" s="1" t="n">
        <v>0</v>
      </c>
      <c r="O617" s="1" t="n">
        <v>0</v>
      </c>
      <c r="P617" s="1" t="n">
        <v>0</v>
      </c>
      <c r="Q617" s="1" t="n">
        <v>1</v>
      </c>
      <c r="R617" s="1" t="n">
        <v>6.5198E-006</v>
      </c>
      <c r="S617" s="1" t="n">
        <v>1.562E-007</v>
      </c>
      <c r="T617" s="1" t="n">
        <v>3</v>
      </c>
      <c r="U617" s="1" t="n">
        <v>0</v>
      </c>
      <c r="V617" s="1" t="n">
        <v>0</v>
      </c>
      <c r="W617" s="186" t="s">
        <v>1130</v>
      </c>
      <c r="X617" s="1" t="s">
        <v>1030</v>
      </c>
      <c r="Y617" s="1" t="s">
        <v>309</v>
      </c>
      <c r="AD617" s="1" t="n">
        <f aca="false">AD616+3</f>
        <v>1847</v>
      </c>
      <c r="AE617" s="1" t="n">
        <v>616</v>
      </c>
      <c r="AF617" s="1" t="n">
        <f aca="true">INDIRECT("A"&amp;AD617)</f>
        <v>0</v>
      </c>
      <c r="AG617" s="1" t="n">
        <f aca="true">INDIRECT("D"&amp;AD617)</f>
        <v>0</v>
      </c>
      <c r="AH617" s="1" t="n">
        <f aca="true">INDIRECT("E"&amp;AD617)</f>
        <v>0</v>
      </c>
      <c r="AI617" s="184" t="n">
        <f aca="true">INDIRECT("I"&amp;AD617)</f>
        <v>0</v>
      </c>
      <c r="AJ617" s="184" t="n">
        <f aca="true">INDIRECT("J"&amp;AD617)</f>
        <v>0</v>
      </c>
      <c r="AK617" s="184" t="e">
        <f aca="true">AVERAGE(INDIRECT("K"&amp;AD617):INDIRECT("K"&amp;AD618-1))</f>
        <v>#DIV/0!</v>
      </c>
      <c r="AL617" s="184" t="e">
        <f aca="true">AVERAGE(INDIRECT("L"&amp;AD617):INDIRECT("L"&amp;AD618-1))</f>
        <v>#DIV/0!</v>
      </c>
      <c r="AM617" s="184" t="e">
        <f aca="false">(ABS(AK617)/AK617*SQRT((AK617)^2+(AL617)^2))</f>
        <v>#DIV/0!</v>
      </c>
      <c r="AO617" s="184" t="e">
        <f aca="true">STDEV(INDIRECT("K"&amp;AD617):INDIRECT("K"&amp;AD618-1))</f>
        <v>#DIV/0!</v>
      </c>
    </row>
    <row r="618" customFormat="false" ht="14.25" hidden="false" customHeight="true" outlineLevel="0" collapsed="false">
      <c r="A618" s="1" t="s">
        <v>1129</v>
      </c>
      <c r="B618" s="1" t="s">
        <v>305</v>
      </c>
      <c r="C618" s="1" t="n">
        <v>0</v>
      </c>
      <c r="D618" s="1" t="n">
        <v>200</v>
      </c>
      <c r="E618" s="1" t="n">
        <v>976</v>
      </c>
      <c r="F618" s="1" t="s">
        <v>306</v>
      </c>
      <c r="G618" s="184" t="n">
        <v>0.00064295</v>
      </c>
      <c r="H618" s="184" t="n">
        <v>1.4945E-005</v>
      </c>
      <c r="I618" s="184" t="n">
        <v>-8.1212E-006</v>
      </c>
      <c r="J618" s="184" t="n">
        <v>-2.081E-007</v>
      </c>
      <c r="K618" s="184" t="n">
        <v>0.00065107</v>
      </c>
      <c r="L618" s="184" t="n">
        <v>1.5154E-005</v>
      </c>
      <c r="M618" s="185" t="n">
        <v>1.33</v>
      </c>
      <c r="N618" s="1" t="n">
        <v>0</v>
      </c>
      <c r="O618" s="1" t="n">
        <v>0</v>
      </c>
      <c r="P618" s="1" t="n">
        <v>0</v>
      </c>
      <c r="Q618" s="1" t="n">
        <v>1</v>
      </c>
      <c r="R618" s="1" t="n">
        <v>6.5107E-006</v>
      </c>
      <c r="S618" s="1" t="n">
        <v>1.515E-007</v>
      </c>
      <c r="T618" s="1" t="n">
        <v>3</v>
      </c>
      <c r="U618" s="1" t="n">
        <v>0</v>
      </c>
      <c r="V618" s="1" t="n">
        <v>0</v>
      </c>
      <c r="W618" s="186" t="s">
        <v>1131</v>
      </c>
      <c r="X618" s="1" t="s">
        <v>1030</v>
      </c>
      <c r="Y618" s="1" t="s">
        <v>309</v>
      </c>
      <c r="AD618" s="1" t="n">
        <f aca="false">AD617+3</f>
        <v>1850</v>
      </c>
      <c r="AE618" s="1" t="n">
        <v>617</v>
      </c>
      <c r="AF618" s="1" t="n">
        <f aca="true">INDIRECT("A"&amp;AD618)</f>
        <v>0</v>
      </c>
      <c r="AG618" s="1" t="n">
        <f aca="true">INDIRECT("D"&amp;AD618)</f>
        <v>0</v>
      </c>
      <c r="AH618" s="1" t="n">
        <f aca="true">INDIRECT("E"&amp;AD618)</f>
        <v>0</v>
      </c>
      <c r="AI618" s="184" t="n">
        <f aca="true">INDIRECT("I"&amp;AD618)</f>
        <v>0</v>
      </c>
      <c r="AJ618" s="184" t="n">
        <f aca="true">INDIRECT("J"&amp;AD618)</f>
        <v>0</v>
      </c>
      <c r="AK618" s="184" t="e">
        <f aca="true">AVERAGE(INDIRECT("K"&amp;AD618):INDIRECT("K"&amp;AD619-1))</f>
        <v>#DIV/0!</v>
      </c>
      <c r="AL618" s="184" t="e">
        <f aca="true">AVERAGE(INDIRECT("L"&amp;AD618):INDIRECT("L"&amp;AD619-1))</f>
        <v>#DIV/0!</v>
      </c>
      <c r="AM618" s="184" t="e">
        <f aca="false">(ABS(AK618)/AK618*SQRT((AK618)^2+(AL618)^2))</f>
        <v>#DIV/0!</v>
      </c>
      <c r="AO618" s="184" t="e">
        <f aca="true">STDEV(INDIRECT("K"&amp;AD618):INDIRECT("K"&amp;AD619-1))</f>
        <v>#DIV/0!</v>
      </c>
    </row>
    <row r="619" customFormat="false" ht="14.25" hidden="false" customHeight="true" outlineLevel="0" collapsed="false">
      <c r="A619" s="1" t="s">
        <v>1129</v>
      </c>
      <c r="B619" s="1" t="s">
        <v>305</v>
      </c>
      <c r="C619" s="1" t="n">
        <v>0</v>
      </c>
      <c r="D619" s="1" t="n">
        <v>200</v>
      </c>
      <c r="E619" s="1" t="n">
        <v>976</v>
      </c>
      <c r="F619" s="1" t="s">
        <v>306</v>
      </c>
      <c r="G619" s="184" t="n">
        <v>0.00064265</v>
      </c>
      <c r="H619" s="184" t="n">
        <v>1.4988E-005</v>
      </c>
      <c r="I619" s="184" t="n">
        <v>-8.1212E-006</v>
      </c>
      <c r="J619" s="184" t="n">
        <v>-2.081E-007</v>
      </c>
      <c r="K619" s="184" t="n">
        <v>0.00065077</v>
      </c>
      <c r="L619" s="184" t="n">
        <v>1.5196E-005</v>
      </c>
      <c r="M619" s="185" t="n">
        <v>1.34</v>
      </c>
      <c r="N619" s="1" t="n">
        <v>0</v>
      </c>
      <c r="O619" s="1" t="n">
        <v>0</v>
      </c>
      <c r="P619" s="1" t="n">
        <v>0</v>
      </c>
      <c r="Q619" s="1" t="n">
        <v>1</v>
      </c>
      <c r="R619" s="1" t="n">
        <v>6.5077E-006</v>
      </c>
      <c r="S619" s="1" t="n">
        <v>1.52E-007</v>
      </c>
      <c r="T619" s="1" t="n">
        <v>3</v>
      </c>
      <c r="U619" s="1" t="n">
        <v>0</v>
      </c>
      <c r="V619" s="1" t="n">
        <v>0</v>
      </c>
      <c r="W619" s="186" t="s">
        <v>1132</v>
      </c>
      <c r="X619" s="1" t="s">
        <v>1030</v>
      </c>
      <c r="Y619" s="1" t="s">
        <v>309</v>
      </c>
      <c r="AD619" s="1" t="n">
        <f aca="false">AD618+3</f>
        <v>1853</v>
      </c>
      <c r="AE619" s="1" t="n">
        <v>618</v>
      </c>
      <c r="AF619" s="1" t="n">
        <f aca="true">INDIRECT("A"&amp;AD619)</f>
        <v>0</v>
      </c>
      <c r="AG619" s="1" t="n">
        <f aca="true">INDIRECT("D"&amp;AD619)</f>
        <v>0</v>
      </c>
      <c r="AH619" s="1" t="n">
        <f aca="true">INDIRECT("E"&amp;AD619)</f>
        <v>0</v>
      </c>
      <c r="AI619" s="184" t="n">
        <f aca="true">INDIRECT("I"&amp;AD619)</f>
        <v>0</v>
      </c>
      <c r="AJ619" s="184" t="n">
        <f aca="true">INDIRECT("J"&amp;AD619)</f>
        <v>0</v>
      </c>
      <c r="AK619" s="184" t="e">
        <f aca="true">AVERAGE(INDIRECT("K"&amp;AD619):INDIRECT("K"&amp;AD620-1))</f>
        <v>#DIV/0!</v>
      </c>
      <c r="AL619" s="184" t="e">
        <f aca="true">AVERAGE(INDIRECT("L"&amp;AD619):INDIRECT("L"&amp;AD620-1))</f>
        <v>#DIV/0!</v>
      </c>
      <c r="AM619" s="184" t="e">
        <f aca="false">(ABS(AK619)/AK619*SQRT((AK619)^2+(AL619)^2))</f>
        <v>#DIV/0!</v>
      </c>
      <c r="AO619" s="184" t="e">
        <f aca="true">STDEV(INDIRECT("K"&amp;AD619):INDIRECT("K"&amp;AD620-1))</f>
        <v>#DIV/0!</v>
      </c>
    </row>
    <row r="620" customFormat="false" ht="14.25" hidden="false" customHeight="true" outlineLevel="0" collapsed="false">
      <c r="A620" s="1" t="s">
        <v>1133</v>
      </c>
      <c r="B620" s="1" t="s">
        <v>305</v>
      </c>
      <c r="C620" s="1" t="n">
        <v>0</v>
      </c>
      <c r="D620" s="1" t="n">
        <v>200</v>
      </c>
      <c r="E620" s="1" t="n">
        <v>976</v>
      </c>
      <c r="F620" s="1" t="s">
        <v>306</v>
      </c>
      <c r="G620" s="184" t="n">
        <v>0.00036416</v>
      </c>
      <c r="H620" s="184" t="n">
        <v>9.1834E-006</v>
      </c>
      <c r="I620" s="184" t="n">
        <v>-8.1212E-006</v>
      </c>
      <c r="J620" s="184" t="n">
        <v>-2.081E-007</v>
      </c>
      <c r="K620" s="184" t="n">
        <v>0.00037228</v>
      </c>
      <c r="L620" s="184" t="n">
        <v>9.3915E-006</v>
      </c>
      <c r="M620" s="185" t="n">
        <v>1.45</v>
      </c>
      <c r="N620" s="1" t="n">
        <v>0</v>
      </c>
      <c r="O620" s="1" t="n">
        <v>0</v>
      </c>
      <c r="P620" s="1" t="n">
        <v>0</v>
      </c>
      <c r="Q620" s="1" t="n">
        <v>1</v>
      </c>
      <c r="R620" s="1" t="n">
        <v>3.7228E-006</v>
      </c>
      <c r="S620" s="1" t="n">
        <v>9.39E-008</v>
      </c>
      <c r="T620" s="1" t="n">
        <v>3</v>
      </c>
      <c r="U620" s="1" t="n">
        <v>0</v>
      </c>
      <c r="V620" s="1" t="n">
        <v>0</v>
      </c>
      <c r="W620" s="186" t="s">
        <v>1134</v>
      </c>
      <c r="X620" s="1" t="s">
        <v>1030</v>
      </c>
      <c r="Y620" s="1" t="s">
        <v>309</v>
      </c>
      <c r="AD620" s="1" t="n">
        <f aca="false">AD619+3</f>
        <v>1856</v>
      </c>
      <c r="AE620" s="1" t="n">
        <v>619</v>
      </c>
      <c r="AF620" s="1" t="n">
        <f aca="true">INDIRECT("A"&amp;AD620)</f>
        <v>0</v>
      </c>
      <c r="AG620" s="1" t="n">
        <f aca="true">INDIRECT("D"&amp;AD620)</f>
        <v>0</v>
      </c>
      <c r="AH620" s="1" t="n">
        <f aca="true">INDIRECT("E"&amp;AD620)</f>
        <v>0</v>
      </c>
      <c r="AI620" s="184" t="n">
        <f aca="true">INDIRECT("I"&amp;AD620)</f>
        <v>0</v>
      </c>
      <c r="AJ620" s="184" t="n">
        <f aca="true">INDIRECT("J"&amp;AD620)</f>
        <v>0</v>
      </c>
      <c r="AK620" s="184" t="e">
        <f aca="true">AVERAGE(INDIRECT("K"&amp;AD620):INDIRECT("K"&amp;AD621-1))</f>
        <v>#DIV/0!</v>
      </c>
      <c r="AL620" s="184" t="e">
        <f aca="true">AVERAGE(INDIRECT("L"&amp;AD620):INDIRECT("L"&amp;AD621-1))</f>
        <v>#DIV/0!</v>
      </c>
      <c r="AM620" s="184" t="e">
        <f aca="false">(ABS(AK620)/AK620*SQRT((AK620)^2+(AL620)^2))</f>
        <v>#DIV/0!</v>
      </c>
      <c r="AO620" s="184" t="e">
        <f aca="true">STDEV(INDIRECT("K"&amp;AD620):INDIRECT("K"&amp;AD621-1))</f>
        <v>#DIV/0!</v>
      </c>
    </row>
    <row r="621" customFormat="false" ht="14.25" hidden="false" customHeight="true" outlineLevel="0" collapsed="false">
      <c r="A621" s="1" t="s">
        <v>1133</v>
      </c>
      <c r="B621" s="1" t="s">
        <v>305</v>
      </c>
      <c r="C621" s="1" t="n">
        <v>0</v>
      </c>
      <c r="D621" s="1" t="n">
        <v>200</v>
      </c>
      <c r="E621" s="1" t="n">
        <v>976</v>
      </c>
      <c r="F621" s="1" t="s">
        <v>306</v>
      </c>
      <c r="G621" s="184" t="n">
        <v>0.00036417</v>
      </c>
      <c r="H621" s="184" t="n">
        <v>9.0406E-006</v>
      </c>
      <c r="I621" s="184" t="n">
        <v>-8.1212E-006</v>
      </c>
      <c r="J621" s="184" t="n">
        <v>-2.081E-007</v>
      </c>
      <c r="K621" s="184" t="n">
        <v>0.0003723</v>
      </c>
      <c r="L621" s="184" t="n">
        <v>9.2487E-006</v>
      </c>
      <c r="M621" s="185" t="n">
        <v>1.42</v>
      </c>
      <c r="N621" s="1" t="n">
        <v>0</v>
      </c>
      <c r="O621" s="1" t="n">
        <v>0</v>
      </c>
      <c r="P621" s="1" t="n">
        <v>0</v>
      </c>
      <c r="Q621" s="1" t="n">
        <v>1</v>
      </c>
      <c r="R621" s="1" t="n">
        <v>3.723E-006</v>
      </c>
      <c r="S621" s="1" t="n">
        <v>9.25E-008</v>
      </c>
      <c r="T621" s="1" t="n">
        <v>3</v>
      </c>
      <c r="U621" s="1" t="n">
        <v>0</v>
      </c>
      <c r="V621" s="1" t="n">
        <v>0</v>
      </c>
      <c r="W621" s="186" t="s">
        <v>1135</v>
      </c>
      <c r="X621" s="1" t="s">
        <v>1030</v>
      </c>
      <c r="Y621" s="1" t="s">
        <v>309</v>
      </c>
      <c r="AD621" s="1" t="n">
        <f aca="false">AD620+3</f>
        <v>1859</v>
      </c>
      <c r="AE621" s="1" t="n">
        <v>620</v>
      </c>
      <c r="AF621" s="1" t="n">
        <f aca="true">INDIRECT("A"&amp;AD621)</f>
        <v>0</v>
      </c>
      <c r="AG621" s="1" t="n">
        <f aca="true">INDIRECT("D"&amp;AD621)</f>
        <v>0</v>
      </c>
      <c r="AH621" s="1" t="n">
        <f aca="true">INDIRECT("E"&amp;AD621)</f>
        <v>0</v>
      </c>
      <c r="AI621" s="184" t="n">
        <f aca="true">INDIRECT("I"&amp;AD621)</f>
        <v>0</v>
      </c>
      <c r="AJ621" s="184" t="n">
        <f aca="true">INDIRECT("J"&amp;AD621)</f>
        <v>0</v>
      </c>
      <c r="AK621" s="184" t="e">
        <f aca="true">AVERAGE(INDIRECT("K"&amp;AD621):INDIRECT("K"&amp;AD622-1))</f>
        <v>#DIV/0!</v>
      </c>
      <c r="AL621" s="184" t="e">
        <f aca="true">AVERAGE(INDIRECT("L"&amp;AD621):INDIRECT("L"&amp;AD622-1))</f>
        <v>#DIV/0!</v>
      </c>
      <c r="AM621" s="184" t="e">
        <f aca="false">(ABS(AK621)/AK621*SQRT((AK621)^2+(AL621)^2))</f>
        <v>#DIV/0!</v>
      </c>
      <c r="AO621" s="184" t="e">
        <f aca="true">STDEV(INDIRECT("K"&amp;AD621):INDIRECT("K"&amp;AD622-1))</f>
        <v>#DIV/0!</v>
      </c>
    </row>
    <row r="622" customFormat="false" ht="14.25" hidden="false" customHeight="true" outlineLevel="0" collapsed="false">
      <c r="A622" s="1" t="s">
        <v>1133</v>
      </c>
      <c r="B622" s="1" t="s">
        <v>305</v>
      </c>
      <c r="C622" s="1" t="n">
        <v>0</v>
      </c>
      <c r="D622" s="1" t="n">
        <v>200</v>
      </c>
      <c r="E622" s="1" t="n">
        <v>976</v>
      </c>
      <c r="F622" s="1" t="s">
        <v>306</v>
      </c>
      <c r="G622" s="184" t="n">
        <v>0.00036422</v>
      </c>
      <c r="H622" s="184" t="n">
        <v>9.2643E-006</v>
      </c>
      <c r="I622" s="184" t="n">
        <v>-8.1212E-006</v>
      </c>
      <c r="J622" s="184" t="n">
        <v>-2.081E-007</v>
      </c>
      <c r="K622" s="184" t="n">
        <v>0.00037234</v>
      </c>
      <c r="L622" s="184" t="n">
        <v>9.4724E-006</v>
      </c>
      <c r="M622" s="185" t="n">
        <v>1.46</v>
      </c>
      <c r="N622" s="1" t="n">
        <v>0</v>
      </c>
      <c r="O622" s="1" t="n">
        <v>0</v>
      </c>
      <c r="P622" s="1" t="n">
        <v>0</v>
      </c>
      <c r="Q622" s="1" t="n">
        <v>1</v>
      </c>
      <c r="R622" s="1" t="n">
        <v>3.7234E-006</v>
      </c>
      <c r="S622" s="1" t="n">
        <v>9.47E-008</v>
      </c>
      <c r="T622" s="1" t="n">
        <v>3</v>
      </c>
      <c r="U622" s="1" t="n">
        <v>0</v>
      </c>
      <c r="V622" s="1" t="n">
        <v>0</v>
      </c>
      <c r="W622" s="186" t="s">
        <v>1136</v>
      </c>
      <c r="X622" s="1" t="s">
        <v>1030</v>
      </c>
      <c r="Y622" s="1" t="s">
        <v>309</v>
      </c>
      <c r="AD622" s="1" t="n">
        <f aca="false">AD621+3</f>
        <v>1862</v>
      </c>
      <c r="AE622" s="1" t="n">
        <v>621</v>
      </c>
      <c r="AF622" s="1" t="n">
        <f aca="true">INDIRECT("A"&amp;AD622)</f>
        <v>0</v>
      </c>
      <c r="AG622" s="1" t="n">
        <f aca="true">INDIRECT("D"&amp;AD622)</f>
        <v>0</v>
      </c>
      <c r="AH622" s="1" t="n">
        <f aca="true">INDIRECT("E"&amp;AD622)</f>
        <v>0</v>
      </c>
      <c r="AI622" s="184" t="n">
        <f aca="true">INDIRECT("I"&amp;AD622)</f>
        <v>0</v>
      </c>
      <c r="AJ622" s="184" t="n">
        <f aca="true">INDIRECT("J"&amp;AD622)</f>
        <v>0</v>
      </c>
      <c r="AK622" s="184" t="e">
        <f aca="true">AVERAGE(INDIRECT("K"&amp;AD622):INDIRECT("K"&amp;AD623-1))</f>
        <v>#DIV/0!</v>
      </c>
      <c r="AL622" s="184" t="e">
        <f aca="true">AVERAGE(INDIRECT("L"&amp;AD622):INDIRECT("L"&amp;AD623-1))</f>
        <v>#DIV/0!</v>
      </c>
      <c r="AM622" s="184" t="e">
        <f aca="false">(ABS(AK622)/AK622*SQRT((AK622)^2+(AL622)^2))</f>
        <v>#DIV/0!</v>
      </c>
      <c r="AO622" s="184" t="e">
        <f aca="true">STDEV(INDIRECT("K"&amp;AD622):INDIRECT("K"&amp;AD623-1))</f>
        <v>#DIV/0!</v>
      </c>
    </row>
    <row r="623" customFormat="false" ht="14.25" hidden="false" customHeight="true" outlineLevel="0" collapsed="false">
      <c r="A623" s="1" t="s">
        <v>1137</v>
      </c>
      <c r="B623" s="1" t="s">
        <v>305</v>
      </c>
      <c r="C623" s="1" t="n">
        <v>0</v>
      </c>
      <c r="D623" s="1" t="n">
        <v>200</v>
      </c>
      <c r="E623" s="1" t="n">
        <v>976</v>
      </c>
      <c r="F623" s="1" t="s">
        <v>306</v>
      </c>
      <c r="G623" s="184" t="n">
        <v>0.00049606</v>
      </c>
      <c r="H623" s="184" t="n">
        <v>1.1256E-005</v>
      </c>
      <c r="I623" s="184" t="n">
        <v>-8.1212E-006</v>
      </c>
      <c r="J623" s="184" t="n">
        <v>-2.081E-007</v>
      </c>
      <c r="K623" s="184" t="n">
        <v>0.00050418</v>
      </c>
      <c r="L623" s="184" t="n">
        <v>1.1464E-005</v>
      </c>
      <c r="M623" s="185" t="n">
        <v>1.3</v>
      </c>
      <c r="N623" s="1" t="n">
        <v>0</v>
      </c>
      <c r="O623" s="1" t="n">
        <v>0</v>
      </c>
      <c r="P623" s="1" t="n">
        <v>0</v>
      </c>
      <c r="Q623" s="1" t="n">
        <v>1</v>
      </c>
      <c r="R623" s="1" t="n">
        <v>5.0418E-006</v>
      </c>
      <c r="S623" s="1" t="n">
        <v>1.146E-007</v>
      </c>
      <c r="T623" s="1" t="n">
        <v>3</v>
      </c>
      <c r="U623" s="1" t="n">
        <v>0</v>
      </c>
      <c r="V623" s="1" t="n">
        <v>0</v>
      </c>
      <c r="W623" s="186" t="s">
        <v>1138</v>
      </c>
      <c r="X623" s="1" t="s">
        <v>1030</v>
      </c>
      <c r="Y623" s="1" t="s">
        <v>309</v>
      </c>
      <c r="AD623" s="1" t="n">
        <f aca="false">AD622+3</f>
        <v>1865</v>
      </c>
      <c r="AE623" s="1" t="n">
        <v>622</v>
      </c>
      <c r="AF623" s="1" t="n">
        <f aca="true">INDIRECT("A"&amp;AD623)</f>
        <v>0</v>
      </c>
      <c r="AG623" s="1" t="n">
        <f aca="true">INDIRECT("D"&amp;AD623)</f>
        <v>0</v>
      </c>
      <c r="AH623" s="1" t="n">
        <f aca="true">INDIRECT("E"&amp;AD623)</f>
        <v>0</v>
      </c>
      <c r="AI623" s="184" t="n">
        <f aca="true">INDIRECT("I"&amp;AD623)</f>
        <v>0</v>
      </c>
      <c r="AJ623" s="184" t="n">
        <f aca="true">INDIRECT("J"&amp;AD623)</f>
        <v>0</v>
      </c>
      <c r="AK623" s="184" t="e">
        <f aca="true">AVERAGE(INDIRECT("K"&amp;AD623):INDIRECT("K"&amp;AD624-1))</f>
        <v>#DIV/0!</v>
      </c>
      <c r="AL623" s="184" t="e">
        <f aca="true">AVERAGE(INDIRECT("L"&amp;AD623):INDIRECT("L"&amp;AD624-1))</f>
        <v>#DIV/0!</v>
      </c>
      <c r="AM623" s="184" t="e">
        <f aca="false">(ABS(AK623)/AK623*SQRT((AK623)^2+(AL623)^2))</f>
        <v>#DIV/0!</v>
      </c>
      <c r="AO623" s="184" t="e">
        <f aca="true">STDEV(INDIRECT("K"&amp;AD623):INDIRECT("K"&amp;AD624-1))</f>
        <v>#DIV/0!</v>
      </c>
    </row>
    <row r="624" customFormat="false" ht="14.25" hidden="false" customHeight="true" outlineLevel="0" collapsed="false">
      <c r="A624" s="1" t="s">
        <v>1137</v>
      </c>
      <c r="B624" s="1" t="s">
        <v>305</v>
      </c>
      <c r="C624" s="1" t="n">
        <v>0</v>
      </c>
      <c r="D624" s="1" t="n">
        <v>200</v>
      </c>
      <c r="E624" s="1" t="n">
        <v>976</v>
      </c>
      <c r="F624" s="1" t="s">
        <v>306</v>
      </c>
      <c r="G624" s="184" t="n">
        <v>0.00049592</v>
      </c>
      <c r="H624" s="184" t="n">
        <v>1.1209E-005</v>
      </c>
      <c r="I624" s="184" t="n">
        <v>-8.1212E-006</v>
      </c>
      <c r="J624" s="184" t="n">
        <v>-2.081E-007</v>
      </c>
      <c r="K624" s="184" t="n">
        <v>0.00050404</v>
      </c>
      <c r="L624" s="184" t="n">
        <v>1.1417E-005</v>
      </c>
      <c r="M624" s="185" t="n">
        <v>1.3</v>
      </c>
      <c r="N624" s="1" t="n">
        <v>0</v>
      </c>
      <c r="O624" s="1" t="n">
        <v>0</v>
      </c>
      <c r="P624" s="1" t="n">
        <v>0</v>
      </c>
      <c r="Q624" s="1" t="n">
        <v>1</v>
      </c>
      <c r="R624" s="1" t="n">
        <v>5.0404E-006</v>
      </c>
      <c r="S624" s="1" t="n">
        <v>1.142E-007</v>
      </c>
      <c r="T624" s="1" t="n">
        <v>3</v>
      </c>
      <c r="U624" s="1" t="n">
        <v>0</v>
      </c>
      <c r="V624" s="1" t="n">
        <v>0</v>
      </c>
      <c r="W624" s="186" t="s">
        <v>1139</v>
      </c>
      <c r="X624" s="1" t="s">
        <v>1030</v>
      </c>
      <c r="Y624" s="1" t="s">
        <v>309</v>
      </c>
      <c r="AD624" s="1" t="n">
        <f aca="false">AD623+3</f>
        <v>1868</v>
      </c>
      <c r="AE624" s="1" t="n">
        <v>623</v>
      </c>
      <c r="AF624" s="1" t="n">
        <f aca="true">INDIRECT("A"&amp;AD624)</f>
        <v>0</v>
      </c>
      <c r="AG624" s="1" t="n">
        <f aca="true">INDIRECT("D"&amp;AD624)</f>
        <v>0</v>
      </c>
      <c r="AH624" s="1" t="n">
        <f aca="true">INDIRECT("E"&amp;AD624)</f>
        <v>0</v>
      </c>
      <c r="AI624" s="184" t="n">
        <f aca="true">INDIRECT("I"&amp;AD624)</f>
        <v>0</v>
      </c>
      <c r="AJ624" s="184" t="n">
        <f aca="true">INDIRECT("J"&amp;AD624)</f>
        <v>0</v>
      </c>
      <c r="AK624" s="184" t="e">
        <f aca="true">AVERAGE(INDIRECT("K"&amp;AD624):INDIRECT("K"&amp;AD625-1))</f>
        <v>#DIV/0!</v>
      </c>
      <c r="AL624" s="184" t="e">
        <f aca="true">AVERAGE(INDIRECT("L"&amp;AD624):INDIRECT("L"&amp;AD625-1))</f>
        <v>#DIV/0!</v>
      </c>
      <c r="AM624" s="184" t="e">
        <f aca="false">(ABS(AK624)/AK624*SQRT((AK624)^2+(AL624)^2))</f>
        <v>#DIV/0!</v>
      </c>
      <c r="AO624" s="184" t="e">
        <f aca="true">STDEV(INDIRECT("K"&amp;AD624):INDIRECT("K"&amp;AD625-1))</f>
        <v>#DIV/0!</v>
      </c>
    </row>
    <row r="625" customFormat="false" ht="14.25" hidden="false" customHeight="true" outlineLevel="0" collapsed="false">
      <c r="A625" s="1" t="s">
        <v>1137</v>
      </c>
      <c r="B625" s="1" t="s">
        <v>305</v>
      </c>
      <c r="C625" s="1" t="n">
        <v>0</v>
      </c>
      <c r="D625" s="1" t="n">
        <v>200</v>
      </c>
      <c r="E625" s="1" t="n">
        <v>976</v>
      </c>
      <c r="F625" s="1" t="s">
        <v>306</v>
      </c>
      <c r="G625" s="184" t="n">
        <v>0.00049506</v>
      </c>
      <c r="H625" s="184" t="n">
        <v>8.2285E-006</v>
      </c>
      <c r="I625" s="184" t="n">
        <v>-8.1212E-006</v>
      </c>
      <c r="J625" s="184" t="n">
        <v>-2.081E-007</v>
      </c>
      <c r="K625" s="184" t="n">
        <v>0.00050318</v>
      </c>
      <c r="L625" s="184" t="n">
        <v>8.4366E-006</v>
      </c>
      <c r="M625" s="185" t="n">
        <v>0.96</v>
      </c>
      <c r="N625" s="1" t="n">
        <v>0</v>
      </c>
      <c r="O625" s="1" t="n">
        <v>0</v>
      </c>
      <c r="P625" s="1" t="n">
        <v>0</v>
      </c>
      <c r="Q625" s="1" t="n">
        <v>1</v>
      </c>
      <c r="R625" s="1" t="n">
        <v>5.0318E-006</v>
      </c>
      <c r="S625" s="1" t="n">
        <v>8.44E-008</v>
      </c>
      <c r="T625" s="1" t="n">
        <v>3</v>
      </c>
      <c r="U625" s="1" t="n">
        <v>0</v>
      </c>
      <c r="V625" s="1" t="n">
        <v>0</v>
      </c>
      <c r="W625" s="186" t="s">
        <v>1140</v>
      </c>
      <c r="X625" s="1" t="s">
        <v>1030</v>
      </c>
      <c r="Y625" s="1" t="s">
        <v>309</v>
      </c>
      <c r="AD625" s="1" t="n">
        <f aca="false">AD624+3</f>
        <v>1871</v>
      </c>
      <c r="AE625" s="1" t="n">
        <v>624</v>
      </c>
      <c r="AF625" s="1" t="n">
        <f aca="true">INDIRECT("A"&amp;AD625)</f>
        <v>0</v>
      </c>
      <c r="AG625" s="1" t="n">
        <f aca="true">INDIRECT("D"&amp;AD625)</f>
        <v>0</v>
      </c>
      <c r="AH625" s="1" t="n">
        <f aca="true">INDIRECT("E"&amp;AD625)</f>
        <v>0</v>
      </c>
      <c r="AI625" s="184" t="n">
        <f aca="true">INDIRECT("I"&amp;AD625)</f>
        <v>0</v>
      </c>
      <c r="AJ625" s="184" t="n">
        <f aca="true">INDIRECT("J"&amp;AD625)</f>
        <v>0</v>
      </c>
      <c r="AK625" s="184" t="e">
        <f aca="true">AVERAGE(INDIRECT("K"&amp;AD625):INDIRECT("K"&amp;AD626-1))</f>
        <v>#DIV/0!</v>
      </c>
      <c r="AL625" s="184" t="e">
        <f aca="true">AVERAGE(INDIRECT("L"&amp;AD625):INDIRECT("L"&amp;AD626-1))</f>
        <v>#DIV/0!</v>
      </c>
      <c r="AM625" s="184" t="e">
        <f aca="false">(ABS(AK625)/AK625*SQRT((AK625)^2+(AL625)^2))</f>
        <v>#DIV/0!</v>
      </c>
      <c r="AO625" s="184" t="e">
        <f aca="true">STDEV(INDIRECT("K"&amp;AD625):INDIRECT("K"&amp;AD626-1))</f>
        <v>#DIV/0!</v>
      </c>
    </row>
    <row r="626" customFormat="false" ht="14.25" hidden="false" customHeight="true" outlineLevel="0" collapsed="false">
      <c r="A626" s="1" t="s">
        <v>1141</v>
      </c>
      <c r="B626" s="1" t="s">
        <v>305</v>
      </c>
      <c r="C626" s="1" t="n">
        <v>0</v>
      </c>
      <c r="D626" s="1" t="n">
        <v>200</v>
      </c>
      <c r="E626" s="1" t="n">
        <v>976</v>
      </c>
      <c r="F626" s="1" t="s">
        <v>306</v>
      </c>
      <c r="G626" s="184" t="n">
        <v>0.00067645</v>
      </c>
      <c r="H626" s="184" t="n">
        <v>1.5311E-005</v>
      </c>
      <c r="I626" s="184" t="n">
        <v>-8.1212E-006</v>
      </c>
      <c r="J626" s="184" t="n">
        <v>-2.081E-007</v>
      </c>
      <c r="K626" s="184" t="n">
        <v>0.00068457</v>
      </c>
      <c r="L626" s="184" t="n">
        <v>1.5519E-005</v>
      </c>
      <c r="M626" s="185" t="n">
        <v>1.3</v>
      </c>
      <c r="N626" s="1" t="n">
        <v>0</v>
      </c>
      <c r="O626" s="1" t="n">
        <v>0</v>
      </c>
      <c r="P626" s="1" t="n">
        <v>0</v>
      </c>
      <c r="Q626" s="1" t="n">
        <v>1</v>
      </c>
      <c r="R626" s="1" t="n">
        <v>6.8457E-006</v>
      </c>
      <c r="S626" s="1" t="n">
        <v>1.552E-007</v>
      </c>
      <c r="T626" s="1" t="n">
        <v>3</v>
      </c>
      <c r="U626" s="1" t="n">
        <v>0</v>
      </c>
      <c r="V626" s="1" t="n">
        <v>0</v>
      </c>
      <c r="W626" s="186" t="s">
        <v>1142</v>
      </c>
      <c r="X626" s="1" t="s">
        <v>1030</v>
      </c>
      <c r="Y626" s="1" t="s">
        <v>309</v>
      </c>
      <c r="AD626" s="1" t="n">
        <f aca="false">AD625+3</f>
        <v>1874</v>
      </c>
      <c r="AE626" s="1" t="n">
        <v>625</v>
      </c>
      <c r="AF626" s="1" t="n">
        <f aca="true">INDIRECT("A"&amp;AD626)</f>
        <v>0</v>
      </c>
      <c r="AG626" s="1" t="n">
        <f aca="true">INDIRECT("D"&amp;AD626)</f>
        <v>0</v>
      </c>
      <c r="AH626" s="1" t="n">
        <f aca="true">INDIRECT("E"&amp;AD626)</f>
        <v>0</v>
      </c>
      <c r="AI626" s="184" t="n">
        <f aca="true">INDIRECT("I"&amp;AD626)</f>
        <v>0</v>
      </c>
      <c r="AJ626" s="184" t="n">
        <f aca="true">INDIRECT("J"&amp;AD626)</f>
        <v>0</v>
      </c>
      <c r="AK626" s="184" t="e">
        <f aca="true">AVERAGE(INDIRECT("K"&amp;AD626):INDIRECT("K"&amp;AD627-1))</f>
        <v>#DIV/0!</v>
      </c>
      <c r="AL626" s="184" t="e">
        <f aca="true">AVERAGE(INDIRECT("L"&amp;AD626):INDIRECT("L"&amp;AD627-1))</f>
        <v>#DIV/0!</v>
      </c>
      <c r="AM626" s="184" t="e">
        <f aca="false">(ABS(AK626)/AK626*SQRT((AK626)^2+(AL626)^2))</f>
        <v>#DIV/0!</v>
      </c>
      <c r="AO626" s="184" t="e">
        <f aca="true">STDEV(INDIRECT("K"&amp;AD626):INDIRECT("K"&amp;AD627-1))</f>
        <v>#DIV/0!</v>
      </c>
    </row>
    <row r="627" customFormat="false" ht="14.25" hidden="false" customHeight="true" outlineLevel="0" collapsed="false">
      <c r="A627" s="1" t="s">
        <v>1141</v>
      </c>
      <c r="B627" s="1" t="s">
        <v>305</v>
      </c>
      <c r="C627" s="1" t="n">
        <v>0</v>
      </c>
      <c r="D627" s="1" t="n">
        <v>200</v>
      </c>
      <c r="E627" s="1" t="n">
        <v>976</v>
      </c>
      <c r="F627" s="1" t="s">
        <v>306</v>
      </c>
      <c r="G627" s="184" t="n">
        <v>0.00067637</v>
      </c>
      <c r="H627" s="184" t="n">
        <v>1.5397E-005</v>
      </c>
      <c r="I627" s="184" t="n">
        <v>-8.1212E-006</v>
      </c>
      <c r="J627" s="184" t="n">
        <v>-2.081E-007</v>
      </c>
      <c r="K627" s="184" t="n">
        <v>0.00068449</v>
      </c>
      <c r="L627" s="184" t="n">
        <v>1.5605E-005</v>
      </c>
      <c r="M627" s="185" t="n">
        <v>1.31</v>
      </c>
      <c r="N627" s="1" t="n">
        <v>0</v>
      </c>
      <c r="O627" s="1" t="n">
        <v>0</v>
      </c>
      <c r="P627" s="1" t="n">
        <v>0</v>
      </c>
      <c r="Q627" s="1" t="n">
        <v>1</v>
      </c>
      <c r="R627" s="1" t="n">
        <v>6.8449E-006</v>
      </c>
      <c r="S627" s="1" t="n">
        <v>1.561E-007</v>
      </c>
      <c r="T627" s="1" t="n">
        <v>3</v>
      </c>
      <c r="U627" s="1" t="n">
        <v>0</v>
      </c>
      <c r="V627" s="1" t="n">
        <v>0</v>
      </c>
      <c r="W627" s="186" t="s">
        <v>1143</v>
      </c>
      <c r="X627" s="1" t="s">
        <v>1030</v>
      </c>
      <c r="Y627" s="1" t="s">
        <v>309</v>
      </c>
      <c r="AD627" s="1" t="n">
        <f aca="false">AD626+3</f>
        <v>1877</v>
      </c>
      <c r="AE627" s="1" t="n">
        <v>626</v>
      </c>
      <c r="AF627" s="1" t="n">
        <f aca="true">INDIRECT("A"&amp;AD627)</f>
        <v>0</v>
      </c>
      <c r="AG627" s="1" t="n">
        <f aca="true">INDIRECT("D"&amp;AD627)</f>
        <v>0</v>
      </c>
      <c r="AH627" s="1" t="n">
        <f aca="true">INDIRECT("E"&amp;AD627)</f>
        <v>0</v>
      </c>
      <c r="AI627" s="184" t="n">
        <f aca="true">INDIRECT("I"&amp;AD627)</f>
        <v>0</v>
      </c>
      <c r="AJ627" s="184" t="n">
        <f aca="true">INDIRECT("J"&amp;AD627)</f>
        <v>0</v>
      </c>
      <c r="AK627" s="184" t="e">
        <f aca="true">AVERAGE(INDIRECT("K"&amp;AD627):INDIRECT("K"&amp;AD628-1))</f>
        <v>#DIV/0!</v>
      </c>
      <c r="AL627" s="184" t="e">
        <f aca="true">AVERAGE(INDIRECT("L"&amp;AD627):INDIRECT("L"&amp;AD628-1))</f>
        <v>#DIV/0!</v>
      </c>
      <c r="AM627" s="184" t="e">
        <f aca="false">(ABS(AK627)/AK627*SQRT((AK627)^2+(AL627)^2))</f>
        <v>#DIV/0!</v>
      </c>
      <c r="AO627" s="184" t="e">
        <f aca="true">STDEV(INDIRECT("K"&amp;AD627):INDIRECT("K"&amp;AD628-1))</f>
        <v>#DIV/0!</v>
      </c>
    </row>
    <row r="628" customFormat="false" ht="14.25" hidden="false" customHeight="true" outlineLevel="0" collapsed="false">
      <c r="A628" s="1" t="s">
        <v>1141</v>
      </c>
      <c r="B628" s="1" t="s">
        <v>305</v>
      </c>
      <c r="C628" s="1" t="n">
        <v>0</v>
      </c>
      <c r="D628" s="1" t="n">
        <v>200</v>
      </c>
      <c r="E628" s="1" t="n">
        <v>976</v>
      </c>
      <c r="F628" s="1" t="s">
        <v>306</v>
      </c>
      <c r="G628" s="184" t="n">
        <v>0.00067642</v>
      </c>
      <c r="H628" s="184" t="n">
        <v>1.5402E-005</v>
      </c>
      <c r="I628" s="184" t="n">
        <v>-8.1212E-006</v>
      </c>
      <c r="J628" s="184" t="n">
        <v>-2.081E-007</v>
      </c>
      <c r="K628" s="184" t="n">
        <v>0.00068454</v>
      </c>
      <c r="L628" s="184" t="n">
        <v>1.561E-005</v>
      </c>
      <c r="M628" s="185" t="n">
        <v>1.31</v>
      </c>
      <c r="N628" s="1" t="n">
        <v>0</v>
      </c>
      <c r="O628" s="1" t="n">
        <v>0</v>
      </c>
      <c r="P628" s="1" t="n">
        <v>0</v>
      </c>
      <c r="Q628" s="1" t="n">
        <v>1</v>
      </c>
      <c r="R628" s="1" t="n">
        <v>6.8454E-006</v>
      </c>
      <c r="S628" s="1" t="n">
        <v>1.561E-007</v>
      </c>
      <c r="T628" s="1" t="n">
        <v>3</v>
      </c>
      <c r="U628" s="1" t="n">
        <v>0</v>
      </c>
      <c r="V628" s="1" t="n">
        <v>0</v>
      </c>
      <c r="W628" s="186" t="s">
        <v>1144</v>
      </c>
      <c r="X628" s="1" t="s">
        <v>1030</v>
      </c>
      <c r="Y628" s="1" t="s">
        <v>309</v>
      </c>
      <c r="AD628" s="1" t="n">
        <f aca="false">AD627+3</f>
        <v>1880</v>
      </c>
      <c r="AE628" s="1" t="n">
        <v>627</v>
      </c>
      <c r="AF628" s="1" t="n">
        <f aca="true">INDIRECT("A"&amp;AD628)</f>
        <v>0</v>
      </c>
      <c r="AG628" s="1" t="n">
        <f aca="true">INDIRECT("D"&amp;AD628)</f>
        <v>0</v>
      </c>
      <c r="AH628" s="1" t="n">
        <f aca="true">INDIRECT("E"&amp;AD628)</f>
        <v>0</v>
      </c>
      <c r="AI628" s="184" t="n">
        <f aca="true">INDIRECT("I"&amp;AD628)</f>
        <v>0</v>
      </c>
      <c r="AJ628" s="184" t="n">
        <f aca="true">INDIRECT("J"&amp;AD628)</f>
        <v>0</v>
      </c>
      <c r="AK628" s="184" t="e">
        <f aca="true">AVERAGE(INDIRECT("K"&amp;AD628):INDIRECT("K"&amp;AD629-1))</f>
        <v>#DIV/0!</v>
      </c>
      <c r="AL628" s="184" t="e">
        <f aca="true">AVERAGE(INDIRECT("L"&amp;AD628):INDIRECT("L"&amp;AD629-1))</f>
        <v>#DIV/0!</v>
      </c>
      <c r="AM628" s="184" t="e">
        <f aca="false">(ABS(AK628)/AK628*SQRT((AK628)^2+(AL628)^2))</f>
        <v>#DIV/0!</v>
      </c>
      <c r="AO628" s="184" t="e">
        <f aca="true">STDEV(INDIRECT("K"&amp;AD628):INDIRECT("K"&amp;AD629-1))</f>
        <v>#DIV/0!</v>
      </c>
    </row>
    <row r="629" customFormat="false" ht="14.25" hidden="false" customHeight="true" outlineLevel="0" collapsed="false">
      <c r="A629" s="1" t="s">
        <v>1145</v>
      </c>
      <c r="B629" s="1" t="s">
        <v>305</v>
      </c>
      <c r="C629" s="1" t="n">
        <v>0</v>
      </c>
      <c r="D629" s="1" t="n">
        <v>200</v>
      </c>
      <c r="E629" s="1" t="n">
        <v>976</v>
      </c>
      <c r="F629" s="1" t="s">
        <v>306</v>
      </c>
      <c r="G629" s="184" t="n">
        <v>0.001778</v>
      </c>
      <c r="H629" s="184" t="n">
        <v>3.7E-005</v>
      </c>
      <c r="I629" s="184" t="n">
        <v>-8.1212E-006</v>
      </c>
      <c r="J629" s="184" t="n">
        <v>-2.081E-007</v>
      </c>
      <c r="K629" s="184" t="n">
        <v>0.0017861</v>
      </c>
      <c r="L629" s="184" t="n">
        <v>3.72E-005</v>
      </c>
      <c r="M629" s="185" t="n">
        <v>1.19</v>
      </c>
      <c r="N629" s="1" t="n">
        <v>0</v>
      </c>
      <c r="O629" s="1" t="n">
        <v>0</v>
      </c>
      <c r="P629" s="1" t="n">
        <v>0</v>
      </c>
      <c r="Q629" s="1" t="n">
        <v>1</v>
      </c>
      <c r="R629" s="1" t="n">
        <v>1.7861E-005</v>
      </c>
      <c r="S629" s="1" t="n">
        <v>3.722E-007</v>
      </c>
      <c r="T629" s="1" t="n">
        <v>3</v>
      </c>
      <c r="U629" s="1" t="n">
        <v>0</v>
      </c>
      <c r="V629" s="1" t="n">
        <v>0</v>
      </c>
      <c r="W629" s="186" t="s">
        <v>1146</v>
      </c>
      <c r="X629" s="1" t="s">
        <v>1030</v>
      </c>
      <c r="Y629" s="1" t="s">
        <v>309</v>
      </c>
      <c r="AD629" s="1" t="n">
        <f aca="false">AD628+3</f>
        <v>1883</v>
      </c>
      <c r="AE629" s="1" t="n">
        <v>628</v>
      </c>
      <c r="AF629" s="1" t="n">
        <f aca="true">INDIRECT("A"&amp;AD629)</f>
        <v>0</v>
      </c>
      <c r="AG629" s="1" t="n">
        <f aca="true">INDIRECT("D"&amp;AD629)</f>
        <v>0</v>
      </c>
      <c r="AH629" s="1" t="n">
        <f aca="true">INDIRECT("E"&amp;AD629)</f>
        <v>0</v>
      </c>
      <c r="AI629" s="184" t="n">
        <f aca="true">INDIRECT("I"&amp;AD629)</f>
        <v>0</v>
      </c>
      <c r="AJ629" s="184" t="n">
        <f aca="true">INDIRECT("J"&amp;AD629)</f>
        <v>0</v>
      </c>
      <c r="AK629" s="184" t="e">
        <f aca="true">AVERAGE(INDIRECT("K"&amp;AD629):INDIRECT("K"&amp;AD630-1))</f>
        <v>#DIV/0!</v>
      </c>
      <c r="AL629" s="184" t="e">
        <f aca="true">AVERAGE(INDIRECT("L"&amp;AD629):INDIRECT("L"&amp;AD630-1))</f>
        <v>#DIV/0!</v>
      </c>
      <c r="AM629" s="184" t="e">
        <f aca="false">(ABS(AK629)/AK629*SQRT((AK629)^2+(AL629)^2))</f>
        <v>#DIV/0!</v>
      </c>
      <c r="AO629" s="184" t="e">
        <f aca="true">STDEV(INDIRECT("K"&amp;AD629):INDIRECT("K"&amp;AD630-1))</f>
        <v>#DIV/0!</v>
      </c>
    </row>
    <row r="630" customFormat="false" ht="14.25" hidden="false" customHeight="true" outlineLevel="0" collapsed="false">
      <c r="A630" s="1" t="s">
        <v>1145</v>
      </c>
      <c r="B630" s="1" t="s">
        <v>305</v>
      </c>
      <c r="C630" s="1" t="n">
        <v>0</v>
      </c>
      <c r="D630" s="1" t="n">
        <v>200</v>
      </c>
      <c r="E630" s="1" t="n">
        <v>976</v>
      </c>
      <c r="F630" s="1" t="s">
        <v>306</v>
      </c>
      <c r="G630" s="184" t="n">
        <v>0.0017778</v>
      </c>
      <c r="H630" s="184" t="n">
        <v>3.66E-005</v>
      </c>
      <c r="I630" s="184" t="n">
        <v>-8.1212E-006</v>
      </c>
      <c r="J630" s="184" t="n">
        <v>-2.081E-007</v>
      </c>
      <c r="K630" s="184" t="n">
        <v>0.0017859</v>
      </c>
      <c r="L630" s="184" t="n">
        <v>3.68E-005</v>
      </c>
      <c r="M630" s="185" t="n">
        <v>1.18</v>
      </c>
      <c r="N630" s="1" t="n">
        <v>0</v>
      </c>
      <c r="O630" s="1" t="n">
        <v>0</v>
      </c>
      <c r="P630" s="1" t="n">
        <v>0</v>
      </c>
      <c r="Q630" s="1" t="n">
        <v>1</v>
      </c>
      <c r="R630" s="1" t="n">
        <v>1.7859E-005</v>
      </c>
      <c r="S630" s="1" t="n">
        <v>3.679E-007</v>
      </c>
      <c r="T630" s="1" t="n">
        <v>3</v>
      </c>
      <c r="U630" s="1" t="n">
        <v>0</v>
      </c>
      <c r="V630" s="1" t="n">
        <v>0</v>
      </c>
      <c r="W630" s="186" t="s">
        <v>1147</v>
      </c>
      <c r="X630" s="1" t="s">
        <v>1030</v>
      </c>
      <c r="Y630" s="1" t="s">
        <v>309</v>
      </c>
      <c r="AD630" s="1" t="n">
        <f aca="false">AD629+3</f>
        <v>1886</v>
      </c>
      <c r="AE630" s="1" t="n">
        <v>629</v>
      </c>
      <c r="AF630" s="1" t="n">
        <f aca="true">INDIRECT("A"&amp;AD630)</f>
        <v>0</v>
      </c>
      <c r="AG630" s="1" t="n">
        <f aca="true">INDIRECT("D"&amp;AD630)</f>
        <v>0</v>
      </c>
      <c r="AH630" s="1" t="n">
        <f aca="true">INDIRECT("E"&amp;AD630)</f>
        <v>0</v>
      </c>
      <c r="AI630" s="184" t="n">
        <f aca="true">INDIRECT("I"&amp;AD630)</f>
        <v>0</v>
      </c>
      <c r="AJ630" s="184" t="n">
        <f aca="true">INDIRECT("J"&amp;AD630)</f>
        <v>0</v>
      </c>
      <c r="AK630" s="184" t="e">
        <f aca="true">AVERAGE(INDIRECT("K"&amp;AD630):INDIRECT("K"&amp;AD631-1))</f>
        <v>#DIV/0!</v>
      </c>
      <c r="AL630" s="184" t="e">
        <f aca="true">AVERAGE(INDIRECT("L"&amp;AD630):INDIRECT("L"&amp;AD631-1))</f>
        <v>#DIV/0!</v>
      </c>
      <c r="AM630" s="184" t="e">
        <f aca="false">(ABS(AK630)/AK630*SQRT((AK630)^2+(AL630)^2))</f>
        <v>#DIV/0!</v>
      </c>
      <c r="AO630" s="184" t="e">
        <f aca="true">STDEV(INDIRECT("K"&amp;AD630):INDIRECT("K"&amp;AD631-1))</f>
        <v>#DIV/0!</v>
      </c>
    </row>
    <row r="631" customFormat="false" ht="14.25" hidden="false" customHeight="true" outlineLevel="0" collapsed="false">
      <c r="A631" s="1" t="s">
        <v>1145</v>
      </c>
      <c r="B631" s="1" t="s">
        <v>305</v>
      </c>
      <c r="C631" s="1" t="n">
        <v>0</v>
      </c>
      <c r="D631" s="1" t="n">
        <v>200</v>
      </c>
      <c r="E631" s="1" t="n">
        <v>976</v>
      </c>
      <c r="F631" s="1" t="s">
        <v>306</v>
      </c>
      <c r="G631" s="184" t="n">
        <v>0.0017777</v>
      </c>
      <c r="H631" s="184" t="n">
        <v>3.62E-005</v>
      </c>
      <c r="I631" s="184" t="n">
        <v>-8.1212E-006</v>
      </c>
      <c r="J631" s="184" t="n">
        <v>-2.081E-007</v>
      </c>
      <c r="K631" s="184" t="n">
        <v>0.0017858</v>
      </c>
      <c r="L631" s="184" t="n">
        <v>3.64E-005</v>
      </c>
      <c r="M631" s="185" t="n">
        <v>1.17</v>
      </c>
      <c r="N631" s="1" t="n">
        <v>0</v>
      </c>
      <c r="O631" s="1" t="n">
        <v>0</v>
      </c>
      <c r="P631" s="1" t="n">
        <v>0</v>
      </c>
      <c r="Q631" s="1" t="n">
        <v>1</v>
      </c>
      <c r="R631" s="1" t="n">
        <v>1.7858E-005</v>
      </c>
      <c r="S631" s="1" t="n">
        <v>3.639E-007</v>
      </c>
      <c r="T631" s="1" t="n">
        <v>3</v>
      </c>
      <c r="U631" s="1" t="n">
        <v>0</v>
      </c>
      <c r="V631" s="1" t="n">
        <v>0</v>
      </c>
      <c r="W631" s="186" t="s">
        <v>1148</v>
      </c>
      <c r="X631" s="1" t="s">
        <v>1030</v>
      </c>
      <c r="Y631" s="1" t="s">
        <v>309</v>
      </c>
      <c r="AD631" s="1" t="n">
        <f aca="false">AD630+3</f>
        <v>1889</v>
      </c>
      <c r="AE631" s="1" t="n">
        <v>630</v>
      </c>
      <c r="AF631" s="1" t="n">
        <f aca="true">INDIRECT("A"&amp;AD631)</f>
        <v>0</v>
      </c>
      <c r="AG631" s="1" t="n">
        <f aca="true">INDIRECT("D"&amp;AD631)</f>
        <v>0</v>
      </c>
      <c r="AH631" s="1" t="n">
        <f aca="true">INDIRECT("E"&amp;AD631)</f>
        <v>0</v>
      </c>
      <c r="AI631" s="184" t="n">
        <f aca="true">INDIRECT("I"&amp;AD631)</f>
        <v>0</v>
      </c>
      <c r="AJ631" s="184" t="n">
        <f aca="true">INDIRECT("J"&amp;AD631)</f>
        <v>0</v>
      </c>
      <c r="AK631" s="184" t="e">
        <f aca="true">AVERAGE(INDIRECT("K"&amp;AD631):INDIRECT("K"&amp;AD632-1))</f>
        <v>#DIV/0!</v>
      </c>
      <c r="AL631" s="184" t="e">
        <f aca="true">AVERAGE(INDIRECT("L"&amp;AD631):INDIRECT("L"&amp;AD632-1))</f>
        <v>#DIV/0!</v>
      </c>
      <c r="AM631" s="184" t="e">
        <f aca="false">(ABS(AK631)/AK631*SQRT((AK631)^2+(AL631)^2))</f>
        <v>#DIV/0!</v>
      </c>
      <c r="AO631" s="184" t="e">
        <f aca="true">STDEV(INDIRECT("K"&amp;AD631):INDIRECT("K"&amp;AD632-1))</f>
        <v>#DIV/0!</v>
      </c>
    </row>
    <row r="632" customFormat="false" ht="14.25" hidden="false" customHeight="true" outlineLevel="0" collapsed="false">
      <c r="A632" s="1" t="s">
        <v>1149</v>
      </c>
      <c r="B632" s="1" t="s">
        <v>305</v>
      </c>
      <c r="C632" s="1" t="n">
        <v>0</v>
      </c>
      <c r="D632" s="1" t="n">
        <v>200</v>
      </c>
      <c r="E632" s="1" t="n">
        <v>976</v>
      </c>
      <c r="F632" s="1" t="s">
        <v>306</v>
      </c>
      <c r="G632" s="184" t="n">
        <v>0.0027153</v>
      </c>
      <c r="H632" s="184" t="n">
        <v>5.61E-005</v>
      </c>
      <c r="I632" s="184" t="n">
        <v>-8.1212E-006</v>
      </c>
      <c r="J632" s="184" t="n">
        <v>-2.081E-007</v>
      </c>
      <c r="K632" s="184" t="n">
        <v>0.0027234</v>
      </c>
      <c r="L632" s="184" t="n">
        <v>5.63E-005</v>
      </c>
      <c r="M632" s="185" t="n">
        <v>1.19</v>
      </c>
      <c r="N632" s="1" t="n">
        <v>0</v>
      </c>
      <c r="O632" s="1" t="n">
        <v>0</v>
      </c>
      <c r="P632" s="1" t="n">
        <v>0</v>
      </c>
      <c r="Q632" s="1" t="n">
        <v>1</v>
      </c>
      <c r="R632" s="1" t="n">
        <v>2.7234E-005</v>
      </c>
      <c r="S632" s="1" t="n">
        <v>5.635E-007</v>
      </c>
      <c r="T632" s="1" t="n">
        <v>3</v>
      </c>
      <c r="U632" s="1" t="n">
        <v>0</v>
      </c>
      <c r="V632" s="1" t="n">
        <v>0</v>
      </c>
      <c r="W632" s="186" t="s">
        <v>1150</v>
      </c>
      <c r="X632" s="1" t="s">
        <v>1030</v>
      </c>
      <c r="Y632" s="1" t="s">
        <v>309</v>
      </c>
      <c r="AD632" s="1" t="n">
        <f aca="false">AD631+3</f>
        <v>1892</v>
      </c>
      <c r="AE632" s="1" t="n">
        <v>631</v>
      </c>
      <c r="AF632" s="1" t="n">
        <f aca="true">INDIRECT("A"&amp;AD632)</f>
        <v>0</v>
      </c>
      <c r="AG632" s="1" t="n">
        <f aca="true">INDIRECT("D"&amp;AD632)</f>
        <v>0</v>
      </c>
      <c r="AH632" s="1" t="n">
        <f aca="true">INDIRECT("E"&amp;AD632)</f>
        <v>0</v>
      </c>
      <c r="AI632" s="184" t="n">
        <f aca="true">INDIRECT("I"&amp;AD632)</f>
        <v>0</v>
      </c>
      <c r="AJ632" s="184" t="n">
        <f aca="true">INDIRECT("J"&amp;AD632)</f>
        <v>0</v>
      </c>
      <c r="AK632" s="184" t="e">
        <f aca="true">AVERAGE(INDIRECT("K"&amp;AD632):INDIRECT("K"&amp;AD633-1))</f>
        <v>#DIV/0!</v>
      </c>
      <c r="AL632" s="184" t="e">
        <f aca="true">AVERAGE(INDIRECT("L"&amp;AD632):INDIRECT("L"&amp;AD633-1))</f>
        <v>#DIV/0!</v>
      </c>
      <c r="AM632" s="184" t="e">
        <f aca="false">(ABS(AK632)/AK632*SQRT((AK632)^2+(AL632)^2))</f>
        <v>#DIV/0!</v>
      </c>
      <c r="AO632" s="184" t="e">
        <f aca="true">STDEV(INDIRECT("K"&amp;AD632):INDIRECT("K"&amp;AD633-1))</f>
        <v>#DIV/0!</v>
      </c>
    </row>
    <row r="633" customFormat="false" ht="14.25" hidden="false" customHeight="true" outlineLevel="0" collapsed="false">
      <c r="A633" s="1" t="s">
        <v>1149</v>
      </c>
      <c r="B633" s="1" t="s">
        <v>305</v>
      </c>
      <c r="C633" s="1" t="n">
        <v>0</v>
      </c>
      <c r="D633" s="1" t="n">
        <v>200</v>
      </c>
      <c r="E633" s="1" t="n">
        <v>976</v>
      </c>
      <c r="F633" s="1" t="s">
        <v>306</v>
      </c>
      <c r="G633" s="184" t="n">
        <v>0.0027153</v>
      </c>
      <c r="H633" s="184" t="n">
        <v>5.61E-005</v>
      </c>
      <c r="I633" s="184" t="n">
        <v>-8.1212E-006</v>
      </c>
      <c r="J633" s="184" t="n">
        <v>-2.081E-007</v>
      </c>
      <c r="K633" s="184" t="n">
        <v>0.0027234</v>
      </c>
      <c r="L633" s="184" t="n">
        <v>5.64E-005</v>
      </c>
      <c r="M633" s="185" t="n">
        <v>1.19</v>
      </c>
      <c r="N633" s="1" t="n">
        <v>0</v>
      </c>
      <c r="O633" s="1" t="n">
        <v>0</v>
      </c>
      <c r="P633" s="1" t="n">
        <v>0</v>
      </c>
      <c r="Q633" s="1" t="n">
        <v>1</v>
      </c>
      <c r="R633" s="1" t="n">
        <v>2.7234E-005</v>
      </c>
      <c r="S633" s="1" t="n">
        <v>5.636E-007</v>
      </c>
      <c r="T633" s="1" t="n">
        <v>3</v>
      </c>
      <c r="U633" s="1" t="n">
        <v>0</v>
      </c>
      <c r="V633" s="1" t="n">
        <v>0</v>
      </c>
      <c r="W633" s="186" t="s">
        <v>1151</v>
      </c>
      <c r="X633" s="1" t="s">
        <v>1030</v>
      </c>
      <c r="Y633" s="1" t="s">
        <v>309</v>
      </c>
      <c r="AD633" s="1" t="n">
        <f aca="false">AD632+3</f>
        <v>1895</v>
      </c>
      <c r="AE633" s="1" t="n">
        <v>632</v>
      </c>
      <c r="AF633" s="1" t="n">
        <f aca="true">INDIRECT("A"&amp;AD633)</f>
        <v>0</v>
      </c>
      <c r="AG633" s="1" t="n">
        <f aca="true">INDIRECT("D"&amp;AD633)</f>
        <v>0</v>
      </c>
      <c r="AH633" s="1" t="n">
        <f aca="true">INDIRECT("E"&amp;AD633)</f>
        <v>0</v>
      </c>
      <c r="AI633" s="184" t="n">
        <f aca="true">INDIRECT("I"&amp;AD633)</f>
        <v>0</v>
      </c>
      <c r="AJ633" s="184" t="n">
        <f aca="true">INDIRECT("J"&amp;AD633)</f>
        <v>0</v>
      </c>
      <c r="AK633" s="184" t="e">
        <f aca="true">AVERAGE(INDIRECT("K"&amp;AD633):INDIRECT("K"&amp;AD634-1))</f>
        <v>#DIV/0!</v>
      </c>
      <c r="AL633" s="184" t="e">
        <f aca="true">AVERAGE(INDIRECT("L"&amp;AD633):INDIRECT("L"&amp;AD634-1))</f>
        <v>#DIV/0!</v>
      </c>
      <c r="AM633" s="184" t="e">
        <f aca="false">(ABS(AK633)/AK633*SQRT((AK633)^2+(AL633)^2))</f>
        <v>#DIV/0!</v>
      </c>
      <c r="AO633" s="184" t="e">
        <f aca="true">STDEV(INDIRECT("K"&amp;AD633):INDIRECT("K"&amp;AD634-1))</f>
        <v>#DIV/0!</v>
      </c>
    </row>
    <row r="634" customFormat="false" ht="14.25" hidden="false" customHeight="true" outlineLevel="0" collapsed="false">
      <c r="A634" s="1" t="s">
        <v>1149</v>
      </c>
      <c r="B634" s="1" t="s">
        <v>305</v>
      </c>
      <c r="C634" s="1" t="n">
        <v>0</v>
      </c>
      <c r="D634" s="1" t="n">
        <v>200</v>
      </c>
      <c r="E634" s="1" t="n">
        <v>976</v>
      </c>
      <c r="F634" s="1" t="s">
        <v>306</v>
      </c>
      <c r="G634" s="184" t="n">
        <v>0.0027156</v>
      </c>
      <c r="H634" s="184" t="n">
        <v>5.6E-005</v>
      </c>
      <c r="I634" s="184" t="n">
        <v>-8.1212E-006</v>
      </c>
      <c r="J634" s="184" t="n">
        <v>-2.081E-007</v>
      </c>
      <c r="K634" s="184" t="n">
        <v>0.0027237</v>
      </c>
      <c r="L634" s="184" t="n">
        <v>5.63E-005</v>
      </c>
      <c r="M634" s="185" t="n">
        <v>1.18</v>
      </c>
      <c r="N634" s="1" t="n">
        <v>0</v>
      </c>
      <c r="O634" s="1" t="n">
        <v>0</v>
      </c>
      <c r="P634" s="1" t="n">
        <v>0</v>
      </c>
      <c r="Q634" s="1" t="n">
        <v>1</v>
      </c>
      <c r="R634" s="1" t="n">
        <v>2.7237E-005</v>
      </c>
      <c r="S634" s="1" t="n">
        <v>5.625E-007</v>
      </c>
      <c r="T634" s="1" t="n">
        <v>3</v>
      </c>
      <c r="U634" s="1" t="n">
        <v>0</v>
      </c>
      <c r="V634" s="1" t="n">
        <v>0</v>
      </c>
      <c r="W634" s="186" t="s">
        <v>1152</v>
      </c>
      <c r="X634" s="1" t="s">
        <v>1030</v>
      </c>
      <c r="Y634" s="1" t="s">
        <v>309</v>
      </c>
      <c r="AD634" s="1" t="n">
        <f aca="false">AD633+3</f>
        <v>1898</v>
      </c>
      <c r="AE634" s="1" t="n">
        <v>633</v>
      </c>
      <c r="AF634" s="1" t="n">
        <f aca="true">INDIRECT("A"&amp;AD634)</f>
        <v>0</v>
      </c>
      <c r="AG634" s="1" t="n">
        <f aca="true">INDIRECT("D"&amp;AD634)</f>
        <v>0</v>
      </c>
      <c r="AH634" s="1" t="n">
        <f aca="true">INDIRECT("E"&amp;AD634)</f>
        <v>0</v>
      </c>
      <c r="AI634" s="184" t="n">
        <f aca="true">INDIRECT("I"&amp;AD634)</f>
        <v>0</v>
      </c>
      <c r="AJ634" s="184" t="n">
        <f aca="true">INDIRECT("J"&amp;AD634)</f>
        <v>0</v>
      </c>
      <c r="AK634" s="184" t="e">
        <f aca="true">AVERAGE(INDIRECT("K"&amp;AD634):INDIRECT("K"&amp;AD635-1))</f>
        <v>#DIV/0!</v>
      </c>
      <c r="AL634" s="184" t="e">
        <f aca="true">AVERAGE(INDIRECT("L"&amp;AD634):INDIRECT("L"&amp;AD635-1))</f>
        <v>#DIV/0!</v>
      </c>
      <c r="AM634" s="184" t="e">
        <f aca="false">(ABS(AK634)/AK634*SQRT((AK634)^2+(AL634)^2))</f>
        <v>#DIV/0!</v>
      </c>
      <c r="AO634" s="184" t="e">
        <f aca="true">STDEV(INDIRECT("K"&amp;AD634):INDIRECT("K"&amp;AD635-1))</f>
        <v>#DIV/0!</v>
      </c>
    </row>
    <row r="635" customFormat="false" ht="14.25" hidden="false" customHeight="true" outlineLevel="0" collapsed="false">
      <c r="A635" s="1" t="s">
        <v>1153</v>
      </c>
      <c r="B635" s="1" t="s">
        <v>305</v>
      </c>
      <c r="C635" s="1" t="n">
        <v>0</v>
      </c>
      <c r="D635" s="1" t="n">
        <v>200</v>
      </c>
      <c r="E635" s="1" t="n">
        <v>976</v>
      </c>
      <c r="F635" s="1" t="s">
        <v>306</v>
      </c>
      <c r="G635" s="184" t="n">
        <v>0.0027841</v>
      </c>
      <c r="H635" s="184" t="n">
        <v>5.66E-005</v>
      </c>
      <c r="I635" s="184" t="n">
        <v>-8.1212E-006</v>
      </c>
      <c r="J635" s="184" t="n">
        <v>-2.081E-007</v>
      </c>
      <c r="K635" s="184" t="n">
        <v>0.0027923</v>
      </c>
      <c r="L635" s="184" t="n">
        <v>5.68E-005</v>
      </c>
      <c r="M635" s="185" t="n">
        <v>1.17</v>
      </c>
      <c r="N635" s="1" t="n">
        <v>0</v>
      </c>
      <c r="O635" s="1" t="n">
        <v>0</v>
      </c>
      <c r="P635" s="1" t="n">
        <v>0</v>
      </c>
      <c r="Q635" s="1" t="n">
        <v>1</v>
      </c>
      <c r="R635" s="1" t="n">
        <v>2.7923E-005</v>
      </c>
      <c r="S635" s="1" t="n">
        <v>5.682E-007</v>
      </c>
      <c r="T635" s="1" t="n">
        <v>3</v>
      </c>
      <c r="U635" s="1" t="n">
        <v>0</v>
      </c>
      <c r="V635" s="1" t="n">
        <v>0</v>
      </c>
      <c r="W635" s="186" t="s">
        <v>1154</v>
      </c>
      <c r="X635" s="1" t="s">
        <v>1030</v>
      </c>
      <c r="Y635" s="1" t="s">
        <v>309</v>
      </c>
      <c r="AD635" s="1" t="n">
        <f aca="false">AD634+3</f>
        <v>1901</v>
      </c>
      <c r="AE635" s="1" t="n">
        <v>634</v>
      </c>
      <c r="AF635" s="1" t="n">
        <f aca="true">INDIRECT("A"&amp;AD635)</f>
        <v>0</v>
      </c>
      <c r="AG635" s="1" t="n">
        <f aca="true">INDIRECT("D"&amp;AD635)</f>
        <v>0</v>
      </c>
      <c r="AH635" s="1" t="n">
        <f aca="true">INDIRECT("E"&amp;AD635)</f>
        <v>0</v>
      </c>
      <c r="AI635" s="184" t="n">
        <f aca="true">INDIRECT("I"&amp;AD635)</f>
        <v>0</v>
      </c>
      <c r="AJ635" s="184" t="n">
        <f aca="true">INDIRECT("J"&amp;AD635)</f>
        <v>0</v>
      </c>
      <c r="AK635" s="184" t="e">
        <f aca="true">AVERAGE(INDIRECT("K"&amp;AD635):INDIRECT("K"&amp;AD636-1))</f>
        <v>#DIV/0!</v>
      </c>
      <c r="AL635" s="184" t="e">
        <f aca="true">AVERAGE(INDIRECT("L"&amp;AD635):INDIRECT("L"&amp;AD636-1))</f>
        <v>#DIV/0!</v>
      </c>
      <c r="AM635" s="184" t="e">
        <f aca="false">(ABS(AK635)/AK635*SQRT((AK635)^2+(AL635)^2))</f>
        <v>#DIV/0!</v>
      </c>
      <c r="AO635" s="184" t="e">
        <f aca="true">STDEV(INDIRECT("K"&amp;AD635):INDIRECT("K"&amp;AD636-1))</f>
        <v>#DIV/0!</v>
      </c>
    </row>
    <row r="636" customFormat="false" ht="14.25" hidden="false" customHeight="true" outlineLevel="0" collapsed="false">
      <c r="A636" s="1" t="s">
        <v>1153</v>
      </c>
      <c r="B636" s="1" t="s">
        <v>305</v>
      </c>
      <c r="C636" s="1" t="n">
        <v>0</v>
      </c>
      <c r="D636" s="1" t="n">
        <v>200</v>
      </c>
      <c r="E636" s="1" t="n">
        <v>976</v>
      </c>
      <c r="F636" s="1" t="s">
        <v>306</v>
      </c>
      <c r="G636" s="184" t="n">
        <v>0.002785</v>
      </c>
      <c r="H636" s="184" t="n">
        <v>5.67E-005</v>
      </c>
      <c r="I636" s="184" t="n">
        <v>-8.1212E-006</v>
      </c>
      <c r="J636" s="184" t="n">
        <v>-2.081E-007</v>
      </c>
      <c r="K636" s="184" t="n">
        <v>0.0027931</v>
      </c>
      <c r="L636" s="184" t="n">
        <v>5.69E-005</v>
      </c>
      <c r="M636" s="185" t="n">
        <v>1.17</v>
      </c>
      <c r="N636" s="1" t="n">
        <v>0</v>
      </c>
      <c r="O636" s="1" t="n">
        <v>0</v>
      </c>
      <c r="P636" s="1" t="n">
        <v>0</v>
      </c>
      <c r="Q636" s="1" t="n">
        <v>1</v>
      </c>
      <c r="R636" s="1" t="n">
        <v>2.7931E-005</v>
      </c>
      <c r="S636" s="1" t="n">
        <v>5.689E-007</v>
      </c>
      <c r="T636" s="1" t="n">
        <v>3</v>
      </c>
      <c r="U636" s="1" t="n">
        <v>0</v>
      </c>
      <c r="V636" s="1" t="n">
        <v>0</v>
      </c>
      <c r="W636" s="186" t="s">
        <v>1155</v>
      </c>
      <c r="X636" s="1" t="s">
        <v>1030</v>
      </c>
      <c r="Y636" s="1" t="s">
        <v>309</v>
      </c>
      <c r="AD636" s="1" t="n">
        <f aca="false">AD635+3</f>
        <v>1904</v>
      </c>
      <c r="AE636" s="1" t="n">
        <v>635</v>
      </c>
      <c r="AF636" s="1" t="n">
        <f aca="true">INDIRECT("A"&amp;AD636)</f>
        <v>0</v>
      </c>
      <c r="AG636" s="1" t="n">
        <f aca="true">INDIRECT("D"&amp;AD636)</f>
        <v>0</v>
      </c>
      <c r="AH636" s="1" t="n">
        <f aca="true">INDIRECT("E"&amp;AD636)</f>
        <v>0</v>
      </c>
      <c r="AI636" s="184" t="n">
        <f aca="true">INDIRECT("I"&amp;AD636)</f>
        <v>0</v>
      </c>
      <c r="AJ636" s="184" t="n">
        <f aca="true">INDIRECT("J"&amp;AD636)</f>
        <v>0</v>
      </c>
      <c r="AK636" s="184" t="e">
        <f aca="true">AVERAGE(INDIRECT("K"&amp;AD636):INDIRECT("K"&amp;AD637-1))</f>
        <v>#DIV/0!</v>
      </c>
      <c r="AL636" s="184" t="e">
        <f aca="true">AVERAGE(INDIRECT("L"&amp;AD636):INDIRECT("L"&amp;AD637-1))</f>
        <v>#DIV/0!</v>
      </c>
      <c r="AM636" s="184" t="e">
        <f aca="false">(ABS(AK636)/AK636*SQRT((AK636)^2+(AL636)^2))</f>
        <v>#DIV/0!</v>
      </c>
      <c r="AO636" s="184" t="e">
        <f aca="true">STDEV(INDIRECT("K"&amp;AD636):INDIRECT("K"&amp;AD637-1))</f>
        <v>#DIV/0!</v>
      </c>
    </row>
    <row r="637" customFormat="false" ht="14.25" hidden="false" customHeight="true" outlineLevel="0" collapsed="false">
      <c r="A637" s="1" t="s">
        <v>1153</v>
      </c>
      <c r="B637" s="1" t="s">
        <v>305</v>
      </c>
      <c r="C637" s="1" t="n">
        <v>0</v>
      </c>
      <c r="D637" s="1" t="n">
        <v>200</v>
      </c>
      <c r="E637" s="1" t="n">
        <v>976</v>
      </c>
      <c r="F637" s="1" t="s">
        <v>306</v>
      </c>
      <c r="G637" s="184" t="n">
        <v>0.0027857</v>
      </c>
      <c r="H637" s="184" t="n">
        <v>5.65E-005</v>
      </c>
      <c r="I637" s="184" t="n">
        <v>-8.1212E-006</v>
      </c>
      <c r="J637" s="184" t="n">
        <v>-2.081E-007</v>
      </c>
      <c r="K637" s="184" t="n">
        <v>0.0027938</v>
      </c>
      <c r="L637" s="184" t="n">
        <v>5.67E-005</v>
      </c>
      <c r="M637" s="185" t="n">
        <v>1.16</v>
      </c>
      <c r="N637" s="1" t="n">
        <v>0</v>
      </c>
      <c r="O637" s="1" t="n">
        <v>0</v>
      </c>
      <c r="P637" s="1" t="n">
        <v>0</v>
      </c>
      <c r="Q637" s="1" t="n">
        <v>1</v>
      </c>
      <c r="R637" s="1" t="n">
        <v>2.7938E-005</v>
      </c>
      <c r="S637" s="1" t="n">
        <v>5.668E-007</v>
      </c>
      <c r="T637" s="1" t="n">
        <v>3</v>
      </c>
      <c r="U637" s="1" t="n">
        <v>0</v>
      </c>
      <c r="V637" s="1" t="n">
        <v>0</v>
      </c>
      <c r="W637" s="186" t="s">
        <v>1156</v>
      </c>
      <c r="X637" s="1" t="s">
        <v>1030</v>
      </c>
      <c r="Y637" s="1" t="s">
        <v>309</v>
      </c>
      <c r="AD637" s="1" t="n">
        <f aca="false">AD636+3</f>
        <v>1907</v>
      </c>
      <c r="AE637" s="1" t="n">
        <v>636</v>
      </c>
      <c r="AF637" s="1" t="n">
        <f aca="true">INDIRECT("A"&amp;AD637)</f>
        <v>0</v>
      </c>
      <c r="AG637" s="1" t="n">
        <f aca="true">INDIRECT("D"&amp;AD637)</f>
        <v>0</v>
      </c>
      <c r="AH637" s="1" t="n">
        <f aca="true">INDIRECT("E"&amp;AD637)</f>
        <v>0</v>
      </c>
      <c r="AI637" s="184" t="n">
        <f aca="true">INDIRECT("I"&amp;AD637)</f>
        <v>0</v>
      </c>
      <c r="AJ637" s="184" t="n">
        <f aca="true">INDIRECT("J"&amp;AD637)</f>
        <v>0</v>
      </c>
      <c r="AK637" s="184" t="e">
        <f aca="true">AVERAGE(INDIRECT("K"&amp;AD637):INDIRECT("K"&amp;AD638-1))</f>
        <v>#DIV/0!</v>
      </c>
      <c r="AL637" s="184" t="e">
        <f aca="true">AVERAGE(INDIRECT("L"&amp;AD637):INDIRECT("L"&amp;AD638-1))</f>
        <v>#DIV/0!</v>
      </c>
      <c r="AM637" s="184" t="e">
        <f aca="false">(ABS(AK637)/AK637*SQRT((AK637)^2+(AL637)^2))</f>
        <v>#DIV/0!</v>
      </c>
      <c r="AO637" s="184" t="e">
        <f aca="true">STDEV(INDIRECT("K"&amp;AD637):INDIRECT("K"&amp;AD638-1))</f>
        <v>#DIV/0!</v>
      </c>
    </row>
    <row r="638" customFormat="false" ht="14.25" hidden="false" customHeight="true" outlineLevel="0" collapsed="false">
      <c r="A638" s="1" t="s">
        <v>1157</v>
      </c>
      <c r="B638" s="1" t="s">
        <v>305</v>
      </c>
      <c r="C638" s="1" t="n">
        <v>0</v>
      </c>
      <c r="D638" s="1" t="n">
        <v>200</v>
      </c>
      <c r="E638" s="1" t="n">
        <v>976</v>
      </c>
      <c r="F638" s="1" t="s">
        <v>306</v>
      </c>
      <c r="G638" s="184" t="n">
        <v>0.0017407</v>
      </c>
      <c r="H638" s="184" t="n">
        <v>3.8E-005</v>
      </c>
      <c r="I638" s="184" t="n">
        <v>-8.1212E-006</v>
      </c>
      <c r="J638" s="184" t="n">
        <v>-2.081E-007</v>
      </c>
      <c r="K638" s="184" t="n">
        <v>0.0017488</v>
      </c>
      <c r="L638" s="184" t="n">
        <v>3.82E-005</v>
      </c>
      <c r="M638" s="185" t="n">
        <v>1.25</v>
      </c>
      <c r="N638" s="1" t="n">
        <v>0</v>
      </c>
      <c r="O638" s="1" t="n">
        <v>0</v>
      </c>
      <c r="P638" s="1" t="n">
        <v>0</v>
      </c>
      <c r="Q638" s="1" t="n">
        <v>1</v>
      </c>
      <c r="R638" s="1" t="n">
        <v>1.7488E-005</v>
      </c>
      <c r="S638" s="1" t="n">
        <v>3.82E-007</v>
      </c>
      <c r="T638" s="1" t="n">
        <v>3</v>
      </c>
      <c r="U638" s="1" t="n">
        <v>0</v>
      </c>
      <c r="V638" s="1" t="n">
        <v>0</v>
      </c>
      <c r="W638" s="186" t="s">
        <v>1158</v>
      </c>
      <c r="X638" s="1" t="s">
        <v>1030</v>
      </c>
      <c r="Y638" s="1" t="s">
        <v>309</v>
      </c>
      <c r="AD638" s="1" t="n">
        <f aca="false">AD637+3</f>
        <v>1910</v>
      </c>
      <c r="AE638" s="1" t="n">
        <v>637</v>
      </c>
      <c r="AF638" s="1" t="n">
        <f aca="true">INDIRECT("A"&amp;AD638)</f>
        <v>0</v>
      </c>
      <c r="AG638" s="1" t="n">
        <f aca="true">INDIRECT("D"&amp;AD638)</f>
        <v>0</v>
      </c>
      <c r="AH638" s="1" t="n">
        <f aca="true">INDIRECT("E"&amp;AD638)</f>
        <v>0</v>
      </c>
      <c r="AI638" s="184" t="n">
        <f aca="true">INDIRECT("I"&amp;AD638)</f>
        <v>0</v>
      </c>
      <c r="AJ638" s="184" t="n">
        <f aca="true">INDIRECT("J"&amp;AD638)</f>
        <v>0</v>
      </c>
      <c r="AK638" s="184" t="e">
        <f aca="true">AVERAGE(INDIRECT("K"&amp;AD638):INDIRECT("K"&amp;AD639-1))</f>
        <v>#DIV/0!</v>
      </c>
      <c r="AL638" s="184" t="e">
        <f aca="true">AVERAGE(INDIRECT("L"&amp;AD638):INDIRECT("L"&amp;AD639-1))</f>
        <v>#DIV/0!</v>
      </c>
      <c r="AM638" s="184" t="e">
        <f aca="false">(ABS(AK638)/AK638*SQRT((AK638)^2+(AL638)^2))</f>
        <v>#DIV/0!</v>
      </c>
      <c r="AO638" s="184" t="e">
        <f aca="true">STDEV(INDIRECT("K"&amp;AD638):INDIRECT("K"&amp;AD639-1))</f>
        <v>#DIV/0!</v>
      </c>
    </row>
    <row r="639" customFormat="false" ht="14.25" hidden="false" customHeight="true" outlineLevel="0" collapsed="false">
      <c r="A639" s="1" t="s">
        <v>1157</v>
      </c>
      <c r="B639" s="1" t="s">
        <v>305</v>
      </c>
      <c r="C639" s="1" t="n">
        <v>0</v>
      </c>
      <c r="D639" s="1" t="n">
        <v>200</v>
      </c>
      <c r="E639" s="1" t="n">
        <v>976</v>
      </c>
      <c r="F639" s="1" t="s">
        <v>306</v>
      </c>
      <c r="G639" s="184" t="n">
        <v>0.0017411</v>
      </c>
      <c r="H639" s="184" t="n">
        <v>3.8E-005</v>
      </c>
      <c r="I639" s="184" t="n">
        <v>-8.1212E-006</v>
      </c>
      <c r="J639" s="184" t="n">
        <v>-2.081E-007</v>
      </c>
      <c r="K639" s="184" t="n">
        <v>0.0017492</v>
      </c>
      <c r="L639" s="184" t="n">
        <v>3.82E-005</v>
      </c>
      <c r="M639" s="185" t="n">
        <v>1.25</v>
      </c>
      <c r="N639" s="1" t="n">
        <v>0</v>
      </c>
      <c r="O639" s="1" t="n">
        <v>0</v>
      </c>
      <c r="P639" s="1" t="n">
        <v>0</v>
      </c>
      <c r="Q639" s="1" t="n">
        <v>1</v>
      </c>
      <c r="R639" s="1" t="n">
        <v>1.7492E-005</v>
      </c>
      <c r="S639" s="1" t="n">
        <v>3.822E-007</v>
      </c>
      <c r="T639" s="1" t="n">
        <v>3</v>
      </c>
      <c r="U639" s="1" t="n">
        <v>0</v>
      </c>
      <c r="V639" s="1" t="n">
        <v>0</v>
      </c>
      <c r="W639" s="186" t="s">
        <v>1159</v>
      </c>
      <c r="X639" s="1" t="s">
        <v>1030</v>
      </c>
      <c r="Y639" s="1" t="s">
        <v>309</v>
      </c>
      <c r="AD639" s="1" t="n">
        <f aca="false">AD638+3</f>
        <v>1913</v>
      </c>
      <c r="AE639" s="1" t="n">
        <v>638</v>
      </c>
      <c r="AF639" s="1" t="n">
        <f aca="true">INDIRECT("A"&amp;AD639)</f>
        <v>0</v>
      </c>
      <c r="AG639" s="1" t="n">
        <f aca="true">INDIRECT("D"&amp;AD639)</f>
        <v>0</v>
      </c>
      <c r="AH639" s="1" t="n">
        <f aca="true">INDIRECT("E"&amp;AD639)</f>
        <v>0</v>
      </c>
      <c r="AI639" s="184" t="n">
        <f aca="true">INDIRECT("I"&amp;AD639)</f>
        <v>0</v>
      </c>
      <c r="AJ639" s="184" t="n">
        <f aca="true">INDIRECT("J"&amp;AD639)</f>
        <v>0</v>
      </c>
      <c r="AK639" s="184" t="e">
        <f aca="true">AVERAGE(INDIRECT("K"&amp;AD639):INDIRECT("K"&amp;AD640-1))</f>
        <v>#DIV/0!</v>
      </c>
      <c r="AL639" s="184" t="e">
        <f aca="true">AVERAGE(INDIRECT("L"&amp;AD639):INDIRECT("L"&amp;AD640-1))</f>
        <v>#DIV/0!</v>
      </c>
      <c r="AM639" s="184" t="e">
        <f aca="false">(ABS(AK639)/AK639*SQRT((AK639)^2+(AL639)^2))</f>
        <v>#DIV/0!</v>
      </c>
      <c r="AO639" s="184" t="e">
        <f aca="true">STDEV(INDIRECT("K"&amp;AD639):INDIRECT("K"&amp;AD640-1))</f>
        <v>#DIV/0!</v>
      </c>
    </row>
    <row r="640" customFormat="false" ht="14.25" hidden="false" customHeight="true" outlineLevel="0" collapsed="false">
      <c r="A640" s="1" t="s">
        <v>1157</v>
      </c>
      <c r="B640" s="1" t="s">
        <v>305</v>
      </c>
      <c r="C640" s="1" t="n">
        <v>0</v>
      </c>
      <c r="D640" s="1" t="n">
        <v>200</v>
      </c>
      <c r="E640" s="1" t="n">
        <v>976</v>
      </c>
      <c r="F640" s="1" t="s">
        <v>306</v>
      </c>
      <c r="G640" s="184" t="n">
        <v>0.0017415</v>
      </c>
      <c r="H640" s="184" t="n">
        <v>3.81E-005</v>
      </c>
      <c r="I640" s="184" t="n">
        <v>-8.1212E-006</v>
      </c>
      <c r="J640" s="184" t="n">
        <v>-2.081E-007</v>
      </c>
      <c r="K640" s="184" t="n">
        <v>0.0017496</v>
      </c>
      <c r="L640" s="184" t="n">
        <v>3.83E-005</v>
      </c>
      <c r="M640" s="185" t="n">
        <v>1.25</v>
      </c>
      <c r="N640" s="1" t="n">
        <v>0</v>
      </c>
      <c r="O640" s="1" t="n">
        <v>0</v>
      </c>
      <c r="P640" s="1" t="n">
        <v>0</v>
      </c>
      <c r="Q640" s="1" t="n">
        <v>1</v>
      </c>
      <c r="R640" s="1" t="n">
        <v>1.7496E-005</v>
      </c>
      <c r="S640" s="1" t="n">
        <v>3.829E-007</v>
      </c>
      <c r="T640" s="1" t="n">
        <v>3</v>
      </c>
      <c r="U640" s="1" t="n">
        <v>0</v>
      </c>
      <c r="V640" s="1" t="n">
        <v>0</v>
      </c>
      <c r="W640" s="186" t="s">
        <v>1160</v>
      </c>
      <c r="X640" s="1" t="s">
        <v>1030</v>
      </c>
      <c r="Y640" s="1" t="s">
        <v>309</v>
      </c>
      <c r="AD640" s="1" t="n">
        <f aca="false">AD639+3</f>
        <v>1916</v>
      </c>
      <c r="AE640" s="1" t="n">
        <v>639</v>
      </c>
      <c r="AF640" s="1" t="n">
        <f aca="true">INDIRECT("A"&amp;AD640)</f>
        <v>0</v>
      </c>
      <c r="AG640" s="1" t="n">
        <f aca="true">INDIRECT("D"&amp;AD640)</f>
        <v>0</v>
      </c>
      <c r="AH640" s="1" t="n">
        <f aca="true">INDIRECT("E"&amp;AD640)</f>
        <v>0</v>
      </c>
      <c r="AI640" s="184" t="n">
        <f aca="true">INDIRECT("I"&amp;AD640)</f>
        <v>0</v>
      </c>
      <c r="AJ640" s="184" t="n">
        <f aca="true">INDIRECT("J"&amp;AD640)</f>
        <v>0</v>
      </c>
      <c r="AK640" s="184" t="e">
        <f aca="true">AVERAGE(INDIRECT("K"&amp;AD640):INDIRECT("K"&amp;AD641-1))</f>
        <v>#DIV/0!</v>
      </c>
      <c r="AL640" s="184" t="e">
        <f aca="true">AVERAGE(INDIRECT("L"&amp;AD640):INDIRECT("L"&amp;AD641-1))</f>
        <v>#DIV/0!</v>
      </c>
      <c r="AM640" s="184" t="e">
        <f aca="false">(ABS(AK640)/AK640*SQRT((AK640)^2+(AL640)^2))</f>
        <v>#DIV/0!</v>
      </c>
      <c r="AO640" s="184" t="e">
        <f aca="true">STDEV(INDIRECT("K"&amp;AD640):INDIRECT("K"&amp;AD641-1))</f>
        <v>#DIV/0!</v>
      </c>
    </row>
    <row r="641" customFormat="false" ht="14.25" hidden="false" customHeight="true" outlineLevel="0" collapsed="false">
      <c r="A641" s="1" t="s">
        <v>1161</v>
      </c>
      <c r="B641" s="1" t="s">
        <v>305</v>
      </c>
      <c r="C641" s="1" t="n">
        <v>0</v>
      </c>
      <c r="D641" s="1" t="n">
        <v>200</v>
      </c>
      <c r="E641" s="1" t="n">
        <v>976</v>
      </c>
      <c r="F641" s="1" t="s">
        <v>306</v>
      </c>
      <c r="G641" s="184" t="n">
        <v>0.0018996</v>
      </c>
      <c r="H641" s="184" t="n">
        <v>4.1E-005</v>
      </c>
      <c r="I641" s="184" t="n">
        <v>-8.1212E-006</v>
      </c>
      <c r="J641" s="184" t="n">
        <v>-2.081E-007</v>
      </c>
      <c r="K641" s="184" t="n">
        <v>0.0019077</v>
      </c>
      <c r="L641" s="184" t="n">
        <v>4.12E-005</v>
      </c>
      <c r="M641" s="185" t="n">
        <v>1.24</v>
      </c>
      <c r="N641" s="1" t="n">
        <v>0</v>
      </c>
      <c r="O641" s="1" t="n">
        <v>0</v>
      </c>
      <c r="P641" s="1" t="n">
        <v>0</v>
      </c>
      <c r="Q641" s="1" t="n">
        <v>1</v>
      </c>
      <c r="R641" s="1" t="n">
        <v>1.9077E-005</v>
      </c>
      <c r="S641" s="1" t="n">
        <v>4.12E-007</v>
      </c>
      <c r="T641" s="1" t="n">
        <v>3</v>
      </c>
      <c r="U641" s="1" t="n">
        <v>0</v>
      </c>
      <c r="V641" s="1" t="n">
        <v>0</v>
      </c>
      <c r="W641" s="186" t="s">
        <v>1162</v>
      </c>
      <c r="X641" s="1" t="s">
        <v>1030</v>
      </c>
      <c r="Y641" s="1" t="s">
        <v>309</v>
      </c>
      <c r="AD641" s="1" t="n">
        <f aca="false">AD640+3</f>
        <v>1919</v>
      </c>
      <c r="AE641" s="1" t="n">
        <v>640</v>
      </c>
      <c r="AF641" s="1" t="n">
        <f aca="true">INDIRECT("A"&amp;AD641)</f>
        <v>0</v>
      </c>
      <c r="AG641" s="1" t="n">
        <f aca="true">INDIRECT("D"&amp;AD641)</f>
        <v>0</v>
      </c>
      <c r="AH641" s="1" t="n">
        <f aca="true">INDIRECT("E"&amp;AD641)</f>
        <v>0</v>
      </c>
      <c r="AI641" s="184" t="n">
        <f aca="true">INDIRECT("I"&amp;AD641)</f>
        <v>0</v>
      </c>
      <c r="AJ641" s="184" t="n">
        <f aca="true">INDIRECT("J"&amp;AD641)</f>
        <v>0</v>
      </c>
      <c r="AK641" s="184" t="e">
        <f aca="true">AVERAGE(INDIRECT("K"&amp;AD641):INDIRECT("K"&amp;AD642-1))</f>
        <v>#DIV/0!</v>
      </c>
      <c r="AL641" s="184" t="e">
        <f aca="true">AVERAGE(INDIRECT("L"&amp;AD641):INDIRECT("L"&amp;AD642-1))</f>
        <v>#DIV/0!</v>
      </c>
      <c r="AM641" s="184" t="e">
        <f aca="false">(ABS(AK641)/AK641*SQRT((AK641)^2+(AL641)^2))</f>
        <v>#DIV/0!</v>
      </c>
      <c r="AO641" s="184" t="e">
        <f aca="true">STDEV(INDIRECT("K"&amp;AD641):INDIRECT("K"&amp;AD642-1))</f>
        <v>#DIV/0!</v>
      </c>
    </row>
    <row r="642" customFormat="false" ht="14.25" hidden="false" customHeight="true" outlineLevel="0" collapsed="false">
      <c r="A642" s="1" t="s">
        <v>1161</v>
      </c>
      <c r="B642" s="1" t="s">
        <v>305</v>
      </c>
      <c r="C642" s="1" t="n">
        <v>0</v>
      </c>
      <c r="D642" s="1" t="n">
        <v>200</v>
      </c>
      <c r="E642" s="1" t="n">
        <v>976</v>
      </c>
      <c r="F642" s="1" t="s">
        <v>306</v>
      </c>
      <c r="G642" s="184" t="n">
        <v>0.0018997</v>
      </c>
      <c r="H642" s="184" t="n">
        <v>4.1E-005</v>
      </c>
      <c r="I642" s="184" t="n">
        <v>-8.1212E-006</v>
      </c>
      <c r="J642" s="184" t="n">
        <v>-2.081E-007</v>
      </c>
      <c r="K642" s="184" t="n">
        <v>0.0019078</v>
      </c>
      <c r="L642" s="184" t="n">
        <v>4.12E-005</v>
      </c>
      <c r="M642" s="185" t="n">
        <v>1.24</v>
      </c>
      <c r="N642" s="1" t="n">
        <v>0</v>
      </c>
      <c r="O642" s="1" t="n">
        <v>0</v>
      </c>
      <c r="P642" s="1" t="n">
        <v>0</v>
      </c>
      <c r="Q642" s="1" t="n">
        <v>1</v>
      </c>
      <c r="R642" s="1" t="n">
        <v>1.9078E-005</v>
      </c>
      <c r="S642" s="1" t="n">
        <v>4.116E-007</v>
      </c>
      <c r="T642" s="1" t="n">
        <v>3</v>
      </c>
      <c r="U642" s="1" t="n">
        <v>0</v>
      </c>
      <c r="V642" s="1" t="n">
        <v>0</v>
      </c>
      <c r="W642" s="186" t="s">
        <v>1163</v>
      </c>
      <c r="X642" s="1" t="s">
        <v>1030</v>
      </c>
      <c r="Y642" s="1" t="s">
        <v>309</v>
      </c>
      <c r="AD642" s="1" t="n">
        <f aca="false">AD641+3</f>
        <v>1922</v>
      </c>
      <c r="AE642" s="1" t="n">
        <v>641</v>
      </c>
      <c r="AF642" s="1" t="n">
        <f aca="true">INDIRECT("A"&amp;AD642)</f>
        <v>0</v>
      </c>
      <c r="AG642" s="1" t="n">
        <f aca="true">INDIRECT("D"&amp;AD642)</f>
        <v>0</v>
      </c>
      <c r="AH642" s="1" t="n">
        <f aca="true">INDIRECT("E"&amp;AD642)</f>
        <v>0</v>
      </c>
      <c r="AI642" s="184" t="n">
        <f aca="true">INDIRECT("I"&amp;AD642)</f>
        <v>0</v>
      </c>
      <c r="AJ642" s="184" t="n">
        <f aca="true">INDIRECT("J"&amp;AD642)</f>
        <v>0</v>
      </c>
      <c r="AK642" s="184" t="e">
        <f aca="true">AVERAGE(INDIRECT("K"&amp;AD642):INDIRECT("K"&amp;AD643-1))</f>
        <v>#DIV/0!</v>
      </c>
      <c r="AL642" s="184" t="e">
        <f aca="true">AVERAGE(INDIRECT("L"&amp;AD642):INDIRECT("L"&amp;AD643-1))</f>
        <v>#DIV/0!</v>
      </c>
      <c r="AM642" s="184" t="e">
        <f aca="false">(ABS(AK642)/AK642*SQRT((AK642)^2+(AL642)^2))</f>
        <v>#DIV/0!</v>
      </c>
      <c r="AO642" s="184" t="e">
        <f aca="true">STDEV(INDIRECT("K"&amp;AD642):INDIRECT("K"&amp;AD643-1))</f>
        <v>#DIV/0!</v>
      </c>
    </row>
    <row r="643" customFormat="false" ht="14.25" hidden="false" customHeight="true" outlineLevel="0" collapsed="false">
      <c r="A643" s="1" t="s">
        <v>1161</v>
      </c>
      <c r="B643" s="1" t="s">
        <v>305</v>
      </c>
      <c r="C643" s="1" t="n">
        <v>0</v>
      </c>
      <c r="D643" s="1" t="n">
        <v>200</v>
      </c>
      <c r="E643" s="1" t="n">
        <v>976</v>
      </c>
      <c r="F643" s="1" t="s">
        <v>306</v>
      </c>
      <c r="G643" s="184" t="n">
        <v>0.0018994</v>
      </c>
      <c r="H643" s="184" t="n">
        <v>4.09E-005</v>
      </c>
      <c r="I643" s="184" t="n">
        <v>-8.1212E-006</v>
      </c>
      <c r="J643" s="184" t="n">
        <v>-2.081E-007</v>
      </c>
      <c r="K643" s="184" t="n">
        <v>0.0019075</v>
      </c>
      <c r="L643" s="184" t="n">
        <v>4.11E-005</v>
      </c>
      <c r="M643" s="185" t="n">
        <v>1.24</v>
      </c>
      <c r="N643" s="1" t="n">
        <v>0</v>
      </c>
      <c r="O643" s="1" t="n">
        <v>0</v>
      </c>
      <c r="P643" s="1" t="n">
        <v>0</v>
      </c>
      <c r="Q643" s="1" t="n">
        <v>1</v>
      </c>
      <c r="R643" s="1" t="n">
        <v>1.9075E-005</v>
      </c>
      <c r="S643" s="1" t="n">
        <v>4.113E-007</v>
      </c>
      <c r="T643" s="1" t="n">
        <v>3</v>
      </c>
      <c r="U643" s="1" t="n">
        <v>0</v>
      </c>
      <c r="V643" s="1" t="n">
        <v>0</v>
      </c>
      <c r="W643" s="186" t="s">
        <v>1164</v>
      </c>
      <c r="X643" s="1" t="s">
        <v>1030</v>
      </c>
      <c r="Y643" s="1" t="s">
        <v>309</v>
      </c>
      <c r="AD643" s="1" t="n">
        <f aca="false">AD642+3</f>
        <v>1925</v>
      </c>
      <c r="AE643" s="1" t="n">
        <v>642</v>
      </c>
      <c r="AF643" s="1" t="n">
        <f aca="true">INDIRECT("A"&amp;AD643)</f>
        <v>0</v>
      </c>
      <c r="AG643" s="1" t="n">
        <f aca="true">INDIRECT("D"&amp;AD643)</f>
        <v>0</v>
      </c>
      <c r="AH643" s="1" t="n">
        <f aca="true">INDIRECT("E"&amp;AD643)</f>
        <v>0</v>
      </c>
      <c r="AI643" s="184" t="n">
        <f aca="true">INDIRECT("I"&amp;AD643)</f>
        <v>0</v>
      </c>
      <c r="AJ643" s="184" t="n">
        <f aca="true">INDIRECT("J"&amp;AD643)</f>
        <v>0</v>
      </c>
      <c r="AK643" s="184" t="e">
        <f aca="true">AVERAGE(INDIRECT("K"&amp;AD643):INDIRECT("K"&amp;AD644-1))</f>
        <v>#DIV/0!</v>
      </c>
      <c r="AL643" s="184" t="e">
        <f aca="true">AVERAGE(INDIRECT("L"&amp;AD643):INDIRECT("L"&amp;AD644-1))</f>
        <v>#DIV/0!</v>
      </c>
      <c r="AM643" s="184" t="e">
        <f aca="false">(ABS(AK643)/AK643*SQRT((AK643)^2+(AL643)^2))</f>
        <v>#DIV/0!</v>
      </c>
      <c r="AO643" s="184" t="e">
        <f aca="true">STDEV(INDIRECT("K"&amp;AD643):INDIRECT("K"&amp;AD644-1))</f>
        <v>#DIV/0!</v>
      </c>
    </row>
    <row r="644" customFormat="false" ht="14.25" hidden="false" customHeight="true" outlineLevel="0" collapsed="false">
      <c r="A644" s="1" t="s">
        <v>1165</v>
      </c>
      <c r="B644" s="1" t="s">
        <v>305</v>
      </c>
      <c r="C644" s="1" t="n">
        <v>0</v>
      </c>
      <c r="D644" s="1" t="n">
        <v>200</v>
      </c>
      <c r="E644" s="1" t="n">
        <v>976</v>
      </c>
      <c r="F644" s="1" t="s">
        <v>306</v>
      </c>
      <c r="G644" s="184" t="n">
        <v>0.0027786</v>
      </c>
      <c r="H644" s="184" t="n">
        <v>5.78E-005</v>
      </c>
      <c r="I644" s="184" t="n">
        <v>-8.1212E-006</v>
      </c>
      <c r="J644" s="184" t="n">
        <v>-2.081E-007</v>
      </c>
      <c r="K644" s="184" t="n">
        <v>0.0027867</v>
      </c>
      <c r="L644" s="184" t="n">
        <v>5.8E-005</v>
      </c>
      <c r="M644" s="185" t="n">
        <v>1.19</v>
      </c>
      <c r="N644" s="1" t="n">
        <v>0</v>
      </c>
      <c r="O644" s="1" t="n">
        <v>0</v>
      </c>
      <c r="P644" s="1" t="n">
        <v>0</v>
      </c>
      <c r="Q644" s="1" t="n">
        <v>1</v>
      </c>
      <c r="R644" s="1" t="n">
        <v>2.7867E-005</v>
      </c>
      <c r="S644" s="1" t="n">
        <v>5.798E-007</v>
      </c>
      <c r="T644" s="1" t="n">
        <v>3</v>
      </c>
      <c r="U644" s="1" t="n">
        <v>0</v>
      </c>
      <c r="V644" s="1" t="n">
        <v>0</v>
      </c>
      <c r="W644" s="186" t="s">
        <v>1166</v>
      </c>
      <c r="X644" s="1" t="s">
        <v>1030</v>
      </c>
      <c r="Y644" s="1" t="s">
        <v>309</v>
      </c>
      <c r="AD644" s="1" t="n">
        <f aca="false">AD643+3</f>
        <v>1928</v>
      </c>
      <c r="AE644" s="1" t="n">
        <v>643</v>
      </c>
      <c r="AF644" s="1" t="n">
        <f aca="true">INDIRECT("A"&amp;AD644)</f>
        <v>0</v>
      </c>
      <c r="AG644" s="1" t="n">
        <f aca="true">INDIRECT("D"&amp;AD644)</f>
        <v>0</v>
      </c>
      <c r="AH644" s="1" t="n">
        <f aca="true">INDIRECT("E"&amp;AD644)</f>
        <v>0</v>
      </c>
      <c r="AI644" s="184" t="n">
        <f aca="true">INDIRECT("I"&amp;AD644)</f>
        <v>0</v>
      </c>
      <c r="AJ644" s="184" t="n">
        <f aca="true">INDIRECT("J"&amp;AD644)</f>
        <v>0</v>
      </c>
      <c r="AK644" s="184" t="e">
        <f aca="true">AVERAGE(INDIRECT("K"&amp;AD644):INDIRECT("K"&amp;AD645-1))</f>
        <v>#REF!</v>
      </c>
      <c r="AL644" s="184" t="e">
        <f aca="true">AVERAGE(INDIRECT("L"&amp;AD644):INDIRECT("L"&amp;AD645-1))</f>
        <v>#REF!</v>
      </c>
      <c r="AM644" s="184" t="e">
        <f aca="false">(ABS(AK644)/AK644*SQRT((AK644)^2+(AL644)^2))</f>
        <v>#REF!</v>
      </c>
      <c r="AO644" s="184" t="e">
        <f aca="true">STDEV(INDIRECT("K"&amp;AD644):INDIRECT("K"&amp;AD645-1))</f>
        <v>#REF!</v>
      </c>
    </row>
    <row r="645" customFormat="false" ht="14.25" hidden="false" customHeight="true" outlineLevel="0" collapsed="false">
      <c r="A645" s="1" t="s">
        <v>1165</v>
      </c>
      <c r="B645" s="1" t="s">
        <v>305</v>
      </c>
      <c r="C645" s="1" t="n">
        <v>0</v>
      </c>
      <c r="D645" s="1" t="n">
        <v>200</v>
      </c>
      <c r="E645" s="1" t="n">
        <v>976</v>
      </c>
      <c r="F645" s="1" t="s">
        <v>306</v>
      </c>
      <c r="G645" s="184" t="n">
        <v>0.0027787</v>
      </c>
      <c r="H645" s="184" t="n">
        <v>5.75E-005</v>
      </c>
      <c r="I645" s="184" t="n">
        <v>-8.1212E-006</v>
      </c>
      <c r="J645" s="184" t="n">
        <v>-2.081E-007</v>
      </c>
      <c r="K645" s="184" t="n">
        <v>0.0027868</v>
      </c>
      <c r="L645" s="184" t="n">
        <v>5.77E-005</v>
      </c>
      <c r="M645" s="185" t="n">
        <v>1.19</v>
      </c>
      <c r="N645" s="1" t="n">
        <v>0</v>
      </c>
      <c r="O645" s="1" t="n">
        <v>0</v>
      </c>
      <c r="P645" s="1" t="n">
        <v>0</v>
      </c>
      <c r="Q645" s="1" t="n">
        <v>1</v>
      </c>
      <c r="R645" s="1" t="n">
        <v>2.7868E-005</v>
      </c>
      <c r="S645" s="1" t="n">
        <v>5.771E-007</v>
      </c>
      <c r="T645" s="1" t="n">
        <v>3</v>
      </c>
      <c r="U645" s="1" t="n">
        <v>0</v>
      </c>
      <c r="V645" s="1" t="n">
        <v>0</v>
      </c>
      <c r="W645" s="186" t="s">
        <v>1167</v>
      </c>
      <c r="X645" s="1" t="s">
        <v>1030</v>
      </c>
      <c r="Y645" s="1" t="s">
        <v>309</v>
      </c>
    </row>
    <row r="646" customFormat="false" ht="14.25" hidden="false" customHeight="true" outlineLevel="0" collapsed="false">
      <c r="A646" s="1" t="s">
        <v>1165</v>
      </c>
      <c r="B646" s="1" t="s">
        <v>305</v>
      </c>
      <c r="C646" s="1" t="n">
        <v>0</v>
      </c>
      <c r="D646" s="1" t="n">
        <v>200</v>
      </c>
      <c r="E646" s="1" t="n">
        <v>976</v>
      </c>
      <c r="F646" s="1" t="s">
        <v>306</v>
      </c>
      <c r="G646" s="184" t="n">
        <v>0.0027785</v>
      </c>
      <c r="H646" s="184" t="n">
        <v>5.75E-005</v>
      </c>
      <c r="I646" s="184" t="n">
        <v>-8.1212E-006</v>
      </c>
      <c r="J646" s="184" t="n">
        <v>-2.081E-007</v>
      </c>
      <c r="K646" s="184" t="n">
        <v>0.0027866</v>
      </c>
      <c r="L646" s="184" t="n">
        <v>5.77E-005</v>
      </c>
      <c r="M646" s="185" t="n">
        <v>1.19</v>
      </c>
      <c r="N646" s="1" t="n">
        <v>0</v>
      </c>
      <c r="O646" s="1" t="n">
        <v>0</v>
      </c>
      <c r="P646" s="1" t="n">
        <v>0</v>
      </c>
      <c r="Q646" s="1" t="n">
        <v>1</v>
      </c>
      <c r="R646" s="1" t="n">
        <v>2.7866E-005</v>
      </c>
      <c r="S646" s="1" t="n">
        <v>5.767E-007</v>
      </c>
      <c r="T646" s="1" t="n">
        <v>3</v>
      </c>
      <c r="U646" s="1" t="n">
        <v>0</v>
      </c>
      <c r="V646" s="1" t="n">
        <v>0</v>
      </c>
      <c r="W646" s="186" t="s">
        <v>1168</v>
      </c>
      <c r="X646" s="1" t="s">
        <v>1030</v>
      </c>
      <c r="Y646" s="1" t="s">
        <v>309</v>
      </c>
    </row>
    <row r="647" customFormat="false" ht="14.25" hidden="false" customHeight="true" outlineLevel="0" collapsed="false">
      <c r="A647" s="1" t="s">
        <v>1169</v>
      </c>
      <c r="B647" s="1" t="s">
        <v>305</v>
      </c>
      <c r="C647" s="1" t="n">
        <v>0</v>
      </c>
      <c r="D647" s="1" t="n">
        <v>200</v>
      </c>
      <c r="E647" s="1" t="n">
        <v>976</v>
      </c>
      <c r="F647" s="1" t="s">
        <v>306</v>
      </c>
      <c r="G647" s="184" t="n">
        <v>0.0053393</v>
      </c>
      <c r="H647" s="184" t="n">
        <v>0.0001035</v>
      </c>
      <c r="I647" s="184" t="n">
        <v>-8.1212E-006</v>
      </c>
      <c r="J647" s="184" t="n">
        <v>-2.081E-007</v>
      </c>
      <c r="K647" s="184" t="n">
        <v>0.0053474</v>
      </c>
      <c r="L647" s="184" t="n">
        <v>0.0001037</v>
      </c>
      <c r="M647" s="185" t="n">
        <v>1.11</v>
      </c>
      <c r="N647" s="1" t="n">
        <v>0</v>
      </c>
      <c r="O647" s="1" t="n">
        <v>0</v>
      </c>
      <c r="P647" s="1" t="n">
        <v>0</v>
      </c>
      <c r="Q647" s="1" t="n">
        <v>1</v>
      </c>
      <c r="R647" s="1" t="n">
        <v>5.3474E-005</v>
      </c>
      <c r="S647" s="1" t="n">
        <v>1.037E-006</v>
      </c>
      <c r="T647" s="1" t="n">
        <v>4</v>
      </c>
      <c r="U647" s="1" t="n">
        <v>0</v>
      </c>
      <c r="V647" s="1" t="n">
        <v>0</v>
      </c>
      <c r="W647" s="186" t="s">
        <v>1170</v>
      </c>
      <c r="X647" s="1" t="s">
        <v>1030</v>
      </c>
      <c r="Y647" s="1" t="s">
        <v>309</v>
      </c>
    </row>
    <row r="648" customFormat="false" ht="14.25" hidden="false" customHeight="true" outlineLevel="0" collapsed="false">
      <c r="A648" s="1" t="s">
        <v>1169</v>
      </c>
      <c r="B648" s="1" t="s">
        <v>305</v>
      </c>
      <c r="C648" s="1" t="n">
        <v>0</v>
      </c>
      <c r="D648" s="1" t="n">
        <v>200</v>
      </c>
      <c r="E648" s="1" t="n">
        <v>976</v>
      </c>
      <c r="F648" s="1" t="s">
        <v>306</v>
      </c>
      <c r="G648" s="184" t="n">
        <v>0.0053394</v>
      </c>
      <c r="H648" s="184" t="n">
        <v>0.0001032</v>
      </c>
      <c r="I648" s="184" t="n">
        <v>-8.1212E-006</v>
      </c>
      <c r="J648" s="184" t="n">
        <v>-2.081E-007</v>
      </c>
      <c r="K648" s="184" t="n">
        <v>0.0053475</v>
      </c>
      <c r="L648" s="184" t="n">
        <v>0.0001034</v>
      </c>
      <c r="M648" s="185" t="n">
        <v>1.11</v>
      </c>
      <c r="N648" s="1" t="n">
        <v>0</v>
      </c>
      <c r="O648" s="1" t="n">
        <v>0</v>
      </c>
      <c r="P648" s="1" t="n">
        <v>0</v>
      </c>
      <c r="Q648" s="1" t="n">
        <v>1</v>
      </c>
      <c r="R648" s="1" t="n">
        <v>5.3475E-005</v>
      </c>
      <c r="S648" s="1" t="n">
        <v>1.0339E-006</v>
      </c>
      <c r="T648" s="1" t="n">
        <v>4</v>
      </c>
      <c r="U648" s="1" t="n">
        <v>0</v>
      </c>
      <c r="V648" s="1" t="n">
        <v>0</v>
      </c>
      <c r="W648" s="186" t="s">
        <v>1171</v>
      </c>
      <c r="X648" s="1" t="s">
        <v>1030</v>
      </c>
      <c r="Y648" s="1" t="s">
        <v>309</v>
      </c>
    </row>
    <row r="649" customFormat="false" ht="14.25" hidden="false" customHeight="true" outlineLevel="0" collapsed="false">
      <c r="A649" s="1" t="s">
        <v>1169</v>
      </c>
      <c r="B649" s="1" t="s">
        <v>305</v>
      </c>
      <c r="C649" s="1" t="n">
        <v>0</v>
      </c>
      <c r="D649" s="1" t="n">
        <v>200</v>
      </c>
      <c r="E649" s="1" t="n">
        <v>976</v>
      </c>
      <c r="F649" s="1" t="s">
        <v>306</v>
      </c>
      <c r="G649" s="184" t="n">
        <v>0.0053401</v>
      </c>
      <c r="H649" s="184" t="n">
        <v>0.0001029</v>
      </c>
      <c r="I649" s="184" t="n">
        <v>-8.1212E-006</v>
      </c>
      <c r="J649" s="184" t="n">
        <v>-2.081E-007</v>
      </c>
      <c r="K649" s="184" t="n">
        <v>0.0053482</v>
      </c>
      <c r="L649" s="184" t="n">
        <v>0.0001031</v>
      </c>
      <c r="M649" s="185" t="n">
        <v>1.1</v>
      </c>
      <c r="N649" s="1" t="n">
        <v>0</v>
      </c>
      <c r="O649" s="1" t="n">
        <v>0</v>
      </c>
      <c r="P649" s="1" t="n">
        <v>0</v>
      </c>
      <c r="Q649" s="1" t="n">
        <v>1</v>
      </c>
      <c r="R649" s="1" t="n">
        <v>5.3482E-005</v>
      </c>
      <c r="S649" s="1" t="n">
        <v>1.0307E-006</v>
      </c>
      <c r="T649" s="1" t="n">
        <v>4</v>
      </c>
      <c r="U649" s="1" t="n">
        <v>0</v>
      </c>
      <c r="V649" s="1" t="n">
        <v>0</v>
      </c>
      <c r="W649" s="186" t="s">
        <v>1172</v>
      </c>
      <c r="X649" s="1" t="s">
        <v>1030</v>
      </c>
      <c r="Y649" s="1" t="s">
        <v>309</v>
      </c>
    </row>
    <row r="650" customFormat="false" ht="14.25" hidden="false" customHeight="true" outlineLevel="0" collapsed="false">
      <c r="A650" s="1" t="s">
        <v>1173</v>
      </c>
      <c r="B650" s="1" t="s">
        <v>305</v>
      </c>
      <c r="C650" s="1" t="n">
        <v>0</v>
      </c>
      <c r="D650" s="1" t="n">
        <v>200</v>
      </c>
      <c r="E650" s="1" t="n">
        <v>976</v>
      </c>
      <c r="F650" s="1" t="s">
        <v>306</v>
      </c>
      <c r="G650" s="184" t="n">
        <v>0.0017278</v>
      </c>
      <c r="H650" s="184" t="n">
        <v>2.92E-005</v>
      </c>
      <c r="I650" s="184" t="n">
        <v>-8.1212E-006</v>
      </c>
      <c r="J650" s="184" t="n">
        <v>-2.081E-007</v>
      </c>
      <c r="K650" s="184" t="n">
        <v>0.001736</v>
      </c>
      <c r="L650" s="184" t="n">
        <v>2.94E-005</v>
      </c>
      <c r="M650" s="185" t="n">
        <v>0.97</v>
      </c>
      <c r="N650" s="1" t="n">
        <v>0</v>
      </c>
      <c r="O650" s="1" t="n">
        <v>0</v>
      </c>
      <c r="P650" s="1" t="n">
        <v>0</v>
      </c>
      <c r="Q650" s="1" t="n">
        <v>1</v>
      </c>
      <c r="R650" s="1" t="n">
        <v>1.736E-005</v>
      </c>
      <c r="S650" s="1" t="n">
        <v>2.939E-007</v>
      </c>
      <c r="T650" s="1" t="n">
        <v>3</v>
      </c>
      <c r="U650" s="1" t="n">
        <v>0</v>
      </c>
      <c r="V650" s="1" t="n">
        <v>0</v>
      </c>
      <c r="W650" s="186" t="s">
        <v>1174</v>
      </c>
      <c r="X650" s="1" t="s">
        <v>1030</v>
      </c>
      <c r="Y650" s="1" t="s">
        <v>309</v>
      </c>
    </row>
    <row r="651" customFormat="false" ht="14.25" hidden="false" customHeight="true" outlineLevel="0" collapsed="false">
      <c r="A651" s="1" t="s">
        <v>1173</v>
      </c>
      <c r="B651" s="1" t="s">
        <v>305</v>
      </c>
      <c r="C651" s="1" t="n">
        <v>0</v>
      </c>
      <c r="D651" s="1" t="n">
        <v>200</v>
      </c>
      <c r="E651" s="1" t="n">
        <v>976</v>
      </c>
      <c r="F651" s="1" t="s">
        <v>306</v>
      </c>
      <c r="G651" s="184" t="n">
        <v>0.0017309</v>
      </c>
      <c r="H651" s="184" t="n">
        <v>3.52E-005</v>
      </c>
      <c r="I651" s="184" t="n">
        <v>-8.1212E-006</v>
      </c>
      <c r="J651" s="184" t="n">
        <v>-2.081E-007</v>
      </c>
      <c r="K651" s="184" t="n">
        <v>0.001739</v>
      </c>
      <c r="L651" s="184" t="n">
        <v>3.54E-005</v>
      </c>
      <c r="M651" s="185" t="n">
        <v>1.17</v>
      </c>
      <c r="N651" s="1" t="n">
        <v>0</v>
      </c>
      <c r="O651" s="1" t="n">
        <v>0</v>
      </c>
      <c r="P651" s="1" t="n">
        <v>0</v>
      </c>
      <c r="Q651" s="1" t="n">
        <v>1</v>
      </c>
      <c r="R651" s="1" t="n">
        <v>1.739E-005</v>
      </c>
      <c r="S651" s="1" t="n">
        <v>3.543E-007</v>
      </c>
      <c r="T651" s="1" t="n">
        <v>3</v>
      </c>
      <c r="U651" s="1" t="n">
        <v>0</v>
      </c>
      <c r="V651" s="1" t="n">
        <v>0</v>
      </c>
      <c r="W651" s="186" t="s">
        <v>1175</v>
      </c>
      <c r="X651" s="1" t="s">
        <v>1030</v>
      </c>
      <c r="Y651" s="1" t="s">
        <v>309</v>
      </c>
    </row>
    <row r="652" customFormat="false" ht="14.25" hidden="false" customHeight="true" outlineLevel="0" collapsed="false">
      <c r="A652" s="1" t="s">
        <v>1173</v>
      </c>
      <c r="B652" s="1" t="s">
        <v>305</v>
      </c>
      <c r="C652" s="1" t="n">
        <v>0</v>
      </c>
      <c r="D652" s="1" t="n">
        <v>200</v>
      </c>
      <c r="E652" s="1" t="n">
        <v>976</v>
      </c>
      <c r="F652" s="1" t="s">
        <v>306</v>
      </c>
      <c r="G652" s="184" t="n">
        <v>0.0017293</v>
      </c>
      <c r="H652" s="184" t="n">
        <v>3.35E-005</v>
      </c>
      <c r="I652" s="184" t="n">
        <v>-8.1212E-006</v>
      </c>
      <c r="J652" s="184" t="n">
        <v>-2.081E-007</v>
      </c>
      <c r="K652" s="184" t="n">
        <v>0.0017374</v>
      </c>
      <c r="L652" s="184" t="n">
        <v>3.37E-005</v>
      </c>
      <c r="M652" s="185" t="n">
        <v>1.11</v>
      </c>
      <c r="N652" s="1" t="n">
        <v>0</v>
      </c>
      <c r="O652" s="1" t="n">
        <v>0</v>
      </c>
      <c r="P652" s="1" t="n">
        <v>0</v>
      </c>
      <c r="Q652" s="1" t="n">
        <v>1</v>
      </c>
      <c r="R652" s="1" t="n">
        <v>1.7374E-005</v>
      </c>
      <c r="S652" s="1" t="n">
        <v>3.371E-007</v>
      </c>
      <c r="T652" s="1" t="n">
        <v>3</v>
      </c>
      <c r="U652" s="1" t="n">
        <v>0</v>
      </c>
      <c r="V652" s="1" t="n">
        <v>0</v>
      </c>
      <c r="W652" s="186" t="s">
        <v>1176</v>
      </c>
      <c r="X652" s="1" t="s">
        <v>1030</v>
      </c>
      <c r="Y652" s="1" t="s">
        <v>309</v>
      </c>
    </row>
    <row r="653" customFormat="false" ht="14.25" hidden="false" customHeight="true" outlineLevel="0" collapsed="false">
      <c r="A653" s="1" t="s">
        <v>1177</v>
      </c>
      <c r="B653" s="1" t="s">
        <v>305</v>
      </c>
      <c r="C653" s="1" t="n">
        <v>0</v>
      </c>
      <c r="D653" s="1" t="n">
        <v>200</v>
      </c>
      <c r="E653" s="1" t="n">
        <v>976</v>
      </c>
      <c r="F653" s="1" t="s">
        <v>306</v>
      </c>
      <c r="G653" s="184" t="n">
        <v>0.0032198</v>
      </c>
      <c r="H653" s="184" t="n">
        <v>5.35E-005</v>
      </c>
      <c r="I653" s="184" t="n">
        <v>-8.1212E-006</v>
      </c>
      <c r="J653" s="184" t="n">
        <v>-2.081E-007</v>
      </c>
      <c r="K653" s="184" t="n">
        <v>0.0032279</v>
      </c>
      <c r="L653" s="184" t="n">
        <v>5.37E-005</v>
      </c>
      <c r="M653" s="185" t="n">
        <v>0.95</v>
      </c>
      <c r="N653" s="1" t="n">
        <v>0</v>
      </c>
      <c r="O653" s="1" t="n">
        <v>0</v>
      </c>
      <c r="P653" s="1" t="n">
        <v>0</v>
      </c>
      <c r="Q653" s="1" t="n">
        <v>1</v>
      </c>
      <c r="R653" s="1" t="n">
        <v>3.2279E-005</v>
      </c>
      <c r="S653" s="1" t="n">
        <v>5.37E-007</v>
      </c>
      <c r="T653" s="1" t="n">
        <v>4</v>
      </c>
      <c r="U653" s="1" t="n">
        <v>0</v>
      </c>
      <c r="V653" s="1" t="n">
        <v>0</v>
      </c>
      <c r="W653" s="186" t="s">
        <v>1178</v>
      </c>
      <c r="X653" s="1" t="s">
        <v>1030</v>
      </c>
      <c r="Y653" s="1" t="s">
        <v>309</v>
      </c>
    </row>
    <row r="654" customFormat="false" ht="14.25" hidden="false" customHeight="true" outlineLevel="0" collapsed="false">
      <c r="A654" s="1" t="s">
        <v>1177</v>
      </c>
      <c r="B654" s="1" t="s">
        <v>305</v>
      </c>
      <c r="C654" s="1" t="n">
        <v>0</v>
      </c>
      <c r="D654" s="1" t="n">
        <v>200</v>
      </c>
      <c r="E654" s="1" t="n">
        <v>976</v>
      </c>
      <c r="F654" s="1" t="s">
        <v>306</v>
      </c>
      <c r="G654" s="184" t="n">
        <v>0.0032203</v>
      </c>
      <c r="H654" s="184" t="n">
        <v>5.34E-005</v>
      </c>
      <c r="I654" s="184" t="n">
        <v>-8.1212E-006</v>
      </c>
      <c r="J654" s="184" t="n">
        <v>-2.081E-007</v>
      </c>
      <c r="K654" s="184" t="n">
        <v>0.0032284</v>
      </c>
      <c r="L654" s="184" t="n">
        <v>5.36E-005</v>
      </c>
      <c r="M654" s="185" t="n">
        <v>0.95</v>
      </c>
      <c r="N654" s="1" t="n">
        <v>0</v>
      </c>
      <c r="O654" s="1" t="n">
        <v>0</v>
      </c>
      <c r="P654" s="1" t="n">
        <v>0</v>
      </c>
      <c r="Q654" s="1" t="n">
        <v>1</v>
      </c>
      <c r="R654" s="1" t="n">
        <v>3.2284E-005</v>
      </c>
      <c r="S654" s="1" t="n">
        <v>5.359E-007</v>
      </c>
      <c r="T654" s="1" t="n">
        <v>4</v>
      </c>
      <c r="U654" s="1" t="n">
        <v>0</v>
      </c>
      <c r="V654" s="1" t="n">
        <v>0</v>
      </c>
      <c r="W654" s="186" t="s">
        <v>1179</v>
      </c>
      <c r="X654" s="1" t="s">
        <v>1030</v>
      </c>
      <c r="Y654" s="1" t="s">
        <v>309</v>
      </c>
    </row>
    <row r="655" customFormat="false" ht="14.25" hidden="false" customHeight="true" outlineLevel="0" collapsed="false">
      <c r="A655" s="1" t="s">
        <v>1177</v>
      </c>
      <c r="B655" s="1" t="s">
        <v>305</v>
      </c>
      <c r="C655" s="1" t="n">
        <v>0</v>
      </c>
      <c r="D655" s="1" t="n">
        <v>200</v>
      </c>
      <c r="E655" s="1" t="n">
        <v>976</v>
      </c>
      <c r="F655" s="1" t="s">
        <v>306</v>
      </c>
      <c r="G655" s="184" t="n">
        <v>0.0032191</v>
      </c>
      <c r="H655" s="184" t="n">
        <v>5.36E-005</v>
      </c>
      <c r="I655" s="184" t="n">
        <v>-8.1212E-006</v>
      </c>
      <c r="J655" s="184" t="n">
        <v>-2.081E-007</v>
      </c>
      <c r="K655" s="184" t="n">
        <v>0.0032272</v>
      </c>
      <c r="L655" s="184" t="n">
        <v>5.38E-005</v>
      </c>
      <c r="M655" s="185" t="n">
        <v>0.96</v>
      </c>
      <c r="N655" s="1" t="n">
        <v>0</v>
      </c>
      <c r="O655" s="1" t="n">
        <v>0</v>
      </c>
      <c r="P655" s="1" t="n">
        <v>0</v>
      </c>
      <c r="Q655" s="1" t="n">
        <v>1</v>
      </c>
      <c r="R655" s="1" t="n">
        <v>3.2272E-005</v>
      </c>
      <c r="S655" s="1" t="n">
        <v>5.383E-007</v>
      </c>
      <c r="T655" s="1" t="n">
        <v>4</v>
      </c>
      <c r="U655" s="1" t="n">
        <v>0</v>
      </c>
      <c r="V655" s="1" t="n">
        <v>0</v>
      </c>
      <c r="W655" s="186" t="s">
        <v>1180</v>
      </c>
      <c r="X655" s="1" t="s">
        <v>1030</v>
      </c>
      <c r="Y655" s="1" t="s">
        <v>309</v>
      </c>
    </row>
    <row r="656" customFormat="false" ht="14.25" hidden="false" customHeight="true" outlineLevel="0" collapsed="false">
      <c r="A656" s="1" t="s">
        <v>1181</v>
      </c>
      <c r="B656" s="1" t="s">
        <v>305</v>
      </c>
      <c r="C656" s="1" t="n">
        <v>0</v>
      </c>
      <c r="D656" s="1" t="n">
        <v>200</v>
      </c>
      <c r="E656" s="1" t="n">
        <v>976</v>
      </c>
      <c r="F656" s="1" t="s">
        <v>306</v>
      </c>
      <c r="G656" s="184" t="n">
        <v>0.0019624</v>
      </c>
      <c r="H656" s="184" t="n">
        <v>3.57E-005</v>
      </c>
      <c r="I656" s="184" t="n">
        <v>-8.1212E-006</v>
      </c>
      <c r="J656" s="184" t="n">
        <v>-2.081E-007</v>
      </c>
      <c r="K656" s="184" t="n">
        <v>0.0019705</v>
      </c>
      <c r="L656" s="184" t="n">
        <v>3.59E-005</v>
      </c>
      <c r="M656" s="185" t="n">
        <v>1.04</v>
      </c>
      <c r="N656" s="1" t="n">
        <v>0</v>
      </c>
      <c r="O656" s="1" t="n">
        <v>0</v>
      </c>
      <c r="P656" s="1" t="n">
        <v>0</v>
      </c>
      <c r="Q656" s="1" t="n">
        <v>1</v>
      </c>
      <c r="R656" s="1" t="n">
        <v>1.9705E-005</v>
      </c>
      <c r="S656" s="1" t="n">
        <v>3.59E-007</v>
      </c>
      <c r="T656" s="1" t="n">
        <v>3</v>
      </c>
      <c r="U656" s="1" t="n">
        <v>0</v>
      </c>
      <c r="V656" s="1" t="n">
        <v>0</v>
      </c>
      <c r="W656" s="186" t="s">
        <v>1182</v>
      </c>
      <c r="X656" s="1" t="s">
        <v>1030</v>
      </c>
      <c r="Y656" s="1" t="s">
        <v>309</v>
      </c>
    </row>
    <row r="657" customFormat="false" ht="14.25" hidden="false" customHeight="true" outlineLevel="0" collapsed="false">
      <c r="A657" s="1" t="s">
        <v>1181</v>
      </c>
      <c r="B657" s="1" t="s">
        <v>305</v>
      </c>
      <c r="C657" s="1" t="n">
        <v>0</v>
      </c>
      <c r="D657" s="1" t="n">
        <v>200</v>
      </c>
      <c r="E657" s="1" t="n">
        <v>976</v>
      </c>
      <c r="F657" s="1" t="s">
        <v>306</v>
      </c>
      <c r="G657" s="184" t="n">
        <v>0.0019626</v>
      </c>
      <c r="H657" s="184" t="n">
        <v>3.57E-005</v>
      </c>
      <c r="I657" s="184" t="n">
        <v>-8.1212E-006</v>
      </c>
      <c r="J657" s="184" t="n">
        <v>-2.081E-007</v>
      </c>
      <c r="K657" s="184" t="n">
        <v>0.0019707</v>
      </c>
      <c r="L657" s="184" t="n">
        <v>3.6E-005</v>
      </c>
      <c r="M657" s="185" t="n">
        <v>1.05</v>
      </c>
      <c r="N657" s="1" t="n">
        <v>0</v>
      </c>
      <c r="O657" s="1" t="n">
        <v>0</v>
      </c>
      <c r="P657" s="1" t="n">
        <v>0</v>
      </c>
      <c r="Q657" s="1" t="n">
        <v>1</v>
      </c>
      <c r="R657" s="1" t="n">
        <v>1.9707E-005</v>
      </c>
      <c r="S657" s="1" t="n">
        <v>3.595E-007</v>
      </c>
      <c r="T657" s="1" t="n">
        <v>3</v>
      </c>
      <c r="U657" s="1" t="n">
        <v>0</v>
      </c>
      <c r="V657" s="1" t="n">
        <v>0</v>
      </c>
      <c r="W657" s="186" t="s">
        <v>1183</v>
      </c>
      <c r="X657" s="1" t="s">
        <v>1030</v>
      </c>
      <c r="Y657" s="1" t="s">
        <v>309</v>
      </c>
    </row>
    <row r="658" customFormat="false" ht="14.25" hidden="false" customHeight="true" outlineLevel="0" collapsed="false">
      <c r="A658" s="1" t="s">
        <v>1181</v>
      </c>
      <c r="B658" s="1" t="s">
        <v>305</v>
      </c>
      <c r="C658" s="1" t="n">
        <v>0</v>
      </c>
      <c r="D658" s="1" t="n">
        <v>200</v>
      </c>
      <c r="E658" s="1" t="n">
        <v>976</v>
      </c>
      <c r="F658" s="1" t="s">
        <v>306</v>
      </c>
      <c r="G658" s="184" t="n">
        <v>0.0019626</v>
      </c>
      <c r="H658" s="184" t="n">
        <v>3.56E-005</v>
      </c>
      <c r="I658" s="184" t="n">
        <v>-8.1212E-006</v>
      </c>
      <c r="J658" s="184" t="n">
        <v>-2.081E-007</v>
      </c>
      <c r="K658" s="184" t="n">
        <v>0.0019707</v>
      </c>
      <c r="L658" s="184" t="n">
        <v>3.58E-005</v>
      </c>
      <c r="M658" s="185" t="n">
        <v>1.04</v>
      </c>
      <c r="N658" s="1" t="n">
        <v>0</v>
      </c>
      <c r="O658" s="1" t="n">
        <v>0</v>
      </c>
      <c r="P658" s="1" t="n">
        <v>0</v>
      </c>
      <c r="Q658" s="1" t="n">
        <v>1</v>
      </c>
      <c r="R658" s="1" t="n">
        <v>1.9707E-005</v>
      </c>
      <c r="S658" s="1" t="n">
        <v>3.584E-007</v>
      </c>
      <c r="T658" s="1" t="n">
        <v>3</v>
      </c>
      <c r="U658" s="1" t="n">
        <v>0</v>
      </c>
      <c r="V658" s="1" t="n">
        <v>0</v>
      </c>
      <c r="W658" s="186" t="s">
        <v>1184</v>
      </c>
      <c r="X658" s="1" t="s">
        <v>1030</v>
      </c>
      <c r="Y658" s="1" t="s">
        <v>309</v>
      </c>
    </row>
    <row r="659" customFormat="false" ht="14.25" hidden="false" customHeight="true" outlineLevel="0" collapsed="false">
      <c r="A659" s="1" t="s">
        <v>1185</v>
      </c>
      <c r="B659" s="1" t="s">
        <v>305</v>
      </c>
      <c r="C659" s="1" t="n">
        <v>0</v>
      </c>
      <c r="D659" s="1" t="n">
        <v>200</v>
      </c>
      <c r="E659" s="1" t="n">
        <v>976</v>
      </c>
      <c r="F659" s="1" t="s">
        <v>306</v>
      </c>
      <c r="G659" s="184" t="n">
        <v>0.0011889</v>
      </c>
      <c r="H659" s="184" t="n">
        <v>2.48E-005</v>
      </c>
      <c r="I659" s="184" t="n">
        <v>-8.1212E-006</v>
      </c>
      <c r="J659" s="184" t="n">
        <v>-2.081E-007</v>
      </c>
      <c r="K659" s="184" t="n">
        <v>0.0011971</v>
      </c>
      <c r="L659" s="184" t="n">
        <v>2.5E-005</v>
      </c>
      <c r="M659" s="185" t="n">
        <v>1.2</v>
      </c>
      <c r="N659" s="1" t="n">
        <v>0</v>
      </c>
      <c r="O659" s="1" t="n">
        <v>0</v>
      </c>
      <c r="P659" s="1" t="n">
        <v>0</v>
      </c>
      <c r="Q659" s="1" t="n">
        <v>1</v>
      </c>
      <c r="R659" s="1" t="n">
        <v>1.1971E-005</v>
      </c>
      <c r="S659" s="1" t="n">
        <v>2.499E-007</v>
      </c>
      <c r="T659" s="1" t="n">
        <v>3</v>
      </c>
      <c r="U659" s="1" t="n">
        <v>0</v>
      </c>
      <c r="V659" s="1" t="n">
        <v>0</v>
      </c>
      <c r="W659" s="186" t="s">
        <v>1186</v>
      </c>
      <c r="X659" s="1" t="s">
        <v>1030</v>
      </c>
      <c r="Y659" s="1" t="s">
        <v>309</v>
      </c>
    </row>
    <row r="660" customFormat="false" ht="14.25" hidden="false" customHeight="true" outlineLevel="0" collapsed="false">
      <c r="A660" s="1" t="s">
        <v>1185</v>
      </c>
      <c r="B660" s="1" t="s">
        <v>305</v>
      </c>
      <c r="C660" s="1" t="n">
        <v>0</v>
      </c>
      <c r="D660" s="1" t="n">
        <v>200</v>
      </c>
      <c r="E660" s="1" t="n">
        <v>976</v>
      </c>
      <c r="F660" s="1" t="s">
        <v>306</v>
      </c>
      <c r="G660" s="184" t="n">
        <v>0.001189</v>
      </c>
      <c r="H660" s="184" t="n">
        <v>2.48E-005</v>
      </c>
      <c r="I660" s="184" t="n">
        <v>-8.1212E-006</v>
      </c>
      <c r="J660" s="184" t="n">
        <v>-2.081E-007</v>
      </c>
      <c r="K660" s="184" t="n">
        <v>0.0011972</v>
      </c>
      <c r="L660" s="184" t="n">
        <v>2.5E-005</v>
      </c>
      <c r="M660" s="185" t="n">
        <v>1.2</v>
      </c>
      <c r="N660" s="1" t="n">
        <v>0</v>
      </c>
      <c r="O660" s="1" t="n">
        <v>0</v>
      </c>
      <c r="P660" s="1" t="n">
        <v>0</v>
      </c>
      <c r="Q660" s="1" t="n">
        <v>1</v>
      </c>
      <c r="R660" s="1" t="n">
        <v>1.1972E-005</v>
      </c>
      <c r="S660" s="1" t="n">
        <v>2.505E-007</v>
      </c>
      <c r="T660" s="1" t="n">
        <v>3</v>
      </c>
      <c r="U660" s="1" t="n">
        <v>0</v>
      </c>
      <c r="V660" s="1" t="n">
        <v>0</v>
      </c>
      <c r="W660" s="186" t="s">
        <v>1187</v>
      </c>
      <c r="X660" s="1" t="s">
        <v>1030</v>
      </c>
      <c r="Y660" s="1" t="s">
        <v>309</v>
      </c>
    </row>
    <row r="661" customFormat="false" ht="14.25" hidden="false" customHeight="true" outlineLevel="0" collapsed="false">
      <c r="A661" s="1" t="s">
        <v>1185</v>
      </c>
      <c r="B661" s="1" t="s">
        <v>305</v>
      </c>
      <c r="C661" s="1" t="n">
        <v>0</v>
      </c>
      <c r="D661" s="1" t="n">
        <v>200</v>
      </c>
      <c r="E661" s="1" t="n">
        <v>976</v>
      </c>
      <c r="F661" s="1" t="s">
        <v>306</v>
      </c>
      <c r="G661" s="184" t="n">
        <v>0.0011886</v>
      </c>
      <c r="H661" s="184" t="n">
        <v>2.49E-005</v>
      </c>
      <c r="I661" s="184" t="n">
        <v>-8.1212E-006</v>
      </c>
      <c r="J661" s="184" t="n">
        <v>-2.081E-007</v>
      </c>
      <c r="K661" s="184" t="n">
        <v>0.0011967</v>
      </c>
      <c r="L661" s="184" t="n">
        <v>2.52E-005</v>
      </c>
      <c r="M661" s="185" t="n">
        <v>1.2</v>
      </c>
      <c r="N661" s="1" t="n">
        <v>0</v>
      </c>
      <c r="O661" s="1" t="n">
        <v>0</v>
      </c>
      <c r="P661" s="1" t="n">
        <v>0</v>
      </c>
      <c r="Q661" s="1" t="n">
        <v>1</v>
      </c>
      <c r="R661" s="1" t="n">
        <v>1.1967E-005</v>
      </c>
      <c r="S661" s="1" t="n">
        <v>2.515E-007</v>
      </c>
      <c r="T661" s="1" t="n">
        <v>3</v>
      </c>
      <c r="U661" s="1" t="n">
        <v>0</v>
      </c>
      <c r="V661" s="1" t="n">
        <v>0</v>
      </c>
      <c r="W661" s="186" t="s">
        <v>1188</v>
      </c>
      <c r="X661" s="1" t="s">
        <v>1030</v>
      </c>
      <c r="Y661" s="1" t="s">
        <v>309</v>
      </c>
    </row>
    <row r="662" customFormat="false" ht="14.25" hidden="false" customHeight="true" outlineLevel="0" collapsed="false">
      <c r="A662" s="1" t="s">
        <v>1189</v>
      </c>
      <c r="B662" s="1" t="s">
        <v>305</v>
      </c>
      <c r="C662" s="1" t="n">
        <v>0</v>
      </c>
      <c r="D662" s="1" t="n">
        <v>200</v>
      </c>
      <c r="E662" s="1" t="n">
        <v>976</v>
      </c>
      <c r="F662" s="1" t="s">
        <v>306</v>
      </c>
      <c r="G662" s="184" t="n">
        <v>0.0013849</v>
      </c>
      <c r="H662" s="184" t="n">
        <v>2.75E-005</v>
      </c>
      <c r="I662" s="184" t="n">
        <v>-8.1212E-006</v>
      </c>
      <c r="J662" s="184" t="n">
        <v>-2.081E-007</v>
      </c>
      <c r="K662" s="184" t="n">
        <v>0.001393</v>
      </c>
      <c r="L662" s="184" t="n">
        <v>2.77E-005</v>
      </c>
      <c r="M662" s="185" t="n">
        <v>1.14</v>
      </c>
      <c r="N662" s="1" t="n">
        <v>0</v>
      </c>
      <c r="O662" s="1" t="n">
        <v>0</v>
      </c>
      <c r="P662" s="1" t="n">
        <v>0</v>
      </c>
      <c r="Q662" s="1" t="n">
        <v>1</v>
      </c>
      <c r="R662" s="1" t="n">
        <v>1.393E-005</v>
      </c>
      <c r="S662" s="1" t="n">
        <v>2.771E-007</v>
      </c>
      <c r="T662" s="1" t="n">
        <v>3</v>
      </c>
      <c r="U662" s="1" t="n">
        <v>0</v>
      </c>
      <c r="V662" s="1" t="n">
        <v>0</v>
      </c>
      <c r="W662" s="186" t="s">
        <v>1190</v>
      </c>
      <c r="X662" s="1" t="s">
        <v>1030</v>
      </c>
      <c r="Y662" s="1" t="s">
        <v>309</v>
      </c>
    </row>
    <row r="663" customFormat="false" ht="14.25" hidden="false" customHeight="true" outlineLevel="0" collapsed="false">
      <c r="A663" s="1" t="s">
        <v>1189</v>
      </c>
      <c r="B663" s="1" t="s">
        <v>305</v>
      </c>
      <c r="C663" s="1" t="n">
        <v>0</v>
      </c>
      <c r="D663" s="1" t="n">
        <v>200</v>
      </c>
      <c r="E663" s="1" t="n">
        <v>976</v>
      </c>
      <c r="F663" s="1" t="s">
        <v>306</v>
      </c>
      <c r="G663" s="184" t="n">
        <v>0.0013859</v>
      </c>
      <c r="H663" s="184" t="n">
        <v>2.85E-005</v>
      </c>
      <c r="I663" s="184" t="n">
        <v>-8.1212E-006</v>
      </c>
      <c r="J663" s="184" t="n">
        <v>-2.081E-007</v>
      </c>
      <c r="K663" s="184" t="n">
        <v>0.001394</v>
      </c>
      <c r="L663" s="184" t="n">
        <v>2.87E-005</v>
      </c>
      <c r="M663" s="185" t="n">
        <v>1.18</v>
      </c>
      <c r="N663" s="1" t="n">
        <v>0</v>
      </c>
      <c r="O663" s="1" t="n">
        <v>0</v>
      </c>
      <c r="P663" s="1" t="n">
        <v>0</v>
      </c>
      <c r="Q663" s="1" t="n">
        <v>1</v>
      </c>
      <c r="R663" s="1" t="n">
        <v>1.394E-005</v>
      </c>
      <c r="S663" s="1" t="n">
        <v>2.866E-007</v>
      </c>
      <c r="T663" s="1" t="n">
        <v>3</v>
      </c>
      <c r="U663" s="1" t="n">
        <v>0</v>
      </c>
      <c r="V663" s="1" t="n">
        <v>0</v>
      </c>
      <c r="W663" s="186" t="s">
        <v>1191</v>
      </c>
      <c r="X663" s="1" t="s">
        <v>1030</v>
      </c>
      <c r="Y663" s="1" t="s">
        <v>309</v>
      </c>
    </row>
    <row r="664" customFormat="false" ht="14.25" hidden="false" customHeight="true" outlineLevel="0" collapsed="false">
      <c r="A664" s="1" t="s">
        <v>1189</v>
      </c>
      <c r="B664" s="1" t="s">
        <v>305</v>
      </c>
      <c r="C664" s="1" t="n">
        <v>0</v>
      </c>
      <c r="D664" s="1" t="n">
        <v>200</v>
      </c>
      <c r="E664" s="1" t="n">
        <v>976</v>
      </c>
      <c r="F664" s="1" t="s">
        <v>306</v>
      </c>
      <c r="G664" s="184" t="n">
        <v>0.0013848</v>
      </c>
      <c r="H664" s="184" t="n">
        <v>2.77E-005</v>
      </c>
      <c r="I664" s="184" t="n">
        <v>-8.1212E-006</v>
      </c>
      <c r="J664" s="184" t="n">
        <v>-2.081E-007</v>
      </c>
      <c r="K664" s="184" t="n">
        <v>0.0013929</v>
      </c>
      <c r="L664" s="184" t="n">
        <v>2.79E-005</v>
      </c>
      <c r="M664" s="185" t="n">
        <v>1.15</v>
      </c>
      <c r="N664" s="1" t="n">
        <v>0</v>
      </c>
      <c r="O664" s="1" t="n">
        <v>0</v>
      </c>
      <c r="P664" s="1" t="n">
        <v>0</v>
      </c>
      <c r="Q664" s="1" t="n">
        <v>1</v>
      </c>
      <c r="R664" s="1" t="n">
        <v>1.3929E-005</v>
      </c>
      <c r="S664" s="1" t="n">
        <v>2.792E-007</v>
      </c>
      <c r="T664" s="1" t="n">
        <v>3</v>
      </c>
      <c r="U664" s="1" t="n">
        <v>0</v>
      </c>
      <c r="V664" s="1" t="n">
        <v>0</v>
      </c>
      <c r="W664" s="186" t="s">
        <v>1192</v>
      </c>
      <c r="X664" s="1" t="s">
        <v>1030</v>
      </c>
      <c r="Y664" s="1" t="s">
        <v>309</v>
      </c>
    </row>
    <row r="665" customFormat="false" ht="14.25" hidden="false" customHeight="true" outlineLevel="0" collapsed="false">
      <c r="A665" s="1" t="s">
        <v>1193</v>
      </c>
      <c r="B665" s="1" t="s">
        <v>305</v>
      </c>
      <c r="C665" s="1" t="n">
        <v>0</v>
      </c>
      <c r="D665" s="1" t="n">
        <v>200</v>
      </c>
      <c r="E665" s="1" t="n">
        <v>976</v>
      </c>
      <c r="F665" s="1" t="s">
        <v>306</v>
      </c>
      <c r="G665" s="184" t="n">
        <v>0.0033516</v>
      </c>
      <c r="H665" s="184" t="n">
        <v>6.25E-005</v>
      </c>
      <c r="I665" s="184" t="n">
        <v>-8.1212E-006</v>
      </c>
      <c r="J665" s="184" t="n">
        <v>-2.081E-007</v>
      </c>
      <c r="K665" s="184" t="n">
        <v>0.0033597</v>
      </c>
      <c r="L665" s="184" t="n">
        <v>6.27E-005</v>
      </c>
      <c r="M665" s="185" t="n">
        <v>1.07</v>
      </c>
      <c r="N665" s="1" t="n">
        <v>0</v>
      </c>
      <c r="O665" s="1" t="n">
        <v>0</v>
      </c>
      <c r="P665" s="1" t="n">
        <v>0</v>
      </c>
      <c r="Q665" s="1" t="n">
        <v>1</v>
      </c>
      <c r="R665" s="1" t="n">
        <v>3.3597E-005</v>
      </c>
      <c r="S665" s="1" t="n">
        <v>6.268E-007</v>
      </c>
      <c r="T665" s="1" t="n">
        <v>4</v>
      </c>
      <c r="U665" s="1" t="n">
        <v>0</v>
      </c>
      <c r="V665" s="1" t="n">
        <v>0</v>
      </c>
      <c r="W665" s="186" t="s">
        <v>1194</v>
      </c>
      <c r="X665" s="1" t="s">
        <v>1030</v>
      </c>
      <c r="Y665" s="1" t="s">
        <v>309</v>
      </c>
    </row>
    <row r="666" customFormat="false" ht="14.25" hidden="false" customHeight="true" outlineLevel="0" collapsed="false">
      <c r="A666" s="1" t="s">
        <v>1193</v>
      </c>
      <c r="B666" s="1" t="s">
        <v>305</v>
      </c>
      <c r="C666" s="1" t="n">
        <v>0</v>
      </c>
      <c r="D666" s="1" t="n">
        <v>200</v>
      </c>
      <c r="E666" s="1" t="n">
        <v>976</v>
      </c>
      <c r="F666" s="1" t="s">
        <v>306</v>
      </c>
      <c r="G666" s="184" t="n">
        <v>0.0033512</v>
      </c>
      <c r="H666" s="184" t="n">
        <v>6.16E-005</v>
      </c>
      <c r="I666" s="184" t="n">
        <v>-8.1212E-006</v>
      </c>
      <c r="J666" s="184" t="n">
        <v>-2.081E-007</v>
      </c>
      <c r="K666" s="184" t="n">
        <v>0.0033593</v>
      </c>
      <c r="L666" s="184" t="n">
        <v>6.18E-005</v>
      </c>
      <c r="M666" s="185" t="n">
        <v>1.05</v>
      </c>
      <c r="N666" s="1" t="n">
        <v>0</v>
      </c>
      <c r="O666" s="1" t="n">
        <v>0</v>
      </c>
      <c r="P666" s="1" t="n">
        <v>0</v>
      </c>
      <c r="Q666" s="1" t="n">
        <v>1</v>
      </c>
      <c r="R666" s="1" t="n">
        <v>3.3593E-005</v>
      </c>
      <c r="S666" s="1" t="n">
        <v>6.184E-007</v>
      </c>
      <c r="T666" s="1" t="n">
        <v>4</v>
      </c>
      <c r="U666" s="1" t="n">
        <v>0</v>
      </c>
      <c r="V666" s="1" t="n">
        <v>0</v>
      </c>
      <c r="W666" s="186" t="s">
        <v>1195</v>
      </c>
      <c r="X666" s="1" t="s">
        <v>1030</v>
      </c>
      <c r="Y666" s="1" t="s">
        <v>309</v>
      </c>
    </row>
    <row r="667" customFormat="false" ht="14.25" hidden="false" customHeight="true" outlineLevel="0" collapsed="false">
      <c r="A667" s="1" t="s">
        <v>1193</v>
      </c>
      <c r="B667" s="1" t="s">
        <v>305</v>
      </c>
      <c r="C667" s="1" t="n">
        <v>0</v>
      </c>
      <c r="D667" s="1" t="n">
        <v>200</v>
      </c>
      <c r="E667" s="1" t="n">
        <v>976</v>
      </c>
      <c r="F667" s="1" t="s">
        <v>306</v>
      </c>
      <c r="G667" s="184" t="n">
        <v>0.0033518</v>
      </c>
      <c r="H667" s="184" t="n">
        <v>6.25E-005</v>
      </c>
      <c r="I667" s="184" t="n">
        <v>-8.1212E-006</v>
      </c>
      <c r="J667" s="184" t="n">
        <v>-2.081E-007</v>
      </c>
      <c r="K667" s="184" t="n">
        <v>0.0033599</v>
      </c>
      <c r="L667" s="184" t="n">
        <v>6.28E-005</v>
      </c>
      <c r="M667" s="185" t="n">
        <v>1.07</v>
      </c>
      <c r="N667" s="1" t="n">
        <v>0</v>
      </c>
      <c r="O667" s="1" t="n">
        <v>0</v>
      </c>
      <c r="P667" s="1" t="n">
        <v>0</v>
      </c>
      <c r="Q667" s="1" t="n">
        <v>1</v>
      </c>
      <c r="R667" s="1" t="n">
        <v>3.3599E-005</v>
      </c>
      <c r="S667" s="1" t="n">
        <v>6.275E-007</v>
      </c>
      <c r="T667" s="1" t="n">
        <v>4</v>
      </c>
      <c r="U667" s="1" t="n">
        <v>0</v>
      </c>
      <c r="V667" s="1" t="n">
        <v>0</v>
      </c>
      <c r="W667" s="186" t="s">
        <v>1196</v>
      </c>
      <c r="X667" s="1" t="s">
        <v>1030</v>
      </c>
      <c r="Y667" s="1" t="s">
        <v>309</v>
      </c>
    </row>
    <row r="668" customFormat="false" ht="14.25" hidden="false" customHeight="true" outlineLevel="0" collapsed="false">
      <c r="A668" s="1" t="s">
        <v>1197</v>
      </c>
      <c r="B668" s="1" t="s">
        <v>305</v>
      </c>
      <c r="C668" s="1" t="n">
        <v>0</v>
      </c>
      <c r="D668" s="1" t="n">
        <v>200</v>
      </c>
      <c r="E668" s="1" t="n">
        <v>976</v>
      </c>
      <c r="F668" s="1" t="s">
        <v>306</v>
      </c>
      <c r="G668" s="184" t="n">
        <v>0.0014055</v>
      </c>
      <c r="H668" s="184" t="n">
        <v>3.1E-005</v>
      </c>
      <c r="I668" s="184" t="n">
        <v>-8.1212E-006</v>
      </c>
      <c r="J668" s="184" t="n">
        <v>-2.081E-007</v>
      </c>
      <c r="K668" s="184" t="n">
        <v>0.0014136</v>
      </c>
      <c r="L668" s="184" t="n">
        <v>3.13E-005</v>
      </c>
      <c r="M668" s="185" t="n">
        <v>1.27</v>
      </c>
      <c r="N668" s="1" t="n">
        <v>0</v>
      </c>
      <c r="O668" s="1" t="n">
        <v>0</v>
      </c>
      <c r="P668" s="1" t="n">
        <v>0</v>
      </c>
      <c r="Q668" s="1" t="n">
        <v>1</v>
      </c>
      <c r="R668" s="1" t="n">
        <v>1.4136E-005</v>
      </c>
      <c r="S668" s="1" t="n">
        <v>3.125E-007</v>
      </c>
      <c r="T668" s="1" t="n">
        <v>3</v>
      </c>
      <c r="U668" s="1" t="n">
        <v>0</v>
      </c>
      <c r="V668" s="1" t="n">
        <v>0</v>
      </c>
      <c r="W668" s="186" t="s">
        <v>1198</v>
      </c>
      <c r="X668" s="1" t="s">
        <v>1030</v>
      </c>
      <c r="Y668" s="1" t="s">
        <v>309</v>
      </c>
    </row>
    <row r="669" customFormat="false" ht="14.25" hidden="false" customHeight="true" outlineLevel="0" collapsed="false">
      <c r="A669" s="1" t="s">
        <v>1197</v>
      </c>
      <c r="B669" s="1" t="s">
        <v>305</v>
      </c>
      <c r="C669" s="1" t="n">
        <v>0</v>
      </c>
      <c r="D669" s="1" t="n">
        <v>200</v>
      </c>
      <c r="E669" s="1" t="n">
        <v>976</v>
      </c>
      <c r="F669" s="1" t="s">
        <v>306</v>
      </c>
      <c r="G669" s="184" t="n">
        <v>0.0014055</v>
      </c>
      <c r="H669" s="184" t="n">
        <v>3.11E-005</v>
      </c>
      <c r="I669" s="184" t="n">
        <v>-8.1212E-006</v>
      </c>
      <c r="J669" s="184" t="n">
        <v>-2.081E-007</v>
      </c>
      <c r="K669" s="184" t="n">
        <v>0.0014137</v>
      </c>
      <c r="L669" s="184" t="n">
        <v>3.13E-005</v>
      </c>
      <c r="M669" s="185" t="n">
        <v>1.27</v>
      </c>
      <c r="N669" s="1" t="n">
        <v>0</v>
      </c>
      <c r="O669" s="1" t="n">
        <v>0</v>
      </c>
      <c r="P669" s="1" t="n">
        <v>0</v>
      </c>
      <c r="Q669" s="1" t="n">
        <v>1</v>
      </c>
      <c r="R669" s="1" t="n">
        <v>1.4137E-005</v>
      </c>
      <c r="S669" s="1" t="n">
        <v>3.131E-007</v>
      </c>
      <c r="T669" s="1" t="n">
        <v>3</v>
      </c>
      <c r="U669" s="1" t="n">
        <v>0</v>
      </c>
      <c r="V669" s="1" t="n">
        <v>0</v>
      </c>
      <c r="W669" s="186" t="s">
        <v>1199</v>
      </c>
      <c r="X669" s="1" t="s">
        <v>1030</v>
      </c>
      <c r="Y669" s="1" t="s">
        <v>309</v>
      </c>
    </row>
    <row r="670" customFormat="false" ht="14.25" hidden="false" customHeight="true" outlineLevel="0" collapsed="false">
      <c r="A670" s="1" t="s">
        <v>1197</v>
      </c>
      <c r="B670" s="1" t="s">
        <v>305</v>
      </c>
      <c r="C670" s="1" t="n">
        <v>0</v>
      </c>
      <c r="D670" s="1" t="n">
        <v>200</v>
      </c>
      <c r="E670" s="1" t="n">
        <v>976</v>
      </c>
      <c r="F670" s="1" t="s">
        <v>306</v>
      </c>
      <c r="G670" s="184" t="n">
        <v>0.0014059</v>
      </c>
      <c r="H670" s="184" t="n">
        <v>3.09E-005</v>
      </c>
      <c r="I670" s="184" t="n">
        <v>-8.1212E-006</v>
      </c>
      <c r="J670" s="184" t="n">
        <v>-2.081E-007</v>
      </c>
      <c r="K670" s="184" t="n">
        <v>0.001414</v>
      </c>
      <c r="L670" s="184" t="n">
        <v>3.11E-005</v>
      </c>
      <c r="M670" s="185" t="n">
        <v>1.26</v>
      </c>
      <c r="N670" s="1" t="n">
        <v>0</v>
      </c>
      <c r="O670" s="1" t="n">
        <v>0</v>
      </c>
      <c r="P670" s="1" t="n">
        <v>0</v>
      </c>
      <c r="Q670" s="1" t="n">
        <v>1</v>
      </c>
      <c r="R670" s="1" t="n">
        <v>1.414E-005</v>
      </c>
      <c r="S670" s="1" t="n">
        <v>3.111E-007</v>
      </c>
      <c r="T670" s="1" t="n">
        <v>3</v>
      </c>
      <c r="U670" s="1" t="n">
        <v>0</v>
      </c>
      <c r="V670" s="1" t="n">
        <v>0</v>
      </c>
      <c r="W670" s="186" t="s">
        <v>1200</v>
      </c>
      <c r="X670" s="1" t="s">
        <v>1030</v>
      </c>
      <c r="Y670" s="1" t="s">
        <v>309</v>
      </c>
    </row>
    <row r="671" customFormat="false" ht="14.25" hidden="false" customHeight="true" outlineLevel="0" collapsed="false">
      <c r="A671" s="1" t="s">
        <v>1201</v>
      </c>
      <c r="B671" s="1" t="s">
        <v>305</v>
      </c>
      <c r="C671" s="1" t="n">
        <v>0</v>
      </c>
      <c r="D671" s="1" t="n">
        <v>200</v>
      </c>
      <c r="E671" s="1" t="n">
        <v>976</v>
      </c>
      <c r="F671" s="1" t="s">
        <v>306</v>
      </c>
      <c r="G671" s="184" t="n">
        <v>0.0014553</v>
      </c>
      <c r="H671" s="184" t="n">
        <v>3.81E-005</v>
      </c>
      <c r="I671" s="184" t="n">
        <v>-8.1212E-006</v>
      </c>
      <c r="J671" s="184" t="n">
        <v>-2.081E-007</v>
      </c>
      <c r="K671" s="184" t="n">
        <v>0.0014634</v>
      </c>
      <c r="L671" s="184" t="n">
        <v>3.83E-005</v>
      </c>
      <c r="M671" s="185" t="n">
        <v>1.5</v>
      </c>
      <c r="N671" s="1" t="n">
        <v>0</v>
      </c>
      <c r="O671" s="1" t="n">
        <v>0</v>
      </c>
      <c r="P671" s="1" t="n">
        <v>0</v>
      </c>
      <c r="Q671" s="1" t="n">
        <v>1</v>
      </c>
      <c r="R671" s="1" t="n">
        <v>1.4634E-005</v>
      </c>
      <c r="S671" s="1" t="n">
        <v>3.834E-007</v>
      </c>
      <c r="T671" s="1" t="n">
        <v>3</v>
      </c>
      <c r="U671" s="1" t="n">
        <v>0</v>
      </c>
      <c r="V671" s="1" t="n">
        <v>0</v>
      </c>
      <c r="W671" s="186" t="s">
        <v>1202</v>
      </c>
      <c r="X671" s="1" t="s">
        <v>1030</v>
      </c>
      <c r="Y671" s="1" t="s">
        <v>309</v>
      </c>
    </row>
    <row r="672" customFormat="false" ht="14.25" hidden="false" customHeight="true" outlineLevel="0" collapsed="false">
      <c r="A672" s="1" t="s">
        <v>1201</v>
      </c>
      <c r="B672" s="1" t="s">
        <v>305</v>
      </c>
      <c r="C672" s="1" t="n">
        <v>0</v>
      </c>
      <c r="D672" s="1" t="n">
        <v>200</v>
      </c>
      <c r="E672" s="1" t="n">
        <v>976</v>
      </c>
      <c r="F672" s="1" t="s">
        <v>306</v>
      </c>
      <c r="G672" s="184" t="n">
        <v>0.0014553</v>
      </c>
      <c r="H672" s="184" t="n">
        <v>3.81E-005</v>
      </c>
      <c r="I672" s="184" t="n">
        <v>-8.1212E-006</v>
      </c>
      <c r="J672" s="184" t="n">
        <v>-2.081E-007</v>
      </c>
      <c r="K672" s="184" t="n">
        <v>0.0014634</v>
      </c>
      <c r="L672" s="184" t="n">
        <v>3.83E-005</v>
      </c>
      <c r="M672" s="185" t="n">
        <v>1.5</v>
      </c>
      <c r="N672" s="1" t="n">
        <v>0</v>
      </c>
      <c r="O672" s="1" t="n">
        <v>0</v>
      </c>
      <c r="P672" s="1" t="n">
        <v>0</v>
      </c>
      <c r="Q672" s="1" t="n">
        <v>1</v>
      </c>
      <c r="R672" s="1" t="n">
        <v>1.4634E-005</v>
      </c>
      <c r="S672" s="1" t="n">
        <v>3.827E-007</v>
      </c>
      <c r="T672" s="1" t="n">
        <v>3</v>
      </c>
      <c r="U672" s="1" t="n">
        <v>0</v>
      </c>
      <c r="V672" s="1" t="n">
        <v>0</v>
      </c>
      <c r="W672" s="186" t="s">
        <v>1203</v>
      </c>
      <c r="X672" s="1" t="s">
        <v>1030</v>
      </c>
      <c r="Y672" s="1" t="s">
        <v>309</v>
      </c>
    </row>
    <row r="673" customFormat="false" ht="14.25" hidden="false" customHeight="true" outlineLevel="0" collapsed="false">
      <c r="A673" s="1" t="s">
        <v>1201</v>
      </c>
      <c r="B673" s="1" t="s">
        <v>305</v>
      </c>
      <c r="C673" s="1" t="n">
        <v>0</v>
      </c>
      <c r="D673" s="1" t="n">
        <v>200</v>
      </c>
      <c r="E673" s="1" t="n">
        <v>976</v>
      </c>
      <c r="F673" s="1" t="s">
        <v>306</v>
      </c>
      <c r="G673" s="184" t="n">
        <v>0.0014556</v>
      </c>
      <c r="H673" s="184" t="n">
        <v>3.85E-005</v>
      </c>
      <c r="I673" s="184" t="n">
        <v>-8.1212E-006</v>
      </c>
      <c r="J673" s="184" t="n">
        <v>-2.081E-007</v>
      </c>
      <c r="K673" s="184" t="n">
        <v>0.0014637</v>
      </c>
      <c r="L673" s="184" t="n">
        <v>3.87E-005</v>
      </c>
      <c r="M673" s="185" t="n">
        <v>1.51</v>
      </c>
      <c r="N673" s="1" t="n">
        <v>0</v>
      </c>
      <c r="O673" s="1" t="n">
        <v>0</v>
      </c>
      <c r="P673" s="1" t="n">
        <v>0</v>
      </c>
      <c r="Q673" s="1" t="n">
        <v>1</v>
      </c>
      <c r="R673" s="1" t="n">
        <v>1.4637E-005</v>
      </c>
      <c r="S673" s="1" t="n">
        <v>3.869E-007</v>
      </c>
      <c r="T673" s="1" t="n">
        <v>3</v>
      </c>
      <c r="U673" s="1" t="n">
        <v>0</v>
      </c>
      <c r="V673" s="1" t="n">
        <v>0</v>
      </c>
      <c r="W673" s="186" t="s">
        <v>1204</v>
      </c>
      <c r="X673" s="1" t="s">
        <v>1030</v>
      </c>
      <c r="Y673" s="1" t="s">
        <v>309</v>
      </c>
    </row>
    <row r="674" customFormat="false" ht="14.25" hidden="false" customHeight="true" outlineLevel="0" collapsed="false">
      <c r="A674" s="1" t="s">
        <v>1205</v>
      </c>
      <c r="B674" s="1" t="s">
        <v>305</v>
      </c>
      <c r="C674" s="1" t="n">
        <v>0</v>
      </c>
      <c r="D674" s="1" t="n">
        <v>200</v>
      </c>
      <c r="E674" s="1" t="n">
        <v>976</v>
      </c>
      <c r="F674" s="1" t="s">
        <v>306</v>
      </c>
      <c r="G674" s="184" t="n">
        <v>0.00099896</v>
      </c>
      <c r="H674" s="184" t="n">
        <v>2.128E-005</v>
      </c>
      <c r="I674" s="184" t="n">
        <v>-8.1212E-006</v>
      </c>
      <c r="J674" s="184" t="n">
        <v>-2.081E-007</v>
      </c>
      <c r="K674" s="184" t="n">
        <v>0.0010071</v>
      </c>
      <c r="L674" s="184" t="n">
        <v>2.15E-005</v>
      </c>
      <c r="M674" s="185" t="n">
        <v>1.22</v>
      </c>
      <c r="N674" s="1" t="n">
        <v>0</v>
      </c>
      <c r="O674" s="1" t="n">
        <v>0</v>
      </c>
      <c r="P674" s="1" t="n">
        <v>0</v>
      </c>
      <c r="Q674" s="1" t="n">
        <v>1</v>
      </c>
      <c r="R674" s="1" t="n">
        <v>1.0071E-005</v>
      </c>
      <c r="S674" s="1" t="n">
        <v>2.149E-007</v>
      </c>
      <c r="T674" s="1" t="n">
        <v>3</v>
      </c>
      <c r="U674" s="1" t="n">
        <v>0</v>
      </c>
      <c r="V674" s="1" t="n">
        <v>0</v>
      </c>
      <c r="W674" s="186" t="s">
        <v>1206</v>
      </c>
      <c r="X674" s="1" t="s">
        <v>1030</v>
      </c>
      <c r="Y674" s="1" t="s">
        <v>309</v>
      </c>
    </row>
    <row r="675" customFormat="false" ht="14.25" hidden="false" customHeight="true" outlineLevel="0" collapsed="false">
      <c r="A675" s="1" t="s">
        <v>1205</v>
      </c>
      <c r="B675" s="1" t="s">
        <v>305</v>
      </c>
      <c r="C675" s="1" t="n">
        <v>0</v>
      </c>
      <c r="D675" s="1" t="n">
        <v>200</v>
      </c>
      <c r="E675" s="1" t="n">
        <v>976</v>
      </c>
      <c r="F675" s="1" t="s">
        <v>306</v>
      </c>
      <c r="G675" s="184" t="n">
        <v>0.00099855</v>
      </c>
      <c r="H675" s="184" t="n">
        <v>2.1215E-005</v>
      </c>
      <c r="I675" s="184" t="n">
        <v>-8.1212E-006</v>
      </c>
      <c r="J675" s="184" t="n">
        <v>-2.081E-007</v>
      </c>
      <c r="K675" s="184" t="n">
        <v>0.0010067</v>
      </c>
      <c r="L675" s="184" t="n">
        <v>2.14E-005</v>
      </c>
      <c r="M675" s="185" t="n">
        <v>1.22</v>
      </c>
      <c r="N675" s="1" t="n">
        <v>0</v>
      </c>
      <c r="O675" s="1" t="n">
        <v>0</v>
      </c>
      <c r="P675" s="1" t="n">
        <v>0</v>
      </c>
      <c r="Q675" s="1" t="n">
        <v>1</v>
      </c>
      <c r="R675" s="1" t="n">
        <v>1.0067E-005</v>
      </c>
      <c r="S675" s="1" t="n">
        <v>2.142E-007</v>
      </c>
      <c r="T675" s="1" t="n">
        <v>3</v>
      </c>
      <c r="U675" s="1" t="n">
        <v>0</v>
      </c>
      <c r="V675" s="1" t="n">
        <v>0</v>
      </c>
      <c r="W675" s="186" t="s">
        <v>1207</v>
      </c>
      <c r="X675" s="1" t="s">
        <v>1030</v>
      </c>
      <c r="Y675" s="1" t="s">
        <v>309</v>
      </c>
    </row>
    <row r="676" customFormat="false" ht="14.25" hidden="false" customHeight="true" outlineLevel="0" collapsed="false">
      <c r="A676" s="1" t="s">
        <v>1205</v>
      </c>
      <c r="B676" s="1" t="s">
        <v>305</v>
      </c>
      <c r="C676" s="1" t="n">
        <v>0</v>
      </c>
      <c r="D676" s="1" t="n">
        <v>200</v>
      </c>
      <c r="E676" s="1" t="n">
        <v>976</v>
      </c>
      <c r="F676" s="1" t="s">
        <v>306</v>
      </c>
      <c r="G676" s="184" t="n">
        <v>0.0009985</v>
      </c>
      <c r="H676" s="184" t="n">
        <v>2.1387E-005</v>
      </c>
      <c r="I676" s="184" t="n">
        <v>-8.1212E-006</v>
      </c>
      <c r="J676" s="184" t="n">
        <v>-2.081E-007</v>
      </c>
      <c r="K676" s="184" t="n">
        <v>0.0010066</v>
      </c>
      <c r="L676" s="184" t="n">
        <v>2.16E-005</v>
      </c>
      <c r="M676" s="185" t="n">
        <v>1.23</v>
      </c>
      <c r="N676" s="1" t="n">
        <v>0</v>
      </c>
      <c r="O676" s="1" t="n">
        <v>0</v>
      </c>
      <c r="P676" s="1" t="n">
        <v>0</v>
      </c>
      <c r="Q676" s="1" t="n">
        <v>1</v>
      </c>
      <c r="R676" s="1" t="n">
        <v>1.0066E-005</v>
      </c>
      <c r="S676" s="1" t="n">
        <v>2.16E-007</v>
      </c>
      <c r="T676" s="1" t="n">
        <v>3</v>
      </c>
      <c r="U676" s="1" t="n">
        <v>0</v>
      </c>
      <c r="V676" s="1" t="n">
        <v>0</v>
      </c>
      <c r="W676" s="186" t="s">
        <v>1208</v>
      </c>
      <c r="X676" s="1" t="s">
        <v>1030</v>
      </c>
      <c r="Y676" s="1" t="s">
        <v>309</v>
      </c>
    </row>
    <row r="677" customFormat="false" ht="14.25" hidden="false" customHeight="true" outlineLevel="0" collapsed="false">
      <c r="A677" s="1" t="s">
        <v>1209</v>
      </c>
      <c r="B677" s="1" t="s">
        <v>305</v>
      </c>
      <c r="C677" s="1" t="n">
        <v>0</v>
      </c>
      <c r="D677" s="1" t="n">
        <v>200</v>
      </c>
      <c r="E677" s="1" t="n">
        <v>976</v>
      </c>
      <c r="F677" s="1" t="s">
        <v>306</v>
      </c>
      <c r="G677" s="184" t="n">
        <v>0.00059466</v>
      </c>
      <c r="H677" s="184" t="n">
        <v>1.4268E-005</v>
      </c>
      <c r="I677" s="184" t="n">
        <v>-8.1212E-006</v>
      </c>
      <c r="J677" s="184" t="n">
        <v>-2.081E-007</v>
      </c>
      <c r="K677" s="184" t="n">
        <v>0.00060278</v>
      </c>
      <c r="L677" s="184" t="n">
        <v>1.4477E-005</v>
      </c>
      <c r="M677" s="185" t="n">
        <v>1.38</v>
      </c>
      <c r="N677" s="1" t="n">
        <v>0</v>
      </c>
      <c r="O677" s="1" t="n">
        <v>0</v>
      </c>
      <c r="P677" s="1" t="n">
        <v>0</v>
      </c>
      <c r="Q677" s="1" t="n">
        <v>1</v>
      </c>
      <c r="R677" s="1" t="n">
        <v>6.0278E-006</v>
      </c>
      <c r="S677" s="1" t="n">
        <v>1.448E-007</v>
      </c>
      <c r="T677" s="1" t="n">
        <v>3</v>
      </c>
      <c r="U677" s="1" t="n">
        <v>0</v>
      </c>
      <c r="V677" s="1" t="n">
        <v>0</v>
      </c>
      <c r="W677" s="186" t="s">
        <v>1210</v>
      </c>
      <c r="X677" s="1" t="s">
        <v>1030</v>
      </c>
      <c r="Y677" s="1" t="s">
        <v>309</v>
      </c>
    </row>
    <row r="678" customFormat="false" ht="14.25" hidden="false" customHeight="true" outlineLevel="0" collapsed="false">
      <c r="A678" s="1" t="s">
        <v>1209</v>
      </c>
      <c r="B678" s="1" t="s">
        <v>305</v>
      </c>
      <c r="C678" s="1" t="n">
        <v>0</v>
      </c>
      <c r="D678" s="1" t="n">
        <v>200</v>
      </c>
      <c r="E678" s="1" t="n">
        <v>976</v>
      </c>
      <c r="F678" s="1" t="s">
        <v>306</v>
      </c>
      <c r="G678" s="184" t="n">
        <v>0.00059425</v>
      </c>
      <c r="H678" s="184" t="n">
        <v>1.4452E-005</v>
      </c>
      <c r="I678" s="184" t="n">
        <v>-8.1212E-006</v>
      </c>
      <c r="J678" s="184" t="n">
        <v>-2.081E-007</v>
      </c>
      <c r="K678" s="184" t="n">
        <v>0.00060238</v>
      </c>
      <c r="L678" s="184" t="n">
        <v>1.466E-005</v>
      </c>
      <c r="M678" s="185" t="n">
        <v>1.39</v>
      </c>
      <c r="N678" s="1" t="n">
        <v>0</v>
      </c>
      <c r="O678" s="1" t="n">
        <v>0</v>
      </c>
      <c r="P678" s="1" t="n">
        <v>0</v>
      </c>
      <c r="Q678" s="1" t="n">
        <v>1</v>
      </c>
      <c r="R678" s="1" t="n">
        <v>6.0238E-006</v>
      </c>
      <c r="S678" s="1" t="n">
        <v>1.466E-007</v>
      </c>
      <c r="T678" s="1" t="n">
        <v>3</v>
      </c>
      <c r="U678" s="1" t="n">
        <v>0</v>
      </c>
      <c r="V678" s="1" t="n">
        <v>0</v>
      </c>
      <c r="W678" s="186" t="s">
        <v>1211</v>
      </c>
      <c r="X678" s="1" t="s">
        <v>1030</v>
      </c>
      <c r="Y678" s="1" t="s">
        <v>309</v>
      </c>
    </row>
    <row r="679" customFormat="false" ht="14.25" hidden="false" customHeight="true" outlineLevel="0" collapsed="false">
      <c r="A679" s="1" t="s">
        <v>1209</v>
      </c>
      <c r="B679" s="1" t="s">
        <v>305</v>
      </c>
      <c r="C679" s="1" t="n">
        <v>0</v>
      </c>
      <c r="D679" s="1" t="n">
        <v>200</v>
      </c>
      <c r="E679" s="1" t="n">
        <v>976</v>
      </c>
      <c r="F679" s="1" t="s">
        <v>306</v>
      </c>
      <c r="G679" s="184" t="n">
        <v>0.0005946</v>
      </c>
      <c r="H679" s="184" t="n">
        <v>1.4059E-005</v>
      </c>
      <c r="I679" s="184" t="n">
        <v>-8.1212E-006</v>
      </c>
      <c r="J679" s="184" t="n">
        <v>-2.081E-007</v>
      </c>
      <c r="K679" s="184" t="n">
        <v>0.00060272</v>
      </c>
      <c r="L679" s="184" t="n">
        <v>1.4267E-005</v>
      </c>
      <c r="M679" s="185" t="n">
        <v>1.36</v>
      </c>
      <c r="N679" s="1" t="n">
        <v>0</v>
      </c>
      <c r="O679" s="1" t="n">
        <v>0</v>
      </c>
      <c r="P679" s="1" t="n">
        <v>0</v>
      </c>
      <c r="Q679" s="1" t="n">
        <v>1</v>
      </c>
      <c r="R679" s="1" t="n">
        <v>6.0272E-006</v>
      </c>
      <c r="S679" s="1" t="n">
        <v>1.427E-007</v>
      </c>
      <c r="T679" s="1" t="n">
        <v>3</v>
      </c>
      <c r="U679" s="1" t="n">
        <v>0</v>
      </c>
      <c r="V679" s="1" t="n">
        <v>0</v>
      </c>
      <c r="W679" s="186" t="s">
        <v>1212</v>
      </c>
      <c r="X679" s="1" t="s">
        <v>1030</v>
      </c>
      <c r="Y679" s="1" t="s">
        <v>309</v>
      </c>
    </row>
    <row r="680" customFormat="false" ht="14.25" hidden="false" customHeight="true" outlineLevel="0" collapsed="false">
      <c r="A680" s="1" t="s">
        <v>1213</v>
      </c>
      <c r="B680" s="1" t="s">
        <v>305</v>
      </c>
      <c r="C680" s="1" t="n">
        <v>0</v>
      </c>
      <c r="D680" s="1" t="n">
        <v>200</v>
      </c>
      <c r="E680" s="1" t="n">
        <v>976</v>
      </c>
      <c r="F680" s="1" t="s">
        <v>306</v>
      </c>
      <c r="G680" s="184" t="n">
        <v>0.00085622</v>
      </c>
      <c r="H680" s="184" t="n">
        <v>1.9996E-005</v>
      </c>
      <c r="I680" s="184" t="n">
        <v>-8.1212E-006</v>
      </c>
      <c r="J680" s="184" t="n">
        <v>-2.081E-007</v>
      </c>
      <c r="K680" s="184" t="n">
        <v>0.00086434</v>
      </c>
      <c r="L680" s="184" t="n">
        <v>2.0204E-005</v>
      </c>
      <c r="M680" s="185" t="n">
        <v>1.34</v>
      </c>
      <c r="N680" s="1" t="n">
        <v>0</v>
      </c>
      <c r="O680" s="1" t="n">
        <v>0</v>
      </c>
      <c r="P680" s="1" t="n">
        <v>0</v>
      </c>
      <c r="Q680" s="1" t="n">
        <v>1</v>
      </c>
      <c r="R680" s="1" t="n">
        <v>8.6434E-006</v>
      </c>
      <c r="S680" s="1" t="n">
        <v>2.02E-007</v>
      </c>
      <c r="T680" s="1" t="n">
        <v>3</v>
      </c>
      <c r="U680" s="1" t="n">
        <v>0</v>
      </c>
      <c r="V680" s="1" t="n">
        <v>0</v>
      </c>
      <c r="W680" s="186" t="s">
        <v>1214</v>
      </c>
      <c r="X680" s="1" t="s">
        <v>1030</v>
      </c>
      <c r="Y680" s="1" t="s">
        <v>309</v>
      </c>
    </row>
    <row r="681" customFormat="false" ht="14.25" hidden="false" customHeight="true" outlineLevel="0" collapsed="false">
      <c r="A681" s="1" t="s">
        <v>1213</v>
      </c>
      <c r="B681" s="1" t="s">
        <v>305</v>
      </c>
      <c r="C681" s="1" t="n">
        <v>0</v>
      </c>
      <c r="D681" s="1" t="n">
        <v>200</v>
      </c>
      <c r="E681" s="1" t="n">
        <v>976</v>
      </c>
      <c r="F681" s="1" t="s">
        <v>306</v>
      </c>
      <c r="G681" s="184" t="n">
        <v>0.00085609</v>
      </c>
      <c r="H681" s="184" t="n">
        <v>1.9811E-005</v>
      </c>
      <c r="I681" s="184" t="n">
        <v>-8.1212E-006</v>
      </c>
      <c r="J681" s="184" t="n">
        <v>-2.081E-007</v>
      </c>
      <c r="K681" s="184" t="n">
        <v>0.00086421</v>
      </c>
      <c r="L681" s="184" t="n">
        <v>2.0019E-005</v>
      </c>
      <c r="M681" s="185" t="n">
        <v>1.33</v>
      </c>
      <c r="N681" s="1" t="n">
        <v>0</v>
      </c>
      <c r="O681" s="1" t="n">
        <v>0</v>
      </c>
      <c r="P681" s="1" t="n">
        <v>0</v>
      </c>
      <c r="Q681" s="1" t="n">
        <v>1</v>
      </c>
      <c r="R681" s="1" t="n">
        <v>8.6421E-006</v>
      </c>
      <c r="S681" s="1" t="n">
        <v>2.002E-007</v>
      </c>
      <c r="T681" s="1" t="n">
        <v>3</v>
      </c>
      <c r="U681" s="1" t="n">
        <v>0</v>
      </c>
      <c r="V681" s="1" t="n">
        <v>0</v>
      </c>
      <c r="W681" s="186" t="s">
        <v>1215</v>
      </c>
      <c r="X681" s="1" t="s">
        <v>1030</v>
      </c>
      <c r="Y681" s="1" t="s">
        <v>309</v>
      </c>
    </row>
    <row r="682" customFormat="false" ht="14.25" hidden="false" customHeight="true" outlineLevel="0" collapsed="false">
      <c r="A682" s="1" t="s">
        <v>1213</v>
      </c>
      <c r="B682" s="1" t="s">
        <v>305</v>
      </c>
      <c r="C682" s="1" t="n">
        <v>0</v>
      </c>
      <c r="D682" s="1" t="n">
        <v>200</v>
      </c>
      <c r="E682" s="1" t="n">
        <v>976</v>
      </c>
      <c r="F682" s="1" t="s">
        <v>306</v>
      </c>
      <c r="G682" s="184" t="n">
        <v>0.00085604</v>
      </c>
      <c r="H682" s="184" t="n">
        <v>1.9694E-005</v>
      </c>
      <c r="I682" s="184" t="n">
        <v>-8.1212E-006</v>
      </c>
      <c r="J682" s="184" t="n">
        <v>-2.081E-007</v>
      </c>
      <c r="K682" s="184" t="n">
        <v>0.00086416</v>
      </c>
      <c r="L682" s="184" t="n">
        <v>1.9902E-005</v>
      </c>
      <c r="M682" s="185" t="n">
        <v>1.32</v>
      </c>
      <c r="N682" s="1" t="n">
        <v>0</v>
      </c>
      <c r="O682" s="1" t="n">
        <v>0</v>
      </c>
      <c r="P682" s="1" t="n">
        <v>0</v>
      </c>
      <c r="Q682" s="1" t="n">
        <v>1</v>
      </c>
      <c r="R682" s="1" t="n">
        <v>8.6416E-006</v>
      </c>
      <c r="S682" s="1" t="n">
        <v>1.99E-007</v>
      </c>
      <c r="T682" s="1" t="n">
        <v>3</v>
      </c>
      <c r="U682" s="1" t="n">
        <v>0</v>
      </c>
      <c r="V682" s="1" t="n">
        <v>0</v>
      </c>
      <c r="W682" s="186" t="s">
        <v>1216</v>
      </c>
      <c r="X682" s="1" t="s">
        <v>1030</v>
      </c>
      <c r="Y682" s="1" t="s">
        <v>309</v>
      </c>
    </row>
    <row r="683" customFormat="false" ht="14.25" hidden="false" customHeight="true" outlineLevel="0" collapsed="false">
      <c r="A683" s="1" t="s">
        <v>1217</v>
      </c>
      <c r="B683" s="1" t="s">
        <v>305</v>
      </c>
      <c r="C683" s="1" t="n">
        <v>0</v>
      </c>
      <c r="D683" s="1" t="n">
        <v>200</v>
      </c>
      <c r="E683" s="1" t="n">
        <v>976</v>
      </c>
      <c r="F683" s="1" t="s">
        <v>306</v>
      </c>
      <c r="G683" s="184" t="n">
        <v>0.0024567</v>
      </c>
      <c r="H683" s="184" t="n">
        <v>5.13E-005</v>
      </c>
      <c r="I683" s="184" t="n">
        <v>-8.1212E-006</v>
      </c>
      <c r="J683" s="184" t="n">
        <v>-2.081E-007</v>
      </c>
      <c r="K683" s="184" t="n">
        <v>0.0024648</v>
      </c>
      <c r="L683" s="184" t="n">
        <v>5.15E-005</v>
      </c>
      <c r="M683" s="185" t="n">
        <v>1.2</v>
      </c>
      <c r="N683" s="1" t="n">
        <v>0</v>
      </c>
      <c r="O683" s="1" t="n">
        <v>0</v>
      </c>
      <c r="P683" s="1" t="n">
        <v>0</v>
      </c>
      <c r="Q683" s="1" t="n">
        <v>1</v>
      </c>
      <c r="R683" s="1" t="n">
        <v>2.4648E-005</v>
      </c>
      <c r="S683" s="1" t="n">
        <v>5.154E-007</v>
      </c>
      <c r="T683" s="1" t="n">
        <v>3</v>
      </c>
      <c r="U683" s="1" t="n">
        <v>0</v>
      </c>
      <c r="V683" s="1" t="n">
        <v>0</v>
      </c>
      <c r="W683" s="186" t="s">
        <v>1218</v>
      </c>
      <c r="X683" s="1" t="s">
        <v>1030</v>
      </c>
      <c r="Y683" s="1" t="s">
        <v>309</v>
      </c>
    </row>
    <row r="684" customFormat="false" ht="14.25" hidden="false" customHeight="true" outlineLevel="0" collapsed="false">
      <c r="A684" s="1" t="s">
        <v>1217</v>
      </c>
      <c r="B684" s="1" t="s">
        <v>305</v>
      </c>
      <c r="C684" s="1" t="n">
        <v>0</v>
      </c>
      <c r="D684" s="1" t="n">
        <v>200</v>
      </c>
      <c r="E684" s="1" t="n">
        <v>976</v>
      </c>
      <c r="F684" s="1" t="s">
        <v>306</v>
      </c>
      <c r="G684" s="184" t="n">
        <v>0.0024569</v>
      </c>
      <c r="H684" s="184" t="n">
        <v>5.14E-005</v>
      </c>
      <c r="I684" s="184" t="n">
        <v>-8.1212E-006</v>
      </c>
      <c r="J684" s="184" t="n">
        <v>-2.081E-007</v>
      </c>
      <c r="K684" s="184" t="n">
        <v>0.002465</v>
      </c>
      <c r="L684" s="184" t="n">
        <v>5.16E-005</v>
      </c>
      <c r="M684" s="185" t="n">
        <v>1.2</v>
      </c>
      <c r="N684" s="1" t="n">
        <v>0</v>
      </c>
      <c r="O684" s="1" t="n">
        <v>0</v>
      </c>
      <c r="P684" s="1" t="n">
        <v>0</v>
      </c>
      <c r="Q684" s="1" t="n">
        <v>1</v>
      </c>
      <c r="R684" s="1" t="n">
        <v>2.465E-005</v>
      </c>
      <c r="S684" s="1" t="n">
        <v>5.162E-007</v>
      </c>
      <c r="T684" s="1" t="n">
        <v>3</v>
      </c>
      <c r="U684" s="1" t="n">
        <v>0</v>
      </c>
      <c r="V684" s="1" t="n">
        <v>0</v>
      </c>
      <c r="W684" s="186" t="s">
        <v>1219</v>
      </c>
      <c r="X684" s="1" t="s">
        <v>1030</v>
      </c>
      <c r="Y684" s="1" t="s">
        <v>309</v>
      </c>
    </row>
    <row r="685" customFormat="false" ht="14.25" hidden="false" customHeight="true" outlineLevel="0" collapsed="false">
      <c r="A685" s="1" t="s">
        <v>1217</v>
      </c>
      <c r="B685" s="1" t="s">
        <v>305</v>
      </c>
      <c r="C685" s="1" t="n">
        <v>0</v>
      </c>
      <c r="D685" s="1" t="n">
        <v>200</v>
      </c>
      <c r="E685" s="1" t="n">
        <v>976</v>
      </c>
      <c r="F685" s="1" t="s">
        <v>306</v>
      </c>
      <c r="G685" s="184" t="n">
        <v>0.0024568</v>
      </c>
      <c r="H685" s="184" t="n">
        <v>5.14E-005</v>
      </c>
      <c r="I685" s="184" t="n">
        <v>-8.1212E-006</v>
      </c>
      <c r="J685" s="184" t="n">
        <v>-2.081E-007</v>
      </c>
      <c r="K685" s="184" t="n">
        <v>0.002465</v>
      </c>
      <c r="L685" s="184" t="n">
        <v>5.16E-005</v>
      </c>
      <c r="M685" s="185" t="n">
        <v>1.2</v>
      </c>
      <c r="N685" s="1" t="n">
        <v>0</v>
      </c>
      <c r="O685" s="1" t="n">
        <v>0</v>
      </c>
      <c r="P685" s="1" t="n">
        <v>0</v>
      </c>
      <c r="Q685" s="1" t="n">
        <v>1</v>
      </c>
      <c r="R685" s="1" t="n">
        <v>2.465E-005</v>
      </c>
      <c r="S685" s="1" t="n">
        <v>5.16E-007</v>
      </c>
      <c r="T685" s="1" t="n">
        <v>3</v>
      </c>
      <c r="U685" s="1" t="n">
        <v>0</v>
      </c>
      <c r="V685" s="1" t="n">
        <v>0</v>
      </c>
      <c r="W685" s="186" t="s">
        <v>1220</v>
      </c>
      <c r="X685" s="1" t="s">
        <v>1030</v>
      </c>
      <c r="Y685" s="1" t="s">
        <v>309</v>
      </c>
    </row>
    <row r="686" customFormat="false" ht="14.25" hidden="false" customHeight="true" outlineLevel="0" collapsed="false">
      <c r="A686" s="1" t="s">
        <v>1221</v>
      </c>
      <c r="B686" s="1" t="s">
        <v>305</v>
      </c>
      <c r="C686" s="1" t="n">
        <v>0</v>
      </c>
      <c r="D686" s="1" t="n">
        <v>200</v>
      </c>
      <c r="E686" s="1" t="n">
        <v>976</v>
      </c>
      <c r="F686" s="1" t="s">
        <v>306</v>
      </c>
      <c r="G686" s="184" t="n">
        <v>0.0023426</v>
      </c>
      <c r="H686" s="184" t="n">
        <v>4.7E-005</v>
      </c>
      <c r="I686" s="184" t="n">
        <v>-8.1212E-006</v>
      </c>
      <c r="J686" s="184" t="n">
        <v>-2.081E-007</v>
      </c>
      <c r="K686" s="184" t="n">
        <v>0.0023508</v>
      </c>
      <c r="L686" s="184" t="n">
        <v>4.72E-005</v>
      </c>
      <c r="M686" s="185" t="n">
        <v>1.15</v>
      </c>
      <c r="N686" s="1" t="n">
        <v>0</v>
      </c>
      <c r="O686" s="1" t="n">
        <v>0</v>
      </c>
      <c r="P686" s="1" t="n">
        <v>0</v>
      </c>
      <c r="Q686" s="1" t="n">
        <v>1</v>
      </c>
      <c r="R686" s="1" t="n">
        <v>2.3508E-005</v>
      </c>
      <c r="S686" s="1" t="n">
        <v>4.719E-007</v>
      </c>
      <c r="T686" s="1" t="n">
        <v>3</v>
      </c>
      <c r="U686" s="1" t="n">
        <v>0</v>
      </c>
      <c r="V686" s="1" t="n">
        <v>0</v>
      </c>
      <c r="W686" s="186" t="s">
        <v>1222</v>
      </c>
      <c r="X686" s="1" t="s">
        <v>1030</v>
      </c>
      <c r="Y686" s="1" t="s">
        <v>309</v>
      </c>
    </row>
    <row r="687" customFormat="false" ht="14.25" hidden="false" customHeight="true" outlineLevel="0" collapsed="false">
      <c r="A687" s="1" t="s">
        <v>1221</v>
      </c>
      <c r="B687" s="1" t="s">
        <v>305</v>
      </c>
      <c r="C687" s="1" t="n">
        <v>0</v>
      </c>
      <c r="D687" s="1" t="n">
        <v>200</v>
      </c>
      <c r="E687" s="1" t="n">
        <v>976</v>
      </c>
      <c r="F687" s="1" t="s">
        <v>306</v>
      </c>
      <c r="G687" s="184" t="n">
        <v>0.0023423</v>
      </c>
      <c r="H687" s="184" t="n">
        <v>4.72E-005</v>
      </c>
      <c r="I687" s="184" t="n">
        <v>-8.1212E-006</v>
      </c>
      <c r="J687" s="184" t="n">
        <v>-2.081E-007</v>
      </c>
      <c r="K687" s="184" t="n">
        <v>0.0023505</v>
      </c>
      <c r="L687" s="184" t="n">
        <v>4.74E-005</v>
      </c>
      <c r="M687" s="185" t="n">
        <v>1.16</v>
      </c>
      <c r="N687" s="1" t="n">
        <v>0</v>
      </c>
      <c r="O687" s="1" t="n">
        <v>0</v>
      </c>
      <c r="P687" s="1" t="n">
        <v>0</v>
      </c>
      <c r="Q687" s="1" t="n">
        <v>1</v>
      </c>
      <c r="R687" s="1" t="n">
        <v>2.3505E-005</v>
      </c>
      <c r="S687" s="1" t="n">
        <v>4.743E-007</v>
      </c>
      <c r="T687" s="1" t="n">
        <v>3</v>
      </c>
      <c r="U687" s="1" t="n">
        <v>0</v>
      </c>
      <c r="V687" s="1" t="n">
        <v>0</v>
      </c>
      <c r="W687" s="186" t="s">
        <v>1223</v>
      </c>
      <c r="X687" s="1" t="s">
        <v>1030</v>
      </c>
      <c r="Y687" s="1" t="s">
        <v>309</v>
      </c>
    </row>
    <row r="688" customFormat="false" ht="14.25" hidden="false" customHeight="true" outlineLevel="0" collapsed="false">
      <c r="A688" s="1" t="s">
        <v>1221</v>
      </c>
      <c r="B688" s="1" t="s">
        <v>305</v>
      </c>
      <c r="C688" s="1" t="n">
        <v>0</v>
      </c>
      <c r="D688" s="1" t="n">
        <v>200</v>
      </c>
      <c r="E688" s="1" t="n">
        <v>976</v>
      </c>
      <c r="F688" s="1" t="s">
        <v>306</v>
      </c>
      <c r="G688" s="184" t="n">
        <v>0.0023423</v>
      </c>
      <c r="H688" s="184" t="n">
        <v>4.7E-005</v>
      </c>
      <c r="I688" s="184" t="n">
        <v>-8.1212E-006</v>
      </c>
      <c r="J688" s="184" t="n">
        <v>-2.081E-007</v>
      </c>
      <c r="K688" s="184" t="n">
        <v>0.0023504</v>
      </c>
      <c r="L688" s="184" t="n">
        <v>4.72E-005</v>
      </c>
      <c r="M688" s="185" t="n">
        <v>1.15</v>
      </c>
      <c r="N688" s="1" t="n">
        <v>0</v>
      </c>
      <c r="O688" s="1" t="n">
        <v>0</v>
      </c>
      <c r="P688" s="1" t="n">
        <v>0</v>
      </c>
      <c r="Q688" s="1" t="n">
        <v>1</v>
      </c>
      <c r="R688" s="1" t="n">
        <v>2.3504E-005</v>
      </c>
      <c r="S688" s="1" t="n">
        <v>4.721E-007</v>
      </c>
      <c r="T688" s="1" t="n">
        <v>3</v>
      </c>
      <c r="U688" s="1" t="n">
        <v>0</v>
      </c>
      <c r="V688" s="1" t="n">
        <v>0</v>
      </c>
      <c r="W688" s="186" t="s">
        <v>1224</v>
      </c>
      <c r="X688" s="1" t="s">
        <v>1030</v>
      </c>
      <c r="Y688" s="1" t="s">
        <v>309</v>
      </c>
    </row>
    <row r="689" customFormat="false" ht="14.25" hidden="false" customHeight="true" outlineLevel="0" collapsed="false">
      <c r="A689" s="1" t="s">
        <v>1225</v>
      </c>
      <c r="B689" s="1" t="s">
        <v>305</v>
      </c>
      <c r="C689" s="1" t="n">
        <v>0</v>
      </c>
      <c r="D689" s="1" t="n">
        <v>200</v>
      </c>
      <c r="E689" s="1" t="n">
        <v>976</v>
      </c>
      <c r="F689" s="1" t="s">
        <v>306</v>
      </c>
      <c r="G689" s="184" t="n">
        <v>0.0031048</v>
      </c>
      <c r="H689" s="184" t="n">
        <v>5.76E-005</v>
      </c>
      <c r="I689" s="184" t="n">
        <v>-8.1212E-006</v>
      </c>
      <c r="J689" s="184" t="n">
        <v>-2.081E-007</v>
      </c>
      <c r="K689" s="184" t="n">
        <v>0.003113</v>
      </c>
      <c r="L689" s="184" t="n">
        <v>5.78E-005</v>
      </c>
      <c r="M689" s="185" t="n">
        <v>1.06</v>
      </c>
      <c r="N689" s="1" t="n">
        <v>0</v>
      </c>
      <c r="O689" s="1" t="n">
        <v>0</v>
      </c>
      <c r="P689" s="1" t="n">
        <v>0</v>
      </c>
      <c r="Q689" s="1" t="n">
        <v>1</v>
      </c>
      <c r="R689" s="1" t="n">
        <v>3.113E-005</v>
      </c>
      <c r="S689" s="1" t="n">
        <v>5.782E-007</v>
      </c>
      <c r="T689" s="1" t="n">
        <v>4</v>
      </c>
      <c r="U689" s="1" t="n">
        <v>0</v>
      </c>
      <c r="V689" s="1" t="n">
        <v>0</v>
      </c>
      <c r="W689" s="186" t="s">
        <v>1226</v>
      </c>
      <c r="X689" s="1" t="s">
        <v>1030</v>
      </c>
      <c r="Y689" s="1" t="s">
        <v>309</v>
      </c>
    </row>
    <row r="690" customFormat="false" ht="14.25" hidden="false" customHeight="true" outlineLevel="0" collapsed="false">
      <c r="A690" s="1" t="s">
        <v>1225</v>
      </c>
      <c r="B690" s="1" t="s">
        <v>305</v>
      </c>
      <c r="C690" s="1" t="n">
        <v>0</v>
      </c>
      <c r="D690" s="1" t="n">
        <v>200</v>
      </c>
      <c r="E690" s="1" t="n">
        <v>976</v>
      </c>
      <c r="F690" s="1" t="s">
        <v>306</v>
      </c>
      <c r="G690" s="184" t="n">
        <v>0.0031051</v>
      </c>
      <c r="H690" s="184" t="n">
        <v>5.76E-005</v>
      </c>
      <c r="I690" s="184" t="n">
        <v>-8.1212E-006</v>
      </c>
      <c r="J690" s="184" t="n">
        <v>-2.081E-007</v>
      </c>
      <c r="K690" s="184" t="n">
        <v>0.0031132</v>
      </c>
      <c r="L690" s="184" t="n">
        <v>5.78E-005</v>
      </c>
      <c r="M690" s="185" t="n">
        <v>1.06</v>
      </c>
      <c r="N690" s="1" t="n">
        <v>0</v>
      </c>
      <c r="O690" s="1" t="n">
        <v>0</v>
      </c>
      <c r="P690" s="1" t="n">
        <v>0</v>
      </c>
      <c r="Q690" s="1" t="n">
        <v>1</v>
      </c>
      <c r="R690" s="1" t="n">
        <v>3.1132E-005</v>
      </c>
      <c r="S690" s="1" t="n">
        <v>5.778E-007</v>
      </c>
      <c r="T690" s="1" t="n">
        <v>4</v>
      </c>
      <c r="U690" s="1" t="n">
        <v>0</v>
      </c>
      <c r="V690" s="1" t="n">
        <v>0</v>
      </c>
      <c r="W690" s="186" t="s">
        <v>1227</v>
      </c>
      <c r="X690" s="1" t="s">
        <v>1030</v>
      </c>
      <c r="Y690" s="1" t="s">
        <v>309</v>
      </c>
    </row>
    <row r="691" customFormat="false" ht="14.25" hidden="false" customHeight="true" outlineLevel="0" collapsed="false">
      <c r="A691" s="1" t="s">
        <v>1225</v>
      </c>
      <c r="B691" s="1" t="s">
        <v>305</v>
      </c>
      <c r="C691" s="1" t="n">
        <v>0</v>
      </c>
      <c r="D691" s="1" t="n">
        <v>200</v>
      </c>
      <c r="E691" s="1" t="n">
        <v>976</v>
      </c>
      <c r="F691" s="1" t="s">
        <v>306</v>
      </c>
      <c r="G691" s="184" t="n">
        <v>0.0031046</v>
      </c>
      <c r="H691" s="184" t="n">
        <v>5.72E-005</v>
      </c>
      <c r="I691" s="184" t="n">
        <v>-8.1212E-006</v>
      </c>
      <c r="J691" s="184" t="n">
        <v>-2.081E-007</v>
      </c>
      <c r="K691" s="184" t="n">
        <v>0.0031128</v>
      </c>
      <c r="L691" s="184" t="n">
        <v>5.74E-005</v>
      </c>
      <c r="M691" s="185" t="n">
        <v>1.06</v>
      </c>
      <c r="N691" s="1" t="n">
        <v>0</v>
      </c>
      <c r="O691" s="1" t="n">
        <v>0</v>
      </c>
      <c r="P691" s="1" t="n">
        <v>0</v>
      </c>
      <c r="Q691" s="1" t="n">
        <v>1</v>
      </c>
      <c r="R691" s="1" t="n">
        <v>3.1128E-005</v>
      </c>
      <c r="S691" s="1" t="n">
        <v>5.742E-007</v>
      </c>
      <c r="T691" s="1" t="n">
        <v>4</v>
      </c>
      <c r="U691" s="1" t="n">
        <v>0</v>
      </c>
      <c r="V691" s="1" t="n">
        <v>0</v>
      </c>
      <c r="W691" s="186" t="s">
        <v>1228</v>
      </c>
      <c r="X691" s="1" t="s">
        <v>1030</v>
      </c>
      <c r="Y691" s="1" t="s">
        <v>309</v>
      </c>
    </row>
    <row r="692" customFormat="false" ht="14.25" hidden="false" customHeight="true" outlineLevel="0" collapsed="false">
      <c r="A692" s="1" t="s">
        <v>1229</v>
      </c>
      <c r="B692" s="1" t="s">
        <v>305</v>
      </c>
      <c r="C692" s="1" t="n">
        <v>0</v>
      </c>
      <c r="D692" s="1" t="n">
        <v>200</v>
      </c>
      <c r="E692" s="1" t="n">
        <v>976</v>
      </c>
      <c r="F692" s="1" t="s">
        <v>306</v>
      </c>
      <c r="G692" s="184" t="n">
        <v>0.0020489</v>
      </c>
      <c r="H692" s="184" t="n">
        <v>3.97E-005</v>
      </c>
      <c r="I692" s="184" t="n">
        <v>-8.1212E-006</v>
      </c>
      <c r="J692" s="184" t="n">
        <v>-2.081E-007</v>
      </c>
      <c r="K692" s="184" t="n">
        <v>0.002057</v>
      </c>
      <c r="L692" s="184" t="n">
        <v>3.99E-005</v>
      </c>
      <c r="M692" s="185" t="n">
        <v>1.11</v>
      </c>
      <c r="N692" s="1" t="n">
        <v>0</v>
      </c>
      <c r="O692" s="1" t="n">
        <v>0</v>
      </c>
      <c r="P692" s="1" t="n">
        <v>0</v>
      </c>
      <c r="Q692" s="1" t="n">
        <v>1</v>
      </c>
      <c r="R692" s="1" t="n">
        <v>2.057E-005</v>
      </c>
      <c r="S692" s="1" t="n">
        <v>3.989E-007</v>
      </c>
      <c r="T692" s="1" t="n">
        <v>3</v>
      </c>
      <c r="U692" s="1" t="n">
        <v>0</v>
      </c>
      <c r="V692" s="1" t="n">
        <v>0</v>
      </c>
      <c r="W692" s="186" t="s">
        <v>1230</v>
      </c>
      <c r="X692" s="1" t="s">
        <v>1030</v>
      </c>
      <c r="Y692" s="1" t="s">
        <v>309</v>
      </c>
    </row>
    <row r="693" customFormat="false" ht="14.25" hidden="false" customHeight="true" outlineLevel="0" collapsed="false">
      <c r="A693" s="1" t="s">
        <v>1229</v>
      </c>
      <c r="B693" s="1" t="s">
        <v>305</v>
      </c>
      <c r="C693" s="1" t="n">
        <v>0</v>
      </c>
      <c r="D693" s="1" t="n">
        <v>200</v>
      </c>
      <c r="E693" s="1" t="n">
        <v>976</v>
      </c>
      <c r="F693" s="1" t="s">
        <v>306</v>
      </c>
      <c r="G693" s="184" t="n">
        <v>0.0020491</v>
      </c>
      <c r="H693" s="184" t="n">
        <v>3.96E-005</v>
      </c>
      <c r="I693" s="184" t="n">
        <v>-8.1212E-006</v>
      </c>
      <c r="J693" s="184" t="n">
        <v>-2.081E-007</v>
      </c>
      <c r="K693" s="184" t="n">
        <v>0.0020572</v>
      </c>
      <c r="L693" s="184" t="n">
        <v>3.99E-005</v>
      </c>
      <c r="M693" s="185" t="n">
        <v>1.11</v>
      </c>
      <c r="N693" s="1" t="n">
        <v>0</v>
      </c>
      <c r="O693" s="1" t="n">
        <v>0</v>
      </c>
      <c r="P693" s="1" t="n">
        <v>0</v>
      </c>
      <c r="Q693" s="1" t="n">
        <v>1</v>
      </c>
      <c r="R693" s="1" t="n">
        <v>2.0572E-005</v>
      </c>
      <c r="S693" s="1" t="n">
        <v>3.985E-007</v>
      </c>
      <c r="T693" s="1" t="n">
        <v>3</v>
      </c>
      <c r="U693" s="1" t="n">
        <v>0</v>
      </c>
      <c r="V693" s="1" t="n">
        <v>0</v>
      </c>
      <c r="W693" s="186" t="s">
        <v>1231</v>
      </c>
      <c r="X693" s="1" t="s">
        <v>1030</v>
      </c>
      <c r="Y693" s="1" t="s">
        <v>309</v>
      </c>
    </row>
    <row r="694" customFormat="false" ht="14.25" hidden="false" customHeight="true" outlineLevel="0" collapsed="false">
      <c r="A694" s="1" t="s">
        <v>1229</v>
      </c>
      <c r="B694" s="1" t="s">
        <v>305</v>
      </c>
      <c r="C694" s="1" t="n">
        <v>0</v>
      </c>
      <c r="D694" s="1" t="n">
        <v>200</v>
      </c>
      <c r="E694" s="1" t="n">
        <v>976</v>
      </c>
      <c r="F694" s="1" t="s">
        <v>306</v>
      </c>
      <c r="G694" s="184" t="n">
        <v>0.0020494</v>
      </c>
      <c r="H694" s="184" t="n">
        <v>3.97E-005</v>
      </c>
      <c r="I694" s="184" t="n">
        <v>-8.1212E-006</v>
      </c>
      <c r="J694" s="184" t="n">
        <v>-2.081E-007</v>
      </c>
      <c r="K694" s="184" t="n">
        <v>0.0020575</v>
      </c>
      <c r="L694" s="184" t="n">
        <v>3.99E-005</v>
      </c>
      <c r="M694" s="185" t="n">
        <v>1.11</v>
      </c>
      <c r="N694" s="1" t="n">
        <v>0</v>
      </c>
      <c r="O694" s="1" t="n">
        <v>0</v>
      </c>
      <c r="P694" s="1" t="n">
        <v>0</v>
      </c>
      <c r="Q694" s="1" t="n">
        <v>1</v>
      </c>
      <c r="R694" s="1" t="n">
        <v>2.0575E-005</v>
      </c>
      <c r="S694" s="1" t="n">
        <v>3.993E-007</v>
      </c>
      <c r="T694" s="1" t="n">
        <v>3</v>
      </c>
      <c r="U694" s="1" t="n">
        <v>0</v>
      </c>
      <c r="V694" s="1" t="n">
        <v>0</v>
      </c>
      <c r="W694" s="186" t="s">
        <v>1232</v>
      </c>
      <c r="X694" s="1" t="s">
        <v>1030</v>
      </c>
      <c r="Y694" s="1" t="s">
        <v>309</v>
      </c>
    </row>
    <row r="695" customFormat="false" ht="14.25" hidden="false" customHeight="true" outlineLevel="0" collapsed="false">
      <c r="A695" s="1" t="s">
        <v>1233</v>
      </c>
      <c r="B695" s="1" t="s">
        <v>305</v>
      </c>
      <c r="C695" s="1" t="n">
        <v>0</v>
      </c>
      <c r="D695" s="1" t="n">
        <v>200</v>
      </c>
      <c r="E695" s="1" t="n">
        <v>976</v>
      </c>
      <c r="F695" s="1" t="s">
        <v>306</v>
      </c>
      <c r="G695" s="184" t="n">
        <v>0.0014605</v>
      </c>
      <c r="H695" s="184" t="n">
        <v>3.07E-005</v>
      </c>
      <c r="I695" s="184" t="n">
        <v>-8.1212E-006</v>
      </c>
      <c r="J695" s="184" t="n">
        <v>-2.081E-007</v>
      </c>
      <c r="K695" s="184" t="n">
        <v>0.0014686</v>
      </c>
      <c r="L695" s="184" t="n">
        <v>3.09E-005</v>
      </c>
      <c r="M695" s="185" t="n">
        <v>1.2</v>
      </c>
      <c r="N695" s="1" t="n">
        <v>0</v>
      </c>
      <c r="O695" s="1" t="n">
        <v>0</v>
      </c>
      <c r="P695" s="1" t="n">
        <v>0</v>
      </c>
      <c r="Q695" s="1" t="n">
        <v>1</v>
      </c>
      <c r="R695" s="1" t="n">
        <v>1.4686E-005</v>
      </c>
      <c r="S695" s="1" t="n">
        <v>3.088E-007</v>
      </c>
      <c r="T695" s="1" t="n">
        <v>3</v>
      </c>
      <c r="U695" s="1" t="n">
        <v>0</v>
      </c>
      <c r="V695" s="1" t="n">
        <v>0</v>
      </c>
      <c r="W695" s="186" t="s">
        <v>1234</v>
      </c>
      <c r="X695" s="1" t="s">
        <v>1030</v>
      </c>
      <c r="Y695" s="1" t="s">
        <v>309</v>
      </c>
    </row>
    <row r="696" customFormat="false" ht="14.25" hidden="false" customHeight="true" outlineLevel="0" collapsed="false">
      <c r="A696" s="1" t="s">
        <v>1233</v>
      </c>
      <c r="B696" s="1" t="s">
        <v>305</v>
      </c>
      <c r="C696" s="1" t="n">
        <v>0</v>
      </c>
      <c r="D696" s="1" t="n">
        <v>200</v>
      </c>
      <c r="E696" s="1" t="n">
        <v>976</v>
      </c>
      <c r="F696" s="1" t="s">
        <v>306</v>
      </c>
      <c r="G696" s="184" t="n">
        <v>0.0014599</v>
      </c>
      <c r="H696" s="184" t="n">
        <v>3.07E-005</v>
      </c>
      <c r="I696" s="184" t="n">
        <v>-8.1212E-006</v>
      </c>
      <c r="J696" s="184" t="n">
        <v>-2.081E-007</v>
      </c>
      <c r="K696" s="184" t="n">
        <v>0.0014681</v>
      </c>
      <c r="L696" s="184" t="n">
        <v>3.09E-005</v>
      </c>
      <c r="M696" s="185" t="n">
        <v>1.21</v>
      </c>
      <c r="N696" s="1" t="n">
        <v>0</v>
      </c>
      <c r="O696" s="1" t="n">
        <v>0</v>
      </c>
      <c r="P696" s="1" t="n">
        <v>0</v>
      </c>
      <c r="Q696" s="1" t="n">
        <v>1</v>
      </c>
      <c r="R696" s="1" t="n">
        <v>1.4681E-005</v>
      </c>
      <c r="S696" s="1" t="n">
        <v>3.091E-007</v>
      </c>
      <c r="T696" s="1" t="n">
        <v>3</v>
      </c>
      <c r="U696" s="1" t="n">
        <v>0</v>
      </c>
      <c r="V696" s="1" t="n">
        <v>0</v>
      </c>
      <c r="W696" s="186" t="s">
        <v>1235</v>
      </c>
      <c r="X696" s="1" t="s">
        <v>1030</v>
      </c>
      <c r="Y696" s="1" t="s">
        <v>309</v>
      </c>
    </row>
    <row r="697" customFormat="false" ht="14.25" hidden="false" customHeight="true" outlineLevel="0" collapsed="false">
      <c r="A697" s="1" t="s">
        <v>1233</v>
      </c>
      <c r="B697" s="1" t="s">
        <v>305</v>
      </c>
      <c r="C697" s="1" t="n">
        <v>0</v>
      </c>
      <c r="D697" s="1" t="n">
        <v>200</v>
      </c>
      <c r="E697" s="1" t="n">
        <v>976</v>
      </c>
      <c r="F697" s="1" t="s">
        <v>306</v>
      </c>
      <c r="G697" s="184" t="n">
        <v>0.0014596</v>
      </c>
      <c r="H697" s="184" t="n">
        <v>3.08E-005</v>
      </c>
      <c r="I697" s="184" t="n">
        <v>-8.1212E-006</v>
      </c>
      <c r="J697" s="184" t="n">
        <v>-2.081E-007</v>
      </c>
      <c r="K697" s="184" t="n">
        <v>0.0014677</v>
      </c>
      <c r="L697" s="184" t="n">
        <v>3.1E-005</v>
      </c>
      <c r="M697" s="185" t="n">
        <v>1.21</v>
      </c>
      <c r="N697" s="1" t="n">
        <v>0</v>
      </c>
      <c r="O697" s="1" t="n">
        <v>0</v>
      </c>
      <c r="P697" s="1" t="n">
        <v>0</v>
      </c>
      <c r="Q697" s="1" t="n">
        <v>1</v>
      </c>
      <c r="R697" s="1" t="n">
        <v>1.4677E-005</v>
      </c>
      <c r="S697" s="1" t="n">
        <v>3.1E-007</v>
      </c>
      <c r="T697" s="1" t="n">
        <v>3</v>
      </c>
      <c r="U697" s="1" t="n">
        <v>0</v>
      </c>
      <c r="V697" s="1" t="n">
        <v>0</v>
      </c>
      <c r="W697" s="186" t="s">
        <v>1236</v>
      </c>
      <c r="X697" s="1" t="s">
        <v>1030</v>
      </c>
      <c r="Y697" s="1" t="s">
        <v>309</v>
      </c>
    </row>
    <row r="698" customFormat="false" ht="14.25" hidden="false" customHeight="true" outlineLevel="0" collapsed="false">
      <c r="A698" s="1" t="s">
        <v>1237</v>
      </c>
      <c r="B698" s="1" t="s">
        <v>305</v>
      </c>
      <c r="C698" s="1" t="n">
        <v>0</v>
      </c>
      <c r="D698" s="1" t="n">
        <v>200</v>
      </c>
      <c r="E698" s="1" t="n">
        <v>976</v>
      </c>
      <c r="F698" s="1" t="s">
        <v>306</v>
      </c>
      <c r="G698" s="184" t="n">
        <v>0.0019315</v>
      </c>
      <c r="H698" s="184" t="n">
        <v>4E-005</v>
      </c>
      <c r="I698" s="184" t="n">
        <v>-8.1212E-006</v>
      </c>
      <c r="J698" s="184" t="n">
        <v>-2.081E-007</v>
      </c>
      <c r="K698" s="184" t="n">
        <v>0.0019396</v>
      </c>
      <c r="L698" s="184" t="n">
        <v>4.02E-005</v>
      </c>
      <c r="M698" s="185" t="n">
        <v>1.19</v>
      </c>
      <c r="N698" s="1" t="n">
        <v>0</v>
      </c>
      <c r="O698" s="1" t="n">
        <v>0</v>
      </c>
      <c r="P698" s="1" t="n">
        <v>0</v>
      </c>
      <c r="Q698" s="1" t="n">
        <v>1</v>
      </c>
      <c r="R698" s="1" t="n">
        <v>1.9396E-005</v>
      </c>
      <c r="S698" s="1" t="n">
        <v>4.017E-007</v>
      </c>
      <c r="T698" s="1" t="n">
        <v>3</v>
      </c>
      <c r="U698" s="1" t="n">
        <v>0</v>
      </c>
      <c r="V698" s="1" t="n">
        <v>0</v>
      </c>
      <c r="W698" s="186" t="s">
        <v>1238</v>
      </c>
      <c r="X698" s="1" t="s">
        <v>1030</v>
      </c>
      <c r="Y698" s="1" t="s">
        <v>309</v>
      </c>
    </row>
    <row r="699" customFormat="false" ht="14.25" hidden="false" customHeight="true" outlineLevel="0" collapsed="false">
      <c r="A699" s="1" t="s">
        <v>1237</v>
      </c>
      <c r="B699" s="1" t="s">
        <v>305</v>
      </c>
      <c r="C699" s="1" t="n">
        <v>0</v>
      </c>
      <c r="D699" s="1" t="n">
        <v>200</v>
      </c>
      <c r="E699" s="1" t="n">
        <v>976</v>
      </c>
      <c r="F699" s="1" t="s">
        <v>306</v>
      </c>
      <c r="G699" s="184" t="n">
        <v>0.0019315</v>
      </c>
      <c r="H699" s="184" t="n">
        <v>3.96E-005</v>
      </c>
      <c r="I699" s="184" t="n">
        <v>-8.1212E-006</v>
      </c>
      <c r="J699" s="184" t="n">
        <v>-2.081E-007</v>
      </c>
      <c r="K699" s="184" t="n">
        <v>0.0019396</v>
      </c>
      <c r="L699" s="184" t="n">
        <v>3.98E-005</v>
      </c>
      <c r="M699" s="185" t="n">
        <v>1.18</v>
      </c>
      <c r="N699" s="1" t="n">
        <v>0</v>
      </c>
      <c r="O699" s="1" t="n">
        <v>0</v>
      </c>
      <c r="P699" s="1" t="n">
        <v>0</v>
      </c>
      <c r="Q699" s="1" t="n">
        <v>1</v>
      </c>
      <c r="R699" s="1" t="n">
        <v>1.9396E-005</v>
      </c>
      <c r="S699" s="1" t="n">
        <v>3.979E-007</v>
      </c>
      <c r="T699" s="1" t="n">
        <v>3</v>
      </c>
      <c r="U699" s="1" t="n">
        <v>0</v>
      </c>
      <c r="V699" s="1" t="n">
        <v>0</v>
      </c>
      <c r="W699" s="186" t="s">
        <v>1239</v>
      </c>
      <c r="X699" s="1" t="s">
        <v>1030</v>
      </c>
      <c r="Y699" s="1" t="s">
        <v>309</v>
      </c>
    </row>
    <row r="700" customFormat="false" ht="14.25" hidden="false" customHeight="true" outlineLevel="0" collapsed="false">
      <c r="A700" s="1" t="s">
        <v>1237</v>
      </c>
      <c r="B700" s="1" t="s">
        <v>305</v>
      </c>
      <c r="C700" s="1" t="n">
        <v>0</v>
      </c>
      <c r="D700" s="1" t="n">
        <v>200</v>
      </c>
      <c r="E700" s="1" t="n">
        <v>976</v>
      </c>
      <c r="F700" s="1" t="s">
        <v>306</v>
      </c>
      <c r="G700" s="184" t="n">
        <v>0.0019313</v>
      </c>
      <c r="H700" s="184" t="n">
        <v>3.97E-005</v>
      </c>
      <c r="I700" s="184" t="n">
        <v>-8.1212E-006</v>
      </c>
      <c r="J700" s="184" t="n">
        <v>-2.081E-007</v>
      </c>
      <c r="K700" s="184" t="n">
        <v>0.0019394</v>
      </c>
      <c r="L700" s="184" t="n">
        <v>3.99E-005</v>
      </c>
      <c r="M700" s="185" t="n">
        <v>1.18</v>
      </c>
      <c r="N700" s="1" t="n">
        <v>0</v>
      </c>
      <c r="O700" s="1" t="n">
        <v>0</v>
      </c>
      <c r="P700" s="1" t="n">
        <v>0</v>
      </c>
      <c r="Q700" s="1" t="n">
        <v>1</v>
      </c>
      <c r="R700" s="1" t="n">
        <v>1.9394E-005</v>
      </c>
      <c r="S700" s="1" t="n">
        <v>3.995E-007</v>
      </c>
      <c r="T700" s="1" t="n">
        <v>3</v>
      </c>
      <c r="U700" s="1" t="n">
        <v>0</v>
      </c>
      <c r="V700" s="1" t="n">
        <v>0</v>
      </c>
      <c r="W700" s="186" t="s">
        <v>1240</v>
      </c>
      <c r="X700" s="1" t="s">
        <v>1030</v>
      </c>
      <c r="Y700" s="1" t="s">
        <v>309</v>
      </c>
    </row>
    <row r="701" customFormat="false" ht="14.25" hidden="false" customHeight="true" outlineLevel="0" collapsed="false">
      <c r="A701" s="1" t="s">
        <v>1241</v>
      </c>
      <c r="B701" s="1" t="s">
        <v>305</v>
      </c>
      <c r="C701" s="1" t="n">
        <v>0</v>
      </c>
      <c r="D701" s="1" t="n">
        <v>200</v>
      </c>
      <c r="E701" s="1" t="n">
        <v>976</v>
      </c>
      <c r="F701" s="1" t="s">
        <v>306</v>
      </c>
      <c r="G701" s="184" t="n">
        <v>0.0028678</v>
      </c>
      <c r="H701" s="184" t="n">
        <v>5.6E-005</v>
      </c>
      <c r="I701" s="184" t="n">
        <v>-8.1212E-006</v>
      </c>
      <c r="J701" s="184" t="n">
        <v>-2.081E-007</v>
      </c>
      <c r="K701" s="184" t="n">
        <v>0.002876</v>
      </c>
      <c r="L701" s="184" t="n">
        <v>5.62E-005</v>
      </c>
      <c r="M701" s="185" t="n">
        <v>1.12</v>
      </c>
      <c r="N701" s="1" t="n">
        <v>0</v>
      </c>
      <c r="O701" s="1" t="n">
        <v>0</v>
      </c>
      <c r="P701" s="1" t="n">
        <v>0</v>
      </c>
      <c r="Q701" s="1" t="n">
        <v>1</v>
      </c>
      <c r="R701" s="1" t="n">
        <v>2.876E-005</v>
      </c>
      <c r="S701" s="1" t="n">
        <v>5.62E-007</v>
      </c>
      <c r="T701" s="1" t="n">
        <v>3</v>
      </c>
      <c r="U701" s="1" t="n">
        <v>0</v>
      </c>
      <c r="V701" s="1" t="n">
        <v>0</v>
      </c>
      <c r="W701" s="186" t="s">
        <v>1242</v>
      </c>
      <c r="X701" s="1" t="s">
        <v>1030</v>
      </c>
      <c r="Y701" s="1" t="s">
        <v>309</v>
      </c>
    </row>
    <row r="702" customFormat="false" ht="14.25" hidden="false" customHeight="true" outlineLevel="0" collapsed="false">
      <c r="A702" s="1" t="s">
        <v>1241</v>
      </c>
      <c r="B702" s="1" t="s">
        <v>305</v>
      </c>
      <c r="C702" s="1" t="n">
        <v>0</v>
      </c>
      <c r="D702" s="1" t="n">
        <v>200</v>
      </c>
      <c r="E702" s="1" t="n">
        <v>976</v>
      </c>
      <c r="F702" s="1" t="s">
        <v>306</v>
      </c>
      <c r="G702" s="184" t="n">
        <v>0.0028679</v>
      </c>
      <c r="H702" s="184" t="n">
        <v>5.6E-005</v>
      </c>
      <c r="I702" s="184" t="n">
        <v>-8.1212E-006</v>
      </c>
      <c r="J702" s="184" t="n">
        <v>-2.081E-007</v>
      </c>
      <c r="K702" s="184" t="n">
        <v>0.002876</v>
      </c>
      <c r="L702" s="184" t="n">
        <v>5.62E-005</v>
      </c>
      <c r="M702" s="185" t="n">
        <v>1.12</v>
      </c>
      <c r="N702" s="1" t="n">
        <v>0</v>
      </c>
      <c r="O702" s="1" t="n">
        <v>0</v>
      </c>
      <c r="P702" s="1" t="n">
        <v>0</v>
      </c>
      <c r="Q702" s="1" t="n">
        <v>1</v>
      </c>
      <c r="R702" s="1" t="n">
        <v>2.876E-005</v>
      </c>
      <c r="S702" s="1" t="n">
        <v>5.619E-007</v>
      </c>
      <c r="T702" s="1" t="n">
        <v>3</v>
      </c>
      <c r="U702" s="1" t="n">
        <v>0</v>
      </c>
      <c r="V702" s="1" t="n">
        <v>0</v>
      </c>
      <c r="W702" s="186" t="s">
        <v>1243</v>
      </c>
      <c r="X702" s="1" t="s">
        <v>1030</v>
      </c>
      <c r="Y702" s="1" t="s">
        <v>309</v>
      </c>
    </row>
    <row r="703" customFormat="false" ht="14.25" hidden="false" customHeight="true" outlineLevel="0" collapsed="false">
      <c r="A703" s="1" t="s">
        <v>1241</v>
      </c>
      <c r="B703" s="1" t="s">
        <v>305</v>
      </c>
      <c r="C703" s="1" t="n">
        <v>0</v>
      </c>
      <c r="D703" s="1" t="n">
        <v>200</v>
      </c>
      <c r="E703" s="1" t="n">
        <v>976</v>
      </c>
      <c r="F703" s="1" t="s">
        <v>306</v>
      </c>
      <c r="G703" s="184" t="n">
        <v>0.0028677</v>
      </c>
      <c r="H703" s="184" t="n">
        <v>5.52E-005</v>
      </c>
      <c r="I703" s="184" t="n">
        <v>-8.1212E-006</v>
      </c>
      <c r="J703" s="184" t="n">
        <v>-2.081E-007</v>
      </c>
      <c r="K703" s="184" t="n">
        <v>0.0028758</v>
      </c>
      <c r="L703" s="184" t="n">
        <v>5.54E-005</v>
      </c>
      <c r="M703" s="185" t="n">
        <v>1.1</v>
      </c>
      <c r="N703" s="1" t="n">
        <v>0</v>
      </c>
      <c r="O703" s="1" t="n">
        <v>0</v>
      </c>
      <c r="P703" s="1" t="n">
        <v>0</v>
      </c>
      <c r="Q703" s="1" t="n">
        <v>1</v>
      </c>
      <c r="R703" s="1" t="n">
        <v>2.8758E-005</v>
      </c>
      <c r="S703" s="1" t="n">
        <v>5.545E-007</v>
      </c>
      <c r="T703" s="1" t="n">
        <v>3</v>
      </c>
      <c r="U703" s="1" t="n">
        <v>0</v>
      </c>
      <c r="V703" s="1" t="n">
        <v>0</v>
      </c>
      <c r="W703" s="186" t="s">
        <v>1244</v>
      </c>
      <c r="X703" s="1" t="s">
        <v>1030</v>
      </c>
      <c r="Y703" s="1" t="s">
        <v>309</v>
      </c>
    </row>
    <row r="704" customFormat="false" ht="14.25" hidden="false" customHeight="true" outlineLevel="0" collapsed="false">
      <c r="A704" s="1" t="s">
        <v>1245</v>
      </c>
      <c r="B704" s="1" t="s">
        <v>305</v>
      </c>
      <c r="C704" s="1" t="n">
        <v>0</v>
      </c>
      <c r="D704" s="1" t="n">
        <v>200</v>
      </c>
      <c r="E704" s="1" t="n">
        <v>976</v>
      </c>
      <c r="F704" s="1" t="s">
        <v>306</v>
      </c>
      <c r="G704" s="184" t="n">
        <v>0.001914</v>
      </c>
      <c r="H704" s="184" t="n">
        <v>4.16E-005</v>
      </c>
      <c r="I704" s="184" t="n">
        <v>-8.1212E-006</v>
      </c>
      <c r="J704" s="184" t="n">
        <v>-2.081E-007</v>
      </c>
      <c r="K704" s="184" t="n">
        <v>0.0019221</v>
      </c>
      <c r="L704" s="184" t="n">
        <v>4.18E-005</v>
      </c>
      <c r="M704" s="185" t="n">
        <v>1.24</v>
      </c>
      <c r="N704" s="1" t="n">
        <v>0</v>
      </c>
      <c r="O704" s="1" t="n">
        <v>0</v>
      </c>
      <c r="P704" s="1" t="n">
        <v>0</v>
      </c>
      <c r="Q704" s="1" t="n">
        <v>1</v>
      </c>
      <c r="R704" s="1" t="n">
        <v>1.9221E-005</v>
      </c>
      <c r="S704" s="1" t="n">
        <v>4.176E-007</v>
      </c>
      <c r="T704" s="1" t="n">
        <v>3</v>
      </c>
      <c r="U704" s="1" t="n">
        <v>0</v>
      </c>
      <c r="V704" s="1" t="n">
        <v>0</v>
      </c>
      <c r="W704" s="186" t="s">
        <v>1246</v>
      </c>
      <c r="X704" s="1" t="s">
        <v>1030</v>
      </c>
      <c r="Y704" s="1" t="s">
        <v>309</v>
      </c>
    </row>
    <row r="705" customFormat="false" ht="14.25" hidden="false" customHeight="true" outlineLevel="0" collapsed="false">
      <c r="A705" s="1" t="s">
        <v>1245</v>
      </c>
      <c r="B705" s="1" t="s">
        <v>305</v>
      </c>
      <c r="C705" s="1" t="n">
        <v>0</v>
      </c>
      <c r="D705" s="1" t="n">
        <v>200</v>
      </c>
      <c r="E705" s="1" t="n">
        <v>976</v>
      </c>
      <c r="F705" s="1" t="s">
        <v>306</v>
      </c>
      <c r="G705" s="184" t="n">
        <v>0.0019143</v>
      </c>
      <c r="H705" s="184" t="n">
        <v>4.14E-005</v>
      </c>
      <c r="I705" s="184" t="n">
        <v>-8.1212E-006</v>
      </c>
      <c r="J705" s="184" t="n">
        <v>-2.081E-007</v>
      </c>
      <c r="K705" s="184" t="n">
        <v>0.0019224</v>
      </c>
      <c r="L705" s="184" t="n">
        <v>4.16E-005</v>
      </c>
      <c r="M705" s="185" t="n">
        <v>1.24</v>
      </c>
      <c r="N705" s="1" t="n">
        <v>0</v>
      </c>
      <c r="O705" s="1" t="n">
        <v>0</v>
      </c>
      <c r="P705" s="1" t="n">
        <v>0</v>
      </c>
      <c r="Q705" s="1" t="n">
        <v>1</v>
      </c>
      <c r="R705" s="1" t="n">
        <v>1.9224E-005</v>
      </c>
      <c r="S705" s="1" t="n">
        <v>4.164E-007</v>
      </c>
      <c r="T705" s="1" t="n">
        <v>3</v>
      </c>
      <c r="U705" s="1" t="n">
        <v>0</v>
      </c>
      <c r="V705" s="1" t="n">
        <v>0</v>
      </c>
      <c r="W705" s="186" t="s">
        <v>1247</v>
      </c>
      <c r="X705" s="1" t="s">
        <v>1030</v>
      </c>
      <c r="Y705" s="1" t="s">
        <v>309</v>
      </c>
    </row>
    <row r="706" customFormat="false" ht="14.25" hidden="false" customHeight="true" outlineLevel="0" collapsed="false">
      <c r="A706" s="1" t="s">
        <v>1245</v>
      </c>
      <c r="B706" s="1" t="s">
        <v>305</v>
      </c>
      <c r="C706" s="1" t="n">
        <v>0</v>
      </c>
      <c r="D706" s="1" t="n">
        <v>200</v>
      </c>
      <c r="E706" s="1" t="n">
        <v>976</v>
      </c>
      <c r="F706" s="1" t="s">
        <v>306</v>
      </c>
      <c r="G706" s="184" t="n">
        <v>0.0019144</v>
      </c>
      <c r="H706" s="184" t="n">
        <v>4.15E-005</v>
      </c>
      <c r="I706" s="184" t="n">
        <v>-8.1212E-006</v>
      </c>
      <c r="J706" s="184" t="n">
        <v>-2.081E-007</v>
      </c>
      <c r="K706" s="184" t="n">
        <v>0.0019225</v>
      </c>
      <c r="L706" s="184" t="n">
        <v>4.17E-005</v>
      </c>
      <c r="M706" s="185" t="n">
        <v>1.24</v>
      </c>
      <c r="N706" s="1" t="n">
        <v>0</v>
      </c>
      <c r="O706" s="1" t="n">
        <v>0</v>
      </c>
      <c r="P706" s="1" t="n">
        <v>0</v>
      </c>
      <c r="Q706" s="1" t="n">
        <v>1</v>
      </c>
      <c r="R706" s="1" t="n">
        <v>1.9225E-005</v>
      </c>
      <c r="S706" s="1" t="n">
        <v>4.173E-007</v>
      </c>
      <c r="T706" s="1" t="n">
        <v>3</v>
      </c>
      <c r="U706" s="1" t="n">
        <v>0</v>
      </c>
      <c r="V706" s="1" t="n">
        <v>0</v>
      </c>
      <c r="W706" s="186" t="s">
        <v>1248</v>
      </c>
      <c r="X706" s="1" t="s">
        <v>1030</v>
      </c>
      <c r="Y706" s="1" t="s">
        <v>309</v>
      </c>
    </row>
    <row r="707" customFormat="false" ht="14.25" hidden="false" customHeight="true" outlineLevel="0" collapsed="false">
      <c r="A707" s="1" t="s">
        <v>1249</v>
      </c>
      <c r="B707" s="1" t="s">
        <v>305</v>
      </c>
      <c r="C707" s="1" t="n">
        <v>0</v>
      </c>
      <c r="D707" s="1" t="n">
        <v>200</v>
      </c>
      <c r="E707" s="1" t="n">
        <v>976</v>
      </c>
      <c r="F707" s="1" t="s">
        <v>306</v>
      </c>
      <c r="G707" s="184" t="n">
        <v>0.0032363</v>
      </c>
      <c r="H707" s="184" t="n">
        <v>7.09E-005</v>
      </c>
      <c r="I707" s="184" t="n">
        <v>-8.1212E-006</v>
      </c>
      <c r="J707" s="184" t="n">
        <v>-2.081E-007</v>
      </c>
      <c r="K707" s="184" t="n">
        <v>0.0032445</v>
      </c>
      <c r="L707" s="184" t="n">
        <v>7.11E-005</v>
      </c>
      <c r="M707" s="185" t="n">
        <v>1.25</v>
      </c>
      <c r="N707" s="1" t="n">
        <v>0</v>
      </c>
      <c r="O707" s="1" t="n">
        <v>0</v>
      </c>
      <c r="P707" s="1" t="n">
        <v>0</v>
      </c>
      <c r="Q707" s="1" t="n">
        <v>1</v>
      </c>
      <c r="R707" s="1" t="n">
        <v>3.2445E-005</v>
      </c>
      <c r="S707" s="1" t="n">
        <v>7.107E-007</v>
      </c>
      <c r="T707" s="1" t="n">
        <v>4</v>
      </c>
      <c r="U707" s="1" t="n">
        <v>0</v>
      </c>
      <c r="V707" s="1" t="n">
        <v>0</v>
      </c>
      <c r="W707" s="186" t="s">
        <v>1250</v>
      </c>
      <c r="X707" s="1" t="s">
        <v>1030</v>
      </c>
      <c r="Y707" s="1" t="s">
        <v>309</v>
      </c>
    </row>
    <row r="708" customFormat="false" ht="14.25" hidden="false" customHeight="true" outlineLevel="0" collapsed="false">
      <c r="A708" s="1" t="s">
        <v>1249</v>
      </c>
      <c r="B708" s="1" t="s">
        <v>305</v>
      </c>
      <c r="C708" s="1" t="n">
        <v>0</v>
      </c>
      <c r="D708" s="1" t="n">
        <v>200</v>
      </c>
      <c r="E708" s="1" t="n">
        <v>976</v>
      </c>
      <c r="F708" s="1" t="s">
        <v>306</v>
      </c>
      <c r="G708" s="184" t="n">
        <v>0.0032364</v>
      </c>
      <c r="H708" s="184" t="n">
        <v>7.06E-005</v>
      </c>
      <c r="I708" s="184" t="n">
        <v>-8.1212E-006</v>
      </c>
      <c r="J708" s="184" t="n">
        <v>-2.081E-007</v>
      </c>
      <c r="K708" s="184" t="n">
        <v>0.0032445</v>
      </c>
      <c r="L708" s="184" t="n">
        <v>7.08E-005</v>
      </c>
      <c r="M708" s="185" t="n">
        <v>1.25</v>
      </c>
      <c r="N708" s="1" t="n">
        <v>0</v>
      </c>
      <c r="O708" s="1" t="n">
        <v>0</v>
      </c>
      <c r="P708" s="1" t="n">
        <v>0</v>
      </c>
      <c r="Q708" s="1" t="n">
        <v>1</v>
      </c>
      <c r="R708" s="1" t="n">
        <v>3.2445E-005</v>
      </c>
      <c r="S708" s="1" t="n">
        <v>7.08E-007</v>
      </c>
      <c r="T708" s="1" t="n">
        <v>4</v>
      </c>
      <c r="U708" s="1" t="n">
        <v>0</v>
      </c>
      <c r="V708" s="1" t="n">
        <v>0</v>
      </c>
      <c r="W708" s="186" t="s">
        <v>1251</v>
      </c>
      <c r="X708" s="1" t="s">
        <v>1030</v>
      </c>
      <c r="Y708" s="1" t="s">
        <v>309</v>
      </c>
    </row>
    <row r="709" customFormat="false" ht="14.25" hidden="false" customHeight="true" outlineLevel="0" collapsed="false">
      <c r="A709" s="1" t="s">
        <v>1249</v>
      </c>
      <c r="B709" s="1" t="s">
        <v>305</v>
      </c>
      <c r="C709" s="1" t="n">
        <v>0</v>
      </c>
      <c r="D709" s="1" t="n">
        <v>200</v>
      </c>
      <c r="E709" s="1" t="n">
        <v>976</v>
      </c>
      <c r="F709" s="1" t="s">
        <v>306</v>
      </c>
      <c r="G709" s="184" t="n">
        <v>0.0032354</v>
      </c>
      <c r="H709" s="184" t="n">
        <v>6.98E-005</v>
      </c>
      <c r="I709" s="184" t="n">
        <v>-8.1212E-006</v>
      </c>
      <c r="J709" s="184" t="n">
        <v>-2.081E-007</v>
      </c>
      <c r="K709" s="184" t="n">
        <v>0.0032436</v>
      </c>
      <c r="L709" s="184" t="n">
        <v>7E-005</v>
      </c>
      <c r="M709" s="185" t="n">
        <v>1.24</v>
      </c>
      <c r="N709" s="1" t="n">
        <v>0</v>
      </c>
      <c r="O709" s="1" t="n">
        <v>0</v>
      </c>
      <c r="P709" s="1" t="n">
        <v>0</v>
      </c>
      <c r="Q709" s="1" t="n">
        <v>1</v>
      </c>
      <c r="R709" s="1" t="n">
        <v>3.2436E-005</v>
      </c>
      <c r="S709" s="1" t="n">
        <v>7.002E-007</v>
      </c>
      <c r="T709" s="1" t="n">
        <v>4</v>
      </c>
      <c r="U709" s="1" t="n">
        <v>0</v>
      </c>
      <c r="V709" s="1" t="n">
        <v>0</v>
      </c>
      <c r="W709" s="186" t="s">
        <v>1252</v>
      </c>
      <c r="X709" s="1" t="s">
        <v>1030</v>
      </c>
      <c r="Y709" s="1" t="s">
        <v>309</v>
      </c>
    </row>
    <row r="710" customFormat="false" ht="14.25" hidden="false" customHeight="true" outlineLevel="0" collapsed="false">
      <c r="A710" s="1" t="s">
        <v>1253</v>
      </c>
      <c r="B710" s="1" t="s">
        <v>305</v>
      </c>
      <c r="C710" s="1" t="n">
        <v>0</v>
      </c>
      <c r="D710" s="1" t="n">
        <v>200</v>
      </c>
      <c r="E710" s="1" t="n">
        <v>976</v>
      </c>
      <c r="F710" s="1" t="s">
        <v>306</v>
      </c>
      <c r="G710" s="184" t="n">
        <v>0.0020533</v>
      </c>
      <c r="H710" s="184" t="n">
        <v>4.68E-005</v>
      </c>
      <c r="I710" s="184" t="n">
        <v>-8.1212E-006</v>
      </c>
      <c r="J710" s="184" t="n">
        <v>-2.081E-007</v>
      </c>
      <c r="K710" s="184" t="n">
        <v>0.0020614</v>
      </c>
      <c r="L710" s="184" t="n">
        <v>4.7E-005</v>
      </c>
      <c r="M710" s="185" t="n">
        <v>1.31</v>
      </c>
      <c r="N710" s="1" t="n">
        <v>0</v>
      </c>
      <c r="O710" s="1" t="n">
        <v>0</v>
      </c>
      <c r="P710" s="1" t="n">
        <v>0</v>
      </c>
      <c r="Q710" s="1" t="n">
        <v>1</v>
      </c>
      <c r="R710" s="1" t="n">
        <v>2.0614E-005</v>
      </c>
      <c r="S710" s="1" t="n">
        <v>4.699E-007</v>
      </c>
      <c r="T710" s="1" t="n">
        <v>3</v>
      </c>
      <c r="U710" s="1" t="n">
        <v>0</v>
      </c>
      <c r="V710" s="1" t="n">
        <v>0</v>
      </c>
      <c r="W710" s="186" t="s">
        <v>1254</v>
      </c>
      <c r="X710" s="1" t="s">
        <v>1030</v>
      </c>
      <c r="Y710" s="1" t="s">
        <v>309</v>
      </c>
    </row>
    <row r="711" customFormat="false" ht="14.25" hidden="false" customHeight="true" outlineLevel="0" collapsed="false">
      <c r="A711" s="1" t="s">
        <v>1253</v>
      </c>
      <c r="B711" s="1" t="s">
        <v>305</v>
      </c>
      <c r="C711" s="1" t="n">
        <v>0</v>
      </c>
      <c r="D711" s="1" t="n">
        <v>200</v>
      </c>
      <c r="E711" s="1" t="n">
        <v>976</v>
      </c>
      <c r="F711" s="1" t="s">
        <v>306</v>
      </c>
      <c r="G711" s="184" t="n">
        <v>0.0020532</v>
      </c>
      <c r="H711" s="184" t="n">
        <v>4.7E-005</v>
      </c>
      <c r="I711" s="184" t="n">
        <v>-8.1212E-006</v>
      </c>
      <c r="J711" s="184" t="n">
        <v>-2.081E-007</v>
      </c>
      <c r="K711" s="184" t="n">
        <v>0.0020613</v>
      </c>
      <c r="L711" s="184" t="n">
        <v>4.72E-005</v>
      </c>
      <c r="M711" s="185" t="n">
        <v>1.31</v>
      </c>
      <c r="N711" s="1" t="n">
        <v>0</v>
      </c>
      <c r="O711" s="1" t="n">
        <v>0</v>
      </c>
      <c r="P711" s="1" t="n">
        <v>0</v>
      </c>
      <c r="Q711" s="1" t="n">
        <v>1</v>
      </c>
      <c r="R711" s="1" t="n">
        <v>2.0613E-005</v>
      </c>
      <c r="S711" s="1" t="n">
        <v>4.719E-007</v>
      </c>
      <c r="T711" s="1" t="n">
        <v>3</v>
      </c>
      <c r="U711" s="1" t="n">
        <v>0</v>
      </c>
      <c r="V711" s="1" t="n">
        <v>0</v>
      </c>
      <c r="W711" s="186" t="s">
        <v>1255</v>
      </c>
      <c r="X711" s="1" t="s">
        <v>1030</v>
      </c>
      <c r="Y711" s="1" t="s">
        <v>309</v>
      </c>
    </row>
    <row r="712" customFormat="false" ht="14.25" hidden="false" customHeight="true" outlineLevel="0" collapsed="false">
      <c r="A712" s="1" t="s">
        <v>1253</v>
      </c>
      <c r="B712" s="1" t="s">
        <v>305</v>
      </c>
      <c r="C712" s="1" t="n">
        <v>0</v>
      </c>
      <c r="D712" s="1" t="n">
        <v>200</v>
      </c>
      <c r="E712" s="1" t="n">
        <v>976</v>
      </c>
      <c r="F712" s="1" t="s">
        <v>306</v>
      </c>
      <c r="G712" s="184" t="n">
        <v>0.002053</v>
      </c>
      <c r="H712" s="184" t="n">
        <v>4.69E-005</v>
      </c>
      <c r="I712" s="184" t="n">
        <v>-8.1212E-006</v>
      </c>
      <c r="J712" s="184" t="n">
        <v>-2.081E-007</v>
      </c>
      <c r="K712" s="184" t="n">
        <v>0.0020611</v>
      </c>
      <c r="L712" s="184" t="n">
        <v>4.71E-005</v>
      </c>
      <c r="M712" s="185" t="n">
        <v>1.31</v>
      </c>
      <c r="N712" s="1" t="n">
        <v>0</v>
      </c>
      <c r="O712" s="1" t="n">
        <v>0</v>
      </c>
      <c r="P712" s="1" t="n">
        <v>0</v>
      </c>
      <c r="Q712" s="1" t="n">
        <v>1</v>
      </c>
      <c r="R712" s="1" t="n">
        <v>2.0611E-005</v>
      </c>
      <c r="S712" s="1" t="n">
        <v>4.713E-007</v>
      </c>
      <c r="T712" s="1" t="n">
        <v>3</v>
      </c>
      <c r="U712" s="1" t="n">
        <v>0</v>
      </c>
      <c r="V712" s="1" t="n">
        <v>0</v>
      </c>
      <c r="W712" s="186" t="s">
        <v>1256</v>
      </c>
      <c r="X712" s="1" t="s">
        <v>1030</v>
      </c>
      <c r="Y712" s="1" t="s">
        <v>309</v>
      </c>
    </row>
    <row r="713" customFormat="false" ht="14.25" hidden="false" customHeight="true" outlineLevel="0" collapsed="false">
      <c r="A713" s="1" t="s">
        <v>1257</v>
      </c>
      <c r="B713" s="1" t="s">
        <v>305</v>
      </c>
      <c r="C713" s="1" t="n">
        <v>0</v>
      </c>
      <c r="D713" s="1" t="n">
        <v>200</v>
      </c>
      <c r="E713" s="1" t="n">
        <v>976</v>
      </c>
      <c r="F713" s="1" t="s">
        <v>306</v>
      </c>
      <c r="G713" s="184" t="n">
        <v>0.0015911</v>
      </c>
      <c r="H713" s="184" t="n">
        <v>3.47E-005</v>
      </c>
      <c r="I713" s="184" t="n">
        <v>-8.1212E-006</v>
      </c>
      <c r="J713" s="184" t="n">
        <v>-2.081E-007</v>
      </c>
      <c r="K713" s="184" t="n">
        <v>0.0015992</v>
      </c>
      <c r="L713" s="184" t="n">
        <v>3.49E-005</v>
      </c>
      <c r="M713" s="185" t="n">
        <v>1.25</v>
      </c>
      <c r="N713" s="1" t="n">
        <v>0</v>
      </c>
      <c r="O713" s="1" t="n">
        <v>0</v>
      </c>
      <c r="P713" s="1" t="n">
        <v>0</v>
      </c>
      <c r="Q713" s="1" t="n">
        <v>1</v>
      </c>
      <c r="R713" s="1" t="n">
        <v>1.5992E-005</v>
      </c>
      <c r="S713" s="1" t="n">
        <v>3.488E-007</v>
      </c>
      <c r="T713" s="1" t="n">
        <v>3</v>
      </c>
      <c r="U713" s="1" t="n">
        <v>0</v>
      </c>
      <c r="V713" s="1" t="n">
        <v>0</v>
      </c>
      <c r="W713" s="186" t="s">
        <v>1258</v>
      </c>
      <c r="X713" s="1" t="s">
        <v>1030</v>
      </c>
      <c r="Y713" s="1" t="s">
        <v>309</v>
      </c>
    </row>
    <row r="714" customFormat="false" ht="14.25" hidden="false" customHeight="true" outlineLevel="0" collapsed="false">
      <c r="A714" s="1" t="s">
        <v>1257</v>
      </c>
      <c r="B714" s="1" t="s">
        <v>305</v>
      </c>
      <c r="C714" s="1" t="n">
        <v>0</v>
      </c>
      <c r="D714" s="1" t="n">
        <v>200</v>
      </c>
      <c r="E714" s="1" t="n">
        <v>976</v>
      </c>
      <c r="F714" s="1" t="s">
        <v>306</v>
      </c>
      <c r="G714" s="184" t="n">
        <v>0.001591</v>
      </c>
      <c r="H714" s="184" t="n">
        <v>3.45E-005</v>
      </c>
      <c r="I714" s="184" t="n">
        <v>-8.1212E-006</v>
      </c>
      <c r="J714" s="184" t="n">
        <v>-2.081E-007</v>
      </c>
      <c r="K714" s="184" t="n">
        <v>0.0015991</v>
      </c>
      <c r="L714" s="184" t="n">
        <v>3.47E-005</v>
      </c>
      <c r="M714" s="185" t="n">
        <v>1.24</v>
      </c>
      <c r="N714" s="1" t="n">
        <v>0</v>
      </c>
      <c r="O714" s="1" t="n">
        <v>0</v>
      </c>
      <c r="P714" s="1" t="n">
        <v>0</v>
      </c>
      <c r="Q714" s="1" t="n">
        <v>1</v>
      </c>
      <c r="R714" s="1" t="n">
        <v>1.5991E-005</v>
      </c>
      <c r="S714" s="1" t="n">
        <v>3.473E-007</v>
      </c>
      <c r="T714" s="1" t="n">
        <v>3</v>
      </c>
      <c r="U714" s="1" t="n">
        <v>0</v>
      </c>
      <c r="V714" s="1" t="n">
        <v>0</v>
      </c>
      <c r="W714" s="186" t="s">
        <v>1259</v>
      </c>
      <c r="X714" s="1" t="s">
        <v>1030</v>
      </c>
      <c r="Y714" s="1" t="s">
        <v>309</v>
      </c>
    </row>
    <row r="715" customFormat="false" ht="14.25" hidden="false" customHeight="true" outlineLevel="0" collapsed="false">
      <c r="A715" s="1" t="s">
        <v>1257</v>
      </c>
      <c r="B715" s="1" t="s">
        <v>305</v>
      </c>
      <c r="C715" s="1" t="n">
        <v>0</v>
      </c>
      <c r="D715" s="1" t="n">
        <v>200</v>
      </c>
      <c r="E715" s="1" t="n">
        <v>976</v>
      </c>
      <c r="F715" s="1" t="s">
        <v>306</v>
      </c>
      <c r="G715" s="184" t="n">
        <v>0.0015913</v>
      </c>
      <c r="H715" s="184" t="n">
        <v>3.46E-005</v>
      </c>
      <c r="I715" s="184" t="n">
        <v>-8.1212E-006</v>
      </c>
      <c r="J715" s="184" t="n">
        <v>-2.081E-007</v>
      </c>
      <c r="K715" s="184" t="n">
        <v>0.0015995</v>
      </c>
      <c r="L715" s="184" t="n">
        <v>3.48E-005</v>
      </c>
      <c r="M715" s="185" t="n">
        <v>1.25</v>
      </c>
      <c r="N715" s="1" t="n">
        <v>0</v>
      </c>
      <c r="O715" s="1" t="n">
        <v>0</v>
      </c>
      <c r="P715" s="1" t="n">
        <v>0</v>
      </c>
      <c r="Q715" s="1" t="n">
        <v>1</v>
      </c>
      <c r="R715" s="1" t="n">
        <v>1.5995E-005</v>
      </c>
      <c r="S715" s="1" t="n">
        <v>3.484E-007</v>
      </c>
      <c r="T715" s="1" t="n">
        <v>3</v>
      </c>
      <c r="U715" s="1" t="n">
        <v>0</v>
      </c>
      <c r="V715" s="1" t="n">
        <v>0</v>
      </c>
      <c r="W715" s="186" t="s">
        <v>1260</v>
      </c>
      <c r="X715" s="1" t="s">
        <v>1030</v>
      </c>
      <c r="Y715" s="1" t="s">
        <v>309</v>
      </c>
    </row>
    <row r="716" customFormat="false" ht="14.25" hidden="false" customHeight="true" outlineLevel="0" collapsed="false">
      <c r="A716" s="1" t="s">
        <v>1261</v>
      </c>
      <c r="B716" s="1" t="s">
        <v>305</v>
      </c>
      <c r="C716" s="1" t="n">
        <v>0</v>
      </c>
      <c r="D716" s="1" t="n">
        <v>200</v>
      </c>
      <c r="E716" s="1" t="n">
        <v>976</v>
      </c>
      <c r="F716" s="1" t="s">
        <v>306</v>
      </c>
      <c r="G716" s="184" t="n">
        <v>0.0018627</v>
      </c>
      <c r="H716" s="184" t="n">
        <v>3.98E-005</v>
      </c>
      <c r="I716" s="184" t="n">
        <v>-8.1212E-006</v>
      </c>
      <c r="J716" s="184" t="n">
        <v>-2.081E-007</v>
      </c>
      <c r="K716" s="184" t="n">
        <v>0.0018708</v>
      </c>
      <c r="L716" s="184" t="n">
        <v>4E-005</v>
      </c>
      <c r="M716" s="185" t="n">
        <v>1.23</v>
      </c>
      <c r="N716" s="1" t="n">
        <v>0</v>
      </c>
      <c r="O716" s="1" t="n">
        <v>0</v>
      </c>
      <c r="P716" s="1" t="n">
        <v>0</v>
      </c>
      <c r="Q716" s="1" t="n">
        <v>1</v>
      </c>
      <c r="R716" s="1" t="n">
        <v>1.8708E-005</v>
      </c>
      <c r="S716" s="1" t="n">
        <v>4.001E-007</v>
      </c>
      <c r="T716" s="1" t="n">
        <v>3</v>
      </c>
      <c r="U716" s="1" t="n">
        <v>0</v>
      </c>
      <c r="V716" s="1" t="n">
        <v>0</v>
      </c>
      <c r="W716" s="186" t="s">
        <v>1262</v>
      </c>
      <c r="X716" s="1" t="s">
        <v>1030</v>
      </c>
      <c r="Y716" s="1" t="s">
        <v>309</v>
      </c>
    </row>
    <row r="717" customFormat="false" ht="14.25" hidden="false" customHeight="true" outlineLevel="0" collapsed="false">
      <c r="A717" s="1" t="s">
        <v>1261</v>
      </c>
      <c r="B717" s="1" t="s">
        <v>305</v>
      </c>
      <c r="C717" s="1" t="n">
        <v>0</v>
      </c>
      <c r="D717" s="1" t="n">
        <v>200</v>
      </c>
      <c r="E717" s="1" t="n">
        <v>976</v>
      </c>
      <c r="F717" s="1" t="s">
        <v>306</v>
      </c>
      <c r="G717" s="184" t="n">
        <v>0.001863</v>
      </c>
      <c r="H717" s="184" t="n">
        <v>3.98E-005</v>
      </c>
      <c r="I717" s="184" t="n">
        <v>-8.1212E-006</v>
      </c>
      <c r="J717" s="184" t="n">
        <v>-2.081E-007</v>
      </c>
      <c r="K717" s="184" t="n">
        <v>0.0018712</v>
      </c>
      <c r="L717" s="184" t="n">
        <v>4E-005</v>
      </c>
      <c r="M717" s="185" t="n">
        <v>1.22</v>
      </c>
      <c r="N717" s="1" t="n">
        <v>0</v>
      </c>
      <c r="O717" s="1" t="n">
        <v>0</v>
      </c>
      <c r="P717" s="1" t="n">
        <v>0</v>
      </c>
      <c r="Q717" s="1" t="n">
        <v>1</v>
      </c>
      <c r="R717" s="1" t="n">
        <v>1.8712E-005</v>
      </c>
      <c r="S717" s="1" t="n">
        <v>3.998E-007</v>
      </c>
      <c r="T717" s="1" t="n">
        <v>3</v>
      </c>
      <c r="U717" s="1" t="n">
        <v>0</v>
      </c>
      <c r="V717" s="1" t="n">
        <v>0</v>
      </c>
      <c r="W717" s="186" t="s">
        <v>445</v>
      </c>
      <c r="X717" s="1" t="s">
        <v>1030</v>
      </c>
      <c r="Y717" s="1" t="s">
        <v>309</v>
      </c>
    </row>
    <row r="718" customFormat="false" ht="14.25" hidden="false" customHeight="true" outlineLevel="0" collapsed="false">
      <c r="A718" s="1" t="s">
        <v>1261</v>
      </c>
      <c r="B718" s="1" t="s">
        <v>305</v>
      </c>
      <c r="C718" s="1" t="n">
        <v>0</v>
      </c>
      <c r="D718" s="1" t="n">
        <v>200</v>
      </c>
      <c r="E718" s="1" t="n">
        <v>976</v>
      </c>
      <c r="F718" s="1" t="s">
        <v>306</v>
      </c>
      <c r="G718" s="184" t="n">
        <v>0.0018631</v>
      </c>
      <c r="H718" s="184" t="n">
        <v>3.98E-005</v>
      </c>
      <c r="I718" s="184" t="n">
        <v>-8.1212E-006</v>
      </c>
      <c r="J718" s="184" t="n">
        <v>-2.081E-007</v>
      </c>
      <c r="K718" s="184" t="n">
        <v>0.0018712</v>
      </c>
      <c r="L718" s="184" t="n">
        <v>4E-005</v>
      </c>
      <c r="M718" s="185" t="n">
        <v>1.22</v>
      </c>
      <c r="N718" s="1" t="n">
        <v>0</v>
      </c>
      <c r="O718" s="1" t="n">
        <v>0</v>
      </c>
      <c r="P718" s="1" t="n">
        <v>0</v>
      </c>
      <c r="Q718" s="1" t="n">
        <v>1</v>
      </c>
      <c r="R718" s="1" t="n">
        <v>1.8712E-005</v>
      </c>
      <c r="S718" s="1" t="n">
        <v>4.001E-007</v>
      </c>
      <c r="T718" s="1" t="n">
        <v>3</v>
      </c>
      <c r="U718" s="1" t="n">
        <v>0</v>
      </c>
      <c r="V718" s="1" t="n">
        <v>0</v>
      </c>
      <c r="W718" s="186" t="s">
        <v>1263</v>
      </c>
      <c r="X718" s="1" t="s">
        <v>1030</v>
      </c>
      <c r="Y718" s="1" t="s">
        <v>309</v>
      </c>
    </row>
    <row r="719" customFormat="false" ht="14.25" hidden="false" customHeight="true" outlineLevel="0" collapsed="false">
      <c r="A719" s="1" t="s">
        <v>1264</v>
      </c>
      <c r="B719" s="1" t="s">
        <v>305</v>
      </c>
      <c r="C719" s="1" t="n">
        <v>0</v>
      </c>
      <c r="D719" s="1" t="n">
        <v>200</v>
      </c>
      <c r="E719" s="1" t="n">
        <v>976</v>
      </c>
      <c r="F719" s="1" t="s">
        <v>306</v>
      </c>
      <c r="G719" s="184" t="n">
        <v>0.0029761</v>
      </c>
      <c r="H719" s="184" t="n">
        <v>5.62E-005</v>
      </c>
      <c r="I719" s="184" t="n">
        <v>-8.1212E-006</v>
      </c>
      <c r="J719" s="184" t="n">
        <v>-2.081E-007</v>
      </c>
      <c r="K719" s="184" t="n">
        <v>0.0029842</v>
      </c>
      <c r="L719" s="184" t="n">
        <v>5.64E-005</v>
      </c>
      <c r="M719" s="185" t="n">
        <v>1.08</v>
      </c>
      <c r="N719" s="1" t="n">
        <v>0</v>
      </c>
      <c r="O719" s="1" t="n">
        <v>0</v>
      </c>
      <c r="P719" s="1" t="n">
        <v>0</v>
      </c>
      <c r="Q719" s="1" t="n">
        <v>1</v>
      </c>
      <c r="R719" s="1" t="n">
        <v>2.9842E-005</v>
      </c>
      <c r="S719" s="1" t="n">
        <v>5.643E-007</v>
      </c>
      <c r="T719" s="1" t="n">
        <v>4</v>
      </c>
      <c r="U719" s="1" t="n">
        <v>0</v>
      </c>
      <c r="V719" s="1" t="n">
        <v>0</v>
      </c>
      <c r="W719" s="186" t="s">
        <v>1265</v>
      </c>
      <c r="X719" s="1" t="s">
        <v>1030</v>
      </c>
      <c r="Y719" s="1" t="s">
        <v>309</v>
      </c>
    </row>
    <row r="720" customFormat="false" ht="14.25" hidden="false" customHeight="true" outlineLevel="0" collapsed="false">
      <c r="A720" s="1" t="s">
        <v>1264</v>
      </c>
      <c r="B720" s="1" t="s">
        <v>305</v>
      </c>
      <c r="C720" s="1" t="n">
        <v>0</v>
      </c>
      <c r="D720" s="1" t="n">
        <v>200</v>
      </c>
      <c r="E720" s="1" t="n">
        <v>976</v>
      </c>
      <c r="F720" s="1" t="s">
        <v>306</v>
      </c>
      <c r="G720" s="184" t="n">
        <v>0.0029762</v>
      </c>
      <c r="H720" s="184" t="n">
        <v>5.71E-005</v>
      </c>
      <c r="I720" s="184" t="n">
        <v>-8.1212E-006</v>
      </c>
      <c r="J720" s="184" t="n">
        <v>-2.081E-007</v>
      </c>
      <c r="K720" s="184" t="n">
        <v>0.0029843</v>
      </c>
      <c r="L720" s="184" t="n">
        <v>5.74E-005</v>
      </c>
      <c r="M720" s="185" t="n">
        <v>1.1</v>
      </c>
      <c r="N720" s="1" t="n">
        <v>0</v>
      </c>
      <c r="O720" s="1" t="n">
        <v>0</v>
      </c>
      <c r="P720" s="1" t="n">
        <v>0</v>
      </c>
      <c r="Q720" s="1" t="n">
        <v>1</v>
      </c>
      <c r="R720" s="1" t="n">
        <v>2.9843E-005</v>
      </c>
      <c r="S720" s="1" t="n">
        <v>5.735E-007</v>
      </c>
      <c r="T720" s="1" t="n">
        <v>4</v>
      </c>
      <c r="U720" s="1" t="n">
        <v>0</v>
      </c>
      <c r="V720" s="1" t="n">
        <v>0</v>
      </c>
      <c r="W720" s="186" t="s">
        <v>1266</v>
      </c>
      <c r="X720" s="1" t="s">
        <v>1030</v>
      </c>
      <c r="Y720" s="1" t="s">
        <v>309</v>
      </c>
    </row>
    <row r="721" customFormat="false" ht="14.25" hidden="false" customHeight="true" outlineLevel="0" collapsed="false">
      <c r="A721" s="1" t="s">
        <v>1264</v>
      </c>
      <c r="B721" s="1" t="s">
        <v>305</v>
      </c>
      <c r="C721" s="1" t="n">
        <v>0</v>
      </c>
      <c r="D721" s="1" t="n">
        <v>200</v>
      </c>
      <c r="E721" s="1" t="n">
        <v>976</v>
      </c>
      <c r="F721" s="1" t="s">
        <v>306</v>
      </c>
      <c r="G721" s="184" t="n">
        <v>0.0029762</v>
      </c>
      <c r="H721" s="184" t="n">
        <v>5.66E-005</v>
      </c>
      <c r="I721" s="184" t="n">
        <v>-8.1212E-006</v>
      </c>
      <c r="J721" s="184" t="n">
        <v>-2.081E-007</v>
      </c>
      <c r="K721" s="184" t="n">
        <v>0.0029843</v>
      </c>
      <c r="L721" s="184" t="n">
        <v>5.68E-005</v>
      </c>
      <c r="M721" s="185" t="n">
        <v>1.09</v>
      </c>
      <c r="N721" s="1" t="n">
        <v>0</v>
      </c>
      <c r="O721" s="1" t="n">
        <v>0</v>
      </c>
      <c r="P721" s="1" t="n">
        <v>0</v>
      </c>
      <c r="Q721" s="1" t="n">
        <v>1</v>
      </c>
      <c r="R721" s="1" t="n">
        <v>2.9843E-005</v>
      </c>
      <c r="S721" s="1" t="n">
        <v>5.682E-007</v>
      </c>
      <c r="T721" s="1" t="n">
        <v>4</v>
      </c>
      <c r="U721" s="1" t="n">
        <v>0</v>
      </c>
      <c r="V721" s="1" t="n">
        <v>0</v>
      </c>
      <c r="W721" s="186" t="s">
        <v>450</v>
      </c>
      <c r="X721" s="1" t="s">
        <v>1030</v>
      </c>
      <c r="Y721" s="1" t="s">
        <v>309</v>
      </c>
    </row>
    <row r="722" customFormat="false" ht="14.25" hidden="false" customHeight="true" outlineLevel="0" collapsed="false">
      <c r="A722" s="1" t="s">
        <v>1267</v>
      </c>
      <c r="B722" s="1" t="s">
        <v>305</v>
      </c>
      <c r="C722" s="1" t="n">
        <v>0</v>
      </c>
      <c r="D722" s="1" t="n">
        <v>200</v>
      </c>
      <c r="E722" s="1" t="n">
        <v>976</v>
      </c>
      <c r="F722" s="1" t="s">
        <v>306</v>
      </c>
      <c r="G722" s="184" t="n">
        <v>0.001013</v>
      </c>
      <c r="H722" s="184" t="n">
        <v>3.04E-005</v>
      </c>
      <c r="I722" s="184" t="n">
        <v>-8.1212E-006</v>
      </c>
      <c r="J722" s="184" t="n">
        <v>-2.081E-007</v>
      </c>
      <c r="K722" s="184" t="n">
        <v>0.0010211</v>
      </c>
      <c r="L722" s="184" t="n">
        <v>3.06E-005</v>
      </c>
      <c r="M722" s="185" t="n">
        <v>1.72</v>
      </c>
      <c r="N722" s="1" t="n">
        <v>0</v>
      </c>
      <c r="O722" s="1" t="n">
        <v>0</v>
      </c>
      <c r="P722" s="1" t="n">
        <v>0</v>
      </c>
      <c r="Q722" s="1" t="n">
        <v>1</v>
      </c>
      <c r="R722" s="1" t="n">
        <v>1.0211E-005</v>
      </c>
      <c r="S722" s="1" t="n">
        <v>3.062E-007</v>
      </c>
      <c r="T722" s="1" t="n">
        <v>3</v>
      </c>
      <c r="U722" s="1" t="n">
        <v>0</v>
      </c>
      <c r="V722" s="1" t="n">
        <v>0</v>
      </c>
      <c r="W722" s="186" t="s">
        <v>1268</v>
      </c>
      <c r="X722" s="1" t="s">
        <v>1030</v>
      </c>
      <c r="Y722" s="1" t="s">
        <v>309</v>
      </c>
    </row>
    <row r="723" customFormat="false" ht="14.25" hidden="false" customHeight="true" outlineLevel="0" collapsed="false">
      <c r="A723" s="1" t="s">
        <v>1267</v>
      </c>
      <c r="B723" s="1" t="s">
        <v>305</v>
      </c>
      <c r="C723" s="1" t="n">
        <v>0</v>
      </c>
      <c r="D723" s="1" t="n">
        <v>200</v>
      </c>
      <c r="E723" s="1" t="n">
        <v>976</v>
      </c>
      <c r="F723" s="1" t="s">
        <v>306</v>
      </c>
      <c r="G723" s="184" t="n">
        <v>0.0010132</v>
      </c>
      <c r="H723" s="184" t="n">
        <v>3.01E-005</v>
      </c>
      <c r="I723" s="184" t="n">
        <v>-8.1212E-006</v>
      </c>
      <c r="J723" s="184" t="n">
        <v>-2.081E-007</v>
      </c>
      <c r="K723" s="184" t="n">
        <v>0.0010213</v>
      </c>
      <c r="L723" s="184" t="n">
        <v>3.03E-005</v>
      </c>
      <c r="M723" s="185" t="n">
        <v>1.7</v>
      </c>
      <c r="N723" s="1" t="n">
        <v>0</v>
      </c>
      <c r="O723" s="1" t="n">
        <v>0</v>
      </c>
      <c r="P723" s="1" t="n">
        <v>0</v>
      </c>
      <c r="Q723" s="1" t="n">
        <v>1</v>
      </c>
      <c r="R723" s="1" t="n">
        <v>1.0213E-005</v>
      </c>
      <c r="S723" s="1" t="n">
        <v>3.029E-007</v>
      </c>
      <c r="T723" s="1" t="n">
        <v>3</v>
      </c>
      <c r="U723" s="1" t="n">
        <v>0</v>
      </c>
      <c r="V723" s="1" t="n">
        <v>0</v>
      </c>
      <c r="W723" s="186" t="s">
        <v>1269</v>
      </c>
      <c r="X723" s="1" t="s">
        <v>1030</v>
      </c>
      <c r="Y723" s="1" t="s">
        <v>309</v>
      </c>
    </row>
    <row r="724" customFormat="false" ht="14.25" hidden="false" customHeight="true" outlineLevel="0" collapsed="false">
      <c r="A724" s="1" t="s">
        <v>1267</v>
      </c>
      <c r="B724" s="1" t="s">
        <v>305</v>
      </c>
      <c r="C724" s="1" t="n">
        <v>0</v>
      </c>
      <c r="D724" s="1" t="n">
        <v>200</v>
      </c>
      <c r="E724" s="1" t="n">
        <v>976</v>
      </c>
      <c r="F724" s="1" t="s">
        <v>306</v>
      </c>
      <c r="G724" s="184" t="n">
        <v>0.001013</v>
      </c>
      <c r="H724" s="184" t="n">
        <v>3.03E-005</v>
      </c>
      <c r="I724" s="184" t="n">
        <v>-8.1212E-006</v>
      </c>
      <c r="J724" s="184" t="n">
        <v>-2.081E-007</v>
      </c>
      <c r="K724" s="184" t="n">
        <v>0.0010211</v>
      </c>
      <c r="L724" s="184" t="n">
        <v>3.05E-005</v>
      </c>
      <c r="M724" s="185" t="n">
        <v>1.71</v>
      </c>
      <c r="N724" s="1" t="n">
        <v>0</v>
      </c>
      <c r="O724" s="1" t="n">
        <v>0</v>
      </c>
      <c r="P724" s="1" t="n">
        <v>0</v>
      </c>
      <c r="Q724" s="1" t="n">
        <v>1</v>
      </c>
      <c r="R724" s="1" t="n">
        <v>1.0211E-005</v>
      </c>
      <c r="S724" s="1" t="n">
        <v>3.05E-007</v>
      </c>
      <c r="T724" s="1" t="n">
        <v>3</v>
      </c>
      <c r="U724" s="1" t="n">
        <v>0</v>
      </c>
      <c r="V724" s="1" t="n">
        <v>0</v>
      </c>
      <c r="W724" s="186" t="s">
        <v>1270</v>
      </c>
      <c r="X724" s="1" t="s">
        <v>1030</v>
      </c>
      <c r="Y724" s="1" t="s">
        <v>309</v>
      </c>
    </row>
    <row r="725" customFormat="false" ht="14.25" hidden="false" customHeight="true" outlineLevel="0" collapsed="false">
      <c r="A725" s="1" t="s">
        <v>1271</v>
      </c>
      <c r="B725" s="1" t="s">
        <v>305</v>
      </c>
      <c r="C725" s="1" t="n">
        <v>0</v>
      </c>
      <c r="D725" s="1" t="n">
        <v>200</v>
      </c>
      <c r="E725" s="1" t="n">
        <v>976</v>
      </c>
      <c r="F725" s="1" t="s">
        <v>306</v>
      </c>
      <c r="G725" s="184" t="n">
        <v>0.0014379</v>
      </c>
      <c r="H725" s="184" t="n">
        <v>4.66E-005</v>
      </c>
      <c r="I725" s="184" t="n">
        <v>-8.1212E-006</v>
      </c>
      <c r="J725" s="184" t="n">
        <v>-2.081E-007</v>
      </c>
      <c r="K725" s="184" t="n">
        <v>0.001446</v>
      </c>
      <c r="L725" s="184" t="n">
        <v>4.68E-005</v>
      </c>
      <c r="M725" s="185" t="n">
        <v>1.86</v>
      </c>
      <c r="N725" s="1" t="n">
        <v>0</v>
      </c>
      <c r="O725" s="1" t="n">
        <v>0</v>
      </c>
      <c r="P725" s="1" t="n">
        <v>0</v>
      </c>
      <c r="Q725" s="1" t="n">
        <v>1</v>
      </c>
      <c r="R725" s="1" t="n">
        <v>1.446E-005</v>
      </c>
      <c r="S725" s="1" t="n">
        <v>4.684E-007</v>
      </c>
      <c r="T725" s="1" t="n">
        <v>3</v>
      </c>
      <c r="U725" s="1" t="n">
        <v>0</v>
      </c>
      <c r="V725" s="1" t="n">
        <v>0</v>
      </c>
      <c r="W725" s="186" t="s">
        <v>1272</v>
      </c>
      <c r="X725" s="1" t="s">
        <v>1030</v>
      </c>
      <c r="Y725" s="1" t="s">
        <v>309</v>
      </c>
    </row>
    <row r="726" customFormat="false" ht="14.25" hidden="false" customHeight="true" outlineLevel="0" collapsed="false">
      <c r="A726" s="1" t="s">
        <v>1271</v>
      </c>
      <c r="B726" s="1" t="s">
        <v>305</v>
      </c>
      <c r="C726" s="1" t="n">
        <v>0</v>
      </c>
      <c r="D726" s="1" t="n">
        <v>200</v>
      </c>
      <c r="E726" s="1" t="n">
        <v>976</v>
      </c>
      <c r="F726" s="1" t="s">
        <v>306</v>
      </c>
      <c r="G726" s="184" t="n">
        <v>0.0014379</v>
      </c>
      <c r="H726" s="184" t="n">
        <v>4.68E-005</v>
      </c>
      <c r="I726" s="184" t="n">
        <v>-8.1212E-006</v>
      </c>
      <c r="J726" s="184" t="n">
        <v>-2.081E-007</v>
      </c>
      <c r="K726" s="184" t="n">
        <v>0.0014461</v>
      </c>
      <c r="L726" s="184" t="n">
        <v>4.7E-005</v>
      </c>
      <c r="M726" s="185" t="n">
        <v>1.86</v>
      </c>
      <c r="N726" s="1" t="n">
        <v>0</v>
      </c>
      <c r="O726" s="1" t="n">
        <v>0</v>
      </c>
      <c r="P726" s="1" t="n">
        <v>0</v>
      </c>
      <c r="Q726" s="1" t="n">
        <v>1</v>
      </c>
      <c r="R726" s="1" t="n">
        <v>1.4461E-005</v>
      </c>
      <c r="S726" s="1" t="n">
        <v>4.702E-007</v>
      </c>
      <c r="T726" s="1" t="n">
        <v>3</v>
      </c>
      <c r="U726" s="1" t="n">
        <v>0</v>
      </c>
      <c r="V726" s="1" t="n">
        <v>0</v>
      </c>
      <c r="W726" s="186" t="s">
        <v>1273</v>
      </c>
      <c r="X726" s="1" t="s">
        <v>1030</v>
      </c>
      <c r="Y726" s="1" t="s">
        <v>309</v>
      </c>
    </row>
    <row r="727" customFormat="false" ht="14.25" hidden="false" customHeight="true" outlineLevel="0" collapsed="false">
      <c r="A727" s="1" t="s">
        <v>1271</v>
      </c>
      <c r="B727" s="1" t="s">
        <v>305</v>
      </c>
      <c r="C727" s="1" t="n">
        <v>0</v>
      </c>
      <c r="D727" s="1" t="n">
        <v>200</v>
      </c>
      <c r="E727" s="1" t="n">
        <v>976</v>
      </c>
      <c r="F727" s="1" t="s">
        <v>306</v>
      </c>
      <c r="G727" s="184" t="n">
        <v>0.0014378</v>
      </c>
      <c r="H727" s="184" t="n">
        <v>4.67E-005</v>
      </c>
      <c r="I727" s="184" t="n">
        <v>-8.1212E-006</v>
      </c>
      <c r="J727" s="184" t="n">
        <v>-2.081E-007</v>
      </c>
      <c r="K727" s="184" t="n">
        <v>0.0014459</v>
      </c>
      <c r="L727" s="184" t="n">
        <v>4.69E-005</v>
      </c>
      <c r="M727" s="185" t="n">
        <v>1.86</v>
      </c>
      <c r="N727" s="1" t="n">
        <v>0</v>
      </c>
      <c r="O727" s="1" t="n">
        <v>0</v>
      </c>
      <c r="P727" s="1" t="n">
        <v>0</v>
      </c>
      <c r="Q727" s="1" t="n">
        <v>1</v>
      </c>
      <c r="R727" s="1" t="n">
        <v>1.4459E-005</v>
      </c>
      <c r="S727" s="1" t="n">
        <v>4.692E-007</v>
      </c>
      <c r="T727" s="1" t="n">
        <v>3</v>
      </c>
      <c r="U727" s="1" t="n">
        <v>0</v>
      </c>
      <c r="V727" s="1" t="n">
        <v>0</v>
      </c>
      <c r="W727" s="186" t="s">
        <v>1274</v>
      </c>
      <c r="X727" s="1" t="s">
        <v>1030</v>
      </c>
      <c r="Y727" s="1" t="s">
        <v>309</v>
      </c>
    </row>
    <row r="728" customFormat="false" ht="14.25" hidden="false" customHeight="true" outlineLevel="0" collapsed="false">
      <c r="A728" s="1" t="s">
        <v>1275</v>
      </c>
      <c r="B728" s="1" t="s">
        <v>305</v>
      </c>
      <c r="C728" s="1" t="n">
        <v>0</v>
      </c>
      <c r="D728" s="1" t="n">
        <v>200</v>
      </c>
      <c r="E728" s="1" t="n">
        <v>976</v>
      </c>
      <c r="F728" s="1" t="s">
        <v>306</v>
      </c>
      <c r="G728" s="184" t="n">
        <v>0.00071741</v>
      </c>
      <c r="H728" s="184" t="n">
        <v>2.2269E-005</v>
      </c>
      <c r="I728" s="184" t="n">
        <v>-8.1212E-006</v>
      </c>
      <c r="J728" s="184" t="n">
        <v>-2.081E-007</v>
      </c>
      <c r="K728" s="184" t="n">
        <v>0.00072553</v>
      </c>
      <c r="L728" s="184" t="n">
        <v>2.2477E-005</v>
      </c>
      <c r="M728" s="185" t="n">
        <v>1.77</v>
      </c>
      <c r="N728" s="1" t="n">
        <v>0</v>
      </c>
      <c r="O728" s="1" t="n">
        <v>0</v>
      </c>
      <c r="P728" s="1" t="n">
        <v>0</v>
      </c>
      <c r="Q728" s="1" t="n">
        <v>1</v>
      </c>
      <c r="R728" s="1" t="n">
        <v>7.2553E-006</v>
      </c>
      <c r="S728" s="1" t="n">
        <v>2.248E-007</v>
      </c>
      <c r="T728" s="1" t="n">
        <v>3</v>
      </c>
      <c r="U728" s="1" t="n">
        <v>0</v>
      </c>
      <c r="V728" s="1" t="n">
        <v>0</v>
      </c>
      <c r="W728" s="186" t="s">
        <v>1276</v>
      </c>
      <c r="X728" s="1" t="s">
        <v>1030</v>
      </c>
      <c r="Y728" s="1" t="s">
        <v>309</v>
      </c>
    </row>
    <row r="729" customFormat="false" ht="14.25" hidden="false" customHeight="true" outlineLevel="0" collapsed="false">
      <c r="A729" s="1" t="s">
        <v>1275</v>
      </c>
      <c r="B729" s="1" t="s">
        <v>305</v>
      </c>
      <c r="C729" s="1" t="n">
        <v>0</v>
      </c>
      <c r="D729" s="1" t="n">
        <v>200</v>
      </c>
      <c r="E729" s="1" t="n">
        <v>976</v>
      </c>
      <c r="F729" s="1" t="s">
        <v>306</v>
      </c>
      <c r="G729" s="184" t="n">
        <v>0.00071739</v>
      </c>
      <c r="H729" s="184" t="n">
        <v>2.2341E-005</v>
      </c>
      <c r="I729" s="184" t="n">
        <v>-8.1212E-006</v>
      </c>
      <c r="J729" s="184" t="n">
        <v>-2.081E-007</v>
      </c>
      <c r="K729" s="184" t="n">
        <v>0.00072552</v>
      </c>
      <c r="L729" s="184" t="n">
        <v>2.2549E-005</v>
      </c>
      <c r="M729" s="185" t="n">
        <v>1.78</v>
      </c>
      <c r="N729" s="1" t="n">
        <v>0</v>
      </c>
      <c r="O729" s="1" t="n">
        <v>0</v>
      </c>
      <c r="P729" s="1" t="n">
        <v>0</v>
      </c>
      <c r="Q729" s="1" t="n">
        <v>1</v>
      </c>
      <c r="R729" s="1" t="n">
        <v>7.2552E-006</v>
      </c>
      <c r="S729" s="1" t="n">
        <v>2.255E-007</v>
      </c>
      <c r="T729" s="1" t="n">
        <v>3</v>
      </c>
      <c r="U729" s="1" t="n">
        <v>0</v>
      </c>
      <c r="V729" s="1" t="n">
        <v>0</v>
      </c>
      <c r="W729" s="186" t="s">
        <v>1277</v>
      </c>
      <c r="X729" s="1" t="s">
        <v>1030</v>
      </c>
      <c r="Y729" s="1" t="s">
        <v>309</v>
      </c>
    </row>
    <row r="730" customFormat="false" ht="14.25" hidden="false" customHeight="true" outlineLevel="0" collapsed="false">
      <c r="A730" s="1" t="s">
        <v>1275</v>
      </c>
      <c r="B730" s="1" t="s">
        <v>305</v>
      </c>
      <c r="C730" s="1" t="n">
        <v>0</v>
      </c>
      <c r="D730" s="1" t="n">
        <v>200</v>
      </c>
      <c r="E730" s="1" t="n">
        <v>976</v>
      </c>
      <c r="F730" s="1" t="s">
        <v>306</v>
      </c>
      <c r="G730" s="184" t="n">
        <v>0.00071729</v>
      </c>
      <c r="H730" s="184" t="n">
        <v>2.2454E-005</v>
      </c>
      <c r="I730" s="184" t="n">
        <v>-8.1212E-006</v>
      </c>
      <c r="J730" s="184" t="n">
        <v>-2.081E-007</v>
      </c>
      <c r="K730" s="184" t="n">
        <v>0.00072541</v>
      </c>
      <c r="L730" s="184" t="n">
        <v>2.2662E-005</v>
      </c>
      <c r="M730" s="185" t="n">
        <v>1.79</v>
      </c>
      <c r="N730" s="1" t="n">
        <v>0</v>
      </c>
      <c r="O730" s="1" t="n">
        <v>0</v>
      </c>
      <c r="P730" s="1" t="n">
        <v>0</v>
      </c>
      <c r="Q730" s="1" t="n">
        <v>1</v>
      </c>
      <c r="R730" s="1" t="n">
        <v>7.2541E-006</v>
      </c>
      <c r="S730" s="1" t="n">
        <v>2.266E-007</v>
      </c>
      <c r="T730" s="1" t="n">
        <v>3</v>
      </c>
      <c r="U730" s="1" t="n">
        <v>0</v>
      </c>
      <c r="V730" s="1" t="n">
        <v>0</v>
      </c>
      <c r="W730" s="186" t="s">
        <v>1278</v>
      </c>
      <c r="X730" s="1" t="s">
        <v>1030</v>
      </c>
      <c r="Y730" s="1" t="s">
        <v>309</v>
      </c>
    </row>
    <row r="731" customFormat="false" ht="14.25" hidden="false" customHeight="true" outlineLevel="0" collapsed="false">
      <c r="A731" s="1" t="s">
        <v>1279</v>
      </c>
      <c r="B731" s="1" t="s">
        <v>305</v>
      </c>
      <c r="C731" s="1" t="n">
        <v>0</v>
      </c>
      <c r="D731" s="1" t="n">
        <v>200</v>
      </c>
      <c r="E731" s="1" t="n">
        <v>976</v>
      </c>
      <c r="F731" s="1" t="s">
        <v>306</v>
      </c>
      <c r="G731" s="184" t="n">
        <v>0.00048454</v>
      </c>
      <c r="H731" s="184" t="n">
        <v>1.415E-005</v>
      </c>
      <c r="I731" s="184" t="n">
        <v>-8.1212E-006</v>
      </c>
      <c r="J731" s="184" t="n">
        <v>-2.081E-007</v>
      </c>
      <c r="K731" s="184" t="n">
        <v>0.00049267</v>
      </c>
      <c r="L731" s="184" t="n">
        <v>1.4358E-005</v>
      </c>
      <c r="M731" s="185" t="n">
        <v>1.67</v>
      </c>
      <c r="N731" s="1" t="n">
        <v>0</v>
      </c>
      <c r="O731" s="1" t="n">
        <v>0</v>
      </c>
      <c r="P731" s="1" t="n">
        <v>0</v>
      </c>
      <c r="Q731" s="1" t="n">
        <v>1</v>
      </c>
      <c r="R731" s="1" t="n">
        <v>4.9267E-006</v>
      </c>
      <c r="S731" s="1" t="n">
        <v>1.436E-007</v>
      </c>
      <c r="T731" s="1" t="n">
        <v>3</v>
      </c>
      <c r="U731" s="1" t="n">
        <v>0</v>
      </c>
      <c r="V731" s="1" t="n">
        <v>0</v>
      </c>
      <c r="W731" s="186" t="s">
        <v>462</v>
      </c>
      <c r="X731" s="1" t="s">
        <v>1030</v>
      </c>
      <c r="Y731" s="1" t="s">
        <v>309</v>
      </c>
    </row>
    <row r="732" customFormat="false" ht="14.25" hidden="false" customHeight="true" outlineLevel="0" collapsed="false">
      <c r="A732" s="1" t="s">
        <v>1279</v>
      </c>
      <c r="B732" s="1" t="s">
        <v>305</v>
      </c>
      <c r="C732" s="1" t="n">
        <v>0</v>
      </c>
      <c r="D732" s="1" t="n">
        <v>200</v>
      </c>
      <c r="E732" s="1" t="n">
        <v>976</v>
      </c>
      <c r="F732" s="1" t="s">
        <v>306</v>
      </c>
      <c r="G732" s="184" t="n">
        <v>0.0004844</v>
      </c>
      <c r="H732" s="184" t="n">
        <v>1.3938E-005</v>
      </c>
      <c r="I732" s="184" t="n">
        <v>-8.1212E-006</v>
      </c>
      <c r="J732" s="184" t="n">
        <v>-2.081E-007</v>
      </c>
      <c r="K732" s="184" t="n">
        <v>0.00049252</v>
      </c>
      <c r="L732" s="184" t="n">
        <v>1.4146E-005</v>
      </c>
      <c r="M732" s="185" t="n">
        <v>1.65</v>
      </c>
      <c r="N732" s="1" t="n">
        <v>0</v>
      </c>
      <c r="O732" s="1" t="n">
        <v>0</v>
      </c>
      <c r="P732" s="1" t="n">
        <v>0</v>
      </c>
      <c r="Q732" s="1" t="n">
        <v>1</v>
      </c>
      <c r="R732" s="1" t="n">
        <v>4.9252E-006</v>
      </c>
      <c r="S732" s="1" t="n">
        <v>1.415E-007</v>
      </c>
      <c r="T732" s="1" t="n">
        <v>3</v>
      </c>
      <c r="U732" s="1" t="n">
        <v>0</v>
      </c>
      <c r="V732" s="1" t="n">
        <v>0</v>
      </c>
      <c r="W732" s="186" t="s">
        <v>463</v>
      </c>
      <c r="X732" s="1" t="s">
        <v>1030</v>
      </c>
      <c r="Y732" s="1" t="s">
        <v>309</v>
      </c>
    </row>
    <row r="733" customFormat="false" ht="14.25" hidden="false" customHeight="true" outlineLevel="0" collapsed="false">
      <c r="A733" s="1" t="s">
        <v>1279</v>
      </c>
      <c r="B733" s="1" t="s">
        <v>305</v>
      </c>
      <c r="C733" s="1" t="n">
        <v>0</v>
      </c>
      <c r="D733" s="1" t="n">
        <v>200</v>
      </c>
      <c r="E733" s="1" t="n">
        <v>976</v>
      </c>
      <c r="F733" s="1" t="s">
        <v>306</v>
      </c>
      <c r="G733" s="184" t="n">
        <v>0.00048408</v>
      </c>
      <c r="H733" s="184" t="n">
        <v>1.392E-005</v>
      </c>
      <c r="I733" s="184" t="n">
        <v>-8.1212E-006</v>
      </c>
      <c r="J733" s="184" t="n">
        <v>-2.081E-007</v>
      </c>
      <c r="K733" s="184" t="n">
        <v>0.0004922</v>
      </c>
      <c r="L733" s="184" t="n">
        <v>1.4128E-005</v>
      </c>
      <c r="M733" s="185" t="n">
        <v>1.64</v>
      </c>
      <c r="N733" s="1" t="n">
        <v>0</v>
      </c>
      <c r="O733" s="1" t="n">
        <v>0</v>
      </c>
      <c r="P733" s="1" t="n">
        <v>0</v>
      </c>
      <c r="Q733" s="1" t="n">
        <v>1</v>
      </c>
      <c r="R733" s="1" t="n">
        <v>4.922E-006</v>
      </c>
      <c r="S733" s="1" t="n">
        <v>1.413E-007</v>
      </c>
      <c r="T733" s="1" t="n">
        <v>3</v>
      </c>
      <c r="U733" s="1" t="n">
        <v>0</v>
      </c>
      <c r="V733" s="1" t="n">
        <v>0</v>
      </c>
      <c r="W733" s="186" t="s">
        <v>1280</v>
      </c>
      <c r="X733" s="1" t="s">
        <v>1030</v>
      </c>
      <c r="Y733" s="1" t="s">
        <v>309</v>
      </c>
    </row>
    <row r="734" customFormat="false" ht="14.25" hidden="false" customHeight="true" outlineLevel="0" collapsed="false">
      <c r="A734" s="1" t="s">
        <v>1281</v>
      </c>
      <c r="B734" s="1" t="s">
        <v>305</v>
      </c>
      <c r="C734" s="1" t="n">
        <v>0</v>
      </c>
      <c r="D734" s="1" t="n">
        <v>200</v>
      </c>
      <c r="E734" s="1" t="n">
        <v>976</v>
      </c>
      <c r="F734" s="1" t="s">
        <v>306</v>
      </c>
      <c r="G734" s="184" t="n">
        <v>0.00073368</v>
      </c>
      <c r="H734" s="184" t="n">
        <v>1.8985E-005</v>
      </c>
      <c r="I734" s="184" t="n">
        <v>-8.1212E-006</v>
      </c>
      <c r="J734" s="184" t="n">
        <v>-2.081E-007</v>
      </c>
      <c r="K734" s="184" t="n">
        <v>0.0007418</v>
      </c>
      <c r="L734" s="184" t="n">
        <v>1.9193E-005</v>
      </c>
      <c r="M734" s="185" t="n">
        <v>1.48</v>
      </c>
      <c r="N734" s="1" t="n">
        <v>0</v>
      </c>
      <c r="O734" s="1" t="n">
        <v>0</v>
      </c>
      <c r="P734" s="1" t="n">
        <v>0</v>
      </c>
      <c r="Q734" s="1" t="n">
        <v>1</v>
      </c>
      <c r="R734" s="1" t="n">
        <v>7.418E-006</v>
      </c>
      <c r="S734" s="1" t="n">
        <v>1.919E-007</v>
      </c>
      <c r="T734" s="1" t="n">
        <v>3</v>
      </c>
      <c r="U734" s="1" t="n">
        <v>0</v>
      </c>
      <c r="V734" s="1" t="n">
        <v>0</v>
      </c>
      <c r="W734" s="186" t="s">
        <v>1282</v>
      </c>
      <c r="X734" s="1" t="s">
        <v>1030</v>
      </c>
      <c r="Y734" s="1" t="s">
        <v>309</v>
      </c>
    </row>
    <row r="735" customFormat="false" ht="14.25" hidden="false" customHeight="true" outlineLevel="0" collapsed="false">
      <c r="A735" s="1" t="s">
        <v>1281</v>
      </c>
      <c r="B735" s="1" t="s">
        <v>305</v>
      </c>
      <c r="C735" s="1" t="n">
        <v>0</v>
      </c>
      <c r="D735" s="1" t="n">
        <v>200</v>
      </c>
      <c r="E735" s="1" t="n">
        <v>976</v>
      </c>
      <c r="F735" s="1" t="s">
        <v>306</v>
      </c>
      <c r="G735" s="184" t="n">
        <v>0.00073392</v>
      </c>
      <c r="H735" s="184" t="n">
        <v>1.9242E-005</v>
      </c>
      <c r="I735" s="184" t="n">
        <v>-8.1212E-006</v>
      </c>
      <c r="J735" s="184" t="n">
        <v>-2.081E-007</v>
      </c>
      <c r="K735" s="184" t="n">
        <v>0.00074204</v>
      </c>
      <c r="L735" s="184" t="n">
        <v>1.945E-005</v>
      </c>
      <c r="M735" s="185" t="n">
        <v>1.5</v>
      </c>
      <c r="N735" s="1" t="n">
        <v>0</v>
      </c>
      <c r="O735" s="1" t="n">
        <v>0</v>
      </c>
      <c r="P735" s="1" t="n">
        <v>0</v>
      </c>
      <c r="Q735" s="1" t="n">
        <v>1</v>
      </c>
      <c r="R735" s="1" t="n">
        <v>7.4204E-006</v>
      </c>
      <c r="S735" s="1" t="n">
        <v>1.945E-007</v>
      </c>
      <c r="T735" s="1" t="n">
        <v>3</v>
      </c>
      <c r="U735" s="1" t="n">
        <v>0</v>
      </c>
      <c r="V735" s="1" t="n">
        <v>0</v>
      </c>
      <c r="W735" s="186" t="s">
        <v>1283</v>
      </c>
      <c r="X735" s="1" t="s">
        <v>1030</v>
      </c>
      <c r="Y735" s="1" t="s">
        <v>309</v>
      </c>
    </row>
    <row r="736" customFormat="false" ht="14.25" hidden="false" customHeight="true" outlineLevel="0" collapsed="false">
      <c r="A736" s="1" t="s">
        <v>1281</v>
      </c>
      <c r="B736" s="1" t="s">
        <v>305</v>
      </c>
      <c r="C736" s="1" t="n">
        <v>0</v>
      </c>
      <c r="D736" s="1" t="n">
        <v>200</v>
      </c>
      <c r="E736" s="1" t="n">
        <v>976</v>
      </c>
      <c r="F736" s="1" t="s">
        <v>306</v>
      </c>
      <c r="G736" s="184" t="n">
        <v>0.00073376</v>
      </c>
      <c r="H736" s="184" t="n">
        <v>1.9009E-005</v>
      </c>
      <c r="I736" s="184" t="n">
        <v>-8.1212E-006</v>
      </c>
      <c r="J736" s="184" t="n">
        <v>-2.081E-007</v>
      </c>
      <c r="K736" s="184" t="n">
        <v>0.00074188</v>
      </c>
      <c r="L736" s="184" t="n">
        <v>1.9217E-005</v>
      </c>
      <c r="M736" s="185" t="n">
        <v>1.48</v>
      </c>
      <c r="N736" s="1" t="n">
        <v>0</v>
      </c>
      <c r="O736" s="1" t="n">
        <v>0</v>
      </c>
      <c r="P736" s="1" t="n">
        <v>0</v>
      </c>
      <c r="Q736" s="1" t="n">
        <v>1</v>
      </c>
      <c r="R736" s="1" t="n">
        <v>7.4188E-006</v>
      </c>
      <c r="S736" s="1" t="n">
        <v>1.922E-007</v>
      </c>
      <c r="T736" s="1" t="n">
        <v>3</v>
      </c>
      <c r="U736" s="1" t="n">
        <v>0</v>
      </c>
      <c r="V736" s="1" t="n">
        <v>0</v>
      </c>
      <c r="W736" s="186" t="s">
        <v>1284</v>
      </c>
      <c r="X736" s="1" t="s">
        <v>1030</v>
      </c>
      <c r="Y736" s="1" t="s">
        <v>309</v>
      </c>
    </row>
    <row r="737" customFormat="false" ht="14.25" hidden="false" customHeight="true" outlineLevel="0" collapsed="false">
      <c r="A737" s="1" t="s">
        <v>1285</v>
      </c>
      <c r="B737" s="1" t="s">
        <v>305</v>
      </c>
      <c r="C737" s="1" t="n">
        <v>0</v>
      </c>
      <c r="D737" s="1" t="n">
        <v>200</v>
      </c>
      <c r="E737" s="1" t="n">
        <v>976</v>
      </c>
      <c r="F737" s="1" t="s">
        <v>306</v>
      </c>
      <c r="G737" s="184" t="n">
        <v>0.002498</v>
      </c>
      <c r="H737" s="184" t="n">
        <v>5.83E-005</v>
      </c>
      <c r="I737" s="184" t="n">
        <v>-8.1212E-006</v>
      </c>
      <c r="J737" s="184" t="n">
        <v>-2.081E-007</v>
      </c>
      <c r="K737" s="184" t="n">
        <v>0.0025061</v>
      </c>
      <c r="L737" s="184" t="n">
        <v>5.85E-005</v>
      </c>
      <c r="M737" s="185" t="n">
        <v>1.34</v>
      </c>
      <c r="N737" s="1" t="n">
        <v>0</v>
      </c>
      <c r="O737" s="1" t="n">
        <v>0</v>
      </c>
      <c r="P737" s="1" t="n">
        <v>0</v>
      </c>
      <c r="Q737" s="1" t="n">
        <v>1</v>
      </c>
      <c r="R737" s="1" t="n">
        <v>2.5061E-005</v>
      </c>
      <c r="S737" s="1" t="n">
        <v>5.852E-007</v>
      </c>
      <c r="T737" s="1" t="n">
        <v>3</v>
      </c>
      <c r="U737" s="1" t="n">
        <v>0</v>
      </c>
      <c r="V737" s="1" t="n">
        <v>0</v>
      </c>
      <c r="W737" s="186" t="s">
        <v>1286</v>
      </c>
      <c r="X737" s="1" t="s">
        <v>1030</v>
      </c>
      <c r="Y737" s="1" t="s">
        <v>309</v>
      </c>
    </row>
    <row r="738" customFormat="false" ht="14.25" hidden="false" customHeight="true" outlineLevel="0" collapsed="false">
      <c r="A738" s="1" t="s">
        <v>1285</v>
      </c>
      <c r="B738" s="1" t="s">
        <v>305</v>
      </c>
      <c r="C738" s="1" t="n">
        <v>0</v>
      </c>
      <c r="D738" s="1" t="n">
        <v>200</v>
      </c>
      <c r="E738" s="1" t="n">
        <v>976</v>
      </c>
      <c r="F738" s="1" t="s">
        <v>306</v>
      </c>
      <c r="G738" s="184" t="n">
        <v>0.0024978</v>
      </c>
      <c r="H738" s="184" t="n">
        <v>5.83E-005</v>
      </c>
      <c r="I738" s="184" t="n">
        <v>-8.1212E-006</v>
      </c>
      <c r="J738" s="184" t="n">
        <v>-2.081E-007</v>
      </c>
      <c r="K738" s="184" t="n">
        <v>0.0025059</v>
      </c>
      <c r="L738" s="184" t="n">
        <v>5.85E-005</v>
      </c>
      <c r="M738" s="185" t="n">
        <v>1.34</v>
      </c>
      <c r="N738" s="1" t="n">
        <v>0</v>
      </c>
      <c r="O738" s="1" t="n">
        <v>0</v>
      </c>
      <c r="P738" s="1" t="n">
        <v>0</v>
      </c>
      <c r="Q738" s="1" t="n">
        <v>1</v>
      </c>
      <c r="R738" s="1" t="n">
        <v>2.5059E-005</v>
      </c>
      <c r="S738" s="1" t="n">
        <v>5.849E-007</v>
      </c>
      <c r="T738" s="1" t="n">
        <v>3</v>
      </c>
      <c r="U738" s="1" t="n">
        <v>0</v>
      </c>
      <c r="V738" s="1" t="n">
        <v>0</v>
      </c>
      <c r="W738" s="186" t="s">
        <v>1287</v>
      </c>
      <c r="X738" s="1" t="s">
        <v>1030</v>
      </c>
      <c r="Y738" s="1" t="s">
        <v>309</v>
      </c>
    </row>
    <row r="739" customFormat="false" ht="14.25" hidden="false" customHeight="true" outlineLevel="0" collapsed="false">
      <c r="A739" s="1" t="s">
        <v>1285</v>
      </c>
      <c r="B739" s="1" t="s">
        <v>305</v>
      </c>
      <c r="C739" s="1" t="n">
        <v>0</v>
      </c>
      <c r="D739" s="1" t="n">
        <v>200</v>
      </c>
      <c r="E739" s="1" t="n">
        <v>976</v>
      </c>
      <c r="F739" s="1" t="s">
        <v>306</v>
      </c>
      <c r="G739" s="184" t="n">
        <v>0.0024977</v>
      </c>
      <c r="H739" s="184" t="n">
        <v>5.85E-005</v>
      </c>
      <c r="I739" s="184" t="n">
        <v>-8.1212E-006</v>
      </c>
      <c r="J739" s="184" t="n">
        <v>-2.081E-007</v>
      </c>
      <c r="K739" s="184" t="n">
        <v>0.0025058</v>
      </c>
      <c r="L739" s="184" t="n">
        <v>5.87E-005</v>
      </c>
      <c r="M739" s="185" t="n">
        <v>1.34</v>
      </c>
      <c r="N739" s="1" t="n">
        <v>0</v>
      </c>
      <c r="O739" s="1" t="n">
        <v>0</v>
      </c>
      <c r="P739" s="1" t="n">
        <v>0</v>
      </c>
      <c r="Q739" s="1" t="n">
        <v>1</v>
      </c>
      <c r="R739" s="1" t="n">
        <v>2.5058E-005</v>
      </c>
      <c r="S739" s="1" t="n">
        <v>5.875E-007</v>
      </c>
      <c r="T739" s="1" t="n">
        <v>3</v>
      </c>
      <c r="U739" s="1" t="n">
        <v>0</v>
      </c>
      <c r="V739" s="1" t="n">
        <v>0</v>
      </c>
      <c r="W739" s="186" t="s">
        <v>1288</v>
      </c>
      <c r="X739" s="1" t="s">
        <v>1030</v>
      </c>
      <c r="Y739" s="1" t="s">
        <v>309</v>
      </c>
    </row>
    <row r="740" customFormat="false" ht="14.25" hidden="false" customHeight="true" outlineLevel="0" collapsed="false">
      <c r="A740" s="1" t="s">
        <v>1289</v>
      </c>
      <c r="B740" s="1" t="s">
        <v>305</v>
      </c>
      <c r="C740" s="1" t="n">
        <v>0</v>
      </c>
      <c r="D740" s="1" t="n">
        <v>200</v>
      </c>
      <c r="E740" s="1" t="n">
        <v>976</v>
      </c>
      <c r="F740" s="1" t="s">
        <v>306</v>
      </c>
      <c r="G740" s="184" t="n">
        <v>0.0015224</v>
      </c>
      <c r="H740" s="184" t="n">
        <v>3.3E-005</v>
      </c>
      <c r="I740" s="184" t="n">
        <v>-8.1212E-006</v>
      </c>
      <c r="J740" s="184" t="n">
        <v>-2.081E-007</v>
      </c>
      <c r="K740" s="184" t="n">
        <v>0.0015305</v>
      </c>
      <c r="L740" s="184" t="n">
        <v>3.32E-005</v>
      </c>
      <c r="M740" s="185" t="n">
        <v>1.24</v>
      </c>
      <c r="N740" s="1" t="n">
        <v>0</v>
      </c>
      <c r="O740" s="1" t="n">
        <v>0</v>
      </c>
      <c r="P740" s="1" t="n">
        <v>0</v>
      </c>
      <c r="Q740" s="1" t="n">
        <v>1</v>
      </c>
      <c r="R740" s="1" t="n">
        <v>1.5305E-005</v>
      </c>
      <c r="S740" s="1" t="n">
        <v>3.322E-007</v>
      </c>
      <c r="T740" s="1" t="n">
        <v>3</v>
      </c>
      <c r="U740" s="1" t="n">
        <v>0</v>
      </c>
      <c r="V740" s="1" t="n">
        <v>0</v>
      </c>
      <c r="W740" s="186" t="s">
        <v>1290</v>
      </c>
      <c r="X740" s="1" t="s">
        <v>1030</v>
      </c>
      <c r="Y740" s="1" t="s">
        <v>309</v>
      </c>
    </row>
    <row r="741" customFormat="false" ht="14.25" hidden="false" customHeight="true" outlineLevel="0" collapsed="false">
      <c r="A741" s="1" t="s">
        <v>1289</v>
      </c>
      <c r="B741" s="1" t="s">
        <v>305</v>
      </c>
      <c r="C741" s="1" t="n">
        <v>0</v>
      </c>
      <c r="D741" s="1" t="n">
        <v>200</v>
      </c>
      <c r="E741" s="1" t="n">
        <v>976</v>
      </c>
      <c r="F741" s="1" t="s">
        <v>306</v>
      </c>
      <c r="G741" s="184" t="n">
        <v>0.0015222</v>
      </c>
      <c r="H741" s="184" t="n">
        <v>3.27E-005</v>
      </c>
      <c r="I741" s="184" t="n">
        <v>-8.1212E-006</v>
      </c>
      <c r="J741" s="184" t="n">
        <v>-2.081E-007</v>
      </c>
      <c r="K741" s="184" t="n">
        <v>0.0015303</v>
      </c>
      <c r="L741" s="184" t="n">
        <v>3.29E-005</v>
      </c>
      <c r="M741" s="185" t="n">
        <v>1.23</v>
      </c>
      <c r="N741" s="1" t="n">
        <v>0</v>
      </c>
      <c r="O741" s="1" t="n">
        <v>0</v>
      </c>
      <c r="P741" s="1" t="n">
        <v>0</v>
      </c>
      <c r="Q741" s="1" t="n">
        <v>1</v>
      </c>
      <c r="R741" s="1" t="n">
        <v>1.5303E-005</v>
      </c>
      <c r="S741" s="1" t="n">
        <v>3.292E-007</v>
      </c>
      <c r="T741" s="1" t="n">
        <v>3</v>
      </c>
      <c r="U741" s="1" t="n">
        <v>0</v>
      </c>
      <c r="V741" s="1" t="n">
        <v>0</v>
      </c>
      <c r="W741" s="186" t="s">
        <v>1291</v>
      </c>
      <c r="X741" s="1" t="s">
        <v>1030</v>
      </c>
      <c r="Y741" s="1" t="s">
        <v>309</v>
      </c>
    </row>
    <row r="742" customFormat="false" ht="14.25" hidden="false" customHeight="true" outlineLevel="0" collapsed="false">
      <c r="A742" s="1" t="s">
        <v>1289</v>
      </c>
      <c r="B742" s="1" t="s">
        <v>305</v>
      </c>
      <c r="C742" s="1" t="n">
        <v>0</v>
      </c>
      <c r="D742" s="1" t="n">
        <v>200</v>
      </c>
      <c r="E742" s="1" t="n">
        <v>976</v>
      </c>
      <c r="F742" s="1" t="s">
        <v>306</v>
      </c>
      <c r="G742" s="184" t="n">
        <v>0.0015221</v>
      </c>
      <c r="H742" s="184" t="n">
        <v>3.28E-005</v>
      </c>
      <c r="I742" s="184" t="n">
        <v>-8.1212E-006</v>
      </c>
      <c r="J742" s="184" t="n">
        <v>-2.081E-007</v>
      </c>
      <c r="K742" s="184" t="n">
        <v>0.0015302</v>
      </c>
      <c r="L742" s="184" t="n">
        <v>3.3E-005</v>
      </c>
      <c r="M742" s="185" t="n">
        <v>1.23</v>
      </c>
      <c r="N742" s="1" t="n">
        <v>0</v>
      </c>
      <c r="O742" s="1" t="n">
        <v>0</v>
      </c>
      <c r="P742" s="1" t="n">
        <v>0</v>
      </c>
      <c r="Q742" s="1" t="n">
        <v>1</v>
      </c>
      <c r="R742" s="1" t="n">
        <v>1.5302E-005</v>
      </c>
      <c r="S742" s="1" t="n">
        <v>3.299E-007</v>
      </c>
      <c r="T742" s="1" t="n">
        <v>3</v>
      </c>
      <c r="U742" s="1" t="n">
        <v>0</v>
      </c>
      <c r="V742" s="1" t="n">
        <v>0</v>
      </c>
      <c r="W742" s="186" t="s">
        <v>1292</v>
      </c>
      <c r="X742" s="1" t="s">
        <v>1030</v>
      </c>
      <c r="Y742" s="1" t="s">
        <v>309</v>
      </c>
    </row>
    <row r="743" customFormat="false" ht="14.25" hidden="false" customHeight="true" outlineLevel="0" collapsed="false">
      <c r="A743" s="1" t="s">
        <v>1293</v>
      </c>
      <c r="B743" s="1" t="s">
        <v>305</v>
      </c>
      <c r="C743" s="1" t="n">
        <v>0</v>
      </c>
      <c r="D743" s="1" t="n">
        <v>200</v>
      </c>
      <c r="E743" s="1" t="n">
        <v>976</v>
      </c>
      <c r="F743" s="1" t="s">
        <v>306</v>
      </c>
      <c r="G743" s="184" t="n">
        <v>0.0022561</v>
      </c>
      <c r="H743" s="184" t="n">
        <v>4.11E-005</v>
      </c>
      <c r="I743" s="184" t="n">
        <v>-8.1212E-006</v>
      </c>
      <c r="J743" s="184" t="n">
        <v>-2.081E-007</v>
      </c>
      <c r="K743" s="184" t="n">
        <v>0.0022642</v>
      </c>
      <c r="L743" s="184" t="n">
        <v>4.13E-005</v>
      </c>
      <c r="M743" s="185" t="n">
        <v>1.05</v>
      </c>
      <c r="N743" s="1" t="n">
        <v>0</v>
      </c>
      <c r="O743" s="1" t="n">
        <v>0</v>
      </c>
      <c r="P743" s="1" t="n">
        <v>0</v>
      </c>
      <c r="Q743" s="1" t="n">
        <v>1</v>
      </c>
      <c r="R743" s="1" t="n">
        <v>2.2642E-005</v>
      </c>
      <c r="S743" s="1" t="n">
        <v>4.131E-007</v>
      </c>
      <c r="T743" s="1" t="n">
        <v>3</v>
      </c>
      <c r="U743" s="1" t="n">
        <v>0</v>
      </c>
      <c r="V743" s="1" t="n">
        <v>0</v>
      </c>
      <c r="W743" s="186" t="s">
        <v>1294</v>
      </c>
      <c r="X743" s="1" t="s">
        <v>1030</v>
      </c>
      <c r="Y743" s="1" t="s">
        <v>309</v>
      </c>
    </row>
    <row r="744" customFormat="false" ht="14.25" hidden="false" customHeight="true" outlineLevel="0" collapsed="false">
      <c r="A744" s="1" t="s">
        <v>1293</v>
      </c>
      <c r="B744" s="1" t="s">
        <v>305</v>
      </c>
      <c r="C744" s="1" t="n">
        <v>0</v>
      </c>
      <c r="D744" s="1" t="n">
        <v>200</v>
      </c>
      <c r="E744" s="1" t="n">
        <v>976</v>
      </c>
      <c r="F744" s="1" t="s">
        <v>306</v>
      </c>
      <c r="G744" s="184" t="n">
        <v>0.0022558</v>
      </c>
      <c r="H744" s="184" t="n">
        <v>4.09E-005</v>
      </c>
      <c r="I744" s="184" t="n">
        <v>-8.1212E-006</v>
      </c>
      <c r="J744" s="184" t="n">
        <v>-2.081E-007</v>
      </c>
      <c r="K744" s="184" t="n">
        <v>0.0022639</v>
      </c>
      <c r="L744" s="184" t="n">
        <v>4.11E-005</v>
      </c>
      <c r="M744" s="185" t="n">
        <v>1.04</v>
      </c>
      <c r="N744" s="1" t="n">
        <v>0</v>
      </c>
      <c r="O744" s="1" t="n">
        <v>0</v>
      </c>
      <c r="P744" s="1" t="n">
        <v>0</v>
      </c>
      <c r="Q744" s="1" t="n">
        <v>1</v>
      </c>
      <c r="R744" s="1" t="n">
        <v>2.2639E-005</v>
      </c>
      <c r="S744" s="1" t="n">
        <v>4.115E-007</v>
      </c>
      <c r="T744" s="1" t="n">
        <v>3</v>
      </c>
      <c r="U744" s="1" t="n">
        <v>0</v>
      </c>
      <c r="V744" s="1" t="n">
        <v>0</v>
      </c>
      <c r="W744" s="186" t="s">
        <v>1295</v>
      </c>
      <c r="X744" s="1" t="s">
        <v>1030</v>
      </c>
      <c r="Y744" s="1" t="s">
        <v>309</v>
      </c>
    </row>
    <row r="745" customFormat="false" ht="14.25" hidden="false" customHeight="true" outlineLevel="0" collapsed="false">
      <c r="A745" s="1" t="s">
        <v>1293</v>
      </c>
      <c r="B745" s="1" t="s">
        <v>305</v>
      </c>
      <c r="C745" s="1" t="n">
        <v>0</v>
      </c>
      <c r="D745" s="1" t="n">
        <v>200</v>
      </c>
      <c r="E745" s="1" t="n">
        <v>976</v>
      </c>
      <c r="F745" s="1" t="s">
        <v>306</v>
      </c>
      <c r="G745" s="184" t="n">
        <v>0.0022597</v>
      </c>
      <c r="H745" s="184" t="n">
        <v>4.27E-005</v>
      </c>
      <c r="I745" s="184" t="n">
        <v>-8.1212E-006</v>
      </c>
      <c r="J745" s="184" t="n">
        <v>-2.081E-007</v>
      </c>
      <c r="K745" s="184" t="n">
        <v>0.0022678</v>
      </c>
      <c r="L745" s="184" t="n">
        <v>4.29E-005</v>
      </c>
      <c r="M745" s="185" t="n">
        <v>1.08</v>
      </c>
      <c r="N745" s="1" t="n">
        <v>0</v>
      </c>
      <c r="O745" s="1" t="n">
        <v>0</v>
      </c>
      <c r="P745" s="1" t="n">
        <v>0</v>
      </c>
      <c r="Q745" s="1" t="n">
        <v>1</v>
      </c>
      <c r="R745" s="1" t="n">
        <v>2.2678E-005</v>
      </c>
      <c r="S745" s="1" t="n">
        <v>4.287E-007</v>
      </c>
      <c r="T745" s="1" t="n">
        <v>3</v>
      </c>
      <c r="U745" s="1" t="n">
        <v>0</v>
      </c>
      <c r="V745" s="1" t="n">
        <v>0</v>
      </c>
      <c r="W745" s="186" t="s">
        <v>1296</v>
      </c>
      <c r="X745" s="1" t="s">
        <v>1030</v>
      </c>
      <c r="Y745" s="1" t="s">
        <v>309</v>
      </c>
    </row>
    <row r="746" customFormat="false" ht="14.25" hidden="false" customHeight="true" outlineLevel="0" collapsed="false">
      <c r="A746" s="1" t="s">
        <v>1297</v>
      </c>
      <c r="B746" s="1" t="s">
        <v>305</v>
      </c>
      <c r="C746" s="1" t="n">
        <v>0</v>
      </c>
      <c r="D746" s="1" t="n">
        <v>200</v>
      </c>
      <c r="E746" s="1" t="n">
        <v>976</v>
      </c>
      <c r="F746" s="1" t="s">
        <v>306</v>
      </c>
      <c r="G746" s="184" t="n">
        <v>0.0013228</v>
      </c>
      <c r="H746" s="184" t="n">
        <v>2.69E-005</v>
      </c>
      <c r="I746" s="184" t="n">
        <v>-8.1212E-006</v>
      </c>
      <c r="J746" s="184" t="n">
        <v>-2.081E-007</v>
      </c>
      <c r="K746" s="184" t="n">
        <v>0.0013309</v>
      </c>
      <c r="L746" s="184" t="n">
        <v>2.71E-005</v>
      </c>
      <c r="M746" s="185" t="n">
        <v>1.16</v>
      </c>
      <c r="N746" s="1" t="n">
        <v>0</v>
      </c>
      <c r="O746" s="1" t="n">
        <v>0</v>
      </c>
      <c r="P746" s="1" t="n">
        <v>0</v>
      </c>
      <c r="Q746" s="1" t="n">
        <v>1</v>
      </c>
      <c r="R746" s="1" t="n">
        <v>1.3309E-005</v>
      </c>
      <c r="S746" s="1" t="n">
        <v>2.706E-007</v>
      </c>
      <c r="T746" s="1" t="n">
        <v>3</v>
      </c>
      <c r="U746" s="1" t="n">
        <v>0</v>
      </c>
      <c r="V746" s="1" t="n">
        <v>0</v>
      </c>
      <c r="W746" s="186" t="s">
        <v>1298</v>
      </c>
      <c r="X746" s="1" t="s">
        <v>1030</v>
      </c>
      <c r="Y746" s="1" t="s">
        <v>309</v>
      </c>
    </row>
    <row r="747" customFormat="false" ht="14.25" hidden="false" customHeight="true" outlineLevel="0" collapsed="false">
      <c r="A747" s="1" t="s">
        <v>1297</v>
      </c>
      <c r="B747" s="1" t="s">
        <v>305</v>
      </c>
      <c r="C747" s="1" t="n">
        <v>0</v>
      </c>
      <c r="D747" s="1" t="n">
        <v>200</v>
      </c>
      <c r="E747" s="1" t="n">
        <v>976</v>
      </c>
      <c r="F747" s="1" t="s">
        <v>306</v>
      </c>
      <c r="G747" s="184" t="n">
        <v>0.0013229</v>
      </c>
      <c r="H747" s="184" t="n">
        <v>2.68E-005</v>
      </c>
      <c r="I747" s="184" t="n">
        <v>-8.1212E-006</v>
      </c>
      <c r="J747" s="184" t="n">
        <v>-2.081E-007</v>
      </c>
      <c r="K747" s="184" t="n">
        <v>0.001331</v>
      </c>
      <c r="L747" s="184" t="n">
        <v>2.7E-005</v>
      </c>
      <c r="M747" s="185" t="n">
        <v>1.16</v>
      </c>
      <c r="N747" s="1" t="n">
        <v>0</v>
      </c>
      <c r="O747" s="1" t="n">
        <v>0</v>
      </c>
      <c r="P747" s="1" t="n">
        <v>0</v>
      </c>
      <c r="Q747" s="1" t="n">
        <v>1</v>
      </c>
      <c r="R747" s="1" t="n">
        <v>1.331E-005</v>
      </c>
      <c r="S747" s="1" t="n">
        <v>2.698E-007</v>
      </c>
      <c r="T747" s="1" t="n">
        <v>3</v>
      </c>
      <c r="U747" s="1" t="n">
        <v>0</v>
      </c>
      <c r="V747" s="1" t="n">
        <v>0</v>
      </c>
      <c r="W747" s="186" t="s">
        <v>1299</v>
      </c>
      <c r="X747" s="1" t="s">
        <v>1030</v>
      </c>
      <c r="Y747" s="1" t="s">
        <v>309</v>
      </c>
    </row>
    <row r="748" customFormat="false" ht="14.25" hidden="false" customHeight="true" outlineLevel="0" collapsed="false">
      <c r="A748" s="1" t="s">
        <v>1297</v>
      </c>
      <c r="B748" s="1" t="s">
        <v>305</v>
      </c>
      <c r="C748" s="1" t="n">
        <v>0</v>
      </c>
      <c r="D748" s="1" t="n">
        <v>200</v>
      </c>
      <c r="E748" s="1" t="n">
        <v>976</v>
      </c>
      <c r="F748" s="1" t="s">
        <v>306</v>
      </c>
      <c r="G748" s="184" t="n">
        <v>0.0013229</v>
      </c>
      <c r="H748" s="184" t="n">
        <v>2.66E-005</v>
      </c>
      <c r="I748" s="184" t="n">
        <v>-8.1212E-006</v>
      </c>
      <c r="J748" s="184" t="n">
        <v>-2.081E-007</v>
      </c>
      <c r="K748" s="184" t="n">
        <v>0.0013311</v>
      </c>
      <c r="L748" s="184" t="n">
        <v>2.68E-005</v>
      </c>
      <c r="M748" s="185" t="n">
        <v>1.15</v>
      </c>
      <c r="N748" s="1" t="n">
        <v>0</v>
      </c>
      <c r="O748" s="1" t="n">
        <v>0</v>
      </c>
      <c r="P748" s="1" t="n">
        <v>0</v>
      </c>
      <c r="Q748" s="1" t="n">
        <v>1</v>
      </c>
      <c r="R748" s="1" t="n">
        <v>1.3311E-005</v>
      </c>
      <c r="S748" s="1" t="n">
        <v>2.678E-007</v>
      </c>
      <c r="T748" s="1" t="n">
        <v>3</v>
      </c>
      <c r="U748" s="1" t="n">
        <v>0</v>
      </c>
      <c r="V748" s="1" t="n">
        <v>0</v>
      </c>
      <c r="W748" s="186" t="s">
        <v>1300</v>
      </c>
      <c r="X748" s="1" t="s">
        <v>1030</v>
      </c>
      <c r="Y748" s="1" t="s">
        <v>309</v>
      </c>
    </row>
    <row r="749" customFormat="false" ht="14.25" hidden="false" customHeight="true" outlineLevel="0" collapsed="false">
      <c r="A749" s="1" t="s">
        <v>1301</v>
      </c>
      <c r="B749" s="1" t="s">
        <v>305</v>
      </c>
      <c r="C749" s="1" t="n">
        <v>0</v>
      </c>
      <c r="D749" s="1" t="n">
        <v>200</v>
      </c>
      <c r="E749" s="1" t="n">
        <v>976</v>
      </c>
      <c r="F749" s="1" t="s">
        <v>306</v>
      </c>
      <c r="G749" s="184" t="n">
        <v>0.00092863</v>
      </c>
      <c r="H749" s="184" t="n">
        <v>2.0707E-005</v>
      </c>
      <c r="I749" s="184" t="n">
        <v>-8.1212E-006</v>
      </c>
      <c r="J749" s="184" t="n">
        <v>-2.081E-007</v>
      </c>
      <c r="K749" s="184" t="n">
        <v>0.00093675</v>
      </c>
      <c r="L749" s="184" t="n">
        <v>2.0915E-005</v>
      </c>
      <c r="M749" s="185" t="n">
        <v>1.28</v>
      </c>
      <c r="N749" s="1" t="n">
        <v>0</v>
      </c>
      <c r="O749" s="1" t="n">
        <v>0</v>
      </c>
      <c r="P749" s="1" t="n">
        <v>0</v>
      </c>
      <c r="Q749" s="1" t="n">
        <v>1</v>
      </c>
      <c r="R749" s="1" t="n">
        <v>9.3675E-006</v>
      </c>
      <c r="S749" s="1" t="n">
        <v>2.092E-007</v>
      </c>
      <c r="T749" s="1" t="n">
        <v>3</v>
      </c>
      <c r="U749" s="1" t="n">
        <v>0</v>
      </c>
      <c r="V749" s="1" t="n">
        <v>0</v>
      </c>
      <c r="W749" s="186" t="s">
        <v>1302</v>
      </c>
      <c r="X749" s="1" t="s">
        <v>1030</v>
      </c>
      <c r="Y749" s="1" t="s">
        <v>309</v>
      </c>
    </row>
    <row r="750" customFormat="false" ht="14.25" hidden="false" customHeight="true" outlineLevel="0" collapsed="false">
      <c r="A750" s="1" t="s">
        <v>1301</v>
      </c>
      <c r="B750" s="1" t="s">
        <v>305</v>
      </c>
      <c r="C750" s="1" t="n">
        <v>0</v>
      </c>
      <c r="D750" s="1" t="n">
        <v>200</v>
      </c>
      <c r="E750" s="1" t="n">
        <v>976</v>
      </c>
      <c r="F750" s="1" t="s">
        <v>306</v>
      </c>
      <c r="G750" s="184" t="n">
        <v>0.000928</v>
      </c>
      <c r="H750" s="184" t="n">
        <v>2.1207E-005</v>
      </c>
      <c r="I750" s="184" t="n">
        <v>-8.1212E-006</v>
      </c>
      <c r="J750" s="184" t="n">
        <v>-2.081E-007</v>
      </c>
      <c r="K750" s="184" t="n">
        <v>0.00093613</v>
      </c>
      <c r="L750" s="184" t="n">
        <v>2.1415E-005</v>
      </c>
      <c r="M750" s="185" t="n">
        <v>1.31</v>
      </c>
      <c r="N750" s="1" t="n">
        <v>0</v>
      </c>
      <c r="O750" s="1" t="n">
        <v>0</v>
      </c>
      <c r="P750" s="1" t="n">
        <v>0</v>
      </c>
      <c r="Q750" s="1" t="n">
        <v>1</v>
      </c>
      <c r="R750" s="1" t="n">
        <v>9.3613E-006</v>
      </c>
      <c r="S750" s="1" t="n">
        <v>2.142E-007</v>
      </c>
      <c r="T750" s="1" t="n">
        <v>3</v>
      </c>
      <c r="U750" s="1" t="n">
        <v>0</v>
      </c>
      <c r="V750" s="1" t="n">
        <v>0</v>
      </c>
      <c r="W750" s="186" t="s">
        <v>1303</v>
      </c>
      <c r="X750" s="1" t="s">
        <v>1030</v>
      </c>
      <c r="Y750" s="1" t="s">
        <v>309</v>
      </c>
    </row>
    <row r="751" customFormat="false" ht="14.25" hidden="false" customHeight="true" outlineLevel="0" collapsed="false">
      <c r="A751" s="1" t="s">
        <v>1301</v>
      </c>
      <c r="B751" s="1" t="s">
        <v>305</v>
      </c>
      <c r="C751" s="1" t="n">
        <v>0</v>
      </c>
      <c r="D751" s="1" t="n">
        <v>200</v>
      </c>
      <c r="E751" s="1" t="n">
        <v>976</v>
      </c>
      <c r="F751" s="1" t="s">
        <v>306</v>
      </c>
      <c r="G751" s="184" t="n">
        <v>0.00092807</v>
      </c>
      <c r="H751" s="184" t="n">
        <v>2.0623E-005</v>
      </c>
      <c r="I751" s="184" t="n">
        <v>-8.1212E-006</v>
      </c>
      <c r="J751" s="184" t="n">
        <v>-2.081E-007</v>
      </c>
      <c r="K751" s="184" t="n">
        <v>0.00093619</v>
      </c>
      <c r="L751" s="184" t="n">
        <v>2.0832E-005</v>
      </c>
      <c r="M751" s="185" t="n">
        <v>1.27</v>
      </c>
      <c r="N751" s="1" t="n">
        <v>0</v>
      </c>
      <c r="O751" s="1" t="n">
        <v>0</v>
      </c>
      <c r="P751" s="1" t="n">
        <v>0</v>
      </c>
      <c r="Q751" s="1" t="n">
        <v>1</v>
      </c>
      <c r="R751" s="1" t="n">
        <v>9.3619E-006</v>
      </c>
      <c r="S751" s="1" t="n">
        <v>2.083E-007</v>
      </c>
      <c r="T751" s="1" t="n">
        <v>3</v>
      </c>
      <c r="U751" s="1" t="n">
        <v>0</v>
      </c>
      <c r="V751" s="1" t="n">
        <v>0</v>
      </c>
      <c r="W751" s="186" t="s">
        <v>1304</v>
      </c>
      <c r="X751" s="1" t="s">
        <v>1030</v>
      </c>
      <c r="Y751" s="1" t="s">
        <v>309</v>
      </c>
    </row>
    <row r="752" customFormat="false" ht="14.25" hidden="false" customHeight="true" outlineLevel="0" collapsed="false">
      <c r="A752" s="1" t="s">
        <v>1305</v>
      </c>
      <c r="B752" s="1" t="s">
        <v>305</v>
      </c>
      <c r="C752" s="1" t="n">
        <v>0</v>
      </c>
      <c r="D752" s="1" t="n">
        <v>200</v>
      </c>
      <c r="E752" s="1" t="n">
        <v>976</v>
      </c>
      <c r="F752" s="1" t="s">
        <v>306</v>
      </c>
      <c r="G752" s="184" t="n">
        <v>0.0011056</v>
      </c>
      <c r="H752" s="184" t="n">
        <v>2.47E-005</v>
      </c>
      <c r="I752" s="184" t="n">
        <v>-8.1212E-006</v>
      </c>
      <c r="J752" s="184" t="n">
        <v>-2.081E-007</v>
      </c>
      <c r="K752" s="184" t="n">
        <v>0.0011138</v>
      </c>
      <c r="L752" s="184" t="n">
        <v>2.49E-005</v>
      </c>
      <c r="M752" s="185" t="n">
        <v>1.28</v>
      </c>
      <c r="N752" s="1" t="n">
        <v>0</v>
      </c>
      <c r="O752" s="1" t="n">
        <v>0</v>
      </c>
      <c r="P752" s="1" t="n">
        <v>0</v>
      </c>
      <c r="Q752" s="1" t="n">
        <v>1</v>
      </c>
      <c r="R752" s="1" t="n">
        <v>1.1138E-005</v>
      </c>
      <c r="S752" s="1" t="n">
        <v>2.493E-007</v>
      </c>
      <c r="T752" s="1" t="n">
        <v>3</v>
      </c>
      <c r="U752" s="1" t="n">
        <v>0</v>
      </c>
      <c r="V752" s="1" t="n">
        <v>0</v>
      </c>
      <c r="W752" s="186" t="s">
        <v>1306</v>
      </c>
      <c r="X752" s="1" t="s">
        <v>1030</v>
      </c>
      <c r="Y752" s="1" t="s">
        <v>309</v>
      </c>
    </row>
    <row r="753" customFormat="false" ht="14.25" hidden="false" customHeight="true" outlineLevel="0" collapsed="false">
      <c r="A753" s="1" t="s">
        <v>1305</v>
      </c>
      <c r="B753" s="1" t="s">
        <v>305</v>
      </c>
      <c r="C753" s="1" t="n">
        <v>0</v>
      </c>
      <c r="D753" s="1" t="n">
        <v>200</v>
      </c>
      <c r="E753" s="1" t="n">
        <v>976</v>
      </c>
      <c r="F753" s="1" t="s">
        <v>306</v>
      </c>
      <c r="G753" s="184" t="n">
        <v>0.0011056</v>
      </c>
      <c r="H753" s="184" t="n">
        <v>2.47E-005</v>
      </c>
      <c r="I753" s="184" t="n">
        <v>-8.1212E-006</v>
      </c>
      <c r="J753" s="184" t="n">
        <v>-2.081E-007</v>
      </c>
      <c r="K753" s="184" t="n">
        <v>0.0011138</v>
      </c>
      <c r="L753" s="184" t="n">
        <v>2.49E-005</v>
      </c>
      <c r="M753" s="185" t="n">
        <v>1.28</v>
      </c>
      <c r="N753" s="1" t="n">
        <v>0</v>
      </c>
      <c r="O753" s="1" t="n">
        <v>0</v>
      </c>
      <c r="P753" s="1" t="n">
        <v>0</v>
      </c>
      <c r="Q753" s="1" t="n">
        <v>1</v>
      </c>
      <c r="R753" s="1" t="n">
        <v>1.1138E-005</v>
      </c>
      <c r="S753" s="1" t="n">
        <v>2.493E-007</v>
      </c>
      <c r="T753" s="1" t="n">
        <v>3</v>
      </c>
      <c r="U753" s="1" t="n">
        <v>0</v>
      </c>
      <c r="V753" s="1" t="n">
        <v>0</v>
      </c>
      <c r="W753" s="186" t="s">
        <v>1307</v>
      </c>
      <c r="X753" s="1" t="s">
        <v>1030</v>
      </c>
      <c r="Y753" s="1" t="s">
        <v>309</v>
      </c>
    </row>
    <row r="754" customFormat="false" ht="14.25" hidden="false" customHeight="true" outlineLevel="0" collapsed="false">
      <c r="A754" s="1" t="s">
        <v>1305</v>
      </c>
      <c r="B754" s="1" t="s">
        <v>305</v>
      </c>
      <c r="C754" s="1" t="n">
        <v>0</v>
      </c>
      <c r="D754" s="1" t="n">
        <v>200</v>
      </c>
      <c r="E754" s="1" t="n">
        <v>976</v>
      </c>
      <c r="F754" s="1" t="s">
        <v>306</v>
      </c>
      <c r="G754" s="184" t="n">
        <v>0.0011056</v>
      </c>
      <c r="H754" s="184" t="n">
        <v>2.5E-005</v>
      </c>
      <c r="I754" s="184" t="n">
        <v>-8.1212E-006</v>
      </c>
      <c r="J754" s="184" t="n">
        <v>-2.081E-007</v>
      </c>
      <c r="K754" s="184" t="n">
        <v>0.0011137</v>
      </c>
      <c r="L754" s="184" t="n">
        <v>2.53E-005</v>
      </c>
      <c r="M754" s="185" t="n">
        <v>1.3</v>
      </c>
      <c r="N754" s="1" t="n">
        <v>0</v>
      </c>
      <c r="O754" s="1" t="n">
        <v>0</v>
      </c>
      <c r="P754" s="1" t="n">
        <v>0</v>
      </c>
      <c r="Q754" s="1" t="n">
        <v>1</v>
      </c>
      <c r="R754" s="1" t="n">
        <v>1.1137E-005</v>
      </c>
      <c r="S754" s="1" t="n">
        <v>2.525E-007</v>
      </c>
      <c r="T754" s="1" t="n">
        <v>3</v>
      </c>
      <c r="U754" s="1" t="n">
        <v>0</v>
      </c>
      <c r="V754" s="1" t="n">
        <v>0</v>
      </c>
      <c r="W754" s="186" t="s">
        <v>1308</v>
      </c>
      <c r="X754" s="1" t="s">
        <v>1030</v>
      </c>
      <c r="Y754" s="1" t="s">
        <v>309</v>
      </c>
    </row>
    <row r="755" customFormat="false" ht="14.25" hidden="false" customHeight="true" outlineLevel="0" collapsed="false">
      <c r="A755" s="1" t="s">
        <v>1309</v>
      </c>
      <c r="B755" s="1" t="s">
        <v>305</v>
      </c>
      <c r="C755" s="1" t="n">
        <v>0</v>
      </c>
      <c r="D755" s="1" t="n">
        <v>200</v>
      </c>
      <c r="E755" s="1" t="n">
        <v>976</v>
      </c>
      <c r="F755" s="1" t="s">
        <v>306</v>
      </c>
      <c r="G755" s="184" t="n">
        <v>0.0022955</v>
      </c>
      <c r="H755" s="184" t="n">
        <v>4.94E-005</v>
      </c>
      <c r="I755" s="184" t="n">
        <v>-8.1212E-006</v>
      </c>
      <c r="J755" s="184" t="n">
        <v>-2.081E-007</v>
      </c>
      <c r="K755" s="184" t="n">
        <v>0.0023037</v>
      </c>
      <c r="L755" s="184" t="n">
        <v>4.97E-005</v>
      </c>
      <c r="M755" s="185" t="n">
        <v>1.23</v>
      </c>
      <c r="N755" s="1" t="n">
        <v>0</v>
      </c>
      <c r="O755" s="1" t="n">
        <v>0</v>
      </c>
      <c r="P755" s="1" t="n">
        <v>0</v>
      </c>
      <c r="Q755" s="1" t="n">
        <v>1</v>
      </c>
      <c r="R755" s="1" t="n">
        <v>2.3037E-005</v>
      </c>
      <c r="S755" s="1" t="n">
        <v>4.965E-007</v>
      </c>
      <c r="T755" s="1" t="n">
        <v>3</v>
      </c>
      <c r="U755" s="1" t="n">
        <v>0</v>
      </c>
      <c r="V755" s="1" t="n">
        <v>0</v>
      </c>
      <c r="W755" s="186" t="s">
        <v>1310</v>
      </c>
      <c r="X755" s="1" t="s">
        <v>1030</v>
      </c>
      <c r="Y755" s="1" t="s">
        <v>309</v>
      </c>
    </row>
    <row r="756" customFormat="false" ht="14.25" hidden="false" customHeight="true" outlineLevel="0" collapsed="false">
      <c r="A756" s="1" t="s">
        <v>1309</v>
      </c>
      <c r="B756" s="1" t="s">
        <v>305</v>
      </c>
      <c r="C756" s="1" t="n">
        <v>0</v>
      </c>
      <c r="D756" s="1" t="n">
        <v>200</v>
      </c>
      <c r="E756" s="1" t="n">
        <v>976</v>
      </c>
      <c r="F756" s="1" t="s">
        <v>306</v>
      </c>
      <c r="G756" s="184" t="n">
        <v>0.0022947</v>
      </c>
      <c r="H756" s="184" t="n">
        <v>4.94E-005</v>
      </c>
      <c r="I756" s="184" t="n">
        <v>-8.1212E-006</v>
      </c>
      <c r="J756" s="184" t="n">
        <v>-2.081E-007</v>
      </c>
      <c r="K756" s="184" t="n">
        <v>0.0023029</v>
      </c>
      <c r="L756" s="184" t="n">
        <v>4.96E-005</v>
      </c>
      <c r="M756" s="185" t="n">
        <v>1.23</v>
      </c>
      <c r="N756" s="1" t="n">
        <v>0</v>
      </c>
      <c r="O756" s="1" t="n">
        <v>0</v>
      </c>
      <c r="P756" s="1" t="n">
        <v>0</v>
      </c>
      <c r="Q756" s="1" t="n">
        <v>1</v>
      </c>
      <c r="R756" s="1" t="n">
        <v>2.3029E-005</v>
      </c>
      <c r="S756" s="1" t="n">
        <v>4.959E-007</v>
      </c>
      <c r="T756" s="1" t="n">
        <v>3</v>
      </c>
      <c r="U756" s="1" t="n">
        <v>0</v>
      </c>
      <c r="V756" s="1" t="n">
        <v>0</v>
      </c>
      <c r="W756" s="186" t="s">
        <v>1311</v>
      </c>
      <c r="X756" s="1" t="s">
        <v>1030</v>
      </c>
      <c r="Y756" s="1" t="s">
        <v>309</v>
      </c>
    </row>
    <row r="757" customFormat="false" ht="14.25" hidden="false" customHeight="true" outlineLevel="0" collapsed="false">
      <c r="A757" s="1" t="s">
        <v>1309</v>
      </c>
      <c r="B757" s="1" t="s">
        <v>305</v>
      </c>
      <c r="C757" s="1" t="n">
        <v>0</v>
      </c>
      <c r="D757" s="1" t="n">
        <v>200</v>
      </c>
      <c r="E757" s="1" t="n">
        <v>976</v>
      </c>
      <c r="F757" s="1" t="s">
        <v>306</v>
      </c>
      <c r="G757" s="184" t="n">
        <v>0.0022947</v>
      </c>
      <c r="H757" s="184" t="n">
        <v>4.91E-005</v>
      </c>
      <c r="I757" s="184" t="n">
        <v>-8.1212E-006</v>
      </c>
      <c r="J757" s="184" t="n">
        <v>-2.081E-007</v>
      </c>
      <c r="K757" s="184" t="n">
        <v>0.0023028</v>
      </c>
      <c r="L757" s="184" t="n">
        <v>4.93E-005</v>
      </c>
      <c r="M757" s="185" t="n">
        <v>1.23</v>
      </c>
      <c r="N757" s="1" t="n">
        <v>0</v>
      </c>
      <c r="O757" s="1" t="n">
        <v>0</v>
      </c>
      <c r="P757" s="1" t="n">
        <v>0</v>
      </c>
      <c r="Q757" s="1" t="n">
        <v>1</v>
      </c>
      <c r="R757" s="1" t="n">
        <v>2.3028E-005</v>
      </c>
      <c r="S757" s="1" t="n">
        <v>4.931E-007</v>
      </c>
      <c r="T757" s="1" t="n">
        <v>3</v>
      </c>
      <c r="U757" s="1" t="n">
        <v>0</v>
      </c>
      <c r="V757" s="1" t="n">
        <v>0</v>
      </c>
      <c r="W757" s="186" t="s">
        <v>1312</v>
      </c>
      <c r="X757" s="1" t="s">
        <v>1030</v>
      </c>
      <c r="Y757" s="1" t="s">
        <v>309</v>
      </c>
    </row>
    <row r="758" customFormat="false" ht="14.25" hidden="false" customHeight="true" outlineLevel="0" collapsed="false">
      <c r="A758" s="1" t="s">
        <v>1313</v>
      </c>
      <c r="B758" s="1" t="s">
        <v>305</v>
      </c>
      <c r="C758" s="1" t="n">
        <v>0</v>
      </c>
      <c r="D758" s="1" t="n">
        <v>200</v>
      </c>
      <c r="E758" s="1" t="n">
        <v>976</v>
      </c>
      <c r="F758" s="1" t="s">
        <v>306</v>
      </c>
      <c r="G758" s="184" t="n">
        <v>0.0013454</v>
      </c>
      <c r="H758" s="184" t="n">
        <v>2.88E-005</v>
      </c>
      <c r="I758" s="184" t="n">
        <v>-8.1212E-006</v>
      </c>
      <c r="J758" s="184" t="n">
        <v>-2.081E-007</v>
      </c>
      <c r="K758" s="184" t="n">
        <v>0.0013535</v>
      </c>
      <c r="L758" s="184" t="n">
        <v>2.9E-005</v>
      </c>
      <c r="M758" s="185" t="n">
        <v>1.23</v>
      </c>
      <c r="N758" s="1" t="n">
        <v>0</v>
      </c>
      <c r="O758" s="1" t="n">
        <v>0</v>
      </c>
      <c r="P758" s="1" t="n">
        <v>0</v>
      </c>
      <c r="Q758" s="1" t="n">
        <v>1</v>
      </c>
      <c r="R758" s="1" t="n">
        <v>1.3535E-005</v>
      </c>
      <c r="S758" s="1" t="n">
        <v>2.896E-007</v>
      </c>
      <c r="T758" s="1" t="n">
        <v>3</v>
      </c>
      <c r="U758" s="1" t="n">
        <v>0</v>
      </c>
      <c r="V758" s="1" t="n">
        <v>0</v>
      </c>
      <c r="W758" s="186" t="s">
        <v>1314</v>
      </c>
      <c r="X758" s="1" t="s">
        <v>1030</v>
      </c>
      <c r="Y758" s="1" t="s">
        <v>309</v>
      </c>
    </row>
    <row r="759" customFormat="false" ht="14.25" hidden="false" customHeight="true" outlineLevel="0" collapsed="false">
      <c r="A759" s="1" t="s">
        <v>1313</v>
      </c>
      <c r="B759" s="1" t="s">
        <v>305</v>
      </c>
      <c r="C759" s="1" t="n">
        <v>0</v>
      </c>
      <c r="D759" s="1" t="n">
        <v>200</v>
      </c>
      <c r="E759" s="1" t="n">
        <v>976</v>
      </c>
      <c r="F759" s="1" t="s">
        <v>306</v>
      </c>
      <c r="G759" s="184" t="n">
        <v>0.0013455</v>
      </c>
      <c r="H759" s="184" t="n">
        <v>2.88E-005</v>
      </c>
      <c r="I759" s="184" t="n">
        <v>-8.1212E-006</v>
      </c>
      <c r="J759" s="184" t="n">
        <v>-2.081E-007</v>
      </c>
      <c r="K759" s="184" t="n">
        <v>0.0013536</v>
      </c>
      <c r="L759" s="184" t="n">
        <v>2.9E-005</v>
      </c>
      <c r="M759" s="185" t="n">
        <v>1.23</v>
      </c>
      <c r="N759" s="1" t="n">
        <v>0</v>
      </c>
      <c r="O759" s="1" t="n">
        <v>0</v>
      </c>
      <c r="P759" s="1" t="n">
        <v>0</v>
      </c>
      <c r="Q759" s="1" t="n">
        <v>1</v>
      </c>
      <c r="R759" s="1" t="n">
        <v>1.3536E-005</v>
      </c>
      <c r="S759" s="1" t="n">
        <v>2.897E-007</v>
      </c>
      <c r="T759" s="1" t="n">
        <v>3</v>
      </c>
      <c r="U759" s="1" t="n">
        <v>0</v>
      </c>
      <c r="V759" s="1" t="n">
        <v>0</v>
      </c>
      <c r="W759" s="186" t="s">
        <v>1315</v>
      </c>
      <c r="X759" s="1" t="s">
        <v>1030</v>
      </c>
      <c r="Y759" s="1" t="s">
        <v>309</v>
      </c>
    </row>
    <row r="760" customFormat="false" ht="14.25" hidden="false" customHeight="true" outlineLevel="0" collapsed="false">
      <c r="A760" s="1" t="s">
        <v>1313</v>
      </c>
      <c r="B760" s="1" t="s">
        <v>305</v>
      </c>
      <c r="C760" s="1" t="n">
        <v>0</v>
      </c>
      <c r="D760" s="1" t="n">
        <v>200</v>
      </c>
      <c r="E760" s="1" t="n">
        <v>976</v>
      </c>
      <c r="F760" s="1" t="s">
        <v>306</v>
      </c>
      <c r="G760" s="184" t="n">
        <v>0.0013451</v>
      </c>
      <c r="H760" s="184" t="n">
        <v>2.88E-005</v>
      </c>
      <c r="I760" s="184" t="n">
        <v>-8.1212E-006</v>
      </c>
      <c r="J760" s="184" t="n">
        <v>-2.081E-007</v>
      </c>
      <c r="K760" s="184" t="n">
        <v>0.0013532</v>
      </c>
      <c r="L760" s="184" t="n">
        <v>2.9E-005</v>
      </c>
      <c r="M760" s="185" t="n">
        <v>1.23</v>
      </c>
      <c r="N760" s="1" t="n">
        <v>0</v>
      </c>
      <c r="O760" s="1" t="n">
        <v>0</v>
      </c>
      <c r="P760" s="1" t="n">
        <v>0</v>
      </c>
      <c r="Q760" s="1" t="n">
        <v>1</v>
      </c>
      <c r="R760" s="1" t="n">
        <v>1.3532E-005</v>
      </c>
      <c r="S760" s="1" t="n">
        <v>2.899E-007</v>
      </c>
      <c r="T760" s="1" t="n">
        <v>3</v>
      </c>
      <c r="U760" s="1" t="n">
        <v>0</v>
      </c>
      <c r="V760" s="1" t="n">
        <v>0</v>
      </c>
      <c r="W760" s="186" t="s">
        <v>1316</v>
      </c>
      <c r="X760" s="1" t="s">
        <v>1030</v>
      </c>
      <c r="Y760" s="1" t="s">
        <v>309</v>
      </c>
    </row>
    <row r="761" customFormat="false" ht="14.25" hidden="false" customHeight="true" outlineLevel="0" collapsed="false">
      <c r="A761" s="1" t="s">
        <v>1317</v>
      </c>
      <c r="B761" s="1" t="s">
        <v>305</v>
      </c>
      <c r="C761" s="1" t="n">
        <v>0</v>
      </c>
      <c r="D761" s="1" t="n">
        <v>200</v>
      </c>
      <c r="E761" s="1" t="n">
        <v>976</v>
      </c>
      <c r="F761" s="1" t="s">
        <v>306</v>
      </c>
      <c r="G761" s="184" t="n">
        <v>0.0010541</v>
      </c>
      <c r="H761" s="184" t="n">
        <v>2.17E-005</v>
      </c>
      <c r="I761" s="184" t="n">
        <v>-8.1212E-006</v>
      </c>
      <c r="J761" s="184" t="n">
        <v>-2.081E-007</v>
      </c>
      <c r="K761" s="184" t="n">
        <v>0.0010622</v>
      </c>
      <c r="L761" s="184" t="n">
        <v>2.19E-005</v>
      </c>
      <c r="M761" s="185" t="n">
        <v>1.18</v>
      </c>
      <c r="N761" s="1" t="n">
        <v>0</v>
      </c>
      <c r="O761" s="1" t="n">
        <v>0</v>
      </c>
      <c r="P761" s="1" t="n">
        <v>0</v>
      </c>
      <c r="Q761" s="1" t="n">
        <v>1</v>
      </c>
      <c r="R761" s="1" t="n">
        <v>1.0622E-005</v>
      </c>
      <c r="S761" s="1" t="n">
        <v>2.19E-007</v>
      </c>
      <c r="T761" s="1" t="n">
        <v>3</v>
      </c>
      <c r="U761" s="1" t="n">
        <v>0</v>
      </c>
      <c r="V761" s="1" t="n">
        <v>0</v>
      </c>
      <c r="W761" s="186" t="s">
        <v>1318</v>
      </c>
      <c r="X761" s="1" t="s">
        <v>1030</v>
      </c>
      <c r="Y761" s="1" t="s">
        <v>309</v>
      </c>
    </row>
    <row r="762" customFormat="false" ht="14.25" hidden="false" customHeight="true" outlineLevel="0" collapsed="false">
      <c r="A762" s="1" t="s">
        <v>1317</v>
      </c>
      <c r="B762" s="1" t="s">
        <v>305</v>
      </c>
      <c r="C762" s="1" t="n">
        <v>0</v>
      </c>
      <c r="D762" s="1" t="n">
        <v>200</v>
      </c>
      <c r="E762" s="1" t="n">
        <v>976</v>
      </c>
      <c r="F762" s="1" t="s">
        <v>306</v>
      </c>
      <c r="G762" s="184" t="n">
        <v>0.0010552</v>
      </c>
      <c r="H762" s="184" t="n">
        <v>2.24E-005</v>
      </c>
      <c r="I762" s="184" t="n">
        <v>-8.1212E-006</v>
      </c>
      <c r="J762" s="184" t="n">
        <v>-2.081E-007</v>
      </c>
      <c r="K762" s="184" t="n">
        <v>0.0010633</v>
      </c>
      <c r="L762" s="184" t="n">
        <v>2.26E-005</v>
      </c>
      <c r="M762" s="185" t="n">
        <v>1.22</v>
      </c>
      <c r="N762" s="1" t="n">
        <v>0</v>
      </c>
      <c r="O762" s="1" t="n">
        <v>0</v>
      </c>
      <c r="P762" s="1" t="n">
        <v>0</v>
      </c>
      <c r="Q762" s="1" t="n">
        <v>1</v>
      </c>
      <c r="R762" s="1" t="n">
        <v>1.0633E-005</v>
      </c>
      <c r="S762" s="1" t="n">
        <v>2.261E-007</v>
      </c>
      <c r="T762" s="1" t="n">
        <v>3</v>
      </c>
      <c r="U762" s="1" t="n">
        <v>0</v>
      </c>
      <c r="V762" s="1" t="n">
        <v>0</v>
      </c>
      <c r="W762" s="186" t="s">
        <v>1319</v>
      </c>
      <c r="X762" s="1" t="s">
        <v>1030</v>
      </c>
      <c r="Y762" s="1" t="s">
        <v>309</v>
      </c>
    </row>
    <row r="763" customFormat="false" ht="14.25" hidden="false" customHeight="true" outlineLevel="0" collapsed="false">
      <c r="A763" s="1" t="s">
        <v>1317</v>
      </c>
      <c r="B763" s="1" t="s">
        <v>305</v>
      </c>
      <c r="C763" s="1" t="n">
        <v>0</v>
      </c>
      <c r="D763" s="1" t="n">
        <v>200</v>
      </c>
      <c r="E763" s="1" t="n">
        <v>976</v>
      </c>
      <c r="F763" s="1" t="s">
        <v>306</v>
      </c>
      <c r="G763" s="184" t="n">
        <v>0.0010551</v>
      </c>
      <c r="H763" s="184" t="n">
        <v>2.26E-005</v>
      </c>
      <c r="I763" s="184" t="n">
        <v>-8.1212E-006</v>
      </c>
      <c r="J763" s="184" t="n">
        <v>-2.081E-007</v>
      </c>
      <c r="K763" s="184" t="n">
        <v>0.0010632</v>
      </c>
      <c r="L763" s="184" t="n">
        <v>2.28E-005</v>
      </c>
      <c r="M763" s="185" t="n">
        <v>1.23</v>
      </c>
      <c r="N763" s="1" t="n">
        <v>0</v>
      </c>
      <c r="O763" s="1" t="n">
        <v>0</v>
      </c>
      <c r="P763" s="1" t="n">
        <v>0</v>
      </c>
      <c r="Q763" s="1" t="n">
        <v>1</v>
      </c>
      <c r="R763" s="1" t="n">
        <v>1.0632E-005</v>
      </c>
      <c r="S763" s="1" t="n">
        <v>2.283E-007</v>
      </c>
      <c r="T763" s="1" t="n">
        <v>3</v>
      </c>
      <c r="U763" s="1" t="n">
        <v>0</v>
      </c>
      <c r="V763" s="1" t="n">
        <v>0</v>
      </c>
      <c r="W763" s="186" t="s">
        <v>1320</v>
      </c>
      <c r="X763" s="1" t="s">
        <v>1030</v>
      </c>
      <c r="Y763" s="1" t="s">
        <v>309</v>
      </c>
    </row>
    <row r="764" customFormat="false" ht="14.25" hidden="false" customHeight="true" outlineLevel="0" collapsed="false">
      <c r="A764" s="1" t="s">
        <v>1321</v>
      </c>
      <c r="B764" s="1" t="s">
        <v>305</v>
      </c>
      <c r="C764" s="1" t="n">
        <v>0</v>
      </c>
      <c r="D764" s="1" t="n">
        <v>200</v>
      </c>
      <c r="E764" s="1" t="n">
        <v>976</v>
      </c>
      <c r="F764" s="1" t="s">
        <v>306</v>
      </c>
      <c r="G764" s="184" t="n">
        <v>0.0010876</v>
      </c>
      <c r="H764" s="184" t="n">
        <v>2.09E-005</v>
      </c>
      <c r="I764" s="184" t="n">
        <v>-8.1212E-006</v>
      </c>
      <c r="J764" s="184" t="n">
        <v>-2.081E-007</v>
      </c>
      <c r="K764" s="184" t="n">
        <v>0.0010958</v>
      </c>
      <c r="L764" s="184" t="n">
        <v>2.11E-005</v>
      </c>
      <c r="M764" s="185" t="n">
        <v>1.1</v>
      </c>
      <c r="N764" s="1" t="n">
        <v>0</v>
      </c>
      <c r="O764" s="1" t="n">
        <v>0</v>
      </c>
      <c r="P764" s="1" t="n">
        <v>0</v>
      </c>
      <c r="Q764" s="1" t="n">
        <v>1</v>
      </c>
      <c r="R764" s="1" t="n">
        <v>1.0958E-005</v>
      </c>
      <c r="S764" s="1" t="n">
        <v>2.108E-007</v>
      </c>
      <c r="T764" s="1" t="n">
        <v>3</v>
      </c>
      <c r="U764" s="1" t="n">
        <v>0</v>
      </c>
      <c r="V764" s="1" t="n">
        <v>0</v>
      </c>
      <c r="W764" s="186" t="s">
        <v>1322</v>
      </c>
      <c r="X764" s="1" t="s">
        <v>1030</v>
      </c>
      <c r="Y764" s="1" t="s">
        <v>309</v>
      </c>
    </row>
    <row r="765" customFormat="false" ht="14.25" hidden="false" customHeight="true" outlineLevel="0" collapsed="false">
      <c r="A765" s="1" t="s">
        <v>1321</v>
      </c>
      <c r="B765" s="1" t="s">
        <v>305</v>
      </c>
      <c r="C765" s="1" t="n">
        <v>0</v>
      </c>
      <c r="D765" s="1" t="n">
        <v>200</v>
      </c>
      <c r="E765" s="1" t="n">
        <v>976</v>
      </c>
      <c r="F765" s="1" t="s">
        <v>306</v>
      </c>
      <c r="G765" s="184" t="n">
        <v>0.0010885</v>
      </c>
      <c r="H765" s="184" t="n">
        <v>2.16E-005</v>
      </c>
      <c r="I765" s="184" t="n">
        <v>-8.1212E-006</v>
      </c>
      <c r="J765" s="184" t="n">
        <v>-2.081E-007</v>
      </c>
      <c r="K765" s="184" t="n">
        <v>0.0010966</v>
      </c>
      <c r="L765" s="184" t="n">
        <v>2.19E-005</v>
      </c>
      <c r="M765" s="185" t="n">
        <v>1.14</v>
      </c>
      <c r="N765" s="1" t="n">
        <v>0</v>
      </c>
      <c r="O765" s="1" t="n">
        <v>0</v>
      </c>
      <c r="P765" s="1" t="n">
        <v>0</v>
      </c>
      <c r="Q765" s="1" t="n">
        <v>1</v>
      </c>
      <c r="R765" s="1" t="n">
        <v>1.0966E-005</v>
      </c>
      <c r="S765" s="1" t="n">
        <v>2.185E-007</v>
      </c>
      <c r="T765" s="1" t="n">
        <v>3</v>
      </c>
      <c r="U765" s="1" t="n">
        <v>0</v>
      </c>
      <c r="V765" s="1" t="n">
        <v>0</v>
      </c>
      <c r="W765" s="186" t="s">
        <v>1323</v>
      </c>
      <c r="X765" s="1" t="s">
        <v>1030</v>
      </c>
      <c r="Y765" s="1" t="s">
        <v>309</v>
      </c>
    </row>
    <row r="766" customFormat="false" ht="14.25" hidden="false" customHeight="true" outlineLevel="0" collapsed="false">
      <c r="A766" s="1" t="s">
        <v>1321</v>
      </c>
      <c r="B766" s="1" t="s">
        <v>305</v>
      </c>
      <c r="C766" s="1" t="n">
        <v>0</v>
      </c>
      <c r="D766" s="1" t="n">
        <v>200</v>
      </c>
      <c r="E766" s="1" t="n">
        <v>976</v>
      </c>
      <c r="F766" s="1" t="s">
        <v>306</v>
      </c>
      <c r="G766" s="184" t="n">
        <v>0.0010877</v>
      </c>
      <c r="H766" s="184" t="n">
        <v>2.07E-005</v>
      </c>
      <c r="I766" s="184" t="n">
        <v>-8.1212E-006</v>
      </c>
      <c r="J766" s="184" t="n">
        <v>-2.081E-007</v>
      </c>
      <c r="K766" s="184" t="n">
        <v>0.0010958</v>
      </c>
      <c r="L766" s="184" t="n">
        <v>2.09E-005</v>
      </c>
      <c r="M766" s="185" t="n">
        <v>1.09</v>
      </c>
      <c r="N766" s="1" t="n">
        <v>0</v>
      </c>
      <c r="O766" s="1" t="n">
        <v>0</v>
      </c>
      <c r="P766" s="1" t="n">
        <v>0</v>
      </c>
      <c r="Q766" s="1" t="n">
        <v>1</v>
      </c>
      <c r="R766" s="1" t="n">
        <v>1.0958E-005</v>
      </c>
      <c r="S766" s="1" t="n">
        <v>2.094E-007</v>
      </c>
      <c r="T766" s="1" t="n">
        <v>3</v>
      </c>
      <c r="U766" s="1" t="n">
        <v>0</v>
      </c>
      <c r="V766" s="1" t="n">
        <v>0</v>
      </c>
      <c r="W766" s="186" t="s">
        <v>1324</v>
      </c>
      <c r="X766" s="1" t="s">
        <v>1030</v>
      </c>
      <c r="Y766" s="1" t="s">
        <v>309</v>
      </c>
    </row>
    <row r="767" customFormat="false" ht="14.25" hidden="false" customHeight="true" outlineLevel="0" collapsed="false">
      <c r="A767" s="1" t="s">
        <v>1325</v>
      </c>
      <c r="B767" s="1" t="s">
        <v>305</v>
      </c>
      <c r="C767" s="1" t="n">
        <v>0</v>
      </c>
      <c r="D767" s="1" t="n">
        <v>200</v>
      </c>
      <c r="E767" s="1" t="n">
        <v>976</v>
      </c>
      <c r="F767" s="1" t="s">
        <v>306</v>
      </c>
      <c r="G767" s="184" t="n">
        <v>0.00074117</v>
      </c>
      <c r="H767" s="184" t="n">
        <v>1.6947E-005</v>
      </c>
      <c r="I767" s="184" t="n">
        <v>-8.1212E-006</v>
      </c>
      <c r="J767" s="184" t="n">
        <v>-2.081E-007</v>
      </c>
      <c r="K767" s="184" t="n">
        <v>0.00074929</v>
      </c>
      <c r="L767" s="184" t="n">
        <v>1.7155E-005</v>
      </c>
      <c r="M767" s="185" t="n">
        <v>1.31</v>
      </c>
      <c r="N767" s="1" t="n">
        <v>0</v>
      </c>
      <c r="O767" s="1" t="n">
        <v>0</v>
      </c>
      <c r="P767" s="1" t="n">
        <v>0</v>
      </c>
      <c r="Q767" s="1" t="n">
        <v>1</v>
      </c>
      <c r="R767" s="1" t="n">
        <v>7.4929E-006</v>
      </c>
      <c r="S767" s="1" t="n">
        <v>1.716E-007</v>
      </c>
      <c r="T767" s="1" t="n">
        <v>3</v>
      </c>
      <c r="U767" s="1" t="n">
        <v>0</v>
      </c>
      <c r="V767" s="1" t="n">
        <v>0</v>
      </c>
      <c r="W767" s="186" t="s">
        <v>1326</v>
      </c>
      <c r="X767" s="1" t="s">
        <v>1030</v>
      </c>
      <c r="Y767" s="1" t="s">
        <v>309</v>
      </c>
    </row>
    <row r="768" customFormat="false" ht="14.25" hidden="false" customHeight="true" outlineLevel="0" collapsed="false">
      <c r="A768" s="1" t="s">
        <v>1325</v>
      </c>
      <c r="B768" s="1" t="s">
        <v>305</v>
      </c>
      <c r="C768" s="1" t="n">
        <v>0</v>
      </c>
      <c r="D768" s="1" t="n">
        <v>200</v>
      </c>
      <c r="E768" s="1" t="n">
        <v>976</v>
      </c>
      <c r="F768" s="1" t="s">
        <v>306</v>
      </c>
      <c r="G768" s="184" t="n">
        <v>0.00074104</v>
      </c>
      <c r="H768" s="184" t="n">
        <v>1.7297E-005</v>
      </c>
      <c r="I768" s="184" t="n">
        <v>-8.1212E-006</v>
      </c>
      <c r="J768" s="184" t="n">
        <v>-2.081E-007</v>
      </c>
      <c r="K768" s="184" t="n">
        <v>0.00074916</v>
      </c>
      <c r="L768" s="184" t="n">
        <v>1.7505E-005</v>
      </c>
      <c r="M768" s="185" t="n">
        <v>1.34</v>
      </c>
      <c r="N768" s="1" t="n">
        <v>0</v>
      </c>
      <c r="O768" s="1" t="n">
        <v>0</v>
      </c>
      <c r="P768" s="1" t="n">
        <v>0</v>
      </c>
      <c r="Q768" s="1" t="n">
        <v>1</v>
      </c>
      <c r="R768" s="1" t="n">
        <v>7.4916E-006</v>
      </c>
      <c r="S768" s="1" t="n">
        <v>1.751E-007</v>
      </c>
      <c r="T768" s="1" t="n">
        <v>3</v>
      </c>
      <c r="U768" s="1" t="n">
        <v>0</v>
      </c>
      <c r="V768" s="1" t="n">
        <v>0</v>
      </c>
      <c r="W768" s="186" t="s">
        <v>1327</v>
      </c>
      <c r="X768" s="1" t="s">
        <v>1030</v>
      </c>
      <c r="Y768" s="1" t="s">
        <v>309</v>
      </c>
    </row>
    <row r="769" customFormat="false" ht="14.25" hidden="false" customHeight="true" outlineLevel="0" collapsed="false">
      <c r="A769" s="1" t="s">
        <v>1325</v>
      </c>
      <c r="B769" s="1" t="s">
        <v>305</v>
      </c>
      <c r="C769" s="1" t="n">
        <v>0</v>
      </c>
      <c r="D769" s="1" t="n">
        <v>200</v>
      </c>
      <c r="E769" s="1" t="n">
        <v>976</v>
      </c>
      <c r="F769" s="1" t="s">
        <v>306</v>
      </c>
      <c r="G769" s="184" t="n">
        <v>0.00074084</v>
      </c>
      <c r="H769" s="184" t="n">
        <v>1.6971E-005</v>
      </c>
      <c r="I769" s="184" t="n">
        <v>-8.1212E-006</v>
      </c>
      <c r="J769" s="184" t="n">
        <v>-2.081E-007</v>
      </c>
      <c r="K769" s="184" t="n">
        <v>0.00074896</v>
      </c>
      <c r="L769" s="184" t="n">
        <v>1.7179E-005</v>
      </c>
      <c r="M769" s="185" t="n">
        <v>1.31</v>
      </c>
      <c r="N769" s="1" t="n">
        <v>0</v>
      </c>
      <c r="O769" s="1" t="n">
        <v>0</v>
      </c>
      <c r="P769" s="1" t="n">
        <v>0</v>
      </c>
      <c r="Q769" s="1" t="n">
        <v>1</v>
      </c>
      <c r="R769" s="1" t="n">
        <v>7.4896E-006</v>
      </c>
      <c r="S769" s="1" t="n">
        <v>1.718E-007</v>
      </c>
      <c r="T769" s="1" t="n">
        <v>3</v>
      </c>
      <c r="U769" s="1" t="n">
        <v>0</v>
      </c>
      <c r="V769" s="1" t="n">
        <v>0</v>
      </c>
      <c r="W769" s="186" t="s">
        <v>1328</v>
      </c>
      <c r="X769" s="1" t="s">
        <v>1030</v>
      </c>
      <c r="Y769" s="1" t="s">
        <v>309</v>
      </c>
    </row>
    <row r="770" customFormat="false" ht="14.25" hidden="false" customHeight="true" outlineLevel="0" collapsed="false">
      <c r="A770" s="1" t="s">
        <v>1329</v>
      </c>
      <c r="B770" s="1" t="s">
        <v>305</v>
      </c>
      <c r="C770" s="1" t="n">
        <v>0</v>
      </c>
      <c r="D770" s="1" t="n">
        <v>200</v>
      </c>
      <c r="E770" s="1" t="n">
        <v>976</v>
      </c>
      <c r="F770" s="1" t="s">
        <v>306</v>
      </c>
      <c r="G770" s="184" t="n">
        <v>0.0011535</v>
      </c>
      <c r="H770" s="184" t="n">
        <v>2.46E-005</v>
      </c>
      <c r="I770" s="184" t="n">
        <v>-8.1212E-006</v>
      </c>
      <c r="J770" s="184" t="n">
        <v>-2.081E-007</v>
      </c>
      <c r="K770" s="184" t="n">
        <v>0.0011616</v>
      </c>
      <c r="L770" s="184" t="n">
        <v>2.48E-005</v>
      </c>
      <c r="M770" s="185" t="n">
        <v>1.22</v>
      </c>
      <c r="N770" s="1" t="n">
        <v>0</v>
      </c>
      <c r="O770" s="1" t="n">
        <v>0</v>
      </c>
      <c r="P770" s="1" t="n">
        <v>0</v>
      </c>
      <c r="Q770" s="1" t="n">
        <v>1</v>
      </c>
      <c r="R770" s="1" t="n">
        <v>1.1616E-005</v>
      </c>
      <c r="S770" s="1" t="n">
        <v>2.482E-007</v>
      </c>
      <c r="T770" s="1" t="n">
        <v>3</v>
      </c>
      <c r="U770" s="1" t="n">
        <v>0</v>
      </c>
      <c r="V770" s="1" t="n">
        <v>0</v>
      </c>
      <c r="W770" s="186" t="s">
        <v>1330</v>
      </c>
      <c r="X770" s="1" t="s">
        <v>1030</v>
      </c>
      <c r="Y770" s="1" t="s">
        <v>309</v>
      </c>
    </row>
    <row r="771" customFormat="false" ht="14.25" hidden="false" customHeight="true" outlineLevel="0" collapsed="false">
      <c r="A771" s="1" t="s">
        <v>1329</v>
      </c>
      <c r="B771" s="1" t="s">
        <v>305</v>
      </c>
      <c r="C771" s="1" t="n">
        <v>0</v>
      </c>
      <c r="D771" s="1" t="n">
        <v>200</v>
      </c>
      <c r="E771" s="1" t="n">
        <v>976</v>
      </c>
      <c r="F771" s="1" t="s">
        <v>306</v>
      </c>
      <c r="G771" s="184" t="n">
        <v>0.0011528</v>
      </c>
      <c r="H771" s="184" t="n">
        <v>2.42E-005</v>
      </c>
      <c r="I771" s="184" t="n">
        <v>-8.1212E-006</v>
      </c>
      <c r="J771" s="184" t="n">
        <v>-2.081E-007</v>
      </c>
      <c r="K771" s="184" t="n">
        <v>0.0011609</v>
      </c>
      <c r="L771" s="184" t="n">
        <v>2.44E-005</v>
      </c>
      <c r="M771" s="185" t="n">
        <v>1.21</v>
      </c>
      <c r="N771" s="1" t="n">
        <v>0</v>
      </c>
      <c r="O771" s="1" t="n">
        <v>0</v>
      </c>
      <c r="P771" s="1" t="n">
        <v>0</v>
      </c>
      <c r="Q771" s="1" t="n">
        <v>1</v>
      </c>
      <c r="R771" s="1" t="n">
        <v>1.1609E-005</v>
      </c>
      <c r="S771" s="1" t="n">
        <v>2.445E-007</v>
      </c>
      <c r="T771" s="1" t="n">
        <v>3</v>
      </c>
      <c r="U771" s="1" t="n">
        <v>0</v>
      </c>
      <c r="V771" s="1" t="n">
        <v>0</v>
      </c>
      <c r="W771" s="186" t="s">
        <v>1331</v>
      </c>
      <c r="X771" s="1" t="s">
        <v>1030</v>
      </c>
      <c r="Y771" s="1" t="s">
        <v>309</v>
      </c>
    </row>
    <row r="772" customFormat="false" ht="14.25" hidden="false" customHeight="true" outlineLevel="0" collapsed="false">
      <c r="A772" s="1" t="s">
        <v>1329</v>
      </c>
      <c r="B772" s="1" t="s">
        <v>305</v>
      </c>
      <c r="C772" s="1" t="n">
        <v>0</v>
      </c>
      <c r="D772" s="1" t="n">
        <v>200</v>
      </c>
      <c r="E772" s="1" t="n">
        <v>976</v>
      </c>
      <c r="F772" s="1" t="s">
        <v>306</v>
      </c>
      <c r="G772" s="184" t="n">
        <v>0.0011525</v>
      </c>
      <c r="H772" s="184" t="n">
        <v>2.44E-005</v>
      </c>
      <c r="I772" s="184" t="n">
        <v>-8.1212E-006</v>
      </c>
      <c r="J772" s="184" t="n">
        <v>-2.081E-007</v>
      </c>
      <c r="K772" s="184" t="n">
        <v>0.0011607</v>
      </c>
      <c r="L772" s="184" t="n">
        <v>2.46E-005</v>
      </c>
      <c r="M772" s="185" t="n">
        <v>1.21</v>
      </c>
      <c r="N772" s="1" t="n">
        <v>0</v>
      </c>
      <c r="O772" s="1" t="n">
        <v>0</v>
      </c>
      <c r="P772" s="1" t="n">
        <v>0</v>
      </c>
      <c r="Q772" s="1" t="n">
        <v>1</v>
      </c>
      <c r="R772" s="1" t="n">
        <v>1.1607E-005</v>
      </c>
      <c r="S772" s="1" t="n">
        <v>2.459E-007</v>
      </c>
      <c r="T772" s="1" t="n">
        <v>3</v>
      </c>
      <c r="U772" s="1" t="n">
        <v>0</v>
      </c>
      <c r="V772" s="1" t="n">
        <v>0</v>
      </c>
      <c r="W772" s="186" t="s">
        <v>1332</v>
      </c>
      <c r="X772" s="1" t="s">
        <v>1030</v>
      </c>
      <c r="Y772" s="1" t="s">
        <v>309</v>
      </c>
    </row>
    <row r="773" customFormat="false" ht="14.25" hidden="false" customHeight="true" outlineLevel="0" collapsed="false">
      <c r="A773" s="1" t="s">
        <v>1333</v>
      </c>
      <c r="B773" s="1" t="s">
        <v>305</v>
      </c>
      <c r="C773" s="1" t="n">
        <v>0</v>
      </c>
      <c r="D773" s="1" t="n">
        <v>200</v>
      </c>
      <c r="E773" s="1" t="n">
        <v>976</v>
      </c>
      <c r="F773" s="1" t="s">
        <v>306</v>
      </c>
      <c r="G773" s="184" t="n">
        <v>0.0020221</v>
      </c>
      <c r="H773" s="184" t="n">
        <v>3.98E-005</v>
      </c>
      <c r="I773" s="184" t="n">
        <v>-8.1212E-006</v>
      </c>
      <c r="J773" s="184" t="n">
        <v>-2.081E-007</v>
      </c>
      <c r="K773" s="184" t="n">
        <v>0.0020302</v>
      </c>
      <c r="L773" s="184" t="n">
        <v>4E-005</v>
      </c>
      <c r="M773" s="185" t="n">
        <v>1.13</v>
      </c>
      <c r="N773" s="1" t="n">
        <v>0</v>
      </c>
      <c r="O773" s="1" t="n">
        <v>0</v>
      </c>
      <c r="P773" s="1" t="n">
        <v>0</v>
      </c>
      <c r="Q773" s="1" t="n">
        <v>1</v>
      </c>
      <c r="R773" s="1" t="n">
        <v>2.0302E-005</v>
      </c>
      <c r="S773" s="1" t="n">
        <v>3.998E-007</v>
      </c>
      <c r="T773" s="1" t="n">
        <v>3</v>
      </c>
      <c r="U773" s="1" t="n">
        <v>0</v>
      </c>
      <c r="V773" s="1" t="n">
        <v>0</v>
      </c>
      <c r="W773" s="186" t="s">
        <v>1334</v>
      </c>
      <c r="X773" s="1" t="s">
        <v>1030</v>
      </c>
      <c r="Y773" s="1" t="s">
        <v>309</v>
      </c>
    </row>
    <row r="774" customFormat="false" ht="14.25" hidden="false" customHeight="true" outlineLevel="0" collapsed="false">
      <c r="A774" s="1" t="s">
        <v>1333</v>
      </c>
      <c r="B774" s="1" t="s">
        <v>305</v>
      </c>
      <c r="C774" s="1" t="n">
        <v>0</v>
      </c>
      <c r="D774" s="1" t="n">
        <v>200</v>
      </c>
      <c r="E774" s="1" t="n">
        <v>976</v>
      </c>
      <c r="F774" s="1" t="s">
        <v>306</v>
      </c>
      <c r="G774" s="184" t="n">
        <v>0.002022</v>
      </c>
      <c r="H774" s="184" t="n">
        <v>3.98E-005</v>
      </c>
      <c r="I774" s="184" t="n">
        <v>-8.1212E-006</v>
      </c>
      <c r="J774" s="184" t="n">
        <v>-2.081E-007</v>
      </c>
      <c r="K774" s="184" t="n">
        <v>0.0020302</v>
      </c>
      <c r="L774" s="184" t="n">
        <v>4E-005</v>
      </c>
      <c r="M774" s="185" t="n">
        <v>1.13</v>
      </c>
      <c r="N774" s="1" t="n">
        <v>0</v>
      </c>
      <c r="O774" s="1" t="n">
        <v>0</v>
      </c>
      <c r="P774" s="1" t="n">
        <v>0</v>
      </c>
      <c r="Q774" s="1" t="n">
        <v>1</v>
      </c>
      <c r="R774" s="1" t="n">
        <v>2.0302E-005</v>
      </c>
      <c r="S774" s="1" t="n">
        <v>4.002E-007</v>
      </c>
      <c r="T774" s="1" t="n">
        <v>3</v>
      </c>
      <c r="U774" s="1" t="n">
        <v>0</v>
      </c>
      <c r="V774" s="1" t="n">
        <v>0</v>
      </c>
      <c r="W774" s="186" t="s">
        <v>1335</v>
      </c>
      <c r="X774" s="1" t="s">
        <v>1030</v>
      </c>
      <c r="Y774" s="1" t="s">
        <v>309</v>
      </c>
    </row>
    <row r="775" customFormat="false" ht="14.25" hidden="false" customHeight="true" outlineLevel="0" collapsed="false">
      <c r="A775" s="1" t="s">
        <v>1333</v>
      </c>
      <c r="B775" s="1" t="s">
        <v>305</v>
      </c>
      <c r="C775" s="1" t="n">
        <v>0</v>
      </c>
      <c r="D775" s="1" t="n">
        <v>200</v>
      </c>
      <c r="E775" s="1" t="n">
        <v>976</v>
      </c>
      <c r="F775" s="1" t="s">
        <v>306</v>
      </c>
      <c r="G775" s="184" t="n">
        <v>0.0020221</v>
      </c>
      <c r="H775" s="184" t="n">
        <v>3.98E-005</v>
      </c>
      <c r="I775" s="184" t="n">
        <v>-8.1212E-006</v>
      </c>
      <c r="J775" s="184" t="n">
        <v>-2.081E-007</v>
      </c>
      <c r="K775" s="184" t="n">
        <v>0.0020302</v>
      </c>
      <c r="L775" s="184" t="n">
        <v>4E-005</v>
      </c>
      <c r="M775" s="185" t="n">
        <v>1.13</v>
      </c>
      <c r="N775" s="1" t="n">
        <v>0</v>
      </c>
      <c r="O775" s="1" t="n">
        <v>0</v>
      </c>
      <c r="P775" s="1" t="n">
        <v>0</v>
      </c>
      <c r="Q775" s="1" t="n">
        <v>1</v>
      </c>
      <c r="R775" s="1" t="n">
        <v>2.0302E-005</v>
      </c>
      <c r="S775" s="1" t="n">
        <v>3.997E-007</v>
      </c>
      <c r="T775" s="1" t="n">
        <v>3</v>
      </c>
      <c r="U775" s="1" t="n">
        <v>0</v>
      </c>
      <c r="V775" s="1" t="n">
        <v>0</v>
      </c>
      <c r="W775" s="186" t="s">
        <v>1336</v>
      </c>
      <c r="X775" s="1" t="s">
        <v>1030</v>
      </c>
      <c r="Y775" s="1" t="s">
        <v>309</v>
      </c>
    </row>
    <row r="776" customFormat="false" ht="14.25" hidden="false" customHeight="true" outlineLevel="0" collapsed="false">
      <c r="A776" s="1" t="s">
        <v>1337</v>
      </c>
      <c r="B776" s="1" t="s">
        <v>305</v>
      </c>
      <c r="C776" s="1" t="n">
        <v>0</v>
      </c>
      <c r="D776" s="1" t="n">
        <v>200</v>
      </c>
      <c r="E776" s="1" t="n">
        <v>976</v>
      </c>
      <c r="F776" s="1" t="s">
        <v>306</v>
      </c>
      <c r="G776" s="184" t="n">
        <v>0.0015299</v>
      </c>
      <c r="H776" s="184" t="n">
        <v>4.65E-005</v>
      </c>
      <c r="I776" s="184" t="n">
        <v>-8.1212E-006</v>
      </c>
      <c r="J776" s="184" t="n">
        <v>-2.081E-007</v>
      </c>
      <c r="K776" s="184" t="n">
        <v>0.001538</v>
      </c>
      <c r="L776" s="184" t="n">
        <v>4.67E-005</v>
      </c>
      <c r="M776" s="185" t="n">
        <v>1.74</v>
      </c>
      <c r="N776" s="1" t="n">
        <v>0</v>
      </c>
      <c r="O776" s="1" t="n">
        <v>0</v>
      </c>
      <c r="P776" s="1" t="n">
        <v>0</v>
      </c>
      <c r="Q776" s="1" t="n">
        <v>1</v>
      </c>
      <c r="R776" s="1" t="n">
        <v>1.538E-005</v>
      </c>
      <c r="S776" s="1" t="n">
        <v>4.671E-007</v>
      </c>
      <c r="T776" s="1" t="n">
        <v>3</v>
      </c>
      <c r="U776" s="1" t="n">
        <v>0</v>
      </c>
      <c r="V776" s="1" t="n">
        <v>0</v>
      </c>
      <c r="W776" s="186" t="s">
        <v>1338</v>
      </c>
      <c r="X776" s="1" t="s">
        <v>1030</v>
      </c>
      <c r="Y776" s="1" t="s">
        <v>309</v>
      </c>
    </row>
    <row r="777" customFormat="false" ht="14.25" hidden="false" customHeight="true" outlineLevel="0" collapsed="false">
      <c r="A777" s="1" t="s">
        <v>1337</v>
      </c>
      <c r="B777" s="1" t="s">
        <v>305</v>
      </c>
      <c r="C777" s="1" t="n">
        <v>0</v>
      </c>
      <c r="D777" s="1" t="n">
        <v>200</v>
      </c>
      <c r="E777" s="1" t="n">
        <v>976</v>
      </c>
      <c r="F777" s="1" t="s">
        <v>306</v>
      </c>
      <c r="G777" s="184" t="n">
        <v>0.0015299</v>
      </c>
      <c r="H777" s="184" t="n">
        <v>4.67E-005</v>
      </c>
      <c r="I777" s="184" t="n">
        <v>-8.1212E-006</v>
      </c>
      <c r="J777" s="184" t="n">
        <v>-2.081E-007</v>
      </c>
      <c r="K777" s="184" t="n">
        <v>0.001538</v>
      </c>
      <c r="L777" s="184" t="n">
        <v>4.69E-005</v>
      </c>
      <c r="M777" s="185" t="n">
        <v>1.75</v>
      </c>
      <c r="N777" s="1" t="n">
        <v>0</v>
      </c>
      <c r="O777" s="1" t="n">
        <v>0</v>
      </c>
      <c r="P777" s="1" t="n">
        <v>0</v>
      </c>
      <c r="Q777" s="1" t="n">
        <v>1</v>
      </c>
      <c r="R777" s="1" t="n">
        <v>1.538E-005</v>
      </c>
      <c r="S777" s="1" t="n">
        <v>4.693E-007</v>
      </c>
      <c r="T777" s="1" t="n">
        <v>3</v>
      </c>
      <c r="U777" s="1" t="n">
        <v>0</v>
      </c>
      <c r="V777" s="1" t="n">
        <v>0</v>
      </c>
      <c r="W777" s="186" t="s">
        <v>1339</v>
      </c>
      <c r="X777" s="1" t="s">
        <v>1030</v>
      </c>
      <c r="Y777" s="1" t="s">
        <v>309</v>
      </c>
    </row>
    <row r="778" customFormat="false" ht="14.25" hidden="false" customHeight="true" outlineLevel="0" collapsed="false">
      <c r="A778" s="1" t="s">
        <v>1337</v>
      </c>
      <c r="B778" s="1" t="s">
        <v>305</v>
      </c>
      <c r="C778" s="1" t="n">
        <v>0</v>
      </c>
      <c r="D778" s="1" t="n">
        <v>200</v>
      </c>
      <c r="E778" s="1" t="n">
        <v>976</v>
      </c>
      <c r="F778" s="1" t="s">
        <v>306</v>
      </c>
      <c r="G778" s="184" t="n">
        <v>0.0015299</v>
      </c>
      <c r="H778" s="184" t="n">
        <v>4.64E-005</v>
      </c>
      <c r="I778" s="184" t="n">
        <v>-8.1212E-006</v>
      </c>
      <c r="J778" s="184" t="n">
        <v>-2.081E-007</v>
      </c>
      <c r="K778" s="184" t="n">
        <v>0.001538</v>
      </c>
      <c r="L778" s="184" t="n">
        <v>4.66E-005</v>
      </c>
      <c r="M778" s="185" t="n">
        <v>1.74</v>
      </c>
      <c r="N778" s="1" t="n">
        <v>0</v>
      </c>
      <c r="O778" s="1" t="n">
        <v>0</v>
      </c>
      <c r="P778" s="1" t="n">
        <v>0</v>
      </c>
      <c r="Q778" s="1" t="n">
        <v>1</v>
      </c>
      <c r="R778" s="1" t="n">
        <v>1.538E-005</v>
      </c>
      <c r="S778" s="1" t="n">
        <v>4.662E-007</v>
      </c>
      <c r="T778" s="1" t="n">
        <v>3</v>
      </c>
      <c r="U778" s="1" t="n">
        <v>0</v>
      </c>
      <c r="V778" s="1" t="n">
        <v>0</v>
      </c>
      <c r="W778" s="186" t="s">
        <v>1340</v>
      </c>
      <c r="X778" s="1" t="s">
        <v>1030</v>
      </c>
      <c r="Y778" s="1" t="s">
        <v>309</v>
      </c>
    </row>
    <row r="779" customFormat="false" ht="14.25" hidden="false" customHeight="true" outlineLevel="0" collapsed="false">
      <c r="A779" s="1" t="s">
        <v>1341</v>
      </c>
      <c r="B779" s="1" t="s">
        <v>305</v>
      </c>
      <c r="C779" s="1" t="n">
        <v>0</v>
      </c>
      <c r="D779" s="1" t="n">
        <v>200</v>
      </c>
      <c r="E779" s="1" t="n">
        <v>976</v>
      </c>
      <c r="F779" s="1" t="s">
        <v>306</v>
      </c>
      <c r="G779" s="184" t="n">
        <v>0.0012917</v>
      </c>
      <c r="H779" s="184" t="n">
        <v>5.51E-005</v>
      </c>
      <c r="I779" s="184" t="n">
        <v>-8.1212E-006</v>
      </c>
      <c r="J779" s="184" t="n">
        <v>-2.081E-007</v>
      </c>
      <c r="K779" s="184" t="n">
        <v>0.0012998</v>
      </c>
      <c r="L779" s="184" t="n">
        <v>5.53E-005</v>
      </c>
      <c r="M779" s="185" t="n">
        <v>2.44</v>
      </c>
      <c r="N779" s="1" t="n">
        <v>0</v>
      </c>
      <c r="O779" s="1" t="n">
        <v>0</v>
      </c>
      <c r="P779" s="1" t="n">
        <v>0</v>
      </c>
      <c r="Q779" s="1" t="n">
        <v>1</v>
      </c>
      <c r="R779" s="1" t="n">
        <v>1.2998E-005</v>
      </c>
      <c r="S779" s="1" t="n">
        <v>5.534E-007</v>
      </c>
      <c r="T779" s="1" t="n">
        <v>3</v>
      </c>
      <c r="U779" s="1" t="n">
        <v>0</v>
      </c>
      <c r="V779" s="1" t="n">
        <v>0</v>
      </c>
      <c r="W779" s="186" t="s">
        <v>1342</v>
      </c>
      <c r="X779" s="1" t="s">
        <v>1030</v>
      </c>
      <c r="Y779" s="1" t="s">
        <v>309</v>
      </c>
    </row>
    <row r="780" customFormat="false" ht="14.25" hidden="false" customHeight="true" outlineLevel="0" collapsed="false">
      <c r="A780" s="1" t="s">
        <v>1341</v>
      </c>
      <c r="B780" s="1" t="s">
        <v>305</v>
      </c>
      <c r="C780" s="1" t="n">
        <v>0</v>
      </c>
      <c r="D780" s="1" t="n">
        <v>200</v>
      </c>
      <c r="E780" s="1" t="n">
        <v>976</v>
      </c>
      <c r="F780" s="1" t="s">
        <v>306</v>
      </c>
      <c r="G780" s="184" t="n">
        <v>0.0012914</v>
      </c>
      <c r="H780" s="184" t="n">
        <v>5.49E-005</v>
      </c>
      <c r="I780" s="184" t="n">
        <v>-8.1212E-006</v>
      </c>
      <c r="J780" s="184" t="n">
        <v>-2.081E-007</v>
      </c>
      <c r="K780" s="184" t="n">
        <v>0.0012995</v>
      </c>
      <c r="L780" s="184" t="n">
        <v>5.51E-005</v>
      </c>
      <c r="M780" s="185" t="n">
        <v>2.43</v>
      </c>
      <c r="N780" s="1" t="n">
        <v>0</v>
      </c>
      <c r="O780" s="1" t="n">
        <v>0</v>
      </c>
      <c r="P780" s="1" t="n">
        <v>0</v>
      </c>
      <c r="Q780" s="1" t="n">
        <v>1</v>
      </c>
      <c r="R780" s="1" t="n">
        <v>1.2995E-005</v>
      </c>
      <c r="S780" s="1" t="n">
        <v>5.514E-007</v>
      </c>
      <c r="T780" s="1" t="n">
        <v>3</v>
      </c>
      <c r="U780" s="1" t="n">
        <v>0</v>
      </c>
      <c r="V780" s="1" t="n">
        <v>0</v>
      </c>
      <c r="W780" s="186" t="s">
        <v>1343</v>
      </c>
      <c r="X780" s="1" t="s">
        <v>1030</v>
      </c>
      <c r="Y780" s="1" t="s">
        <v>309</v>
      </c>
    </row>
    <row r="781" customFormat="false" ht="14.25" hidden="false" customHeight="true" outlineLevel="0" collapsed="false">
      <c r="A781" s="1" t="s">
        <v>1341</v>
      </c>
      <c r="B781" s="1" t="s">
        <v>305</v>
      </c>
      <c r="C781" s="1" t="n">
        <v>0</v>
      </c>
      <c r="D781" s="1" t="n">
        <v>200</v>
      </c>
      <c r="E781" s="1" t="n">
        <v>976</v>
      </c>
      <c r="F781" s="1" t="s">
        <v>306</v>
      </c>
      <c r="G781" s="184" t="n">
        <v>0.001291</v>
      </c>
      <c r="H781" s="184" t="n">
        <v>5.44E-005</v>
      </c>
      <c r="I781" s="184" t="n">
        <v>-8.1212E-006</v>
      </c>
      <c r="J781" s="184" t="n">
        <v>-2.081E-007</v>
      </c>
      <c r="K781" s="184" t="n">
        <v>0.0012992</v>
      </c>
      <c r="L781" s="184" t="n">
        <v>5.46E-005</v>
      </c>
      <c r="M781" s="185" t="n">
        <v>2.41</v>
      </c>
      <c r="N781" s="1" t="n">
        <v>0</v>
      </c>
      <c r="O781" s="1" t="n">
        <v>0</v>
      </c>
      <c r="P781" s="1" t="n">
        <v>0</v>
      </c>
      <c r="Q781" s="1" t="n">
        <v>1</v>
      </c>
      <c r="R781" s="1" t="n">
        <v>1.2992E-005</v>
      </c>
      <c r="S781" s="1" t="n">
        <v>5.462E-007</v>
      </c>
      <c r="T781" s="1" t="n">
        <v>3</v>
      </c>
      <c r="U781" s="1" t="n">
        <v>0</v>
      </c>
      <c r="V781" s="1" t="n">
        <v>0</v>
      </c>
      <c r="W781" s="186" t="s">
        <v>1344</v>
      </c>
      <c r="X781" s="1" t="s">
        <v>1030</v>
      </c>
      <c r="Y781" s="1" t="s">
        <v>309</v>
      </c>
    </row>
    <row r="782" customFormat="false" ht="14.25" hidden="false" customHeight="true" outlineLevel="0" collapsed="false">
      <c r="A782" s="1" t="s">
        <v>1345</v>
      </c>
      <c r="B782" s="1" t="s">
        <v>305</v>
      </c>
      <c r="C782" s="1" t="n">
        <v>0</v>
      </c>
      <c r="D782" s="1" t="n">
        <v>200</v>
      </c>
      <c r="E782" s="1" t="n">
        <v>976</v>
      </c>
      <c r="F782" s="1" t="s">
        <v>306</v>
      </c>
      <c r="G782" s="184" t="n">
        <v>0.00098744</v>
      </c>
      <c r="H782" s="184" t="n">
        <v>3.5355E-005</v>
      </c>
      <c r="I782" s="184" t="n">
        <v>-8.1212E-006</v>
      </c>
      <c r="J782" s="184" t="n">
        <v>-2.081E-007</v>
      </c>
      <c r="K782" s="184" t="n">
        <v>0.00099556</v>
      </c>
      <c r="L782" s="184" t="n">
        <v>3.5564E-005</v>
      </c>
      <c r="M782" s="185" t="n">
        <v>2.05</v>
      </c>
      <c r="N782" s="1" t="n">
        <v>0</v>
      </c>
      <c r="O782" s="1" t="n">
        <v>0</v>
      </c>
      <c r="P782" s="1" t="n">
        <v>0</v>
      </c>
      <c r="Q782" s="1" t="n">
        <v>1</v>
      </c>
      <c r="R782" s="1" t="n">
        <v>9.9556E-006</v>
      </c>
      <c r="S782" s="1" t="n">
        <v>3.556E-007</v>
      </c>
      <c r="T782" s="1" t="n">
        <v>3</v>
      </c>
      <c r="U782" s="1" t="n">
        <v>0</v>
      </c>
      <c r="V782" s="1" t="n">
        <v>0</v>
      </c>
      <c r="W782" s="186" t="s">
        <v>1346</v>
      </c>
      <c r="X782" s="1" t="s">
        <v>1030</v>
      </c>
      <c r="Y782" s="1" t="s">
        <v>309</v>
      </c>
    </row>
    <row r="783" customFormat="false" ht="14.25" hidden="false" customHeight="true" outlineLevel="0" collapsed="false">
      <c r="A783" s="1" t="s">
        <v>1345</v>
      </c>
      <c r="B783" s="1" t="s">
        <v>305</v>
      </c>
      <c r="C783" s="1" t="n">
        <v>0</v>
      </c>
      <c r="D783" s="1" t="n">
        <v>200</v>
      </c>
      <c r="E783" s="1" t="n">
        <v>976</v>
      </c>
      <c r="F783" s="1" t="s">
        <v>306</v>
      </c>
      <c r="G783" s="184" t="n">
        <v>0.0009871</v>
      </c>
      <c r="H783" s="184" t="n">
        <v>3.5433E-005</v>
      </c>
      <c r="I783" s="184" t="n">
        <v>-8.1212E-006</v>
      </c>
      <c r="J783" s="184" t="n">
        <v>-2.081E-007</v>
      </c>
      <c r="K783" s="184" t="n">
        <v>0.00099522</v>
      </c>
      <c r="L783" s="184" t="n">
        <v>3.5641E-005</v>
      </c>
      <c r="M783" s="185" t="n">
        <v>2.05</v>
      </c>
      <c r="N783" s="1" t="n">
        <v>0</v>
      </c>
      <c r="O783" s="1" t="n">
        <v>0</v>
      </c>
      <c r="P783" s="1" t="n">
        <v>0</v>
      </c>
      <c r="Q783" s="1" t="n">
        <v>1</v>
      </c>
      <c r="R783" s="1" t="n">
        <v>9.9522E-006</v>
      </c>
      <c r="S783" s="1" t="n">
        <v>3.564E-007</v>
      </c>
      <c r="T783" s="1" t="n">
        <v>3</v>
      </c>
      <c r="U783" s="1" t="n">
        <v>0</v>
      </c>
      <c r="V783" s="1" t="n">
        <v>0</v>
      </c>
      <c r="W783" s="186" t="s">
        <v>1347</v>
      </c>
      <c r="X783" s="1" t="s">
        <v>1030</v>
      </c>
      <c r="Y783" s="1" t="s">
        <v>309</v>
      </c>
    </row>
    <row r="784" customFormat="false" ht="14.25" hidden="false" customHeight="true" outlineLevel="0" collapsed="false">
      <c r="A784" s="1" t="s">
        <v>1345</v>
      </c>
      <c r="B784" s="1" t="s">
        <v>305</v>
      </c>
      <c r="C784" s="1" t="n">
        <v>0</v>
      </c>
      <c r="D784" s="1" t="n">
        <v>200</v>
      </c>
      <c r="E784" s="1" t="n">
        <v>976</v>
      </c>
      <c r="F784" s="1" t="s">
        <v>306</v>
      </c>
      <c r="G784" s="184" t="n">
        <v>0.00098707</v>
      </c>
      <c r="H784" s="184" t="n">
        <v>3.5016E-005</v>
      </c>
      <c r="I784" s="184" t="n">
        <v>-8.1212E-006</v>
      </c>
      <c r="J784" s="184" t="n">
        <v>-2.081E-007</v>
      </c>
      <c r="K784" s="184" t="n">
        <v>0.00099519</v>
      </c>
      <c r="L784" s="184" t="n">
        <v>3.5224E-005</v>
      </c>
      <c r="M784" s="185" t="n">
        <v>2.03</v>
      </c>
      <c r="N784" s="1" t="n">
        <v>0</v>
      </c>
      <c r="O784" s="1" t="n">
        <v>0</v>
      </c>
      <c r="P784" s="1" t="n">
        <v>0</v>
      </c>
      <c r="Q784" s="1" t="n">
        <v>1</v>
      </c>
      <c r="R784" s="1" t="n">
        <v>9.9519E-006</v>
      </c>
      <c r="S784" s="1" t="n">
        <v>3.522E-007</v>
      </c>
      <c r="T784" s="1" t="n">
        <v>3</v>
      </c>
      <c r="U784" s="1" t="n">
        <v>0</v>
      </c>
      <c r="V784" s="1" t="n">
        <v>0</v>
      </c>
      <c r="W784" s="186" t="s">
        <v>1348</v>
      </c>
      <c r="X784" s="1" t="s">
        <v>1030</v>
      </c>
      <c r="Y784" s="1" t="s">
        <v>309</v>
      </c>
    </row>
    <row r="785" customFormat="false" ht="14.25" hidden="false" customHeight="true" outlineLevel="0" collapsed="false">
      <c r="A785" s="1" t="s">
        <v>1349</v>
      </c>
      <c r="B785" s="1" t="s">
        <v>305</v>
      </c>
      <c r="C785" s="1" t="n">
        <v>0</v>
      </c>
      <c r="D785" s="1" t="n">
        <v>200</v>
      </c>
      <c r="E785" s="1" t="n">
        <v>976</v>
      </c>
      <c r="F785" s="1" t="s">
        <v>306</v>
      </c>
      <c r="G785" s="184" t="n">
        <v>0.00079209</v>
      </c>
      <c r="H785" s="184" t="n">
        <v>2.6567E-005</v>
      </c>
      <c r="I785" s="184" t="n">
        <v>-8.1212E-006</v>
      </c>
      <c r="J785" s="184" t="n">
        <v>-2.081E-007</v>
      </c>
      <c r="K785" s="184" t="n">
        <v>0.00080021</v>
      </c>
      <c r="L785" s="184" t="n">
        <v>2.6775E-005</v>
      </c>
      <c r="M785" s="185" t="n">
        <v>1.92</v>
      </c>
      <c r="N785" s="1" t="n">
        <v>0</v>
      </c>
      <c r="O785" s="1" t="n">
        <v>0</v>
      </c>
      <c r="P785" s="1" t="n">
        <v>0</v>
      </c>
      <c r="Q785" s="1" t="n">
        <v>1</v>
      </c>
      <c r="R785" s="1" t="n">
        <v>8.0021E-006</v>
      </c>
      <c r="S785" s="1" t="n">
        <v>2.678E-007</v>
      </c>
      <c r="T785" s="1" t="n">
        <v>3</v>
      </c>
      <c r="U785" s="1" t="n">
        <v>0</v>
      </c>
      <c r="V785" s="1" t="n">
        <v>0</v>
      </c>
      <c r="W785" s="186" t="s">
        <v>1350</v>
      </c>
      <c r="X785" s="1" t="s">
        <v>1030</v>
      </c>
      <c r="Y785" s="1" t="s">
        <v>309</v>
      </c>
    </row>
    <row r="786" customFormat="false" ht="14.25" hidden="false" customHeight="true" outlineLevel="0" collapsed="false">
      <c r="A786" s="1" t="s">
        <v>1349</v>
      </c>
      <c r="B786" s="1" t="s">
        <v>305</v>
      </c>
      <c r="C786" s="1" t="n">
        <v>0</v>
      </c>
      <c r="D786" s="1" t="n">
        <v>200</v>
      </c>
      <c r="E786" s="1" t="n">
        <v>976</v>
      </c>
      <c r="F786" s="1" t="s">
        <v>306</v>
      </c>
      <c r="G786" s="184" t="n">
        <v>0.00079204</v>
      </c>
      <c r="H786" s="184" t="n">
        <v>2.6527E-005</v>
      </c>
      <c r="I786" s="184" t="n">
        <v>-8.1212E-006</v>
      </c>
      <c r="J786" s="184" t="n">
        <v>-2.081E-007</v>
      </c>
      <c r="K786" s="184" t="n">
        <v>0.00080016</v>
      </c>
      <c r="L786" s="184" t="n">
        <v>2.6735E-005</v>
      </c>
      <c r="M786" s="185" t="n">
        <v>1.91</v>
      </c>
      <c r="N786" s="1" t="n">
        <v>0</v>
      </c>
      <c r="O786" s="1" t="n">
        <v>0</v>
      </c>
      <c r="P786" s="1" t="n">
        <v>0</v>
      </c>
      <c r="Q786" s="1" t="n">
        <v>1</v>
      </c>
      <c r="R786" s="1" t="n">
        <v>8.0016E-006</v>
      </c>
      <c r="S786" s="1" t="n">
        <v>2.674E-007</v>
      </c>
      <c r="T786" s="1" t="n">
        <v>3</v>
      </c>
      <c r="U786" s="1" t="n">
        <v>0</v>
      </c>
      <c r="V786" s="1" t="n">
        <v>0</v>
      </c>
      <c r="W786" s="186" t="s">
        <v>1351</v>
      </c>
      <c r="X786" s="1" t="s">
        <v>1030</v>
      </c>
      <c r="Y786" s="1" t="s">
        <v>309</v>
      </c>
    </row>
    <row r="787" customFormat="false" ht="14.25" hidden="false" customHeight="true" outlineLevel="0" collapsed="false">
      <c r="A787" s="1" t="s">
        <v>1349</v>
      </c>
      <c r="B787" s="1" t="s">
        <v>305</v>
      </c>
      <c r="C787" s="1" t="n">
        <v>0</v>
      </c>
      <c r="D787" s="1" t="n">
        <v>200</v>
      </c>
      <c r="E787" s="1" t="n">
        <v>976</v>
      </c>
      <c r="F787" s="1" t="s">
        <v>306</v>
      </c>
      <c r="G787" s="184" t="n">
        <v>0.00079212</v>
      </c>
      <c r="H787" s="184" t="n">
        <v>2.6257E-005</v>
      </c>
      <c r="I787" s="184" t="n">
        <v>-8.1212E-006</v>
      </c>
      <c r="J787" s="184" t="n">
        <v>-2.081E-007</v>
      </c>
      <c r="K787" s="184" t="n">
        <v>0.00080025</v>
      </c>
      <c r="L787" s="184" t="n">
        <v>2.6465E-005</v>
      </c>
      <c r="M787" s="185" t="n">
        <v>1.89</v>
      </c>
      <c r="N787" s="1" t="n">
        <v>0</v>
      </c>
      <c r="O787" s="1" t="n">
        <v>0</v>
      </c>
      <c r="P787" s="1" t="n">
        <v>0</v>
      </c>
      <c r="Q787" s="1" t="n">
        <v>1</v>
      </c>
      <c r="R787" s="1" t="n">
        <v>8.0025E-006</v>
      </c>
      <c r="S787" s="1" t="n">
        <v>2.647E-007</v>
      </c>
      <c r="T787" s="1" t="n">
        <v>3</v>
      </c>
      <c r="U787" s="1" t="n">
        <v>0</v>
      </c>
      <c r="V787" s="1" t="n">
        <v>0</v>
      </c>
      <c r="W787" s="186" t="s">
        <v>1352</v>
      </c>
      <c r="X787" s="1" t="s">
        <v>1030</v>
      </c>
      <c r="Y787" s="1" t="s">
        <v>309</v>
      </c>
    </row>
    <row r="788" customFormat="false" ht="14.25" hidden="false" customHeight="true" outlineLevel="0" collapsed="false">
      <c r="A788" s="1" t="s">
        <v>1353</v>
      </c>
      <c r="B788" s="1" t="s">
        <v>305</v>
      </c>
      <c r="C788" s="1" t="n">
        <v>0</v>
      </c>
      <c r="D788" s="1" t="n">
        <v>200</v>
      </c>
      <c r="E788" s="1" t="n">
        <v>976</v>
      </c>
      <c r="F788" s="1" t="s">
        <v>306</v>
      </c>
      <c r="G788" s="184" t="n">
        <v>0.0012631</v>
      </c>
      <c r="H788" s="184" t="n">
        <v>3.44E-005</v>
      </c>
      <c r="I788" s="184" t="n">
        <v>-8.1212E-006</v>
      </c>
      <c r="J788" s="184" t="n">
        <v>-2.081E-007</v>
      </c>
      <c r="K788" s="184" t="n">
        <v>0.0012712</v>
      </c>
      <c r="L788" s="184" t="n">
        <v>3.46E-005</v>
      </c>
      <c r="M788" s="185" t="n">
        <v>1.56</v>
      </c>
      <c r="N788" s="1" t="n">
        <v>0</v>
      </c>
      <c r="O788" s="1" t="n">
        <v>0</v>
      </c>
      <c r="P788" s="1" t="n">
        <v>0</v>
      </c>
      <c r="Q788" s="1" t="n">
        <v>1</v>
      </c>
      <c r="R788" s="1" t="n">
        <v>1.2712E-005</v>
      </c>
      <c r="S788" s="1" t="n">
        <v>3.461E-007</v>
      </c>
      <c r="T788" s="1" t="n">
        <v>3</v>
      </c>
      <c r="U788" s="1" t="n">
        <v>0</v>
      </c>
      <c r="V788" s="1" t="n">
        <v>0</v>
      </c>
      <c r="W788" s="186" t="s">
        <v>1354</v>
      </c>
      <c r="X788" s="1" t="s">
        <v>1030</v>
      </c>
      <c r="Y788" s="1" t="s">
        <v>309</v>
      </c>
    </row>
    <row r="789" customFormat="false" ht="14.25" hidden="false" customHeight="true" outlineLevel="0" collapsed="false">
      <c r="A789" s="1" t="s">
        <v>1353</v>
      </c>
      <c r="B789" s="1" t="s">
        <v>305</v>
      </c>
      <c r="C789" s="1" t="n">
        <v>0</v>
      </c>
      <c r="D789" s="1" t="n">
        <v>200</v>
      </c>
      <c r="E789" s="1" t="n">
        <v>976</v>
      </c>
      <c r="F789" s="1" t="s">
        <v>306</v>
      </c>
      <c r="G789" s="184" t="n">
        <v>0.0012631</v>
      </c>
      <c r="H789" s="184" t="n">
        <v>3.43E-005</v>
      </c>
      <c r="I789" s="184" t="n">
        <v>-8.1212E-006</v>
      </c>
      <c r="J789" s="184" t="n">
        <v>-2.081E-007</v>
      </c>
      <c r="K789" s="184" t="n">
        <v>0.0012712</v>
      </c>
      <c r="L789" s="184" t="n">
        <v>3.45E-005</v>
      </c>
      <c r="M789" s="185" t="n">
        <v>1.55</v>
      </c>
      <c r="N789" s="1" t="n">
        <v>0</v>
      </c>
      <c r="O789" s="1" t="n">
        <v>0</v>
      </c>
      <c r="P789" s="1" t="n">
        <v>0</v>
      </c>
      <c r="Q789" s="1" t="n">
        <v>1</v>
      </c>
      <c r="R789" s="1" t="n">
        <v>1.2712E-005</v>
      </c>
      <c r="S789" s="1" t="n">
        <v>3.45E-007</v>
      </c>
      <c r="T789" s="1" t="n">
        <v>3</v>
      </c>
      <c r="U789" s="1" t="n">
        <v>0</v>
      </c>
      <c r="V789" s="1" t="n">
        <v>0</v>
      </c>
      <c r="W789" s="186" t="s">
        <v>1355</v>
      </c>
      <c r="X789" s="1" t="s">
        <v>1030</v>
      </c>
      <c r="Y789" s="1" t="s">
        <v>309</v>
      </c>
    </row>
    <row r="790" customFormat="false" ht="14.25" hidden="false" customHeight="true" outlineLevel="0" collapsed="false">
      <c r="A790" s="1" t="s">
        <v>1353</v>
      </c>
      <c r="B790" s="1" t="s">
        <v>305</v>
      </c>
      <c r="C790" s="1" t="n">
        <v>0</v>
      </c>
      <c r="D790" s="1" t="n">
        <v>200</v>
      </c>
      <c r="E790" s="1" t="n">
        <v>976</v>
      </c>
      <c r="F790" s="1" t="s">
        <v>306</v>
      </c>
      <c r="G790" s="184" t="n">
        <v>0.0012629</v>
      </c>
      <c r="H790" s="184" t="n">
        <v>3.42E-005</v>
      </c>
      <c r="I790" s="184" t="n">
        <v>-8.1212E-006</v>
      </c>
      <c r="J790" s="184" t="n">
        <v>-2.081E-007</v>
      </c>
      <c r="K790" s="184" t="n">
        <v>0.0012711</v>
      </c>
      <c r="L790" s="184" t="n">
        <v>3.44E-005</v>
      </c>
      <c r="M790" s="185" t="n">
        <v>1.55</v>
      </c>
      <c r="N790" s="1" t="n">
        <v>0</v>
      </c>
      <c r="O790" s="1" t="n">
        <v>0</v>
      </c>
      <c r="P790" s="1" t="n">
        <v>0</v>
      </c>
      <c r="Q790" s="1" t="n">
        <v>1</v>
      </c>
      <c r="R790" s="1" t="n">
        <v>1.2711E-005</v>
      </c>
      <c r="S790" s="1" t="n">
        <v>3.442E-007</v>
      </c>
      <c r="T790" s="1" t="n">
        <v>3</v>
      </c>
      <c r="U790" s="1" t="n">
        <v>0</v>
      </c>
      <c r="V790" s="1" t="n">
        <v>0</v>
      </c>
      <c r="W790" s="186" t="s">
        <v>537</v>
      </c>
      <c r="X790" s="1" t="s">
        <v>1030</v>
      </c>
      <c r="Y790" s="1" t="s">
        <v>309</v>
      </c>
    </row>
    <row r="791" customFormat="false" ht="14.25" hidden="false" customHeight="true" outlineLevel="0" collapsed="false">
      <c r="A791" s="1" t="s">
        <v>1356</v>
      </c>
      <c r="B791" s="1" t="s">
        <v>305</v>
      </c>
      <c r="C791" s="1" t="n">
        <v>0</v>
      </c>
      <c r="D791" s="1" t="n">
        <v>200</v>
      </c>
      <c r="E791" s="1" t="n">
        <v>976</v>
      </c>
      <c r="F791" s="1" t="s">
        <v>306</v>
      </c>
      <c r="G791" s="184" t="n">
        <v>0.0024623</v>
      </c>
      <c r="H791" s="184" t="n">
        <v>6.04E-005</v>
      </c>
      <c r="I791" s="184" t="n">
        <v>-8.1212E-006</v>
      </c>
      <c r="J791" s="184" t="n">
        <v>-2.081E-007</v>
      </c>
      <c r="K791" s="184" t="n">
        <v>0.0024704</v>
      </c>
      <c r="L791" s="184" t="n">
        <v>6.06E-005</v>
      </c>
      <c r="M791" s="185" t="n">
        <v>1.41</v>
      </c>
      <c r="N791" s="1" t="n">
        <v>0</v>
      </c>
      <c r="O791" s="1" t="n">
        <v>0</v>
      </c>
      <c r="P791" s="1" t="n">
        <v>0</v>
      </c>
      <c r="Q791" s="1" t="n">
        <v>1</v>
      </c>
      <c r="R791" s="1" t="n">
        <v>2.4704E-005</v>
      </c>
      <c r="S791" s="1" t="n">
        <v>6.062E-007</v>
      </c>
      <c r="T791" s="1" t="n">
        <v>3</v>
      </c>
      <c r="U791" s="1" t="n">
        <v>0</v>
      </c>
      <c r="V791" s="1" t="n">
        <v>0</v>
      </c>
      <c r="W791" s="186" t="s">
        <v>1357</v>
      </c>
      <c r="X791" s="1" t="s">
        <v>1030</v>
      </c>
      <c r="Y791" s="1" t="s">
        <v>309</v>
      </c>
    </row>
    <row r="792" customFormat="false" ht="14.25" hidden="false" customHeight="true" outlineLevel="0" collapsed="false">
      <c r="A792" s="1" t="s">
        <v>1356</v>
      </c>
      <c r="B792" s="1" t="s">
        <v>305</v>
      </c>
      <c r="C792" s="1" t="n">
        <v>0</v>
      </c>
      <c r="D792" s="1" t="n">
        <v>200</v>
      </c>
      <c r="E792" s="1" t="n">
        <v>976</v>
      </c>
      <c r="F792" s="1" t="s">
        <v>306</v>
      </c>
      <c r="G792" s="184" t="n">
        <v>0.0024621</v>
      </c>
      <c r="H792" s="184" t="n">
        <v>6.04E-005</v>
      </c>
      <c r="I792" s="184" t="n">
        <v>-8.1212E-006</v>
      </c>
      <c r="J792" s="184" t="n">
        <v>-2.081E-007</v>
      </c>
      <c r="K792" s="184" t="n">
        <v>0.0024703</v>
      </c>
      <c r="L792" s="184" t="n">
        <v>6.06E-005</v>
      </c>
      <c r="M792" s="185" t="n">
        <v>1.41</v>
      </c>
      <c r="N792" s="1" t="n">
        <v>0</v>
      </c>
      <c r="O792" s="1" t="n">
        <v>0</v>
      </c>
      <c r="P792" s="1" t="n">
        <v>0</v>
      </c>
      <c r="Q792" s="1" t="n">
        <v>1</v>
      </c>
      <c r="R792" s="1" t="n">
        <v>2.4703E-005</v>
      </c>
      <c r="S792" s="1" t="n">
        <v>6.059E-007</v>
      </c>
      <c r="T792" s="1" t="n">
        <v>3</v>
      </c>
      <c r="U792" s="1" t="n">
        <v>0</v>
      </c>
      <c r="V792" s="1" t="n">
        <v>0</v>
      </c>
      <c r="W792" s="186" t="s">
        <v>1358</v>
      </c>
      <c r="X792" s="1" t="s">
        <v>1030</v>
      </c>
      <c r="Y792" s="1" t="s">
        <v>309</v>
      </c>
    </row>
    <row r="793" customFormat="false" ht="14.25" hidden="false" customHeight="true" outlineLevel="0" collapsed="false">
      <c r="A793" s="1" t="s">
        <v>1356</v>
      </c>
      <c r="B793" s="1" t="s">
        <v>305</v>
      </c>
      <c r="C793" s="1" t="n">
        <v>0</v>
      </c>
      <c r="D793" s="1" t="n">
        <v>200</v>
      </c>
      <c r="E793" s="1" t="n">
        <v>976</v>
      </c>
      <c r="F793" s="1" t="s">
        <v>306</v>
      </c>
      <c r="G793" s="184" t="n">
        <v>0.0024637</v>
      </c>
      <c r="H793" s="184" t="n">
        <v>6.17E-005</v>
      </c>
      <c r="I793" s="184" t="n">
        <v>-8.1212E-006</v>
      </c>
      <c r="J793" s="184" t="n">
        <v>-2.081E-007</v>
      </c>
      <c r="K793" s="184" t="n">
        <v>0.0024718</v>
      </c>
      <c r="L793" s="184" t="n">
        <v>6.19E-005</v>
      </c>
      <c r="M793" s="185" t="n">
        <v>1.44</v>
      </c>
      <c r="N793" s="1" t="n">
        <v>0</v>
      </c>
      <c r="O793" s="1" t="n">
        <v>0</v>
      </c>
      <c r="P793" s="1" t="n">
        <v>0</v>
      </c>
      <c r="Q793" s="1" t="n">
        <v>1</v>
      </c>
      <c r="R793" s="1" t="n">
        <v>2.4718E-005</v>
      </c>
      <c r="S793" s="1" t="n">
        <v>6.194E-007</v>
      </c>
      <c r="T793" s="1" t="n">
        <v>3</v>
      </c>
      <c r="U793" s="1" t="n">
        <v>0</v>
      </c>
      <c r="V793" s="1" t="n">
        <v>0</v>
      </c>
      <c r="W793" s="186" t="s">
        <v>1359</v>
      </c>
      <c r="X793" s="1" t="s">
        <v>1030</v>
      </c>
      <c r="Y793" s="1" t="s">
        <v>309</v>
      </c>
    </row>
    <row r="794" customFormat="false" ht="14.25" hidden="false" customHeight="true" outlineLevel="0" collapsed="false">
      <c r="A794" s="1" t="s">
        <v>1360</v>
      </c>
      <c r="B794" s="1" t="s">
        <v>305</v>
      </c>
      <c r="C794" s="1" t="n">
        <v>0</v>
      </c>
      <c r="D794" s="1" t="n">
        <v>200</v>
      </c>
      <c r="E794" s="1" t="n">
        <v>976</v>
      </c>
      <c r="F794" s="1" t="s">
        <v>306</v>
      </c>
      <c r="G794" s="184" t="n">
        <v>0.0029312</v>
      </c>
      <c r="H794" s="184" t="n">
        <v>6.28E-005</v>
      </c>
      <c r="I794" s="184" t="n">
        <v>-8.1212E-006</v>
      </c>
      <c r="J794" s="184" t="n">
        <v>-2.081E-007</v>
      </c>
      <c r="K794" s="184" t="n">
        <v>0.0029393</v>
      </c>
      <c r="L794" s="184" t="n">
        <v>6.3E-005</v>
      </c>
      <c r="M794" s="185" t="n">
        <v>1.23</v>
      </c>
      <c r="N794" s="1" t="n">
        <v>0</v>
      </c>
      <c r="O794" s="1" t="n">
        <v>0</v>
      </c>
      <c r="P794" s="1" t="n">
        <v>0</v>
      </c>
      <c r="Q794" s="1" t="n">
        <v>1</v>
      </c>
      <c r="R794" s="1" t="n">
        <v>2.9393E-005</v>
      </c>
      <c r="S794" s="1" t="n">
        <v>6.305E-007</v>
      </c>
      <c r="T794" s="1" t="n">
        <v>4</v>
      </c>
      <c r="U794" s="1" t="n">
        <v>0</v>
      </c>
      <c r="V794" s="1" t="n">
        <v>0</v>
      </c>
      <c r="W794" s="186" t="s">
        <v>1361</v>
      </c>
      <c r="X794" s="1" t="s">
        <v>1030</v>
      </c>
      <c r="Y794" s="1" t="s">
        <v>309</v>
      </c>
    </row>
    <row r="795" customFormat="false" ht="14.25" hidden="false" customHeight="true" outlineLevel="0" collapsed="false">
      <c r="A795" s="1" t="s">
        <v>1360</v>
      </c>
      <c r="B795" s="1" t="s">
        <v>305</v>
      </c>
      <c r="C795" s="1" t="n">
        <v>0</v>
      </c>
      <c r="D795" s="1" t="n">
        <v>200</v>
      </c>
      <c r="E795" s="1" t="n">
        <v>976</v>
      </c>
      <c r="F795" s="1" t="s">
        <v>306</v>
      </c>
      <c r="G795" s="184" t="n">
        <v>0.0029321</v>
      </c>
      <c r="H795" s="184" t="n">
        <v>6.33E-005</v>
      </c>
      <c r="I795" s="184" t="n">
        <v>-8.1212E-006</v>
      </c>
      <c r="J795" s="184" t="n">
        <v>-2.081E-007</v>
      </c>
      <c r="K795" s="184" t="n">
        <v>0.0029402</v>
      </c>
      <c r="L795" s="184" t="n">
        <v>6.35E-005</v>
      </c>
      <c r="M795" s="185" t="n">
        <v>1.24</v>
      </c>
      <c r="N795" s="1" t="n">
        <v>0</v>
      </c>
      <c r="O795" s="1" t="n">
        <v>0</v>
      </c>
      <c r="P795" s="1" t="n">
        <v>0</v>
      </c>
      <c r="Q795" s="1" t="n">
        <v>1</v>
      </c>
      <c r="R795" s="1" t="n">
        <v>2.9402E-005</v>
      </c>
      <c r="S795" s="1" t="n">
        <v>6.346E-007</v>
      </c>
      <c r="T795" s="1" t="n">
        <v>4</v>
      </c>
      <c r="U795" s="1" t="n">
        <v>0</v>
      </c>
      <c r="V795" s="1" t="n">
        <v>0</v>
      </c>
      <c r="W795" s="186" t="s">
        <v>1362</v>
      </c>
      <c r="X795" s="1" t="s">
        <v>1030</v>
      </c>
      <c r="Y795" s="1" t="s">
        <v>309</v>
      </c>
    </row>
    <row r="796" customFormat="false" ht="14.25" hidden="false" customHeight="true" outlineLevel="0" collapsed="false">
      <c r="A796" s="1" t="s">
        <v>1360</v>
      </c>
      <c r="B796" s="1" t="s">
        <v>305</v>
      </c>
      <c r="C796" s="1" t="n">
        <v>0</v>
      </c>
      <c r="D796" s="1" t="n">
        <v>200</v>
      </c>
      <c r="E796" s="1" t="n">
        <v>976</v>
      </c>
      <c r="F796" s="1" t="s">
        <v>306</v>
      </c>
      <c r="G796" s="184" t="n">
        <v>0.0029314</v>
      </c>
      <c r="H796" s="184" t="n">
        <v>6.28E-005</v>
      </c>
      <c r="I796" s="184" t="n">
        <v>-8.1212E-006</v>
      </c>
      <c r="J796" s="184" t="n">
        <v>-2.081E-007</v>
      </c>
      <c r="K796" s="184" t="n">
        <v>0.0029395</v>
      </c>
      <c r="L796" s="184" t="n">
        <v>6.3E-005</v>
      </c>
      <c r="M796" s="185" t="n">
        <v>1.23</v>
      </c>
      <c r="N796" s="1" t="n">
        <v>0</v>
      </c>
      <c r="O796" s="1" t="n">
        <v>0</v>
      </c>
      <c r="P796" s="1" t="n">
        <v>0</v>
      </c>
      <c r="Q796" s="1" t="n">
        <v>1</v>
      </c>
      <c r="R796" s="1" t="n">
        <v>2.9395E-005</v>
      </c>
      <c r="S796" s="1" t="n">
        <v>6.298E-007</v>
      </c>
      <c r="T796" s="1" t="n">
        <v>4</v>
      </c>
      <c r="U796" s="1" t="n">
        <v>0</v>
      </c>
      <c r="V796" s="1" t="n">
        <v>0</v>
      </c>
      <c r="W796" s="186" t="s">
        <v>1363</v>
      </c>
      <c r="X796" s="1" t="s">
        <v>1030</v>
      </c>
      <c r="Y796" s="1" t="s">
        <v>309</v>
      </c>
    </row>
    <row r="797" customFormat="false" ht="14.25" hidden="false" customHeight="true" outlineLevel="0" collapsed="false">
      <c r="A797" s="1" t="s">
        <v>1364</v>
      </c>
      <c r="B797" s="1" t="s">
        <v>305</v>
      </c>
      <c r="C797" s="1" t="n">
        <v>0</v>
      </c>
      <c r="D797" s="1" t="n">
        <v>200</v>
      </c>
      <c r="E797" s="1" t="n">
        <v>976</v>
      </c>
      <c r="F797" s="1" t="s">
        <v>306</v>
      </c>
      <c r="G797" s="184" t="n">
        <v>0.0027485</v>
      </c>
      <c r="H797" s="184" t="n">
        <v>6.19E-005</v>
      </c>
      <c r="I797" s="184" t="n">
        <v>-8.1212E-006</v>
      </c>
      <c r="J797" s="184" t="n">
        <v>-2.081E-007</v>
      </c>
      <c r="K797" s="184" t="n">
        <v>0.0027566</v>
      </c>
      <c r="L797" s="184" t="n">
        <v>6.21E-005</v>
      </c>
      <c r="M797" s="185" t="n">
        <v>1.29</v>
      </c>
      <c r="N797" s="1" t="n">
        <v>0</v>
      </c>
      <c r="O797" s="1" t="n">
        <v>0</v>
      </c>
      <c r="P797" s="1" t="n">
        <v>0</v>
      </c>
      <c r="Q797" s="1" t="n">
        <v>1</v>
      </c>
      <c r="R797" s="1" t="n">
        <v>2.7566E-005</v>
      </c>
      <c r="S797" s="1" t="n">
        <v>6.214E-007</v>
      </c>
      <c r="T797" s="1" t="n">
        <v>3</v>
      </c>
      <c r="U797" s="1" t="n">
        <v>0</v>
      </c>
      <c r="V797" s="1" t="n">
        <v>0</v>
      </c>
      <c r="W797" s="186" t="s">
        <v>1365</v>
      </c>
      <c r="X797" s="1" t="s">
        <v>1030</v>
      </c>
      <c r="Y797" s="1" t="s">
        <v>309</v>
      </c>
    </row>
    <row r="798" customFormat="false" ht="14.25" hidden="false" customHeight="true" outlineLevel="0" collapsed="false">
      <c r="A798" s="1" t="s">
        <v>1364</v>
      </c>
      <c r="B798" s="1" t="s">
        <v>305</v>
      </c>
      <c r="C798" s="1" t="n">
        <v>0</v>
      </c>
      <c r="D798" s="1" t="n">
        <v>200</v>
      </c>
      <c r="E798" s="1" t="n">
        <v>976</v>
      </c>
      <c r="F798" s="1" t="s">
        <v>306</v>
      </c>
      <c r="G798" s="184" t="n">
        <v>0.0027482</v>
      </c>
      <c r="H798" s="184" t="n">
        <v>6.16E-005</v>
      </c>
      <c r="I798" s="184" t="n">
        <v>-8.1212E-006</v>
      </c>
      <c r="J798" s="184" t="n">
        <v>-2.081E-007</v>
      </c>
      <c r="K798" s="184" t="n">
        <v>0.0027563</v>
      </c>
      <c r="L798" s="184" t="n">
        <v>6.19E-005</v>
      </c>
      <c r="M798" s="185" t="n">
        <v>1.29</v>
      </c>
      <c r="N798" s="1" t="n">
        <v>0</v>
      </c>
      <c r="O798" s="1" t="n">
        <v>0</v>
      </c>
      <c r="P798" s="1" t="n">
        <v>0</v>
      </c>
      <c r="Q798" s="1" t="n">
        <v>1</v>
      </c>
      <c r="R798" s="1" t="n">
        <v>2.7563E-005</v>
      </c>
      <c r="S798" s="1" t="n">
        <v>6.185E-007</v>
      </c>
      <c r="T798" s="1" t="n">
        <v>3</v>
      </c>
      <c r="U798" s="1" t="n">
        <v>0</v>
      </c>
      <c r="V798" s="1" t="n">
        <v>0</v>
      </c>
      <c r="W798" s="186" t="s">
        <v>1366</v>
      </c>
      <c r="X798" s="1" t="s">
        <v>1030</v>
      </c>
      <c r="Y798" s="1" t="s">
        <v>309</v>
      </c>
    </row>
    <row r="799" customFormat="false" ht="14.25" hidden="false" customHeight="true" outlineLevel="0" collapsed="false">
      <c r="A799" s="1" t="s">
        <v>1364</v>
      </c>
      <c r="B799" s="1" t="s">
        <v>305</v>
      </c>
      <c r="C799" s="1" t="n">
        <v>0</v>
      </c>
      <c r="D799" s="1" t="n">
        <v>200</v>
      </c>
      <c r="E799" s="1" t="n">
        <v>976</v>
      </c>
      <c r="F799" s="1" t="s">
        <v>306</v>
      </c>
      <c r="G799" s="184" t="n">
        <v>0.0027504</v>
      </c>
      <c r="H799" s="184" t="n">
        <v>6.46E-005</v>
      </c>
      <c r="I799" s="184" t="n">
        <v>-8.1212E-006</v>
      </c>
      <c r="J799" s="184" t="n">
        <v>-2.081E-007</v>
      </c>
      <c r="K799" s="184" t="n">
        <v>0.0027585</v>
      </c>
      <c r="L799" s="184" t="n">
        <v>6.48E-005</v>
      </c>
      <c r="M799" s="185" t="n">
        <v>1.35</v>
      </c>
      <c r="N799" s="1" t="n">
        <v>0</v>
      </c>
      <c r="O799" s="1" t="n">
        <v>0</v>
      </c>
      <c r="P799" s="1" t="n">
        <v>0</v>
      </c>
      <c r="Q799" s="1" t="n">
        <v>1</v>
      </c>
      <c r="R799" s="1" t="n">
        <v>2.7585E-005</v>
      </c>
      <c r="S799" s="1" t="n">
        <v>6.48E-007</v>
      </c>
      <c r="T799" s="1" t="n">
        <v>3</v>
      </c>
      <c r="U799" s="1" t="n">
        <v>0</v>
      </c>
      <c r="V799" s="1" t="n">
        <v>0</v>
      </c>
      <c r="W799" s="186" t="s">
        <v>1367</v>
      </c>
      <c r="X799" s="1" t="s">
        <v>1030</v>
      </c>
      <c r="Y799" s="1" t="s">
        <v>309</v>
      </c>
    </row>
    <row r="800" customFormat="false" ht="14.25" hidden="false" customHeight="true" outlineLevel="0" collapsed="false">
      <c r="A800" s="1" t="s">
        <v>1368</v>
      </c>
      <c r="B800" s="1" t="s">
        <v>305</v>
      </c>
      <c r="C800" s="1" t="n">
        <v>0</v>
      </c>
      <c r="D800" s="1" t="n">
        <v>200</v>
      </c>
      <c r="E800" s="1" t="n">
        <v>976</v>
      </c>
      <c r="F800" s="1" t="s">
        <v>306</v>
      </c>
      <c r="G800" s="184" t="n">
        <v>0.0021847</v>
      </c>
      <c r="H800" s="184" t="n">
        <v>4.96E-005</v>
      </c>
      <c r="I800" s="184" t="n">
        <v>-8.1212E-006</v>
      </c>
      <c r="J800" s="184" t="n">
        <v>-2.081E-007</v>
      </c>
      <c r="K800" s="184" t="n">
        <v>0.0021928</v>
      </c>
      <c r="L800" s="184" t="n">
        <v>4.98E-005</v>
      </c>
      <c r="M800" s="185" t="n">
        <v>1.3</v>
      </c>
      <c r="N800" s="1" t="n">
        <v>0</v>
      </c>
      <c r="O800" s="1" t="n">
        <v>0</v>
      </c>
      <c r="P800" s="1" t="n">
        <v>0</v>
      </c>
      <c r="Q800" s="1" t="n">
        <v>1</v>
      </c>
      <c r="R800" s="1" t="n">
        <v>2.1928E-005</v>
      </c>
      <c r="S800" s="1" t="n">
        <v>4.976E-007</v>
      </c>
      <c r="T800" s="1" t="n">
        <v>3</v>
      </c>
      <c r="U800" s="1" t="n">
        <v>0</v>
      </c>
      <c r="V800" s="1" t="n">
        <v>0</v>
      </c>
      <c r="W800" s="186" t="s">
        <v>1369</v>
      </c>
      <c r="X800" s="1" t="s">
        <v>1030</v>
      </c>
      <c r="Y800" s="1" t="s">
        <v>309</v>
      </c>
    </row>
    <row r="801" customFormat="false" ht="14.25" hidden="false" customHeight="true" outlineLevel="0" collapsed="false">
      <c r="A801" s="1" t="s">
        <v>1368</v>
      </c>
      <c r="B801" s="1" t="s">
        <v>305</v>
      </c>
      <c r="C801" s="1" t="n">
        <v>0</v>
      </c>
      <c r="D801" s="1" t="n">
        <v>200</v>
      </c>
      <c r="E801" s="1" t="n">
        <v>976</v>
      </c>
      <c r="F801" s="1" t="s">
        <v>306</v>
      </c>
      <c r="G801" s="184" t="n">
        <v>0.0021827</v>
      </c>
      <c r="H801" s="184" t="n">
        <v>4.86E-005</v>
      </c>
      <c r="I801" s="184" t="n">
        <v>-8.1212E-006</v>
      </c>
      <c r="J801" s="184" t="n">
        <v>-2.081E-007</v>
      </c>
      <c r="K801" s="184" t="n">
        <v>0.0021908</v>
      </c>
      <c r="L801" s="184" t="n">
        <v>4.88E-005</v>
      </c>
      <c r="M801" s="185" t="n">
        <v>1.28</v>
      </c>
      <c r="N801" s="1" t="n">
        <v>0</v>
      </c>
      <c r="O801" s="1" t="n">
        <v>0</v>
      </c>
      <c r="P801" s="1" t="n">
        <v>0</v>
      </c>
      <c r="Q801" s="1" t="n">
        <v>1</v>
      </c>
      <c r="R801" s="1" t="n">
        <v>2.1908E-005</v>
      </c>
      <c r="S801" s="1" t="n">
        <v>4.884E-007</v>
      </c>
      <c r="T801" s="1" t="n">
        <v>3</v>
      </c>
      <c r="U801" s="1" t="n">
        <v>0</v>
      </c>
      <c r="V801" s="1" t="n">
        <v>0</v>
      </c>
      <c r="W801" s="186" t="s">
        <v>1370</v>
      </c>
      <c r="X801" s="1" t="s">
        <v>1030</v>
      </c>
      <c r="Y801" s="1" t="s">
        <v>309</v>
      </c>
    </row>
    <row r="802" customFormat="false" ht="14.25" hidden="false" customHeight="true" outlineLevel="0" collapsed="false">
      <c r="A802" s="1" t="s">
        <v>1368</v>
      </c>
      <c r="B802" s="1" t="s">
        <v>305</v>
      </c>
      <c r="C802" s="1" t="n">
        <v>0</v>
      </c>
      <c r="D802" s="1" t="n">
        <v>200</v>
      </c>
      <c r="E802" s="1" t="n">
        <v>976</v>
      </c>
      <c r="F802" s="1" t="s">
        <v>306</v>
      </c>
      <c r="G802" s="184" t="n">
        <v>0.0021816</v>
      </c>
      <c r="H802" s="184" t="n">
        <v>4.85E-005</v>
      </c>
      <c r="I802" s="184" t="n">
        <v>-8.1212E-006</v>
      </c>
      <c r="J802" s="184" t="n">
        <v>-2.081E-007</v>
      </c>
      <c r="K802" s="184" t="n">
        <v>0.0021897</v>
      </c>
      <c r="L802" s="184" t="n">
        <v>4.87E-005</v>
      </c>
      <c r="M802" s="185" t="n">
        <v>1.27</v>
      </c>
      <c r="N802" s="1" t="n">
        <v>0</v>
      </c>
      <c r="O802" s="1" t="n">
        <v>0</v>
      </c>
      <c r="P802" s="1" t="n">
        <v>0</v>
      </c>
      <c r="Q802" s="1" t="n">
        <v>1</v>
      </c>
      <c r="R802" s="1" t="n">
        <v>2.1897E-005</v>
      </c>
      <c r="S802" s="1" t="n">
        <v>4.867E-007</v>
      </c>
      <c r="T802" s="1" t="n">
        <v>3</v>
      </c>
      <c r="U802" s="1" t="n">
        <v>0</v>
      </c>
      <c r="V802" s="1" t="n">
        <v>0</v>
      </c>
      <c r="W802" s="186" t="s">
        <v>1371</v>
      </c>
      <c r="X802" s="1" t="s">
        <v>1030</v>
      </c>
      <c r="Y802" s="1" t="s">
        <v>309</v>
      </c>
    </row>
    <row r="803" customFormat="false" ht="14.25" hidden="false" customHeight="true" outlineLevel="0" collapsed="false">
      <c r="A803" s="1" t="s">
        <v>1372</v>
      </c>
      <c r="B803" s="1" t="s">
        <v>305</v>
      </c>
      <c r="C803" s="1" t="n">
        <v>0</v>
      </c>
      <c r="D803" s="1" t="n">
        <v>200</v>
      </c>
      <c r="E803" s="1" t="n">
        <v>976</v>
      </c>
      <c r="F803" s="1" t="s">
        <v>306</v>
      </c>
      <c r="G803" s="184" t="n">
        <v>0.0021817</v>
      </c>
      <c r="H803" s="184" t="n">
        <v>5.12E-005</v>
      </c>
      <c r="I803" s="184" t="n">
        <v>-8.1212E-006</v>
      </c>
      <c r="J803" s="184" t="n">
        <v>-2.081E-007</v>
      </c>
      <c r="K803" s="184" t="n">
        <v>0.0021899</v>
      </c>
      <c r="L803" s="184" t="n">
        <v>5.14E-005</v>
      </c>
      <c r="M803" s="185" t="n">
        <v>1.35</v>
      </c>
      <c r="N803" s="1" t="n">
        <v>0</v>
      </c>
      <c r="O803" s="1" t="n">
        <v>0</v>
      </c>
      <c r="P803" s="1" t="n">
        <v>0</v>
      </c>
      <c r="Q803" s="1" t="n">
        <v>1</v>
      </c>
      <c r="R803" s="1" t="n">
        <v>2.1899E-005</v>
      </c>
      <c r="S803" s="1" t="n">
        <v>5.142E-007</v>
      </c>
      <c r="T803" s="1" t="n">
        <v>3</v>
      </c>
      <c r="U803" s="1" t="n">
        <v>0</v>
      </c>
      <c r="V803" s="1" t="n">
        <v>0</v>
      </c>
      <c r="W803" s="186" t="s">
        <v>1373</v>
      </c>
      <c r="X803" s="1" t="s">
        <v>1030</v>
      </c>
      <c r="Y803" s="1" t="s">
        <v>309</v>
      </c>
    </row>
    <row r="804" customFormat="false" ht="14.25" hidden="false" customHeight="true" outlineLevel="0" collapsed="false">
      <c r="A804" s="1" t="s">
        <v>1372</v>
      </c>
      <c r="B804" s="1" t="s">
        <v>305</v>
      </c>
      <c r="C804" s="1" t="n">
        <v>0</v>
      </c>
      <c r="D804" s="1" t="n">
        <v>200</v>
      </c>
      <c r="E804" s="1" t="n">
        <v>976</v>
      </c>
      <c r="F804" s="1" t="s">
        <v>306</v>
      </c>
      <c r="G804" s="184" t="n">
        <v>0.0021808</v>
      </c>
      <c r="H804" s="184" t="n">
        <v>5.16E-005</v>
      </c>
      <c r="I804" s="184" t="n">
        <v>-8.1212E-006</v>
      </c>
      <c r="J804" s="184" t="n">
        <v>-2.081E-007</v>
      </c>
      <c r="K804" s="184" t="n">
        <v>0.0021889</v>
      </c>
      <c r="L804" s="184" t="n">
        <v>5.18E-005</v>
      </c>
      <c r="M804" s="185" t="n">
        <v>1.35</v>
      </c>
      <c r="N804" s="1" t="n">
        <v>0</v>
      </c>
      <c r="O804" s="1" t="n">
        <v>0</v>
      </c>
      <c r="P804" s="1" t="n">
        <v>0</v>
      </c>
      <c r="Q804" s="1" t="n">
        <v>1</v>
      </c>
      <c r="R804" s="1" t="n">
        <v>2.1889E-005</v>
      </c>
      <c r="S804" s="1" t="n">
        <v>5.176E-007</v>
      </c>
      <c r="T804" s="1" t="n">
        <v>3</v>
      </c>
      <c r="U804" s="1" t="n">
        <v>0</v>
      </c>
      <c r="V804" s="1" t="n">
        <v>0</v>
      </c>
      <c r="W804" s="186" t="s">
        <v>1374</v>
      </c>
      <c r="X804" s="1" t="s">
        <v>1030</v>
      </c>
      <c r="Y804" s="1" t="s">
        <v>309</v>
      </c>
    </row>
    <row r="805" customFormat="false" ht="14.25" hidden="false" customHeight="true" outlineLevel="0" collapsed="false">
      <c r="A805" s="1" t="s">
        <v>1372</v>
      </c>
      <c r="B805" s="1" t="s">
        <v>305</v>
      </c>
      <c r="C805" s="1" t="n">
        <v>0</v>
      </c>
      <c r="D805" s="1" t="n">
        <v>200</v>
      </c>
      <c r="E805" s="1" t="n">
        <v>976</v>
      </c>
      <c r="F805" s="1" t="s">
        <v>306</v>
      </c>
      <c r="G805" s="184" t="n">
        <v>0.0021787</v>
      </c>
      <c r="H805" s="184" t="n">
        <v>4.82E-005</v>
      </c>
      <c r="I805" s="184" t="n">
        <v>-8.1212E-006</v>
      </c>
      <c r="J805" s="184" t="n">
        <v>-2.081E-007</v>
      </c>
      <c r="K805" s="184" t="n">
        <v>0.0021868</v>
      </c>
      <c r="L805" s="184" t="n">
        <v>4.84E-005</v>
      </c>
      <c r="M805" s="185" t="n">
        <v>1.27</v>
      </c>
      <c r="N805" s="1" t="n">
        <v>0</v>
      </c>
      <c r="O805" s="1" t="n">
        <v>0</v>
      </c>
      <c r="P805" s="1" t="n">
        <v>0</v>
      </c>
      <c r="Q805" s="1" t="n">
        <v>1</v>
      </c>
      <c r="R805" s="1" t="n">
        <v>2.1868E-005</v>
      </c>
      <c r="S805" s="1" t="n">
        <v>4.844E-007</v>
      </c>
      <c r="T805" s="1" t="n">
        <v>3</v>
      </c>
      <c r="U805" s="1" t="n">
        <v>0</v>
      </c>
      <c r="V805" s="1" t="n">
        <v>0</v>
      </c>
      <c r="W805" s="186" t="s">
        <v>1375</v>
      </c>
      <c r="X805" s="1" t="s">
        <v>1030</v>
      </c>
      <c r="Y805" s="1" t="s">
        <v>309</v>
      </c>
    </row>
    <row r="806" customFormat="false" ht="14.25" hidden="false" customHeight="true" outlineLevel="0" collapsed="false">
      <c r="A806" s="1" t="s">
        <v>1376</v>
      </c>
      <c r="B806" s="1" t="s">
        <v>305</v>
      </c>
      <c r="C806" s="1" t="n">
        <v>0</v>
      </c>
      <c r="D806" s="1" t="n">
        <v>200</v>
      </c>
      <c r="E806" s="1" t="n">
        <v>976</v>
      </c>
      <c r="F806" s="1" t="s">
        <v>306</v>
      </c>
      <c r="G806" s="184" t="n">
        <v>0.002749</v>
      </c>
      <c r="H806" s="184" t="n">
        <v>5.99E-005</v>
      </c>
      <c r="I806" s="184" t="n">
        <v>-8.1212E-006</v>
      </c>
      <c r="J806" s="184" t="n">
        <v>-2.081E-007</v>
      </c>
      <c r="K806" s="184" t="n">
        <v>0.0027572</v>
      </c>
      <c r="L806" s="184" t="n">
        <v>6.01E-005</v>
      </c>
      <c r="M806" s="185" t="n">
        <v>1.25</v>
      </c>
      <c r="N806" s="1" t="n">
        <v>0</v>
      </c>
      <c r="O806" s="1" t="n">
        <v>0</v>
      </c>
      <c r="P806" s="1" t="n">
        <v>0</v>
      </c>
      <c r="Q806" s="1" t="n">
        <v>1</v>
      </c>
      <c r="R806" s="1" t="n">
        <v>2.7572E-005</v>
      </c>
      <c r="S806" s="1" t="n">
        <v>6.008E-007</v>
      </c>
      <c r="T806" s="1" t="n">
        <v>3</v>
      </c>
      <c r="U806" s="1" t="n">
        <v>0</v>
      </c>
      <c r="V806" s="1" t="n">
        <v>0</v>
      </c>
      <c r="W806" s="186" t="s">
        <v>1377</v>
      </c>
      <c r="X806" s="1" t="s">
        <v>1030</v>
      </c>
      <c r="Y806" s="1" t="s">
        <v>309</v>
      </c>
    </row>
    <row r="807" customFormat="false" ht="14.25" hidden="false" customHeight="true" outlineLevel="0" collapsed="false">
      <c r="A807" s="1" t="s">
        <v>1376</v>
      </c>
      <c r="B807" s="1" t="s">
        <v>305</v>
      </c>
      <c r="C807" s="1" t="n">
        <v>0</v>
      </c>
      <c r="D807" s="1" t="n">
        <v>200</v>
      </c>
      <c r="E807" s="1" t="n">
        <v>976</v>
      </c>
      <c r="F807" s="1" t="s">
        <v>306</v>
      </c>
      <c r="G807" s="184" t="n">
        <v>0.0027504</v>
      </c>
      <c r="H807" s="184" t="n">
        <v>6.07E-005</v>
      </c>
      <c r="I807" s="184" t="n">
        <v>-8.1212E-006</v>
      </c>
      <c r="J807" s="184" t="n">
        <v>-2.081E-007</v>
      </c>
      <c r="K807" s="184" t="n">
        <v>0.0027585</v>
      </c>
      <c r="L807" s="184" t="n">
        <v>6.09E-005</v>
      </c>
      <c r="M807" s="185" t="n">
        <v>1.26</v>
      </c>
      <c r="N807" s="1" t="n">
        <v>0</v>
      </c>
      <c r="O807" s="1" t="n">
        <v>0</v>
      </c>
      <c r="P807" s="1" t="n">
        <v>0</v>
      </c>
      <c r="Q807" s="1" t="n">
        <v>1</v>
      </c>
      <c r="R807" s="1" t="n">
        <v>2.7585E-005</v>
      </c>
      <c r="S807" s="1" t="n">
        <v>6.089E-007</v>
      </c>
      <c r="T807" s="1" t="n">
        <v>3</v>
      </c>
      <c r="U807" s="1" t="n">
        <v>0</v>
      </c>
      <c r="V807" s="1" t="n">
        <v>0</v>
      </c>
      <c r="W807" s="186" t="s">
        <v>1378</v>
      </c>
      <c r="X807" s="1" t="s">
        <v>1030</v>
      </c>
      <c r="Y807" s="1" t="s">
        <v>309</v>
      </c>
    </row>
    <row r="808" customFormat="false" ht="14.25" hidden="false" customHeight="true" outlineLevel="0" collapsed="false">
      <c r="A808" s="1" t="s">
        <v>1376</v>
      </c>
      <c r="B808" s="1" t="s">
        <v>305</v>
      </c>
      <c r="C808" s="1" t="n">
        <v>0</v>
      </c>
      <c r="D808" s="1" t="n">
        <v>200</v>
      </c>
      <c r="E808" s="1" t="n">
        <v>976</v>
      </c>
      <c r="F808" s="1" t="s">
        <v>306</v>
      </c>
      <c r="G808" s="184" t="n">
        <v>0.0027487</v>
      </c>
      <c r="H808" s="184" t="n">
        <v>5.95E-005</v>
      </c>
      <c r="I808" s="184" t="n">
        <v>-8.1212E-006</v>
      </c>
      <c r="J808" s="184" t="n">
        <v>-2.081E-007</v>
      </c>
      <c r="K808" s="184" t="n">
        <v>0.0027568</v>
      </c>
      <c r="L808" s="184" t="n">
        <v>5.97E-005</v>
      </c>
      <c r="M808" s="185" t="n">
        <v>1.24</v>
      </c>
      <c r="N808" s="1" t="n">
        <v>0</v>
      </c>
      <c r="O808" s="1" t="n">
        <v>0</v>
      </c>
      <c r="P808" s="1" t="n">
        <v>0</v>
      </c>
      <c r="Q808" s="1" t="n">
        <v>1</v>
      </c>
      <c r="R808" s="1" t="n">
        <v>2.7568E-005</v>
      </c>
      <c r="S808" s="1" t="n">
        <v>5.975E-007</v>
      </c>
      <c r="T808" s="1" t="n">
        <v>3</v>
      </c>
      <c r="U808" s="1" t="n">
        <v>0</v>
      </c>
      <c r="V808" s="1" t="n">
        <v>0</v>
      </c>
      <c r="W808" s="186" t="s">
        <v>1379</v>
      </c>
      <c r="X808" s="1" t="s">
        <v>1030</v>
      </c>
      <c r="Y808" s="1" t="s">
        <v>309</v>
      </c>
    </row>
    <row r="809" customFormat="false" ht="14.25" hidden="false" customHeight="true" outlineLevel="0" collapsed="false">
      <c r="A809" s="1" t="s">
        <v>1380</v>
      </c>
      <c r="B809" s="1" t="s">
        <v>305</v>
      </c>
      <c r="C809" s="1" t="n">
        <v>0</v>
      </c>
      <c r="D809" s="1" t="n">
        <v>200</v>
      </c>
      <c r="E809" s="1" t="n">
        <v>976</v>
      </c>
      <c r="F809" s="1" t="s">
        <v>306</v>
      </c>
      <c r="G809" s="184" t="n">
        <v>0.0034459</v>
      </c>
      <c r="H809" s="184" t="n">
        <v>7.46E-005</v>
      </c>
      <c r="I809" s="184" t="n">
        <v>-8.1212E-006</v>
      </c>
      <c r="J809" s="184" t="n">
        <v>-2.081E-007</v>
      </c>
      <c r="K809" s="184" t="n">
        <v>0.003454</v>
      </c>
      <c r="L809" s="184" t="n">
        <v>7.48E-005</v>
      </c>
      <c r="M809" s="185" t="n">
        <v>1.24</v>
      </c>
      <c r="N809" s="1" t="n">
        <v>0</v>
      </c>
      <c r="O809" s="1" t="n">
        <v>0</v>
      </c>
      <c r="P809" s="1" t="n">
        <v>0</v>
      </c>
      <c r="Q809" s="1" t="n">
        <v>1</v>
      </c>
      <c r="R809" s="1" t="n">
        <v>3.454E-005</v>
      </c>
      <c r="S809" s="1" t="n">
        <v>7.483E-007</v>
      </c>
      <c r="T809" s="1" t="n">
        <v>4</v>
      </c>
      <c r="U809" s="1" t="n">
        <v>0</v>
      </c>
      <c r="V809" s="1" t="n">
        <v>0</v>
      </c>
      <c r="W809" s="186" t="s">
        <v>1381</v>
      </c>
      <c r="X809" s="1" t="s">
        <v>1030</v>
      </c>
      <c r="Y809" s="1" t="s">
        <v>309</v>
      </c>
    </row>
    <row r="810" customFormat="false" ht="14.25" hidden="false" customHeight="true" outlineLevel="0" collapsed="false">
      <c r="A810" s="1" t="s">
        <v>1380</v>
      </c>
      <c r="B810" s="1" t="s">
        <v>305</v>
      </c>
      <c r="C810" s="1" t="n">
        <v>0</v>
      </c>
      <c r="D810" s="1" t="n">
        <v>200</v>
      </c>
      <c r="E810" s="1" t="n">
        <v>976</v>
      </c>
      <c r="F810" s="1" t="s">
        <v>306</v>
      </c>
      <c r="G810" s="184" t="n">
        <v>0.0034449</v>
      </c>
      <c r="H810" s="184" t="n">
        <v>7.44E-005</v>
      </c>
      <c r="I810" s="184" t="n">
        <v>-8.1212E-006</v>
      </c>
      <c r="J810" s="184" t="n">
        <v>-2.081E-007</v>
      </c>
      <c r="K810" s="184" t="n">
        <v>0.003453</v>
      </c>
      <c r="L810" s="184" t="n">
        <v>7.46E-005</v>
      </c>
      <c r="M810" s="185" t="n">
        <v>1.24</v>
      </c>
      <c r="N810" s="1" t="n">
        <v>0</v>
      </c>
      <c r="O810" s="1" t="n">
        <v>0</v>
      </c>
      <c r="P810" s="1" t="n">
        <v>0</v>
      </c>
      <c r="Q810" s="1" t="n">
        <v>1</v>
      </c>
      <c r="R810" s="1" t="n">
        <v>3.453E-005</v>
      </c>
      <c r="S810" s="1" t="n">
        <v>7.461E-007</v>
      </c>
      <c r="T810" s="1" t="n">
        <v>4</v>
      </c>
      <c r="U810" s="1" t="n">
        <v>0</v>
      </c>
      <c r="V810" s="1" t="n">
        <v>0</v>
      </c>
      <c r="W810" s="186" t="s">
        <v>1382</v>
      </c>
      <c r="X810" s="1" t="s">
        <v>1030</v>
      </c>
      <c r="Y810" s="1" t="s">
        <v>309</v>
      </c>
    </row>
    <row r="811" customFormat="false" ht="14.25" hidden="false" customHeight="true" outlineLevel="0" collapsed="false">
      <c r="A811" s="1" t="s">
        <v>1380</v>
      </c>
      <c r="B811" s="1" t="s">
        <v>305</v>
      </c>
      <c r="C811" s="1" t="n">
        <v>0</v>
      </c>
      <c r="D811" s="1" t="n">
        <v>200</v>
      </c>
      <c r="E811" s="1" t="n">
        <v>976</v>
      </c>
      <c r="F811" s="1" t="s">
        <v>306</v>
      </c>
      <c r="G811" s="184" t="n">
        <v>0.0034453</v>
      </c>
      <c r="H811" s="184" t="n">
        <v>7.43E-005</v>
      </c>
      <c r="I811" s="184" t="n">
        <v>-8.1212E-006</v>
      </c>
      <c r="J811" s="184" t="n">
        <v>-2.081E-007</v>
      </c>
      <c r="K811" s="184" t="n">
        <v>0.0034534</v>
      </c>
      <c r="L811" s="184" t="n">
        <v>7.45E-005</v>
      </c>
      <c r="M811" s="185" t="n">
        <v>1.24</v>
      </c>
      <c r="N811" s="1" t="n">
        <v>0</v>
      </c>
      <c r="O811" s="1" t="n">
        <v>0</v>
      </c>
      <c r="P811" s="1" t="n">
        <v>0</v>
      </c>
      <c r="Q811" s="1" t="n">
        <v>1</v>
      </c>
      <c r="R811" s="1" t="n">
        <v>3.4534E-005</v>
      </c>
      <c r="S811" s="1" t="n">
        <v>7.45E-007</v>
      </c>
      <c r="T811" s="1" t="n">
        <v>4</v>
      </c>
      <c r="U811" s="1" t="n">
        <v>0</v>
      </c>
      <c r="V811" s="1" t="n">
        <v>0</v>
      </c>
      <c r="W811" s="186" t="s">
        <v>1383</v>
      </c>
      <c r="X811" s="1" t="s">
        <v>1030</v>
      </c>
      <c r="Y811" s="1" t="s">
        <v>309</v>
      </c>
    </row>
    <row r="812" customFormat="false" ht="14.25" hidden="false" customHeight="true" outlineLevel="0" collapsed="false">
      <c r="A812" s="1" t="s">
        <v>1384</v>
      </c>
      <c r="B812" s="1" t="s">
        <v>305</v>
      </c>
      <c r="C812" s="1" t="n">
        <v>0</v>
      </c>
      <c r="D812" s="1" t="n">
        <v>200</v>
      </c>
      <c r="E812" s="1" t="n">
        <v>976</v>
      </c>
      <c r="F812" s="1" t="s">
        <v>306</v>
      </c>
      <c r="G812" s="184" t="n">
        <v>0.0026092</v>
      </c>
      <c r="H812" s="184" t="n">
        <v>4.61E-005</v>
      </c>
      <c r="I812" s="184" t="n">
        <v>-8.1212E-006</v>
      </c>
      <c r="J812" s="184" t="n">
        <v>-2.081E-007</v>
      </c>
      <c r="K812" s="184" t="n">
        <v>0.0026173</v>
      </c>
      <c r="L812" s="184" t="n">
        <v>4.63E-005</v>
      </c>
      <c r="M812" s="185" t="n">
        <v>1.01</v>
      </c>
      <c r="N812" s="1" t="n">
        <v>0</v>
      </c>
      <c r="O812" s="1" t="n">
        <v>0</v>
      </c>
      <c r="P812" s="1" t="n">
        <v>0</v>
      </c>
      <c r="Q812" s="1" t="n">
        <v>1</v>
      </c>
      <c r="R812" s="1" t="n">
        <v>2.6173E-005</v>
      </c>
      <c r="S812" s="1" t="n">
        <v>4.626E-007</v>
      </c>
      <c r="T812" s="1" t="n">
        <v>3</v>
      </c>
      <c r="U812" s="1" t="n">
        <v>0</v>
      </c>
      <c r="V812" s="1" t="n">
        <v>0</v>
      </c>
      <c r="W812" s="186" t="s">
        <v>1385</v>
      </c>
      <c r="X812" s="1" t="s">
        <v>1030</v>
      </c>
      <c r="Y812" s="1" t="s">
        <v>309</v>
      </c>
    </row>
    <row r="813" customFormat="false" ht="14.25" hidden="false" customHeight="true" outlineLevel="0" collapsed="false">
      <c r="A813" s="1" t="s">
        <v>1384</v>
      </c>
      <c r="B813" s="1" t="s">
        <v>305</v>
      </c>
      <c r="C813" s="1" t="n">
        <v>0</v>
      </c>
      <c r="D813" s="1" t="n">
        <v>200</v>
      </c>
      <c r="E813" s="1" t="n">
        <v>976</v>
      </c>
      <c r="F813" s="1" t="s">
        <v>306</v>
      </c>
      <c r="G813" s="184" t="n">
        <v>0.0026083</v>
      </c>
      <c r="H813" s="184" t="n">
        <v>4.59E-005</v>
      </c>
      <c r="I813" s="184" t="n">
        <v>-8.1212E-006</v>
      </c>
      <c r="J813" s="184" t="n">
        <v>-2.081E-007</v>
      </c>
      <c r="K813" s="184" t="n">
        <v>0.0026164</v>
      </c>
      <c r="L813" s="184" t="n">
        <v>4.61E-005</v>
      </c>
      <c r="M813" s="185" t="n">
        <v>1.01</v>
      </c>
      <c r="N813" s="1" t="n">
        <v>0</v>
      </c>
      <c r="O813" s="1" t="n">
        <v>0</v>
      </c>
      <c r="P813" s="1" t="n">
        <v>0</v>
      </c>
      <c r="Q813" s="1" t="n">
        <v>1</v>
      </c>
      <c r="R813" s="1" t="n">
        <v>2.6164E-005</v>
      </c>
      <c r="S813" s="1" t="n">
        <v>4.613E-007</v>
      </c>
      <c r="T813" s="1" t="n">
        <v>3</v>
      </c>
      <c r="U813" s="1" t="n">
        <v>0</v>
      </c>
      <c r="V813" s="1" t="n">
        <v>0</v>
      </c>
      <c r="W813" s="186" t="s">
        <v>1386</v>
      </c>
      <c r="X813" s="1" t="s">
        <v>1030</v>
      </c>
      <c r="Y813" s="1" t="s">
        <v>309</v>
      </c>
    </row>
    <row r="814" customFormat="false" ht="14.25" hidden="false" customHeight="true" outlineLevel="0" collapsed="false">
      <c r="A814" s="1" t="s">
        <v>1384</v>
      </c>
      <c r="B814" s="1" t="s">
        <v>305</v>
      </c>
      <c r="C814" s="1" t="n">
        <v>0</v>
      </c>
      <c r="D814" s="1" t="n">
        <v>200</v>
      </c>
      <c r="E814" s="1" t="n">
        <v>976</v>
      </c>
      <c r="F814" s="1" t="s">
        <v>306</v>
      </c>
      <c r="G814" s="184" t="n">
        <v>0.0026093</v>
      </c>
      <c r="H814" s="184" t="n">
        <v>4.51E-005</v>
      </c>
      <c r="I814" s="184" t="n">
        <v>-8.1212E-006</v>
      </c>
      <c r="J814" s="184" t="n">
        <v>-2.081E-007</v>
      </c>
      <c r="K814" s="184" t="n">
        <v>0.0026175</v>
      </c>
      <c r="L814" s="184" t="n">
        <v>4.53E-005</v>
      </c>
      <c r="M814" s="185" t="n">
        <v>0.99</v>
      </c>
      <c r="N814" s="1" t="n">
        <v>0</v>
      </c>
      <c r="O814" s="1" t="n">
        <v>0</v>
      </c>
      <c r="P814" s="1" t="n">
        <v>0</v>
      </c>
      <c r="Q814" s="1" t="n">
        <v>1</v>
      </c>
      <c r="R814" s="1" t="n">
        <v>2.6175E-005</v>
      </c>
      <c r="S814" s="1" t="n">
        <v>4.534E-007</v>
      </c>
      <c r="T814" s="1" t="n">
        <v>3</v>
      </c>
      <c r="U814" s="1" t="n">
        <v>0</v>
      </c>
      <c r="V814" s="1" t="n">
        <v>0</v>
      </c>
      <c r="W814" s="186" t="s">
        <v>1387</v>
      </c>
      <c r="X814" s="1" t="s">
        <v>1030</v>
      </c>
      <c r="Y814" s="1" t="s">
        <v>309</v>
      </c>
    </row>
    <row r="815" customFormat="false" ht="14.25" hidden="false" customHeight="true" outlineLevel="0" collapsed="false">
      <c r="A815" s="1" t="s">
        <v>1388</v>
      </c>
      <c r="B815" s="1" t="s">
        <v>305</v>
      </c>
      <c r="C815" s="1" t="n">
        <v>0</v>
      </c>
      <c r="D815" s="1" t="n">
        <v>200</v>
      </c>
      <c r="E815" s="1" t="n">
        <v>976</v>
      </c>
      <c r="F815" s="1" t="s">
        <v>306</v>
      </c>
      <c r="G815" s="184" t="n">
        <v>0.0047848</v>
      </c>
      <c r="H815" s="184" t="n">
        <v>9.26E-005</v>
      </c>
      <c r="I815" s="184" t="n">
        <v>-8.1212E-006</v>
      </c>
      <c r="J815" s="184" t="n">
        <v>-2.081E-007</v>
      </c>
      <c r="K815" s="184" t="n">
        <v>0.0047929</v>
      </c>
      <c r="L815" s="184" t="n">
        <v>9.28E-005</v>
      </c>
      <c r="M815" s="185" t="n">
        <v>1.11</v>
      </c>
      <c r="N815" s="1" t="n">
        <v>0</v>
      </c>
      <c r="O815" s="1" t="n">
        <v>0</v>
      </c>
      <c r="P815" s="1" t="n">
        <v>0</v>
      </c>
      <c r="Q815" s="1" t="n">
        <v>1</v>
      </c>
      <c r="R815" s="1" t="n">
        <v>4.7929E-005</v>
      </c>
      <c r="S815" s="1" t="n">
        <v>9.276E-007</v>
      </c>
      <c r="T815" s="1" t="n">
        <v>4</v>
      </c>
      <c r="U815" s="1" t="n">
        <v>0</v>
      </c>
      <c r="V815" s="1" t="n">
        <v>0</v>
      </c>
      <c r="W815" s="186" t="s">
        <v>1389</v>
      </c>
      <c r="X815" s="1" t="s">
        <v>1030</v>
      </c>
      <c r="Y815" s="1" t="s">
        <v>309</v>
      </c>
    </row>
    <row r="816" customFormat="false" ht="14.25" hidden="false" customHeight="true" outlineLevel="0" collapsed="false">
      <c r="A816" s="1" t="s">
        <v>1388</v>
      </c>
      <c r="B816" s="1" t="s">
        <v>305</v>
      </c>
      <c r="C816" s="1" t="n">
        <v>0</v>
      </c>
      <c r="D816" s="1" t="n">
        <v>200</v>
      </c>
      <c r="E816" s="1" t="n">
        <v>976</v>
      </c>
      <c r="F816" s="1" t="s">
        <v>306</v>
      </c>
      <c r="G816" s="184" t="n">
        <v>0.0047832</v>
      </c>
      <c r="H816" s="184" t="n">
        <v>9.17E-005</v>
      </c>
      <c r="I816" s="184" t="n">
        <v>-8.1212E-006</v>
      </c>
      <c r="J816" s="184" t="n">
        <v>-2.081E-007</v>
      </c>
      <c r="K816" s="184" t="n">
        <v>0.0047913</v>
      </c>
      <c r="L816" s="184" t="n">
        <v>9.19E-005</v>
      </c>
      <c r="M816" s="185" t="n">
        <v>1.1</v>
      </c>
      <c r="N816" s="1" t="n">
        <v>0</v>
      </c>
      <c r="O816" s="1" t="n">
        <v>0</v>
      </c>
      <c r="P816" s="1" t="n">
        <v>0</v>
      </c>
      <c r="Q816" s="1" t="n">
        <v>1</v>
      </c>
      <c r="R816" s="1" t="n">
        <v>4.7913E-005</v>
      </c>
      <c r="S816" s="1" t="n">
        <v>9.188E-007</v>
      </c>
      <c r="T816" s="1" t="n">
        <v>4</v>
      </c>
      <c r="U816" s="1" t="n">
        <v>0</v>
      </c>
      <c r="V816" s="1" t="n">
        <v>0</v>
      </c>
      <c r="W816" s="186" t="s">
        <v>1390</v>
      </c>
      <c r="X816" s="1" t="s">
        <v>1030</v>
      </c>
      <c r="Y816" s="1" t="s">
        <v>309</v>
      </c>
    </row>
    <row r="817" customFormat="false" ht="14.25" hidden="false" customHeight="true" outlineLevel="0" collapsed="false">
      <c r="A817" s="1" t="s">
        <v>1388</v>
      </c>
      <c r="B817" s="1" t="s">
        <v>305</v>
      </c>
      <c r="C817" s="1" t="n">
        <v>0</v>
      </c>
      <c r="D817" s="1" t="n">
        <v>200</v>
      </c>
      <c r="E817" s="1" t="n">
        <v>976</v>
      </c>
      <c r="F817" s="1" t="s">
        <v>306</v>
      </c>
      <c r="G817" s="184" t="n">
        <v>0.0047835</v>
      </c>
      <c r="H817" s="184" t="n">
        <v>9.16E-005</v>
      </c>
      <c r="I817" s="184" t="n">
        <v>-8.1212E-006</v>
      </c>
      <c r="J817" s="184" t="n">
        <v>-2.081E-007</v>
      </c>
      <c r="K817" s="184" t="n">
        <v>0.0047916</v>
      </c>
      <c r="L817" s="184" t="n">
        <v>9.19E-005</v>
      </c>
      <c r="M817" s="185" t="n">
        <v>1.1</v>
      </c>
      <c r="N817" s="1" t="n">
        <v>0</v>
      </c>
      <c r="O817" s="1" t="n">
        <v>0</v>
      </c>
      <c r="P817" s="1" t="n">
        <v>0</v>
      </c>
      <c r="Q817" s="1" t="n">
        <v>1</v>
      </c>
      <c r="R817" s="1" t="n">
        <v>4.7916E-005</v>
      </c>
      <c r="S817" s="1" t="n">
        <v>9.185E-007</v>
      </c>
      <c r="T817" s="1" t="n">
        <v>4</v>
      </c>
      <c r="U817" s="1" t="n">
        <v>0</v>
      </c>
      <c r="V817" s="1" t="n">
        <v>0</v>
      </c>
      <c r="W817" s="186" t="s">
        <v>1391</v>
      </c>
      <c r="X817" s="1" t="s">
        <v>1030</v>
      </c>
      <c r="Y817" s="1" t="s">
        <v>309</v>
      </c>
    </row>
    <row r="818" customFormat="false" ht="14.25" hidden="false" customHeight="true" outlineLevel="0" collapsed="false">
      <c r="A818" s="1" t="s">
        <v>1392</v>
      </c>
      <c r="B818" s="1" t="s">
        <v>305</v>
      </c>
      <c r="C818" s="1" t="n">
        <v>0</v>
      </c>
      <c r="D818" s="1" t="n">
        <v>200</v>
      </c>
      <c r="E818" s="1" t="n">
        <v>976</v>
      </c>
      <c r="F818" s="1" t="s">
        <v>306</v>
      </c>
      <c r="G818" s="184" t="n">
        <v>0.0024977</v>
      </c>
      <c r="H818" s="184" t="n">
        <v>4.86E-005</v>
      </c>
      <c r="I818" s="184" t="n">
        <v>-8.1212E-006</v>
      </c>
      <c r="J818" s="184" t="n">
        <v>-2.081E-007</v>
      </c>
      <c r="K818" s="184" t="n">
        <v>0.0025058</v>
      </c>
      <c r="L818" s="184" t="n">
        <v>4.88E-005</v>
      </c>
      <c r="M818" s="185" t="n">
        <v>1.12</v>
      </c>
      <c r="N818" s="1" t="n">
        <v>0</v>
      </c>
      <c r="O818" s="1" t="n">
        <v>0</v>
      </c>
      <c r="P818" s="1" t="n">
        <v>0</v>
      </c>
      <c r="Q818" s="1" t="n">
        <v>1</v>
      </c>
      <c r="R818" s="1" t="n">
        <v>2.5058E-005</v>
      </c>
      <c r="S818" s="1" t="n">
        <v>4.878E-007</v>
      </c>
      <c r="T818" s="1" t="n">
        <v>3</v>
      </c>
      <c r="U818" s="1" t="n">
        <v>0</v>
      </c>
      <c r="V818" s="1" t="n">
        <v>0</v>
      </c>
      <c r="W818" s="186" t="s">
        <v>1393</v>
      </c>
      <c r="X818" s="1" t="s">
        <v>1030</v>
      </c>
      <c r="Y818" s="1" t="s">
        <v>309</v>
      </c>
    </row>
    <row r="819" customFormat="false" ht="14.25" hidden="false" customHeight="true" outlineLevel="0" collapsed="false">
      <c r="A819" s="1" t="s">
        <v>1392</v>
      </c>
      <c r="B819" s="1" t="s">
        <v>305</v>
      </c>
      <c r="C819" s="1" t="n">
        <v>0</v>
      </c>
      <c r="D819" s="1" t="n">
        <v>200</v>
      </c>
      <c r="E819" s="1" t="n">
        <v>976</v>
      </c>
      <c r="F819" s="1" t="s">
        <v>306</v>
      </c>
      <c r="G819" s="184" t="n">
        <v>0.0024988</v>
      </c>
      <c r="H819" s="184" t="n">
        <v>4.94E-005</v>
      </c>
      <c r="I819" s="184" t="n">
        <v>-8.1212E-006</v>
      </c>
      <c r="J819" s="184" t="n">
        <v>-2.081E-007</v>
      </c>
      <c r="K819" s="184" t="n">
        <v>0.0025069</v>
      </c>
      <c r="L819" s="184" t="n">
        <v>4.96E-005</v>
      </c>
      <c r="M819" s="185" t="n">
        <v>1.13</v>
      </c>
      <c r="N819" s="1" t="n">
        <v>0</v>
      </c>
      <c r="O819" s="1" t="n">
        <v>0</v>
      </c>
      <c r="P819" s="1" t="n">
        <v>0</v>
      </c>
      <c r="Q819" s="1" t="n">
        <v>1</v>
      </c>
      <c r="R819" s="1" t="n">
        <v>2.5069E-005</v>
      </c>
      <c r="S819" s="1" t="n">
        <v>4.964E-007</v>
      </c>
      <c r="T819" s="1" t="n">
        <v>3</v>
      </c>
      <c r="U819" s="1" t="n">
        <v>0</v>
      </c>
      <c r="V819" s="1" t="n">
        <v>0</v>
      </c>
      <c r="W819" s="186" t="s">
        <v>1394</v>
      </c>
      <c r="X819" s="1" t="s">
        <v>1030</v>
      </c>
      <c r="Y819" s="1" t="s">
        <v>309</v>
      </c>
    </row>
    <row r="820" customFormat="false" ht="14.25" hidden="false" customHeight="true" outlineLevel="0" collapsed="false">
      <c r="A820" s="1" t="s">
        <v>1392</v>
      </c>
      <c r="B820" s="1" t="s">
        <v>305</v>
      </c>
      <c r="C820" s="1" t="n">
        <v>0</v>
      </c>
      <c r="D820" s="1" t="n">
        <v>200</v>
      </c>
      <c r="E820" s="1" t="n">
        <v>976</v>
      </c>
      <c r="F820" s="1" t="s">
        <v>306</v>
      </c>
      <c r="G820" s="184" t="n">
        <v>0.0024974</v>
      </c>
      <c r="H820" s="184" t="n">
        <v>4.9E-005</v>
      </c>
      <c r="I820" s="184" t="n">
        <v>-8.1212E-006</v>
      </c>
      <c r="J820" s="184" t="n">
        <v>-2.081E-007</v>
      </c>
      <c r="K820" s="184" t="n">
        <v>0.0025056</v>
      </c>
      <c r="L820" s="184" t="n">
        <v>4.92E-005</v>
      </c>
      <c r="M820" s="185" t="n">
        <v>1.12</v>
      </c>
      <c r="N820" s="1" t="n">
        <v>0</v>
      </c>
      <c r="O820" s="1" t="n">
        <v>0</v>
      </c>
      <c r="P820" s="1" t="n">
        <v>0</v>
      </c>
      <c r="Q820" s="1" t="n">
        <v>1</v>
      </c>
      <c r="R820" s="1" t="n">
        <v>2.5056E-005</v>
      </c>
      <c r="S820" s="1" t="n">
        <v>4.917E-007</v>
      </c>
      <c r="T820" s="1" t="n">
        <v>3</v>
      </c>
      <c r="U820" s="1" t="n">
        <v>0</v>
      </c>
      <c r="V820" s="1" t="n">
        <v>0</v>
      </c>
      <c r="W820" s="186" t="s">
        <v>1395</v>
      </c>
      <c r="X820" s="1" t="s">
        <v>1030</v>
      </c>
      <c r="Y820" s="1" t="s">
        <v>309</v>
      </c>
    </row>
    <row r="821" customFormat="false" ht="14.25" hidden="false" customHeight="true" outlineLevel="0" collapsed="false">
      <c r="A821" s="1" t="s">
        <v>1396</v>
      </c>
      <c r="B821" s="1" t="s">
        <v>305</v>
      </c>
      <c r="C821" s="1" t="n">
        <v>0</v>
      </c>
      <c r="D821" s="1" t="n">
        <v>200</v>
      </c>
      <c r="E821" s="1" t="n">
        <v>976</v>
      </c>
      <c r="F821" s="1" t="s">
        <v>306</v>
      </c>
      <c r="G821" s="184" t="n">
        <v>0.002109</v>
      </c>
      <c r="H821" s="184" t="n">
        <v>3.89E-005</v>
      </c>
      <c r="I821" s="184" t="n">
        <v>-8.1212E-006</v>
      </c>
      <c r="J821" s="184" t="n">
        <v>-2.081E-007</v>
      </c>
      <c r="K821" s="184" t="n">
        <v>0.0021171</v>
      </c>
      <c r="L821" s="184" t="n">
        <v>3.91E-005</v>
      </c>
      <c r="M821" s="185" t="n">
        <v>1.06</v>
      </c>
      <c r="N821" s="1" t="n">
        <v>0</v>
      </c>
      <c r="O821" s="1" t="n">
        <v>0</v>
      </c>
      <c r="P821" s="1" t="n">
        <v>0</v>
      </c>
      <c r="Q821" s="1" t="n">
        <v>1</v>
      </c>
      <c r="R821" s="1" t="n">
        <v>2.1171E-005</v>
      </c>
      <c r="S821" s="1" t="n">
        <v>3.914E-007</v>
      </c>
      <c r="T821" s="1" t="n">
        <v>3</v>
      </c>
      <c r="U821" s="1" t="n">
        <v>0</v>
      </c>
      <c r="V821" s="1" t="n">
        <v>0</v>
      </c>
      <c r="W821" s="186" t="s">
        <v>1397</v>
      </c>
      <c r="X821" s="1" t="s">
        <v>1030</v>
      </c>
      <c r="Y821" s="1" t="s">
        <v>309</v>
      </c>
    </row>
    <row r="822" customFormat="false" ht="14.25" hidden="false" customHeight="true" outlineLevel="0" collapsed="false">
      <c r="A822" s="1" t="s">
        <v>1396</v>
      </c>
      <c r="B822" s="1" t="s">
        <v>305</v>
      </c>
      <c r="C822" s="1" t="n">
        <v>0</v>
      </c>
      <c r="D822" s="1" t="n">
        <v>200</v>
      </c>
      <c r="E822" s="1" t="n">
        <v>976</v>
      </c>
      <c r="F822" s="1" t="s">
        <v>306</v>
      </c>
      <c r="G822" s="184" t="n">
        <v>0.002109</v>
      </c>
      <c r="H822" s="184" t="n">
        <v>3.89E-005</v>
      </c>
      <c r="I822" s="184" t="n">
        <v>-8.1212E-006</v>
      </c>
      <c r="J822" s="184" t="n">
        <v>-2.081E-007</v>
      </c>
      <c r="K822" s="184" t="n">
        <v>0.0021171</v>
      </c>
      <c r="L822" s="184" t="n">
        <v>3.91E-005</v>
      </c>
      <c r="M822" s="185" t="n">
        <v>1.06</v>
      </c>
      <c r="N822" s="1" t="n">
        <v>0</v>
      </c>
      <c r="O822" s="1" t="n">
        <v>0</v>
      </c>
      <c r="P822" s="1" t="n">
        <v>0</v>
      </c>
      <c r="Q822" s="1" t="n">
        <v>1</v>
      </c>
      <c r="R822" s="1" t="n">
        <v>2.1171E-005</v>
      </c>
      <c r="S822" s="1" t="n">
        <v>3.908E-007</v>
      </c>
      <c r="T822" s="1" t="n">
        <v>3</v>
      </c>
      <c r="U822" s="1" t="n">
        <v>0</v>
      </c>
      <c r="V822" s="1" t="n">
        <v>0</v>
      </c>
      <c r="W822" s="186" t="s">
        <v>1398</v>
      </c>
      <c r="X822" s="1" t="s">
        <v>1030</v>
      </c>
      <c r="Y822" s="1" t="s">
        <v>309</v>
      </c>
    </row>
    <row r="823" customFormat="false" ht="14.25" hidden="false" customHeight="true" outlineLevel="0" collapsed="false">
      <c r="A823" s="1" t="s">
        <v>1396</v>
      </c>
      <c r="B823" s="1" t="s">
        <v>305</v>
      </c>
      <c r="C823" s="1" t="n">
        <v>0</v>
      </c>
      <c r="D823" s="1" t="n">
        <v>200</v>
      </c>
      <c r="E823" s="1" t="n">
        <v>976</v>
      </c>
      <c r="F823" s="1" t="s">
        <v>306</v>
      </c>
      <c r="G823" s="184" t="n">
        <v>0.0021074</v>
      </c>
      <c r="H823" s="184" t="n">
        <v>3.77E-005</v>
      </c>
      <c r="I823" s="184" t="n">
        <v>-8.1212E-006</v>
      </c>
      <c r="J823" s="184" t="n">
        <v>-2.081E-007</v>
      </c>
      <c r="K823" s="184" t="n">
        <v>0.0021156</v>
      </c>
      <c r="L823" s="184" t="n">
        <v>3.79E-005</v>
      </c>
      <c r="M823" s="185" t="n">
        <v>1.03</v>
      </c>
      <c r="N823" s="1" t="n">
        <v>0</v>
      </c>
      <c r="O823" s="1" t="n">
        <v>0</v>
      </c>
      <c r="P823" s="1" t="n">
        <v>0</v>
      </c>
      <c r="Q823" s="1" t="n">
        <v>1</v>
      </c>
      <c r="R823" s="1" t="n">
        <v>2.1156E-005</v>
      </c>
      <c r="S823" s="1" t="n">
        <v>3.794E-007</v>
      </c>
      <c r="T823" s="1" t="n">
        <v>3</v>
      </c>
      <c r="U823" s="1" t="n">
        <v>0</v>
      </c>
      <c r="V823" s="1" t="n">
        <v>0</v>
      </c>
      <c r="W823" s="186" t="s">
        <v>1399</v>
      </c>
      <c r="X823" s="1" t="s">
        <v>1030</v>
      </c>
      <c r="Y823" s="1" t="s">
        <v>309</v>
      </c>
    </row>
    <row r="824" customFormat="false" ht="14.25" hidden="false" customHeight="true" outlineLevel="0" collapsed="false">
      <c r="A824" s="1" t="s">
        <v>1400</v>
      </c>
      <c r="B824" s="1" t="s">
        <v>305</v>
      </c>
      <c r="C824" s="1" t="n">
        <v>0</v>
      </c>
      <c r="D824" s="1" t="n">
        <v>200</v>
      </c>
      <c r="E824" s="1" t="n">
        <v>976</v>
      </c>
      <c r="F824" s="1" t="s">
        <v>306</v>
      </c>
      <c r="G824" s="184" t="n">
        <v>0.0021529</v>
      </c>
      <c r="H824" s="184" t="n">
        <v>3.74E-005</v>
      </c>
      <c r="I824" s="184" t="n">
        <v>-8.1212E-006</v>
      </c>
      <c r="J824" s="184" t="n">
        <v>-2.081E-007</v>
      </c>
      <c r="K824" s="184" t="n">
        <v>0.002161</v>
      </c>
      <c r="L824" s="184" t="n">
        <v>3.76E-005</v>
      </c>
      <c r="M824" s="185" t="n">
        <v>1</v>
      </c>
      <c r="N824" s="1" t="n">
        <v>0</v>
      </c>
      <c r="O824" s="1" t="n">
        <v>0</v>
      </c>
      <c r="P824" s="1" t="n">
        <v>0</v>
      </c>
      <c r="Q824" s="1" t="n">
        <v>1</v>
      </c>
      <c r="R824" s="1" t="n">
        <v>2.161E-005</v>
      </c>
      <c r="S824" s="1" t="n">
        <v>3.762E-007</v>
      </c>
      <c r="T824" s="1" t="n">
        <v>3</v>
      </c>
      <c r="U824" s="1" t="n">
        <v>0</v>
      </c>
      <c r="V824" s="1" t="n">
        <v>0</v>
      </c>
      <c r="W824" s="186" t="s">
        <v>1401</v>
      </c>
      <c r="X824" s="1" t="s">
        <v>1030</v>
      </c>
      <c r="Y824" s="1" t="s">
        <v>309</v>
      </c>
    </row>
    <row r="825" customFormat="false" ht="14.25" hidden="false" customHeight="true" outlineLevel="0" collapsed="false">
      <c r="A825" s="1" t="s">
        <v>1400</v>
      </c>
      <c r="B825" s="1" t="s">
        <v>305</v>
      </c>
      <c r="C825" s="1" t="n">
        <v>0</v>
      </c>
      <c r="D825" s="1" t="n">
        <v>200</v>
      </c>
      <c r="E825" s="1" t="n">
        <v>976</v>
      </c>
      <c r="F825" s="1" t="s">
        <v>306</v>
      </c>
      <c r="G825" s="184" t="n">
        <v>0.0021608</v>
      </c>
      <c r="H825" s="184" t="n">
        <v>3.84E-005</v>
      </c>
      <c r="I825" s="184" t="n">
        <v>-8.1212E-006</v>
      </c>
      <c r="J825" s="184" t="n">
        <v>-2.081E-007</v>
      </c>
      <c r="K825" s="184" t="n">
        <v>0.0021689</v>
      </c>
      <c r="L825" s="184" t="n">
        <v>3.86E-005</v>
      </c>
      <c r="M825" s="185" t="n">
        <v>1.02</v>
      </c>
      <c r="N825" s="1" t="n">
        <v>0</v>
      </c>
      <c r="O825" s="1" t="n">
        <v>0</v>
      </c>
      <c r="P825" s="1" t="n">
        <v>0</v>
      </c>
      <c r="Q825" s="1" t="n">
        <v>1</v>
      </c>
      <c r="R825" s="1" t="n">
        <v>2.1689E-005</v>
      </c>
      <c r="S825" s="1" t="n">
        <v>3.86E-007</v>
      </c>
      <c r="T825" s="1" t="n">
        <v>3</v>
      </c>
      <c r="U825" s="1" t="n">
        <v>0</v>
      </c>
      <c r="V825" s="1" t="n">
        <v>0</v>
      </c>
      <c r="W825" s="186" t="s">
        <v>1402</v>
      </c>
      <c r="X825" s="1" t="s">
        <v>1030</v>
      </c>
      <c r="Y825" s="1" t="s">
        <v>309</v>
      </c>
    </row>
    <row r="826" customFormat="false" ht="14.25" hidden="false" customHeight="true" outlineLevel="0" collapsed="false">
      <c r="A826" s="1" t="s">
        <v>1400</v>
      </c>
      <c r="B826" s="1" t="s">
        <v>305</v>
      </c>
      <c r="C826" s="1" t="n">
        <v>0</v>
      </c>
      <c r="D826" s="1" t="n">
        <v>200</v>
      </c>
      <c r="E826" s="1" t="n">
        <v>976</v>
      </c>
      <c r="F826" s="1" t="s">
        <v>306</v>
      </c>
      <c r="G826" s="184" t="n">
        <v>0.0021568</v>
      </c>
      <c r="H826" s="184" t="n">
        <v>3.68E-005</v>
      </c>
      <c r="I826" s="184" t="n">
        <v>-8.1212E-006</v>
      </c>
      <c r="J826" s="184" t="n">
        <v>-2.081E-007</v>
      </c>
      <c r="K826" s="184" t="n">
        <v>0.0021649</v>
      </c>
      <c r="L826" s="184" t="n">
        <v>3.7E-005</v>
      </c>
      <c r="M826" s="185" t="n">
        <v>0.98</v>
      </c>
      <c r="N826" s="1" t="n">
        <v>0</v>
      </c>
      <c r="O826" s="1" t="n">
        <v>0</v>
      </c>
      <c r="P826" s="1" t="n">
        <v>0</v>
      </c>
      <c r="Q826" s="1" t="n">
        <v>1</v>
      </c>
      <c r="R826" s="1" t="n">
        <v>2.1649E-005</v>
      </c>
      <c r="S826" s="1" t="n">
        <v>3.705E-007</v>
      </c>
      <c r="T826" s="1" t="n">
        <v>3</v>
      </c>
      <c r="U826" s="1" t="n">
        <v>0</v>
      </c>
      <c r="V826" s="1" t="n">
        <v>0</v>
      </c>
      <c r="W826" s="186" t="s">
        <v>1403</v>
      </c>
      <c r="X826" s="1" t="s">
        <v>1030</v>
      </c>
      <c r="Y826" s="1" t="s">
        <v>309</v>
      </c>
    </row>
    <row r="827" customFormat="false" ht="14.25" hidden="false" customHeight="true" outlineLevel="0" collapsed="false">
      <c r="A827" s="1" t="s">
        <v>1404</v>
      </c>
      <c r="B827" s="1" t="s">
        <v>305</v>
      </c>
      <c r="C827" s="1" t="n">
        <v>0</v>
      </c>
      <c r="D827" s="1" t="n">
        <v>200</v>
      </c>
      <c r="E827" s="1" t="n">
        <v>976</v>
      </c>
      <c r="F827" s="1" t="s">
        <v>306</v>
      </c>
      <c r="G827" s="184" t="n">
        <v>0.0036873</v>
      </c>
      <c r="H827" s="184" t="n">
        <v>5.66E-005</v>
      </c>
      <c r="I827" s="184" t="n">
        <v>-8.1212E-006</v>
      </c>
      <c r="J827" s="184" t="n">
        <v>-2.081E-007</v>
      </c>
      <c r="K827" s="184" t="n">
        <v>0.0036954</v>
      </c>
      <c r="L827" s="184" t="n">
        <v>5.68E-005</v>
      </c>
      <c r="M827" s="185" t="n">
        <v>0.88</v>
      </c>
      <c r="N827" s="1" t="n">
        <v>0</v>
      </c>
      <c r="O827" s="1" t="n">
        <v>0</v>
      </c>
      <c r="P827" s="1" t="n">
        <v>0</v>
      </c>
      <c r="Q827" s="1" t="n">
        <v>1</v>
      </c>
      <c r="R827" s="1" t="n">
        <v>3.6954E-005</v>
      </c>
      <c r="S827" s="1" t="n">
        <v>5.68E-007</v>
      </c>
      <c r="T827" s="1" t="n">
        <v>4</v>
      </c>
      <c r="U827" s="1" t="n">
        <v>0</v>
      </c>
      <c r="V827" s="1" t="n">
        <v>0</v>
      </c>
      <c r="W827" s="186" t="s">
        <v>1405</v>
      </c>
      <c r="X827" s="1" t="s">
        <v>1030</v>
      </c>
      <c r="Y827" s="1" t="s">
        <v>309</v>
      </c>
    </row>
    <row r="828" customFormat="false" ht="14.25" hidden="false" customHeight="true" outlineLevel="0" collapsed="false">
      <c r="A828" s="1" t="s">
        <v>1404</v>
      </c>
      <c r="B828" s="1" t="s">
        <v>305</v>
      </c>
      <c r="C828" s="1" t="n">
        <v>0</v>
      </c>
      <c r="D828" s="1" t="n">
        <v>200</v>
      </c>
      <c r="E828" s="1" t="n">
        <v>976</v>
      </c>
      <c r="F828" s="1" t="s">
        <v>306</v>
      </c>
      <c r="G828" s="184" t="n">
        <v>0.0036864</v>
      </c>
      <c r="H828" s="184" t="n">
        <v>5.5E-005</v>
      </c>
      <c r="I828" s="184" t="n">
        <v>-8.1212E-006</v>
      </c>
      <c r="J828" s="184" t="n">
        <v>-2.081E-007</v>
      </c>
      <c r="K828" s="184" t="n">
        <v>0.0036945</v>
      </c>
      <c r="L828" s="184" t="n">
        <v>5.52E-005</v>
      </c>
      <c r="M828" s="185" t="n">
        <v>0.86</v>
      </c>
      <c r="N828" s="1" t="n">
        <v>0</v>
      </c>
      <c r="O828" s="1" t="n">
        <v>0</v>
      </c>
      <c r="P828" s="1" t="n">
        <v>0</v>
      </c>
      <c r="Q828" s="1" t="n">
        <v>1</v>
      </c>
      <c r="R828" s="1" t="n">
        <v>3.6945E-005</v>
      </c>
      <c r="S828" s="1" t="n">
        <v>5.525E-007</v>
      </c>
      <c r="T828" s="1" t="n">
        <v>4</v>
      </c>
      <c r="U828" s="1" t="n">
        <v>0</v>
      </c>
      <c r="V828" s="1" t="n">
        <v>0</v>
      </c>
      <c r="W828" s="186" t="s">
        <v>1406</v>
      </c>
      <c r="X828" s="1" t="s">
        <v>1030</v>
      </c>
      <c r="Y828" s="1" t="s">
        <v>309</v>
      </c>
    </row>
    <row r="829" customFormat="false" ht="14.25" hidden="false" customHeight="true" outlineLevel="0" collapsed="false">
      <c r="A829" s="1" t="s">
        <v>1404</v>
      </c>
      <c r="B829" s="1" t="s">
        <v>305</v>
      </c>
      <c r="C829" s="1" t="n">
        <v>0</v>
      </c>
      <c r="D829" s="1" t="n">
        <v>200</v>
      </c>
      <c r="E829" s="1" t="n">
        <v>976</v>
      </c>
      <c r="F829" s="1" t="s">
        <v>306</v>
      </c>
      <c r="G829" s="184" t="n">
        <v>0.0036852</v>
      </c>
      <c r="H829" s="184" t="n">
        <v>5.52E-005</v>
      </c>
      <c r="I829" s="184" t="n">
        <v>-8.1212E-006</v>
      </c>
      <c r="J829" s="184" t="n">
        <v>-2.081E-007</v>
      </c>
      <c r="K829" s="184" t="n">
        <v>0.0036933</v>
      </c>
      <c r="L829" s="184" t="n">
        <v>5.55E-005</v>
      </c>
      <c r="M829" s="185" t="n">
        <v>0.86</v>
      </c>
      <c r="N829" s="1" t="n">
        <v>0</v>
      </c>
      <c r="O829" s="1" t="n">
        <v>0</v>
      </c>
      <c r="P829" s="1" t="n">
        <v>0</v>
      </c>
      <c r="Q829" s="1" t="n">
        <v>1</v>
      </c>
      <c r="R829" s="1" t="n">
        <v>3.6933E-005</v>
      </c>
      <c r="S829" s="1" t="n">
        <v>5.545E-007</v>
      </c>
      <c r="T829" s="1" t="n">
        <v>4</v>
      </c>
      <c r="U829" s="1" t="n">
        <v>0</v>
      </c>
      <c r="V829" s="1" t="n">
        <v>0</v>
      </c>
      <c r="W829" s="186" t="s">
        <v>1407</v>
      </c>
      <c r="X829" s="1" t="s">
        <v>1030</v>
      </c>
      <c r="Y829" s="1" t="s">
        <v>309</v>
      </c>
    </row>
    <row r="830" customFormat="false" ht="14.25" hidden="false" customHeight="true" outlineLevel="0" collapsed="false">
      <c r="A830" s="1" t="s">
        <v>1408</v>
      </c>
      <c r="B830" s="1" t="s">
        <v>305</v>
      </c>
      <c r="C830" s="1" t="n">
        <v>0</v>
      </c>
      <c r="D830" s="1" t="n">
        <v>200</v>
      </c>
      <c r="E830" s="1" t="n">
        <v>976</v>
      </c>
      <c r="F830" s="1" t="s">
        <v>306</v>
      </c>
      <c r="G830" s="184" t="n">
        <v>0.0021734</v>
      </c>
      <c r="H830" s="184" t="n">
        <v>4.3E-005</v>
      </c>
      <c r="I830" s="184" t="n">
        <v>-8.1212E-006</v>
      </c>
      <c r="J830" s="184" t="n">
        <v>-2.081E-007</v>
      </c>
      <c r="K830" s="184" t="n">
        <v>0.0021815</v>
      </c>
      <c r="L830" s="184" t="n">
        <v>4.32E-005</v>
      </c>
      <c r="M830" s="185" t="n">
        <v>1.14</v>
      </c>
      <c r="N830" s="1" t="n">
        <v>0</v>
      </c>
      <c r="O830" s="1" t="n">
        <v>0</v>
      </c>
      <c r="P830" s="1" t="n">
        <v>0</v>
      </c>
      <c r="Q830" s="1" t="n">
        <v>1</v>
      </c>
      <c r="R830" s="1" t="n">
        <v>2.1815E-005</v>
      </c>
      <c r="S830" s="1" t="n">
        <v>4.323E-007</v>
      </c>
      <c r="T830" s="1" t="n">
        <v>3</v>
      </c>
      <c r="U830" s="1" t="n">
        <v>0</v>
      </c>
      <c r="V830" s="1" t="n">
        <v>0</v>
      </c>
      <c r="W830" s="186" t="s">
        <v>1409</v>
      </c>
      <c r="X830" s="1" t="s">
        <v>1030</v>
      </c>
      <c r="Y830" s="1" t="s">
        <v>309</v>
      </c>
    </row>
    <row r="831" customFormat="false" ht="14.25" hidden="false" customHeight="true" outlineLevel="0" collapsed="false">
      <c r="A831" s="1" t="s">
        <v>1408</v>
      </c>
      <c r="B831" s="1" t="s">
        <v>305</v>
      </c>
      <c r="C831" s="1" t="n">
        <v>0</v>
      </c>
      <c r="D831" s="1" t="n">
        <v>200</v>
      </c>
      <c r="E831" s="1" t="n">
        <v>976</v>
      </c>
      <c r="F831" s="1" t="s">
        <v>306</v>
      </c>
      <c r="G831" s="184" t="n">
        <v>0.0021731</v>
      </c>
      <c r="H831" s="184" t="n">
        <v>4.26E-005</v>
      </c>
      <c r="I831" s="184" t="n">
        <v>-8.1212E-006</v>
      </c>
      <c r="J831" s="184" t="n">
        <v>-2.081E-007</v>
      </c>
      <c r="K831" s="184" t="n">
        <v>0.0021812</v>
      </c>
      <c r="L831" s="184" t="n">
        <v>4.29E-005</v>
      </c>
      <c r="M831" s="185" t="n">
        <v>1.13</v>
      </c>
      <c r="N831" s="1" t="n">
        <v>0</v>
      </c>
      <c r="O831" s="1" t="n">
        <v>0</v>
      </c>
      <c r="P831" s="1" t="n">
        <v>0</v>
      </c>
      <c r="Q831" s="1" t="n">
        <v>1</v>
      </c>
      <c r="R831" s="1" t="n">
        <v>2.1812E-005</v>
      </c>
      <c r="S831" s="1" t="n">
        <v>4.286E-007</v>
      </c>
      <c r="T831" s="1" t="n">
        <v>3</v>
      </c>
      <c r="U831" s="1" t="n">
        <v>0</v>
      </c>
      <c r="V831" s="1" t="n">
        <v>0</v>
      </c>
      <c r="W831" s="186" t="s">
        <v>1410</v>
      </c>
      <c r="X831" s="1" t="s">
        <v>1030</v>
      </c>
      <c r="Y831" s="1" t="s">
        <v>309</v>
      </c>
    </row>
    <row r="832" customFormat="false" ht="14.25" hidden="false" customHeight="true" outlineLevel="0" collapsed="false">
      <c r="A832" s="1" t="s">
        <v>1408</v>
      </c>
      <c r="B832" s="1" t="s">
        <v>305</v>
      </c>
      <c r="C832" s="1" t="n">
        <v>0</v>
      </c>
      <c r="D832" s="1" t="n">
        <v>200</v>
      </c>
      <c r="E832" s="1" t="n">
        <v>976</v>
      </c>
      <c r="F832" s="1" t="s">
        <v>306</v>
      </c>
      <c r="G832" s="184" t="n">
        <v>0.0021732</v>
      </c>
      <c r="H832" s="184" t="n">
        <v>4.28E-005</v>
      </c>
      <c r="I832" s="184" t="n">
        <v>-8.1212E-006</v>
      </c>
      <c r="J832" s="184" t="n">
        <v>-2.081E-007</v>
      </c>
      <c r="K832" s="184" t="n">
        <v>0.0021814</v>
      </c>
      <c r="L832" s="184" t="n">
        <v>4.3E-005</v>
      </c>
      <c r="M832" s="185" t="n">
        <v>1.13</v>
      </c>
      <c r="N832" s="1" t="n">
        <v>0</v>
      </c>
      <c r="O832" s="1" t="n">
        <v>0</v>
      </c>
      <c r="P832" s="1" t="n">
        <v>0</v>
      </c>
      <c r="Q832" s="1" t="n">
        <v>1</v>
      </c>
      <c r="R832" s="1" t="n">
        <v>2.1814E-005</v>
      </c>
      <c r="S832" s="1" t="n">
        <v>4.296E-007</v>
      </c>
      <c r="T832" s="1" t="n">
        <v>3</v>
      </c>
      <c r="U832" s="1" t="n">
        <v>0</v>
      </c>
      <c r="V832" s="1" t="n">
        <v>0</v>
      </c>
      <c r="W832" s="186" t="s">
        <v>1411</v>
      </c>
      <c r="X832" s="1" t="s">
        <v>1030</v>
      </c>
      <c r="Y832" s="1" t="s">
        <v>309</v>
      </c>
    </row>
    <row r="833" customFormat="false" ht="14.25" hidden="false" customHeight="true" outlineLevel="0" collapsed="false">
      <c r="A833" s="1" t="s">
        <v>1412</v>
      </c>
      <c r="B833" s="1" t="s">
        <v>305</v>
      </c>
      <c r="C833" s="1" t="n">
        <v>0</v>
      </c>
      <c r="D833" s="1" t="n">
        <v>200</v>
      </c>
      <c r="E833" s="1" t="n">
        <v>976</v>
      </c>
      <c r="F833" s="1" t="s">
        <v>306</v>
      </c>
      <c r="G833" s="184" t="n">
        <v>0.0046576</v>
      </c>
      <c r="H833" s="184" t="n">
        <v>9.05E-005</v>
      </c>
      <c r="I833" s="184" t="n">
        <v>-8.1212E-006</v>
      </c>
      <c r="J833" s="184" t="n">
        <v>-2.081E-007</v>
      </c>
      <c r="K833" s="184" t="n">
        <v>0.0046657</v>
      </c>
      <c r="L833" s="184" t="n">
        <v>9.07E-005</v>
      </c>
      <c r="M833" s="185" t="n">
        <v>1.11</v>
      </c>
      <c r="N833" s="1" t="n">
        <v>0</v>
      </c>
      <c r="O833" s="1" t="n">
        <v>0</v>
      </c>
      <c r="P833" s="1" t="n">
        <v>0</v>
      </c>
      <c r="Q833" s="1" t="n">
        <v>1</v>
      </c>
      <c r="R833" s="1" t="n">
        <v>4.6657E-005</v>
      </c>
      <c r="S833" s="1" t="n">
        <v>9.072E-007</v>
      </c>
      <c r="T833" s="1" t="n">
        <v>4</v>
      </c>
      <c r="U833" s="1" t="n">
        <v>0</v>
      </c>
      <c r="V833" s="1" t="n">
        <v>0</v>
      </c>
      <c r="W833" s="186" t="s">
        <v>1413</v>
      </c>
      <c r="X833" s="1" t="s">
        <v>1030</v>
      </c>
      <c r="Y833" s="1" t="s">
        <v>309</v>
      </c>
    </row>
    <row r="834" customFormat="false" ht="14.25" hidden="false" customHeight="true" outlineLevel="0" collapsed="false">
      <c r="A834" s="1" t="s">
        <v>1412</v>
      </c>
      <c r="B834" s="1" t="s">
        <v>305</v>
      </c>
      <c r="C834" s="1" t="n">
        <v>0</v>
      </c>
      <c r="D834" s="1" t="n">
        <v>200</v>
      </c>
      <c r="E834" s="1" t="n">
        <v>976</v>
      </c>
      <c r="F834" s="1" t="s">
        <v>306</v>
      </c>
      <c r="G834" s="184" t="n">
        <v>0.004657</v>
      </c>
      <c r="H834" s="184" t="n">
        <v>8.92E-005</v>
      </c>
      <c r="I834" s="184" t="n">
        <v>-8.1212E-006</v>
      </c>
      <c r="J834" s="184" t="n">
        <v>-2.081E-007</v>
      </c>
      <c r="K834" s="184" t="n">
        <v>0.0046651</v>
      </c>
      <c r="L834" s="184" t="n">
        <v>8.94E-005</v>
      </c>
      <c r="M834" s="185" t="n">
        <v>1.1</v>
      </c>
      <c r="N834" s="1" t="n">
        <v>0</v>
      </c>
      <c r="O834" s="1" t="n">
        <v>0</v>
      </c>
      <c r="P834" s="1" t="n">
        <v>0</v>
      </c>
      <c r="Q834" s="1" t="n">
        <v>1</v>
      </c>
      <c r="R834" s="1" t="n">
        <v>4.6651E-005</v>
      </c>
      <c r="S834" s="1" t="n">
        <v>8.945E-007</v>
      </c>
      <c r="T834" s="1" t="n">
        <v>4</v>
      </c>
      <c r="U834" s="1" t="n">
        <v>0</v>
      </c>
      <c r="V834" s="1" t="n">
        <v>0</v>
      </c>
      <c r="W834" s="186" t="s">
        <v>1414</v>
      </c>
      <c r="X834" s="1" t="s">
        <v>1030</v>
      </c>
      <c r="Y834" s="1" t="s">
        <v>309</v>
      </c>
    </row>
    <row r="835" customFormat="false" ht="14.25" hidden="false" customHeight="true" outlineLevel="0" collapsed="false">
      <c r="A835" s="1" t="s">
        <v>1412</v>
      </c>
      <c r="B835" s="1" t="s">
        <v>305</v>
      </c>
      <c r="C835" s="1" t="n">
        <v>0</v>
      </c>
      <c r="D835" s="1" t="n">
        <v>200</v>
      </c>
      <c r="E835" s="1" t="n">
        <v>976</v>
      </c>
      <c r="F835" s="1" t="s">
        <v>306</v>
      </c>
      <c r="G835" s="184" t="n">
        <v>0.0046556</v>
      </c>
      <c r="H835" s="184" t="n">
        <v>9.01E-005</v>
      </c>
      <c r="I835" s="184" t="n">
        <v>-8.1212E-006</v>
      </c>
      <c r="J835" s="184" t="n">
        <v>-2.081E-007</v>
      </c>
      <c r="K835" s="184" t="n">
        <v>0.0046637</v>
      </c>
      <c r="L835" s="184" t="n">
        <v>9.03E-005</v>
      </c>
      <c r="M835" s="185" t="n">
        <v>1.11</v>
      </c>
      <c r="N835" s="1" t="n">
        <v>0</v>
      </c>
      <c r="O835" s="1" t="n">
        <v>0</v>
      </c>
      <c r="P835" s="1" t="n">
        <v>0</v>
      </c>
      <c r="Q835" s="1" t="n">
        <v>1</v>
      </c>
      <c r="R835" s="1" t="n">
        <v>4.6637E-005</v>
      </c>
      <c r="S835" s="1" t="n">
        <v>9.028E-007</v>
      </c>
      <c r="T835" s="1" t="n">
        <v>4</v>
      </c>
      <c r="U835" s="1" t="n">
        <v>0</v>
      </c>
      <c r="V835" s="1" t="n">
        <v>0</v>
      </c>
      <c r="W835" s="186" t="s">
        <v>1415</v>
      </c>
      <c r="X835" s="1" t="s">
        <v>1030</v>
      </c>
      <c r="Y835" s="1" t="s">
        <v>309</v>
      </c>
    </row>
    <row r="836" customFormat="false" ht="14.25" hidden="false" customHeight="true" outlineLevel="0" collapsed="false">
      <c r="A836" s="1" t="s">
        <v>1416</v>
      </c>
      <c r="B836" s="1" t="s">
        <v>305</v>
      </c>
      <c r="C836" s="1" t="n">
        <v>0</v>
      </c>
      <c r="D836" s="1" t="n">
        <v>200</v>
      </c>
      <c r="E836" s="1" t="n">
        <v>976</v>
      </c>
      <c r="F836" s="1" t="s">
        <v>306</v>
      </c>
      <c r="G836" s="184" t="n">
        <v>0.0025131</v>
      </c>
      <c r="H836" s="184" t="n">
        <v>4.69E-005</v>
      </c>
      <c r="I836" s="184" t="n">
        <v>-8.1212E-006</v>
      </c>
      <c r="J836" s="184" t="n">
        <v>-2.081E-007</v>
      </c>
      <c r="K836" s="184" t="n">
        <v>0.0025213</v>
      </c>
      <c r="L836" s="184" t="n">
        <v>4.71E-005</v>
      </c>
      <c r="M836" s="185" t="n">
        <v>1.07</v>
      </c>
      <c r="N836" s="1" t="n">
        <v>0</v>
      </c>
      <c r="O836" s="1" t="n">
        <v>0</v>
      </c>
      <c r="P836" s="1" t="n">
        <v>0</v>
      </c>
      <c r="Q836" s="1" t="n">
        <v>1</v>
      </c>
      <c r="R836" s="1" t="n">
        <v>2.5213E-005</v>
      </c>
      <c r="S836" s="1" t="n">
        <v>4.708E-007</v>
      </c>
      <c r="T836" s="1" t="n">
        <v>3</v>
      </c>
      <c r="U836" s="1" t="n">
        <v>0</v>
      </c>
      <c r="V836" s="1" t="n">
        <v>0</v>
      </c>
      <c r="W836" s="186" t="s">
        <v>1417</v>
      </c>
      <c r="X836" s="1" t="s">
        <v>1030</v>
      </c>
      <c r="Y836" s="1" t="s">
        <v>309</v>
      </c>
    </row>
    <row r="837" customFormat="false" ht="14.25" hidden="false" customHeight="true" outlineLevel="0" collapsed="false">
      <c r="A837" s="1" t="s">
        <v>1416</v>
      </c>
      <c r="B837" s="1" t="s">
        <v>305</v>
      </c>
      <c r="C837" s="1" t="n">
        <v>0</v>
      </c>
      <c r="D837" s="1" t="n">
        <v>200</v>
      </c>
      <c r="E837" s="1" t="n">
        <v>976</v>
      </c>
      <c r="F837" s="1" t="s">
        <v>306</v>
      </c>
      <c r="G837" s="184" t="n">
        <v>0.0025134</v>
      </c>
      <c r="H837" s="184" t="n">
        <v>4.77E-005</v>
      </c>
      <c r="I837" s="184" t="n">
        <v>-8.1212E-006</v>
      </c>
      <c r="J837" s="184" t="n">
        <v>-2.081E-007</v>
      </c>
      <c r="K837" s="184" t="n">
        <v>0.0025215</v>
      </c>
      <c r="L837" s="184" t="n">
        <v>4.79E-005</v>
      </c>
      <c r="M837" s="185" t="n">
        <v>1.09</v>
      </c>
      <c r="N837" s="1" t="n">
        <v>0</v>
      </c>
      <c r="O837" s="1" t="n">
        <v>0</v>
      </c>
      <c r="P837" s="1" t="n">
        <v>0</v>
      </c>
      <c r="Q837" s="1" t="n">
        <v>1</v>
      </c>
      <c r="R837" s="1" t="n">
        <v>2.5215E-005</v>
      </c>
      <c r="S837" s="1" t="n">
        <v>4.791E-007</v>
      </c>
      <c r="T837" s="1" t="n">
        <v>3</v>
      </c>
      <c r="U837" s="1" t="n">
        <v>0</v>
      </c>
      <c r="V837" s="1" t="n">
        <v>0</v>
      </c>
      <c r="W837" s="186" t="s">
        <v>597</v>
      </c>
      <c r="X837" s="1" t="s">
        <v>1030</v>
      </c>
      <c r="Y837" s="1" t="s">
        <v>309</v>
      </c>
    </row>
    <row r="838" customFormat="false" ht="14.25" hidden="false" customHeight="true" outlineLevel="0" collapsed="false">
      <c r="A838" s="1" t="s">
        <v>1416</v>
      </c>
      <c r="B838" s="1" t="s">
        <v>305</v>
      </c>
      <c r="C838" s="1" t="n">
        <v>0</v>
      </c>
      <c r="D838" s="1" t="n">
        <v>200</v>
      </c>
      <c r="E838" s="1" t="n">
        <v>976</v>
      </c>
      <c r="F838" s="1" t="s">
        <v>306</v>
      </c>
      <c r="G838" s="184" t="n">
        <v>0.0025128</v>
      </c>
      <c r="H838" s="184" t="n">
        <v>4.74E-005</v>
      </c>
      <c r="I838" s="184" t="n">
        <v>-8.1212E-006</v>
      </c>
      <c r="J838" s="184" t="n">
        <v>-2.081E-007</v>
      </c>
      <c r="K838" s="184" t="n">
        <v>0.0025209</v>
      </c>
      <c r="L838" s="184" t="n">
        <v>4.76E-005</v>
      </c>
      <c r="M838" s="185" t="n">
        <v>1.08</v>
      </c>
      <c r="N838" s="1" t="n">
        <v>0</v>
      </c>
      <c r="O838" s="1" t="n">
        <v>0</v>
      </c>
      <c r="P838" s="1" t="n">
        <v>0</v>
      </c>
      <c r="Q838" s="1" t="n">
        <v>1</v>
      </c>
      <c r="R838" s="1" t="n">
        <v>2.5209E-005</v>
      </c>
      <c r="S838" s="1" t="n">
        <v>4.757E-007</v>
      </c>
      <c r="T838" s="1" t="n">
        <v>3</v>
      </c>
      <c r="U838" s="1" t="n">
        <v>0</v>
      </c>
      <c r="V838" s="1" t="n">
        <v>0</v>
      </c>
      <c r="W838" s="186" t="s">
        <v>598</v>
      </c>
      <c r="X838" s="1" t="s">
        <v>1030</v>
      </c>
      <c r="Y838" s="1" t="s">
        <v>309</v>
      </c>
    </row>
    <row r="839" customFormat="false" ht="14.25" hidden="false" customHeight="true" outlineLevel="0" collapsed="false">
      <c r="A839" s="1" t="s">
        <v>1418</v>
      </c>
      <c r="B839" s="1" t="s">
        <v>305</v>
      </c>
      <c r="C839" s="1" t="n">
        <v>0</v>
      </c>
      <c r="D839" s="1" t="n">
        <v>200</v>
      </c>
      <c r="E839" s="1" t="n">
        <v>976</v>
      </c>
      <c r="F839" s="1" t="s">
        <v>306</v>
      </c>
      <c r="G839" s="184" t="n">
        <v>0.0014298</v>
      </c>
      <c r="H839" s="184" t="n">
        <v>2.92E-005</v>
      </c>
      <c r="I839" s="184" t="n">
        <v>-8.1212E-006</v>
      </c>
      <c r="J839" s="184" t="n">
        <v>-2.081E-007</v>
      </c>
      <c r="K839" s="184" t="n">
        <v>0.001438</v>
      </c>
      <c r="L839" s="184" t="n">
        <v>2.94E-005</v>
      </c>
      <c r="M839" s="185" t="n">
        <v>1.17</v>
      </c>
      <c r="N839" s="1" t="n">
        <v>0</v>
      </c>
      <c r="O839" s="1" t="n">
        <v>0</v>
      </c>
      <c r="P839" s="1" t="n">
        <v>0</v>
      </c>
      <c r="Q839" s="1" t="n">
        <v>1</v>
      </c>
      <c r="R839" s="1" t="n">
        <v>1.438E-005</v>
      </c>
      <c r="S839" s="1" t="n">
        <v>2.939E-007</v>
      </c>
      <c r="T839" s="1" t="n">
        <v>3</v>
      </c>
      <c r="U839" s="1" t="n">
        <v>0</v>
      </c>
      <c r="V839" s="1" t="n">
        <v>0</v>
      </c>
      <c r="W839" s="186" t="s">
        <v>1419</v>
      </c>
      <c r="X839" s="1" t="s">
        <v>1030</v>
      </c>
      <c r="Y839" s="1" t="s">
        <v>309</v>
      </c>
    </row>
    <row r="840" customFormat="false" ht="14.25" hidden="false" customHeight="true" outlineLevel="0" collapsed="false">
      <c r="A840" s="1" t="s">
        <v>1418</v>
      </c>
      <c r="B840" s="1" t="s">
        <v>305</v>
      </c>
      <c r="C840" s="1" t="n">
        <v>0</v>
      </c>
      <c r="D840" s="1" t="n">
        <v>200</v>
      </c>
      <c r="E840" s="1" t="n">
        <v>976</v>
      </c>
      <c r="F840" s="1" t="s">
        <v>306</v>
      </c>
      <c r="G840" s="184" t="n">
        <v>0.0014298</v>
      </c>
      <c r="H840" s="184" t="n">
        <v>2.96E-005</v>
      </c>
      <c r="I840" s="184" t="n">
        <v>-8.1212E-006</v>
      </c>
      <c r="J840" s="184" t="n">
        <v>-2.081E-007</v>
      </c>
      <c r="K840" s="184" t="n">
        <v>0.0014379</v>
      </c>
      <c r="L840" s="184" t="n">
        <v>2.98E-005</v>
      </c>
      <c r="M840" s="185" t="n">
        <v>1.19</v>
      </c>
      <c r="N840" s="1" t="n">
        <v>0</v>
      </c>
      <c r="O840" s="1" t="n">
        <v>0</v>
      </c>
      <c r="P840" s="1" t="n">
        <v>0</v>
      </c>
      <c r="Q840" s="1" t="n">
        <v>1</v>
      </c>
      <c r="R840" s="1" t="n">
        <v>1.4379E-005</v>
      </c>
      <c r="S840" s="1" t="n">
        <v>2.983E-007</v>
      </c>
      <c r="T840" s="1" t="n">
        <v>3</v>
      </c>
      <c r="U840" s="1" t="n">
        <v>0</v>
      </c>
      <c r="V840" s="1" t="n">
        <v>0</v>
      </c>
      <c r="W840" s="186" t="s">
        <v>1420</v>
      </c>
      <c r="X840" s="1" t="s">
        <v>1030</v>
      </c>
      <c r="Y840" s="1" t="s">
        <v>309</v>
      </c>
    </row>
    <row r="841" customFormat="false" ht="14.25" hidden="false" customHeight="true" outlineLevel="0" collapsed="false">
      <c r="A841" s="1" t="s">
        <v>1418</v>
      </c>
      <c r="B841" s="1" t="s">
        <v>305</v>
      </c>
      <c r="C841" s="1" t="n">
        <v>0</v>
      </c>
      <c r="D841" s="1" t="n">
        <v>200</v>
      </c>
      <c r="E841" s="1" t="n">
        <v>976</v>
      </c>
      <c r="F841" s="1" t="s">
        <v>306</v>
      </c>
      <c r="G841" s="184" t="n">
        <v>0.0014293</v>
      </c>
      <c r="H841" s="184" t="n">
        <v>2.94E-005</v>
      </c>
      <c r="I841" s="184" t="n">
        <v>-8.1212E-006</v>
      </c>
      <c r="J841" s="184" t="n">
        <v>-2.081E-007</v>
      </c>
      <c r="K841" s="184" t="n">
        <v>0.0014375</v>
      </c>
      <c r="L841" s="184" t="n">
        <v>2.96E-005</v>
      </c>
      <c r="M841" s="185" t="n">
        <v>1.18</v>
      </c>
      <c r="N841" s="1" t="n">
        <v>0</v>
      </c>
      <c r="O841" s="1" t="n">
        <v>0</v>
      </c>
      <c r="P841" s="1" t="n">
        <v>0</v>
      </c>
      <c r="Q841" s="1" t="n">
        <v>1</v>
      </c>
      <c r="R841" s="1" t="n">
        <v>1.4375E-005</v>
      </c>
      <c r="S841" s="1" t="n">
        <v>2.964E-007</v>
      </c>
      <c r="T841" s="1" t="n">
        <v>3</v>
      </c>
      <c r="U841" s="1" t="n">
        <v>0</v>
      </c>
      <c r="V841" s="1" t="n">
        <v>0</v>
      </c>
      <c r="W841" s="186" t="s">
        <v>602</v>
      </c>
      <c r="X841" s="1" t="s">
        <v>1030</v>
      </c>
      <c r="Y841" s="1" t="s">
        <v>309</v>
      </c>
    </row>
    <row r="842" customFormat="false" ht="14.25" hidden="false" customHeight="true" outlineLevel="0" collapsed="false">
      <c r="A842" s="1" t="s">
        <v>1421</v>
      </c>
      <c r="B842" s="1" t="s">
        <v>305</v>
      </c>
      <c r="C842" s="1" t="n">
        <v>0</v>
      </c>
      <c r="D842" s="1" t="n">
        <v>200</v>
      </c>
      <c r="E842" s="1" t="n">
        <v>976</v>
      </c>
      <c r="F842" s="1" t="s">
        <v>306</v>
      </c>
      <c r="G842" s="184" t="n">
        <v>0.0019109</v>
      </c>
      <c r="H842" s="184" t="n">
        <v>3.64E-005</v>
      </c>
      <c r="I842" s="184" t="n">
        <v>-8.1212E-006</v>
      </c>
      <c r="J842" s="184" t="n">
        <v>-2.081E-007</v>
      </c>
      <c r="K842" s="184" t="n">
        <v>0.001919</v>
      </c>
      <c r="L842" s="184" t="n">
        <v>3.66E-005</v>
      </c>
      <c r="M842" s="185" t="n">
        <v>1.09</v>
      </c>
      <c r="N842" s="1" t="n">
        <v>0</v>
      </c>
      <c r="O842" s="1" t="n">
        <v>0</v>
      </c>
      <c r="P842" s="1" t="n">
        <v>0</v>
      </c>
      <c r="Q842" s="1" t="n">
        <v>1</v>
      </c>
      <c r="R842" s="1" t="n">
        <v>1.919E-005</v>
      </c>
      <c r="S842" s="1" t="n">
        <v>3.659E-007</v>
      </c>
      <c r="T842" s="1" t="n">
        <v>3</v>
      </c>
      <c r="U842" s="1" t="n">
        <v>0</v>
      </c>
      <c r="V842" s="1" t="n">
        <v>0</v>
      </c>
      <c r="W842" s="186" t="s">
        <v>1422</v>
      </c>
      <c r="X842" s="1" t="s">
        <v>1030</v>
      </c>
      <c r="Y842" s="1" t="s">
        <v>309</v>
      </c>
    </row>
    <row r="843" customFormat="false" ht="14.25" hidden="false" customHeight="true" outlineLevel="0" collapsed="false">
      <c r="A843" s="1" t="s">
        <v>1421</v>
      </c>
      <c r="B843" s="1" t="s">
        <v>305</v>
      </c>
      <c r="C843" s="1" t="n">
        <v>0</v>
      </c>
      <c r="D843" s="1" t="n">
        <v>200</v>
      </c>
      <c r="E843" s="1" t="n">
        <v>976</v>
      </c>
      <c r="F843" s="1" t="s">
        <v>306</v>
      </c>
      <c r="G843" s="184" t="n">
        <v>0.0019112</v>
      </c>
      <c r="H843" s="184" t="n">
        <v>3.68E-005</v>
      </c>
      <c r="I843" s="184" t="n">
        <v>-8.1212E-006</v>
      </c>
      <c r="J843" s="184" t="n">
        <v>-2.081E-007</v>
      </c>
      <c r="K843" s="184" t="n">
        <v>0.0019193</v>
      </c>
      <c r="L843" s="184" t="n">
        <v>3.7E-005</v>
      </c>
      <c r="M843" s="185" t="n">
        <v>1.1</v>
      </c>
      <c r="N843" s="1" t="n">
        <v>0</v>
      </c>
      <c r="O843" s="1" t="n">
        <v>0</v>
      </c>
      <c r="P843" s="1" t="n">
        <v>0</v>
      </c>
      <c r="Q843" s="1" t="n">
        <v>1</v>
      </c>
      <c r="R843" s="1" t="n">
        <v>1.9193E-005</v>
      </c>
      <c r="S843" s="1" t="n">
        <v>3.7E-007</v>
      </c>
      <c r="T843" s="1" t="n">
        <v>3</v>
      </c>
      <c r="U843" s="1" t="n">
        <v>0</v>
      </c>
      <c r="V843" s="1" t="n">
        <v>0</v>
      </c>
      <c r="W843" s="186" t="s">
        <v>605</v>
      </c>
      <c r="X843" s="1" t="s">
        <v>1030</v>
      </c>
      <c r="Y843" s="1" t="s">
        <v>309</v>
      </c>
    </row>
    <row r="844" customFormat="false" ht="14.25" hidden="false" customHeight="true" outlineLevel="0" collapsed="false">
      <c r="A844" s="1" t="s">
        <v>1421</v>
      </c>
      <c r="B844" s="1" t="s">
        <v>305</v>
      </c>
      <c r="C844" s="1" t="n">
        <v>0</v>
      </c>
      <c r="D844" s="1" t="n">
        <v>200</v>
      </c>
      <c r="E844" s="1" t="n">
        <v>976</v>
      </c>
      <c r="F844" s="1" t="s">
        <v>306</v>
      </c>
      <c r="G844" s="184" t="n">
        <v>0.0019108</v>
      </c>
      <c r="H844" s="184" t="n">
        <v>3.61E-005</v>
      </c>
      <c r="I844" s="184" t="n">
        <v>-8.1212E-006</v>
      </c>
      <c r="J844" s="184" t="n">
        <v>-2.081E-007</v>
      </c>
      <c r="K844" s="184" t="n">
        <v>0.001919</v>
      </c>
      <c r="L844" s="184" t="n">
        <v>3.63E-005</v>
      </c>
      <c r="M844" s="185" t="n">
        <v>1.08</v>
      </c>
      <c r="N844" s="1" t="n">
        <v>0</v>
      </c>
      <c r="O844" s="1" t="n">
        <v>0</v>
      </c>
      <c r="P844" s="1" t="n">
        <v>0</v>
      </c>
      <c r="Q844" s="1" t="n">
        <v>1</v>
      </c>
      <c r="R844" s="1" t="n">
        <v>1.919E-005</v>
      </c>
      <c r="S844" s="1" t="n">
        <v>3.632E-007</v>
      </c>
      <c r="T844" s="1" t="n">
        <v>3</v>
      </c>
      <c r="U844" s="1" t="n">
        <v>0</v>
      </c>
      <c r="V844" s="1" t="n">
        <v>0</v>
      </c>
      <c r="W844" s="186" t="s">
        <v>1423</v>
      </c>
      <c r="X844" s="1" t="s">
        <v>1030</v>
      </c>
      <c r="Y844" s="1" t="s">
        <v>309</v>
      </c>
    </row>
    <row r="845" customFormat="false" ht="14.25" hidden="false" customHeight="true" outlineLevel="0" collapsed="false">
      <c r="A845" s="1" t="s">
        <v>1424</v>
      </c>
      <c r="B845" s="1" t="s">
        <v>305</v>
      </c>
      <c r="C845" s="1" t="n">
        <v>0</v>
      </c>
      <c r="D845" s="1" t="n">
        <v>200</v>
      </c>
      <c r="E845" s="1" t="n">
        <v>976</v>
      </c>
      <c r="F845" s="1" t="s">
        <v>306</v>
      </c>
      <c r="G845" s="184" t="n">
        <v>0.0028984</v>
      </c>
      <c r="H845" s="184" t="n">
        <v>4.95E-005</v>
      </c>
      <c r="I845" s="184" t="n">
        <v>-8.1212E-006</v>
      </c>
      <c r="J845" s="184" t="n">
        <v>-2.081E-007</v>
      </c>
      <c r="K845" s="184" t="n">
        <v>0.0029065</v>
      </c>
      <c r="L845" s="184" t="n">
        <v>4.97E-005</v>
      </c>
      <c r="M845" s="185" t="n">
        <v>0.98</v>
      </c>
      <c r="N845" s="1" t="n">
        <v>0</v>
      </c>
      <c r="O845" s="1" t="n">
        <v>0</v>
      </c>
      <c r="P845" s="1" t="n">
        <v>0</v>
      </c>
      <c r="Q845" s="1" t="n">
        <v>1</v>
      </c>
      <c r="R845" s="1" t="n">
        <v>2.9065E-005</v>
      </c>
      <c r="S845" s="1" t="n">
        <v>4.969E-007</v>
      </c>
      <c r="T845" s="1" t="n">
        <v>4</v>
      </c>
      <c r="U845" s="1" t="n">
        <v>0</v>
      </c>
      <c r="V845" s="1" t="n">
        <v>0</v>
      </c>
      <c r="W845" s="186" t="s">
        <v>1425</v>
      </c>
      <c r="X845" s="1" t="s">
        <v>1030</v>
      </c>
      <c r="Y845" s="1" t="s">
        <v>309</v>
      </c>
    </row>
    <row r="846" customFormat="false" ht="14.25" hidden="false" customHeight="true" outlineLevel="0" collapsed="false">
      <c r="A846" s="1" t="s">
        <v>1424</v>
      </c>
      <c r="B846" s="1" t="s">
        <v>305</v>
      </c>
      <c r="C846" s="1" t="n">
        <v>0</v>
      </c>
      <c r="D846" s="1" t="n">
        <v>200</v>
      </c>
      <c r="E846" s="1" t="n">
        <v>976</v>
      </c>
      <c r="F846" s="1" t="s">
        <v>306</v>
      </c>
      <c r="G846" s="184" t="n">
        <v>0.0028976</v>
      </c>
      <c r="H846" s="184" t="n">
        <v>5E-005</v>
      </c>
      <c r="I846" s="184" t="n">
        <v>-8.1212E-006</v>
      </c>
      <c r="J846" s="184" t="n">
        <v>-2.081E-007</v>
      </c>
      <c r="K846" s="184" t="n">
        <v>0.0029057</v>
      </c>
      <c r="L846" s="184" t="n">
        <v>5.02E-005</v>
      </c>
      <c r="M846" s="185" t="n">
        <v>0.99</v>
      </c>
      <c r="N846" s="1" t="n">
        <v>0</v>
      </c>
      <c r="O846" s="1" t="n">
        <v>0</v>
      </c>
      <c r="P846" s="1" t="n">
        <v>0</v>
      </c>
      <c r="Q846" s="1" t="n">
        <v>1</v>
      </c>
      <c r="R846" s="1" t="n">
        <v>2.9057E-005</v>
      </c>
      <c r="S846" s="1" t="n">
        <v>5.022E-007</v>
      </c>
      <c r="T846" s="1" t="n">
        <v>4</v>
      </c>
      <c r="U846" s="1" t="n">
        <v>0</v>
      </c>
      <c r="V846" s="1" t="n">
        <v>0</v>
      </c>
      <c r="W846" s="186" t="s">
        <v>1426</v>
      </c>
      <c r="X846" s="1" t="s">
        <v>1030</v>
      </c>
      <c r="Y846" s="1" t="s">
        <v>309</v>
      </c>
    </row>
    <row r="847" customFormat="false" ht="14.25" hidden="false" customHeight="true" outlineLevel="0" collapsed="false">
      <c r="A847" s="1" t="s">
        <v>1424</v>
      </c>
      <c r="B847" s="1" t="s">
        <v>305</v>
      </c>
      <c r="C847" s="1" t="n">
        <v>0</v>
      </c>
      <c r="D847" s="1" t="n">
        <v>200</v>
      </c>
      <c r="E847" s="1" t="n">
        <v>976</v>
      </c>
      <c r="F847" s="1" t="s">
        <v>306</v>
      </c>
      <c r="G847" s="184" t="n">
        <v>0.0028979</v>
      </c>
      <c r="H847" s="184" t="n">
        <v>5.02E-005</v>
      </c>
      <c r="I847" s="184" t="n">
        <v>-8.1212E-006</v>
      </c>
      <c r="J847" s="184" t="n">
        <v>-2.081E-007</v>
      </c>
      <c r="K847" s="184" t="n">
        <v>0.002906</v>
      </c>
      <c r="L847" s="184" t="n">
        <v>5.04E-005</v>
      </c>
      <c r="M847" s="185" t="n">
        <v>0.99</v>
      </c>
      <c r="N847" s="1" t="n">
        <v>0</v>
      </c>
      <c r="O847" s="1" t="n">
        <v>0</v>
      </c>
      <c r="P847" s="1" t="n">
        <v>0</v>
      </c>
      <c r="Q847" s="1" t="n">
        <v>1</v>
      </c>
      <c r="R847" s="1" t="n">
        <v>2.906E-005</v>
      </c>
      <c r="S847" s="1" t="n">
        <v>5.042E-007</v>
      </c>
      <c r="T847" s="1" t="n">
        <v>4</v>
      </c>
      <c r="U847" s="1" t="n">
        <v>0</v>
      </c>
      <c r="V847" s="1" t="n">
        <v>0</v>
      </c>
      <c r="W847" s="186" t="s">
        <v>610</v>
      </c>
      <c r="X847" s="1" t="s">
        <v>1030</v>
      </c>
      <c r="Y847" s="1" t="s">
        <v>309</v>
      </c>
    </row>
    <row r="848" customFormat="false" ht="14.25" hidden="false" customHeight="true" outlineLevel="0" collapsed="false">
      <c r="A848" s="1" t="s">
        <v>1427</v>
      </c>
      <c r="B848" s="1" t="s">
        <v>305</v>
      </c>
      <c r="C848" s="1" t="n">
        <v>0</v>
      </c>
      <c r="D848" s="1" t="n">
        <v>200</v>
      </c>
      <c r="E848" s="1" t="n">
        <v>976</v>
      </c>
      <c r="F848" s="1" t="s">
        <v>306</v>
      </c>
      <c r="G848" s="184" t="n">
        <v>0.0021456</v>
      </c>
      <c r="H848" s="184" t="n">
        <v>3.64E-005</v>
      </c>
      <c r="I848" s="184" t="n">
        <v>-8.1212E-006</v>
      </c>
      <c r="J848" s="184" t="n">
        <v>-2.081E-007</v>
      </c>
      <c r="K848" s="184" t="n">
        <v>0.0021537</v>
      </c>
      <c r="L848" s="184" t="n">
        <v>3.66E-005</v>
      </c>
      <c r="M848" s="185" t="n">
        <v>0.97</v>
      </c>
      <c r="N848" s="1" t="n">
        <v>0</v>
      </c>
      <c r="O848" s="1" t="n">
        <v>0</v>
      </c>
      <c r="P848" s="1" t="n">
        <v>0</v>
      </c>
      <c r="Q848" s="1" t="n">
        <v>1</v>
      </c>
      <c r="R848" s="1" t="n">
        <v>2.1537E-005</v>
      </c>
      <c r="S848" s="1" t="n">
        <v>3.662E-007</v>
      </c>
      <c r="T848" s="1" t="n">
        <v>3</v>
      </c>
      <c r="U848" s="1" t="n">
        <v>0</v>
      </c>
      <c r="V848" s="1" t="n">
        <v>0</v>
      </c>
      <c r="W848" s="186" t="s">
        <v>1428</v>
      </c>
      <c r="X848" s="1" t="s">
        <v>1030</v>
      </c>
      <c r="Y848" s="1" t="s">
        <v>309</v>
      </c>
    </row>
    <row r="849" customFormat="false" ht="14.25" hidden="false" customHeight="true" outlineLevel="0" collapsed="false">
      <c r="A849" s="1" t="s">
        <v>1427</v>
      </c>
      <c r="B849" s="1" t="s">
        <v>305</v>
      </c>
      <c r="C849" s="1" t="n">
        <v>0</v>
      </c>
      <c r="D849" s="1" t="n">
        <v>200</v>
      </c>
      <c r="E849" s="1" t="n">
        <v>976</v>
      </c>
      <c r="F849" s="1" t="s">
        <v>306</v>
      </c>
      <c r="G849" s="184" t="n">
        <v>0.0021452</v>
      </c>
      <c r="H849" s="184" t="n">
        <v>3.64E-005</v>
      </c>
      <c r="I849" s="184" t="n">
        <v>-8.1212E-006</v>
      </c>
      <c r="J849" s="184" t="n">
        <v>-2.081E-007</v>
      </c>
      <c r="K849" s="184" t="n">
        <v>0.0021533</v>
      </c>
      <c r="L849" s="184" t="n">
        <v>3.66E-005</v>
      </c>
      <c r="M849" s="185" t="n">
        <v>0.97</v>
      </c>
      <c r="N849" s="1" t="n">
        <v>0</v>
      </c>
      <c r="O849" s="1" t="n">
        <v>0</v>
      </c>
      <c r="P849" s="1" t="n">
        <v>0</v>
      </c>
      <c r="Q849" s="1" t="n">
        <v>1</v>
      </c>
      <c r="R849" s="1" t="n">
        <v>2.1533E-005</v>
      </c>
      <c r="S849" s="1" t="n">
        <v>3.657E-007</v>
      </c>
      <c r="T849" s="1" t="n">
        <v>3</v>
      </c>
      <c r="U849" s="1" t="n">
        <v>0</v>
      </c>
      <c r="V849" s="1" t="n">
        <v>0</v>
      </c>
      <c r="W849" s="186" t="s">
        <v>1429</v>
      </c>
      <c r="X849" s="1" t="s">
        <v>1030</v>
      </c>
      <c r="Y849" s="1" t="s">
        <v>309</v>
      </c>
    </row>
    <row r="850" customFormat="false" ht="14.25" hidden="false" customHeight="true" outlineLevel="0" collapsed="false">
      <c r="A850" s="1" t="s">
        <v>1427</v>
      </c>
      <c r="B850" s="1" t="s">
        <v>305</v>
      </c>
      <c r="C850" s="1" t="n">
        <v>0</v>
      </c>
      <c r="D850" s="1" t="n">
        <v>200</v>
      </c>
      <c r="E850" s="1" t="n">
        <v>976</v>
      </c>
      <c r="F850" s="1" t="s">
        <v>306</v>
      </c>
      <c r="G850" s="184" t="n">
        <v>0.0021455</v>
      </c>
      <c r="H850" s="184" t="n">
        <v>3.62E-005</v>
      </c>
      <c r="I850" s="184" t="n">
        <v>-8.1212E-006</v>
      </c>
      <c r="J850" s="184" t="n">
        <v>-2.081E-007</v>
      </c>
      <c r="K850" s="184" t="n">
        <v>0.0021536</v>
      </c>
      <c r="L850" s="184" t="n">
        <v>3.64E-005</v>
      </c>
      <c r="M850" s="185" t="n">
        <v>0.97</v>
      </c>
      <c r="N850" s="1" t="n">
        <v>0</v>
      </c>
      <c r="O850" s="1" t="n">
        <v>0</v>
      </c>
      <c r="P850" s="1" t="n">
        <v>0</v>
      </c>
      <c r="Q850" s="1" t="n">
        <v>1</v>
      </c>
      <c r="R850" s="1" t="n">
        <v>2.1536E-005</v>
      </c>
      <c r="S850" s="1" t="n">
        <v>3.642E-007</v>
      </c>
      <c r="T850" s="1" t="n">
        <v>3</v>
      </c>
      <c r="U850" s="1" t="n">
        <v>0</v>
      </c>
      <c r="V850" s="1" t="n">
        <v>0</v>
      </c>
      <c r="W850" s="186" t="s">
        <v>614</v>
      </c>
      <c r="X850" s="1" t="s">
        <v>1030</v>
      </c>
      <c r="Y850" s="1" t="s">
        <v>309</v>
      </c>
    </row>
    <row r="851" customFormat="false" ht="14.25" hidden="false" customHeight="true" outlineLevel="0" collapsed="false">
      <c r="A851" s="1" t="s">
        <v>1430</v>
      </c>
      <c r="B851" s="1" t="s">
        <v>305</v>
      </c>
      <c r="C851" s="1" t="n">
        <v>0</v>
      </c>
      <c r="D851" s="1" t="n">
        <v>200</v>
      </c>
      <c r="E851" s="1" t="n">
        <v>976</v>
      </c>
      <c r="F851" s="1" t="s">
        <v>306</v>
      </c>
      <c r="G851" s="184" t="n">
        <v>0.0051429</v>
      </c>
      <c r="H851" s="184" t="n">
        <v>7.11E-005</v>
      </c>
      <c r="I851" s="184" t="n">
        <v>-8.1212E-006</v>
      </c>
      <c r="J851" s="184" t="n">
        <v>-2.081E-007</v>
      </c>
      <c r="K851" s="184" t="n">
        <v>0.005151</v>
      </c>
      <c r="L851" s="184" t="n">
        <v>7.13E-005</v>
      </c>
      <c r="M851" s="185" t="n">
        <v>0.79</v>
      </c>
      <c r="N851" s="1" t="n">
        <v>0</v>
      </c>
      <c r="O851" s="1" t="n">
        <v>0</v>
      </c>
      <c r="P851" s="1" t="n">
        <v>0</v>
      </c>
      <c r="Q851" s="1" t="n">
        <v>1</v>
      </c>
      <c r="R851" s="1" t="n">
        <v>5.151E-005</v>
      </c>
      <c r="S851" s="1" t="n">
        <v>7.127E-007</v>
      </c>
      <c r="T851" s="1" t="n">
        <v>4</v>
      </c>
      <c r="U851" s="1" t="n">
        <v>0</v>
      </c>
      <c r="V851" s="1" t="n">
        <v>0</v>
      </c>
      <c r="W851" s="186" t="s">
        <v>1431</v>
      </c>
      <c r="X851" s="1" t="s">
        <v>1030</v>
      </c>
      <c r="Y851" s="1" t="s">
        <v>309</v>
      </c>
    </row>
    <row r="852" customFormat="false" ht="14.25" hidden="false" customHeight="true" outlineLevel="0" collapsed="false">
      <c r="A852" s="1" t="s">
        <v>1430</v>
      </c>
      <c r="B852" s="1" t="s">
        <v>305</v>
      </c>
      <c r="C852" s="1" t="n">
        <v>0</v>
      </c>
      <c r="D852" s="1" t="n">
        <v>200</v>
      </c>
      <c r="E852" s="1" t="n">
        <v>976</v>
      </c>
      <c r="F852" s="1" t="s">
        <v>306</v>
      </c>
      <c r="G852" s="184" t="n">
        <v>0.0051443</v>
      </c>
      <c r="H852" s="184" t="n">
        <v>7.16E-005</v>
      </c>
      <c r="I852" s="184" t="n">
        <v>-8.1212E-006</v>
      </c>
      <c r="J852" s="184" t="n">
        <v>-2.081E-007</v>
      </c>
      <c r="K852" s="184" t="n">
        <v>0.0051525</v>
      </c>
      <c r="L852" s="184" t="n">
        <v>7.19E-005</v>
      </c>
      <c r="M852" s="185" t="n">
        <v>0.8</v>
      </c>
      <c r="N852" s="1" t="n">
        <v>0</v>
      </c>
      <c r="O852" s="1" t="n">
        <v>0</v>
      </c>
      <c r="P852" s="1" t="n">
        <v>0</v>
      </c>
      <c r="Q852" s="1" t="n">
        <v>1</v>
      </c>
      <c r="R852" s="1" t="n">
        <v>5.1525E-005</v>
      </c>
      <c r="S852" s="1" t="n">
        <v>7.186E-007</v>
      </c>
      <c r="T852" s="1" t="n">
        <v>4</v>
      </c>
      <c r="U852" s="1" t="n">
        <v>0</v>
      </c>
      <c r="V852" s="1" t="n">
        <v>0</v>
      </c>
      <c r="W852" s="186" t="s">
        <v>617</v>
      </c>
      <c r="X852" s="1" t="s">
        <v>1030</v>
      </c>
      <c r="Y852" s="1" t="s">
        <v>309</v>
      </c>
    </row>
    <row r="853" customFormat="false" ht="14.25" hidden="false" customHeight="true" outlineLevel="0" collapsed="false">
      <c r="A853" s="1" t="s">
        <v>1430</v>
      </c>
      <c r="B853" s="1" t="s">
        <v>305</v>
      </c>
      <c r="C853" s="1" t="n">
        <v>0</v>
      </c>
      <c r="D853" s="1" t="n">
        <v>200</v>
      </c>
      <c r="E853" s="1" t="n">
        <v>976</v>
      </c>
      <c r="F853" s="1" t="s">
        <v>306</v>
      </c>
      <c r="G853" s="184" t="n">
        <v>0.0051374</v>
      </c>
      <c r="H853" s="184" t="n">
        <v>6.54E-005</v>
      </c>
      <c r="I853" s="184" t="n">
        <v>-8.1212E-006</v>
      </c>
      <c r="J853" s="184" t="n">
        <v>-2.081E-007</v>
      </c>
      <c r="K853" s="184" t="n">
        <v>0.0051455</v>
      </c>
      <c r="L853" s="184" t="n">
        <v>6.56E-005</v>
      </c>
      <c r="M853" s="185" t="n">
        <v>0.73</v>
      </c>
      <c r="N853" s="1" t="n">
        <v>0</v>
      </c>
      <c r="O853" s="1" t="n">
        <v>0</v>
      </c>
      <c r="P853" s="1" t="n">
        <v>0</v>
      </c>
      <c r="Q853" s="1" t="n">
        <v>1</v>
      </c>
      <c r="R853" s="1" t="n">
        <v>5.1455E-005</v>
      </c>
      <c r="S853" s="1" t="n">
        <v>6.557E-007</v>
      </c>
      <c r="T853" s="1" t="n">
        <v>4</v>
      </c>
      <c r="U853" s="1" t="n">
        <v>0</v>
      </c>
      <c r="V853" s="1" t="n">
        <v>0</v>
      </c>
      <c r="W853" s="186" t="s">
        <v>1432</v>
      </c>
      <c r="X853" s="1" t="s">
        <v>1030</v>
      </c>
      <c r="Y853" s="1" t="s">
        <v>309</v>
      </c>
    </row>
    <row r="854" customFormat="false" ht="14.25" hidden="false" customHeight="true" outlineLevel="0" collapsed="false">
      <c r="A854" s="1" t="s">
        <v>1433</v>
      </c>
      <c r="B854" s="1" t="s">
        <v>305</v>
      </c>
      <c r="C854" s="1" t="n">
        <v>0</v>
      </c>
      <c r="D854" s="1" t="n">
        <v>200</v>
      </c>
      <c r="E854" s="1" t="n">
        <v>976</v>
      </c>
      <c r="F854" s="1" t="s">
        <v>306</v>
      </c>
      <c r="G854" s="184" t="n">
        <v>0.0026748</v>
      </c>
      <c r="H854" s="184" t="n">
        <v>4.03E-005</v>
      </c>
      <c r="I854" s="184" t="n">
        <v>-8.1212E-006</v>
      </c>
      <c r="J854" s="184" t="n">
        <v>-2.081E-007</v>
      </c>
      <c r="K854" s="184" t="n">
        <v>0.0026829</v>
      </c>
      <c r="L854" s="184" t="n">
        <v>4.06E-005</v>
      </c>
      <c r="M854" s="185" t="n">
        <v>0.87</v>
      </c>
      <c r="N854" s="1" t="n">
        <v>0</v>
      </c>
      <c r="O854" s="1" t="n">
        <v>0</v>
      </c>
      <c r="P854" s="1" t="n">
        <v>0</v>
      </c>
      <c r="Q854" s="1" t="n">
        <v>1</v>
      </c>
      <c r="R854" s="1" t="n">
        <v>2.6829E-005</v>
      </c>
      <c r="S854" s="1" t="n">
        <v>4.055E-007</v>
      </c>
      <c r="T854" s="1" t="n">
        <v>3</v>
      </c>
      <c r="U854" s="1" t="n">
        <v>0</v>
      </c>
      <c r="V854" s="1" t="n">
        <v>0</v>
      </c>
      <c r="W854" s="186" t="s">
        <v>1434</v>
      </c>
      <c r="X854" s="1" t="s">
        <v>1030</v>
      </c>
      <c r="Y854" s="1" t="s">
        <v>309</v>
      </c>
    </row>
    <row r="855" customFormat="false" ht="14.25" hidden="false" customHeight="true" outlineLevel="0" collapsed="false">
      <c r="A855" s="1" t="s">
        <v>1433</v>
      </c>
      <c r="B855" s="1" t="s">
        <v>305</v>
      </c>
      <c r="C855" s="1" t="n">
        <v>0</v>
      </c>
      <c r="D855" s="1" t="n">
        <v>200</v>
      </c>
      <c r="E855" s="1" t="n">
        <v>976</v>
      </c>
      <c r="F855" s="1" t="s">
        <v>306</v>
      </c>
      <c r="G855" s="184" t="n">
        <v>0.0026738</v>
      </c>
      <c r="H855" s="184" t="n">
        <v>4.04E-005</v>
      </c>
      <c r="I855" s="184" t="n">
        <v>-8.1212E-006</v>
      </c>
      <c r="J855" s="184" t="n">
        <v>-2.081E-007</v>
      </c>
      <c r="K855" s="184" t="n">
        <v>0.002682</v>
      </c>
      <c r="L855" s="184" t="n">
        <v>4.06E-005</v>
      </c>
      <c r="M855" s="185" t="n">
        <v>0.87</v>
      </c>
      <c r="N855" s="1" t="n">
        <v>0</v>
      </c>
      <c r="O855" s="1" t="n">
        <v>0</v>
      </c>
      <c r="P855" s="1" t="n">
        <v>0</v>
      </c>
      <c r="Q855" s="1" t="n">
        <v>1</v>
      </c>
      <c r="R855" s="1" t="n">
        <v>2.682E-005</v>
      </c>
      <c r="S855" s="1" t="n">
        <v>4.061E-007</v>
      </c>
      <c r="T855" s="1" t="n">
        <v>3</v>
      </c>
      <c r="U855" s="1" t="n">
        <v>0</v>
      </c>
      <c r="V855" s="1" t="n">
        <v>0</v>
      </c>
      <c r="W855" s="186" t="s">
        <v>621</v>
      </c>
      <c r="X855" s="1" t="s">
        <v>1030</v>
      </c>
      <c r="Y855" s="1" t="s">
        <v>309</v>
      </c>
    </row>
    <row r="856" customFormat="false" ht="14.25" hidden="false" customHeight="true" outlineLevel="0" collapsed="false">
      <c r="A856" s="1" t="s">
        <v>1433</v>
      </c>
      <c r="B856" s="1" t="s">
        <v>305</v>
      </c>
      <c r="C856" s="1" t="n">
        <v>0</v>
      </c>
      <c r="D856" s="1" t="n">
        <v>200</v>
      </c>
      <c r="E856" s="1" t="n">
        <v>976</v>
      </c>
      <c r="F856" s="1" t="s">
        <v>306</v>
      </c>
      <c r="G856" s="184" t="n">
        <v>0.0026734</v>
      </c>
      <c r="H856" s="184" t="n">
        <v>4.12E-005</v>
      </c>
      <c r="I856" s="184" t="n">
        <v>-8.1212E-006</v>
      </c>
      <c r="J856" s="184" t="n">
        <v>-2.081E-007</v>
      </c>
      <c r="K856" s="184" t="n">
        <v>0.0026816</v>
      </c>
      <c r="L856" s="184" t="n">
        <v>4.14E-005</v>
      </c>
      <c r="M856" s="185" t="n">
        <v>0.88</v>
      </c>
      <c r="N856" s="1" t="n">
        <v>0</v>
      </c>
      <c r="O856" s="1" t="n">
        <v>0</v>
      </c>
      <c r="P856" s="1" t="n">
        <v>0</v>
      </c>
      <c r="Q856" s="1" t="n">
        <v>1</v>
      </c>
      <c r="R856" s="1" t="n">
        <v>2.6816E-005</v>
      </c>
      <c r="S856" s="1" t="n">
        <v>4.138E-007</v>
      </c>
      <c r="T856" s="1" t="n">
        <v>3</v>
      </c>
      <c r="U856" s="1" t="n">
        <v>0</v>
      </c>
      <c r="V856" s="1" t="n">
        <v>0</v>
      </c>
      <c r="W856" s="186" t="s">
        <v>622</v>
      </c>
      <c r="X856" s="1" t="s">
        <v>1030</v>
      </c>
      <c r="Y856" s="1" t="s">
        <v>309</v>
      </c>
    </row>
    <row r="857" customFormat="false" ht="14.25" hidden="false" customHeight="true" outlineLevel="0" collapsed="false">
      <c r="A857" s="1" t="s">
        <v>1435</v>
      </c>
      <c r="B857" s="1" t="s">
        <v>305</v>
      </c>
      <c r="C857" s="1" t="n">
        <v>0</v>
      </c>
      <c r="D857" s="1" t="n">
        <v>200</v>
      </c>
      <c r="E857" s="1" t="n">
        <v>976</v>
      </c>
      <c r="F857" s="1" t="s">
        <v>306</v>
      </c>
      <c r="G857" s="184" t="n">
        <v>0.0012902</v>
      </c>
      <c r="H857" s="184" t="n">
        <v>2.35E-005</v>
      </c>
      <c r="I857" s="184" t="n">
        <v>-8.1212E-006</v>
      </c>
      <c r="J857" s="184" t="n">
        <v>-2.081E-007</v>
      </c>
      <c r="K857" s="184" t="n">
        <v>0.0012983</v>
      </c>
      <c r="L857" s="184" t="n">
        <v>2.37E-005</v>
      </c>
      <c r="M857" s="185" t="n">
        <v>1.05</v>
      </c>
      <c r="N857" s="1" t="n">
        <v>0</v>
      </c>
      <c r="O857" s="1" t="n">
        <v>0</v>
      </c>
      <c r="P857" s="1" t="n">
        <v>0</v>
      </c>
      <c r="Q857" s="1" t="n">
        <v>1</v>
      </c>
      <c r="R857" s="1" t="n">
        <v>1.2983E-005</v>
      </c>
      <c r="S857" s="1" t="n">
        <v>2.374E-007</v>
      </c>
      <c r="T857" s="1" t="n">
        <v>3</v>
      </c>
      <c r="U857" s="1" t="n">
        <v>0</v>
      </c>
      <c r="V857" s="1" t="n">
        <v>0</v>
      </c>
      <c r="W857" s="186" t="s">
        <v>1436</v>
      </c>
      <c r="X857" s="1" t="s">
        <v>1030</v>
      </c>
      <c r="Y857" s="1" t="s">
        <v>309</v>
      </c>
    </row>
    <row r="858" customFormat="false" ht="14.25" hidden="false" customHeight="true" outlineLevel="0" collapsed="false">
      <c r="A858" s="1" t="s">
        <v>1435</v>
      </c>
      <c r="B858" s="1" t="s">
        <v>305</v>
      </c>
      <c r="C858" s="1" t="n">
        <v>0</v>
      </c>
      <c r="D858" s="1" t="n">
        <v>200</v>
      </c>
      <c r="E858" s="1" t="n">
        <v>976</v>
      </c>
      <c r="F858" s="1" t="s">
        <v>306</v>
      </c>
      <c r="G858" s="184" t="n">
        <v>0.0012903</v>
      </c>
      <c r="H858" s="184" t="n">
        <v>2.33E-005</v>
      </c>
      <c r="I858" s="184" t="n">
        <v>-8.1212E-006</v>
      </c>
      <c r="J858" s="184" t="n">
        <v>-2.081E-007</v>
      </c>
      <c r="K858" s="184" t="n">
        <v>0.0012984</v>
      </c>
      <c r="L858" s="184" t="n">
        <v>2.35E-005</v>
      </c>
      <c r="M858" s="185" t="n">
        <v>1.04</v>
      </c>
      <c r="N858" s="1" t="n">
        <v>0</v>
      </c>
      <c r="O858" s="1" t="n">
        <v>0</v>
      </c>
      <c r="P858" s="1" t="n">
        <v>0</v>
      </c>
      <c r="Q858" s="1" t="n">
        <v>1</v>
      </c>
      <c r="R858" s="1" t="n">
        <v>1.2984E-005</v>
      </c>
      <c r="S858" s="1" t="n">
        <v>2.346E-007</v>
      </c>
      <c r="T858" s="1" t="n">
        <v>3</v>
      </c>
      <c r="U858" s="1" t="n">
        <v>0</v>
      </c>
      <c r="V858" s="1" t="n">
        <v>0</v>
      </c>
      <c r="W858" s="186" t="s">
        <v>625</v>
      </c>
      <c r="X858" s="1" t="s">
        <v>1030</v>
      </c>
      <c r="Y858" s="1" t="s">
        <v>309</v>
      </c>
    </row>
    <row r="859" customFormat="false" ht="14.25" hidden="false" customHeight="true" outlineLevel="0" collapsed="false">
      <c r="A859" s="1" t="s">
        <v>1435</v>
      </c>
      <c r="B859" s="1" t="s">
        <v>305</v>
      </c>
      <c r="C859" s="1" t="n">
        <v>0</v>
      </c>
      <c r="D859" s="1" t="n">
        <v>200</v>
      </c>
      <c r="E859" s="1" t="n">
        <v>976</v>
      </c>
      <c r="F859" s="1" t="s">
        <v>306</v>
      </c>
      <c r="G859" s="184" t="n">
        <v>0.0012904</v>
      </c>
      <c r="H859" s="184" t="n">
        <v>2.32E-005</v>
      </c>
      <c r="I859" s="184" t="n">
        <v>-8.1212E-006</v>
      </c>
      <c r="J859" s="184" t="n">
        <v>-2.081E-007</v>
      </c>
      <c r="K859" s="184" t="n">
        <v>0.0012985</v>
      </c>
      <c r="L859" s="184" t="n">
        <v>2.34E-005</v>
      </c>
      <c r="M859" s="185" t="n">
        <v>1.03</v>
      </c>
      <c r="N859" s="1" t="n">
        <v>0</v>
      </c>
      <c r="O859" s="1" t="n">
        <v>0</v>
      </c>
      <c r="P859" s="1" t="n">
        <v>0</v>
      </c>
      <c r="Q859" s="1" t="n">
        <v>1</v>
      </c>
      <c r="R859" s="1" t="n">
        <v>1.2985E-005</v>
      </c>
      <c r="S859" s="1" t="n">
        <v>2.337E-007</v>
      </c>
      <c r="T859" s="1" t="n">
        <v>3</v>
      </c>
      <c r="U859" s="1" t="n">
        <v>0</v>
      </c>
      <c r="V859" s="1" t="n">
        <v>0</v>
      </c>
      <c r="W859" s="186" t="s">
        <v>626</v>
      </c>
      <c r="X859" s="1" t="s">
        <v>1030</v>
      </c>
      <c r="Y859" s="1" t="s">
        <v>309</v>
      </c>
    </row>
    <row r="860" customFormat="false" ht="14.25" hidden="false" customHeight="true" outlineLevel="0" collapsed="false">
      <c r="A860" s="1" t="s">
        <v>1437</v>
      </c>
      <c r="B860" s="1" t="s">
        <v>305</v>
      </c>
      <c r="C860" s="1" t="n">
        <v>0</v>
      </c>
      <c r="D860" s="1" t="n">
        <v>200</v>
      </c>
      <c r="E860" s="1" t="n">
        <v>976</v>
      </c>
      <c r="F860" s="1" t="s">
        <v>306</v>
      </c>
      <c r="G860" s="184" t="n">
        <v>0.0015357</v>
      </c>
      <c r="H860" s="184" t="n">
        <v>2.66E-005</v>
      </c>
      <c r="I860" s="184" t="n">
        <v>-8.1212E-006</v>
      </c>
      <c r="J860" s="184" t="n">
        <v>-2.081E-007</v>
      </c>
      <c r="K860" s="184" t="n">
        <v>0.0015438</v>
      </c>
      <c r="L860" s="184" t="n">
        <v>2.68E-005</v>
      </c>
      <c r="M860" s="185" t="n">
        <v>1</v>
      </c>
      <c r="N860" s="1" t="n">
        <v>0</v>
      </c>
      <c r="O860" s="1" t="n">
        <v>0</v>
      </c>
      <c r="P860" s="1" t="n">
        <v>0</v>
      </c>
      <c r="Q860" s="1" t="n">
        <v>1</v>
      </c>
      <c r="R860" s="1" t="n">
        <v>1.5438E-005</v>
      </c>
      <c r="S860" s="1" t="n">
        <v>2.683E-007</v>
      </c>
      <c r="T860" s="1" t="n">
        <v>3</v>
      </c>
      <c r="U860" s="1" t="n">
        <v>0</v>
      </c>
      <c r="V860" s="1" t="n">
        <v>0</v>
      </c>
      <c r="W860" s="186" t="s">
        <v>1438</v>
      </c>
      <c r="X860" s="1" t="s">
        <v>1030</v>
      </c>
      <c r="Y860" s="1" t="s">
        <v>309</v>
      </c>
    </row>
    <row r="861" customFormat="false" ht="14.25" hidden="false" customHeight="true" outlineLevel="0" collapsed="false">
      <c r="A861" s="1" t="s">
        <v>1437</v>
      </c>
      <c r="B861" s="1" t="s">
        <v>305</v>
      </c>
      <c r="C861" s="1" t="n">
        <v>0</v>
      </c>
      <c r="D861" s="1" t="n">
        <v>200</v>
      </c>
      <c r="E861" s="1" t="n">
        <v>976</v>
      </c>
      <c r="F861" s="1" t="s">
        <v>306</v>
      </c>
      <c r="G861" s="184" t="n">
        <v>0.0015356</v>
      </c>
      <c r="H861" s="184" t="n">
        <v>2.64E-005</v>
      </c>
      <c r="I861" s="184" t="n">
        <v>-8.1212E-006</v>
      </c>
      <c r="J861" s="184" t="n">
        <v>-2.081E-007</v>
      </c>
      <c r="K861" s="184" t="n">
        <v>0.0015437</v>
      </c>
      <c r="L861" s="184" t="n">
        <v>2.66E-005</v>
      </c>
      <c r="M861" s="185" t="n">
        <v>0.99</v>
      </c>
      <c r="N861" s="1" t="n">
        <v>0</v>
      </c>
      <c r="O861" s="1" t="n">
        <v>0</v>
      </c>
      <c r="P861" s="1" t="n">
        <v>0</v>
      </c>
      <c r="Q861" s="1" t="n">
        <v>1</v>
      </c>
      <c r="R861" s="1" t="n">
        <v>1.5437E-005</v>
      </c>
      <c r="S861" s="1" t="n">
        <v>2.658E-007</v>
      </c>
      <c r="T861" s="1" t="n">
        <v>3</v>
      </c>
      <c r="U861" s="1" t="n">
        <v>0</v>
      </c>
      <c r="V861" s="1" t="n">
        <v>0</v>
      </c>
      <c r="W861" s="186" t="s">
        <v>629</v>
      </c>
      <c r="X861" s="1" t="s">
        <v>1030</v>
      </c>
      <c r="Y861" s="1" t="s">
        <v>309</v>
      </c>
    </row>
    <row r="862" customFormat="false" ht="14.25" hidden="false" customHeight="true" outlineLevel="0" collapsed="false">
      <c r="A862" s="1" t="s">
        <v>1437</v>
      </c>
      <c r="B862" s="1" t="s">
        <v>305</v>
      </c>
      <c r="C862" s="1" t="n">
        <v>0</v>
      </c>
      <c r="D862" s="1" t="n">
        <v>200</v>
      </c>
      <c r="E862" s="1" t="n">
        <v>976</v>
      </c>
      <c r="F862" s="1" t="s">
        <v>306</v>
      </c>
      <c r="G862" s="184" t="n">
        <v>0.0015355</v>
      </c>
      <c r="H862" s="184" t="n">
        <v>2.66E-005</v>
      </c>
      <c r="I862" s="184" t="n">
        <v>-8.1212E-006</v>
      </c>
      <c r="J862" s="184" t="n">
        <v>-2.081E-007</v>
      </c>
      <c r="K862" s="184" t="n">
        <v>0.0015437</v>
      </c>
      <c r="L862" s="184" t="n">
        <v>2.68E-005</v>
      </c>
      <c r="M862" s="185" t="n">
        <v>0.99</v>
      </c>
      <c r="N862" s="1" t="n">
        <v>0</v>
      </c>
      <c r="O862" s="1" t="n">
        <v>0</v>
      </c>
      <c r="P862" s="1" t="n">
        <v>0</v>
      </c>
      <c r="Q862" s="1" t="n">
        <v>1</v>
      </c>
      <c r="R862" s="1" t="n">
        <v>1.5437E-005</v>
      </c>
      <c r="S862" s="1" t="n">
        <v>2.677E-007</v>
      </c>
      <c r="T862" s="1" t="n">
        <v>3</v>
      </c>
      <c r="U862" s="1" t="n">
        <v>0</v>
      </c>
      <c r="V862" s="1" t="n">
        <v>0</v>
      </c>
      <c r="W862" s="186" t="s">
        <v>1439</v>
      </c>
      <c r="X862" s="1" t="s">
        <v>1030</v>
      </c>
      <c r="Y862" s="1" t="s">
        <v>309</v>
      </c>
    </row>
    <row r="863" customFormat="false" ht="14.25" hidden="false" customHeight="true" outlineLevel="0" collapsed="false">
      <c r="A863" s="1" t="s">
        <v>1440</v>
      </c>
      <c r="B863" s="1" t="s">
        <v>305</v>
      </c>
      <c r="C863" s="1" t="n">
        <v>0</v>
      </c>
      <c r="D863" s="1" t="n">
        <v>200</v>
      </c>
      <c r="E863" s="1" t="n">
        <v>976</v>
      </c>
      <c r="F863" s="1" t="s">
        <v>306</v>
      </c>
      <c r="G863" s="184" t="n">
        <v>0.002729</v>
      </c>
      <c r="H863" s="184" t="n">
        <v>4.49E-005</v>
      </c>
      <c r="I863" s="184" t="n">
        <v>-8.1212E-006</v>
      </c>
      <c r="J863" s="184" t="n">
        <v>-2.081E-007</v>
      </c>
      <c r="K863" s="184" t="n">
        <v>0.0027371</v>
      </c>
      <c r="L863" s="184" t="n">
        <v>4.51E-005</v>
      </c>
      <c r="M863" s="185" t="n">
        <v>0.94</v>
      </c>
      <c r="N863" s="1" t="n">
        <v>0</v>
      </c>
      <c r="O863" s="1" t="n">
        <v>0</v>
      </c>
      <c r="P863" s="1" t="n">
        <v>0</v>
      </c>
      <c r="Q863" s="1" t="n">
        <v>1</v>
      </c>
      <c r="R863" s="1" t="n">
        <v>2.7371E-005</v>
      </c>
      <c r="S863" s="1" t="n">
        <v>4.508E-007</v>
      </c>
      <c r="T863" s="1" t="n">
        <v>3</v>
      </c>
      <c r="U863" s="1" t="n">
        <v>0</v>
      </c>
      <c r="V863" s="1" t="n">
        <v>0</v>
      </c>
      <c r="W863" s="186" t="s">
        <v>1441</v>
      </c>
      <c r="X863" s="1" t="s">
        <v>1030</v>
      </c>
      <c r="Y863" s="1" t="s">
        <v>309</v>
      </c>
    </row>
    <row r="864" customFormat="false" ht="14.25" hidden="false" customHeight="true" outlineLevel="0" collapsed="false">
      <c r="A864" s="1" t="s">
        <v>1440</v>
      </c>
      <c r="B864" s="1" t="s">
        <v>305</v>
      </c>
      <c r="C864" s="1" t="n">
        <v>0</v>
      </c>
      <c r="D864" s="1" t="n">
        <v>200</v>
      </c>
      <c r="E864" s="1" t="n">
        <v>976</v>
      </c>
      <c r="F864" s="1" t="s">
        <v>306</v>
      </c>
      <c r="G864" s="184" t="n">
        <v>0.0027289</v>
      </c>
      <c r="H864" s="184" t="n">
        <v>4.42E-005</v>
      </c>
      <c r="I864" s="184" t="n">
        <v>-8.1212E-006</v>
      </c>
      <c r="J864" s="184" t="n">
        <v>-2.081E-007</v>
      </c>
      <c r="K864" s="184" t="n">
        <v>0.0027371</v>
      </c>
      <c r="L864" s="184" t="n">
        <v>4.44E-005</v>
      </c>
      <c r="M864" s="185" t="n">
        <v>0.93</v>
      </c>
      <c r="N864" s="1" t="n">
        <v>0</v>
      </c>
      <c r="O864" s="1" t="n">
        <v>0</v>
      </c>
      <c r="P864" s="1" t="n">
        <v>0</v>
      </c>
      <c r="Q864" s="1" t="n">
        <v>1</v>
      </c>
      <c r="R864" s="1" t="n">
        <v>2.7371E-005</v>
      </c>
      <c r="S864" s="1" t="n">
        <v>4.443E-007</v>
      </c>
      <c r="T864" s="1" t="n">
        <v>3</v>
      </c>
      <c r="U864" s="1" t="n">
        <v>0</v>
      </c>
      <c r="V864" s="1" t="n">
        <v>0</v>
      </c>
      <c r="W864" s="186" t="s">
        <v>1442</v>
      </c>
      <c r="X864" s="1" t="s">
        <v>1030</v>
      </c>
      <c r="Y864" s="1" t="s">
        <v>309</v>
      </c>
    </row>
    <row r="865" customFormat="false" ht="14.25" hidden="false" customHeight="true" outlineLevel="0" collapsed="false">
      <c r="A865" s="1" t="s">
        <v>1440</v>
      </c>
      <c r="B865" s="1" t="s">
        <v>305</v>
      </c>
      <c r="C865" s="1" t="n">
        <v>0</v>
      </c>
      <c r="D865" s="1" t="n">
        <v>200</v>
      </c>
      <c r="E865" s="1" t="n">
        <v>976</v>
      </c>
      <c r="F865" s="1" t="s">
        <v>306</v>
      </c>
      <c r="G865" s="184" t="n">
        <v>0.0027289</v>
      </c>
      <c r="H865" s="184" t="n">
        <v>4.46E-005</v>
      </c>
      <c r="I865" s="184" t="n">
        <v>-8.1212E-006</v>
      </c>
      <c r="J865" s="184" t="n">
        <v>-2.081E-007</v>
      </c>
      <c r="K865" s="184" t="n">
        <v>0.002737</v>
      </c>
      <c r="L865" s="184" t="n">
        <v>4.48E-005</v>
      </c>
      <c r="M865" s="185" t="n">
        <v>0.94</v>
      </c>
      <c r="N865" s="1" t="n">
        <v>0</v>
      </c>
      <c r="O865" s="1" t="n">
        <v>0</v>
      </c>
      <c r="P865" s="1" t="n">
        <v>0</v>
      </c>
      <c r="Q865" s="1" t="n">
        <v>1</v>
      </c>
      <c r="R865" s="1" t="n">
        <v>2.737E-005</v>
      </c>
      <c r="S865" s="1" t="n">
        <v>4.483E-007</v>
      </c>
      <c r="T865" s="1" t="n">
        <v>3</v>
      </c>
      <c r="U865" s="1" t="n">
        <v>0</v>
      </c>
      <c r="V865" s="1" t="n">
        <v>0</v>
      </c>
      <c r="W865" s="186" t="s">
        <v>1443</v>
      </c>
      <c r="X865" s="1" t="s">
        <v>1030</v>
      </c>
      <c r="Y865" s="1" t="s">
        <v>309</v>
      </c>
    </row>
    <row r="866" customFormat="false" ht="14.25" hidden="false" customHeight="true" outlineLevel="0" collapsed="false">
      <c r="A866" s="1" t="s">
        <v>1444</v>
      </c>
      <c r="B866" s="1" t="s">
        <v>305</v>
      </c>
      <c r="C866" s="1" t="n">
        <v>0</v>
      </c>
      <c r="D866" s="1" t="n">
        <v>200</v>
      </c>
      <c r="E866" s="1" t="n">
        <v>976</v>
      </c>
      <c r="F866" s="1" t="s">
        <v>306</v>
      </c>
      <c r="G866" s="184" t="n">
        <v>0.001906</v>
      </c>
      <c r="H866" s="184" t="n">
        <v>3.8E-005</v>
      </c>
      <c r="I866" s="184" t="n">
        <v>-8.1212E-006</v>
      </c>
      <c r="J866" s="184" t="n">
        <v>-2.081E-007</v>
      </c>
      <c r="K866" s="184" t="n">
        <v>0.0019141</v>
      </c>
      <c r="L866" s="184" t="n">
        <v>3.82E-005</v>
      </c>
      <c r="M866" s="185" t="n">
        <v>1.14</v>
      </c>
      <c r="N866" s="1" t="n">
        <v>0</v>
      </c>
      <c r="O866" s="1" t="n">
        <v>0</v>
      </c>
      <c r="P866" s="1" t="n">
        <v>0</v>
      </c>
      <c r="Q866" s="1" t="n">
        <v>1</v>
      </c>
      <c r="R866" s="1" t="n">
        <v>1.9141E-005</v>
      </c>
      <c r="S866" s="1" t="n">
        <v>3.822E-007</v>
      </c>
      <c r="T866" s="1" t="n">
        <v>3</v>
      </c>
      <c r="U866" s="1" t="n">
        <v>0</v>
      </c>
      <c r="V866" s="1" t="n">
        <v>0</v>
      </c>
      <c r="W866" s="186" t="s">
        <v>1445</v>
      </c>
      <c r="X866" s="1" t="s">
        <v>1030</v>
      </c>
      <c r="Y866" s="1" t="s">
        <v>309</v>
      </c>
    </row>
    <row r="867" customFormat="false" ht="14.25" hidden="false" customHeight="true" outlineLevel="0" collapsed="false">
      <c r="A867" s="1" t="s">
        <v>1444</v>
      </c>
      <c r="B867" s="1" t="s">
        <v>305</v>
      </c>
      <c r="C867" s="1" t="n">
        <v>0</v>
      </c>
      <c r="D867" s="1" t="n">
        <v>200</v>
      </c>
      <c r="E867" s="1" t="n">
        <v>976</v>
      </c>
      <c r="F867" s="1" t="s">
        <v>306</v>
      </c>
      <c r="G867" s="184" t="n">
        <v>0.0019058</v>
      </c>
      <c r="H867" s="184" t="n">
        <v>3.76E-005</v>
      </c>
      <c r="I867" s="184" t="n">
        <v>-8.1212E-006</v>
      </c>
      <c r="J867" s="184" t="n">
        <v>-2.081E-007</v>
      </c>
      <c r="K867" s="184" t="n">
        <v>0.0019139</v>
      </c>
      <c r="L867" s="184" t="n">
        <v>3.78E-005</v>
      </c>
      <c r="M867" s="185" t="n">
        <v>1.13</v>
      </c>
      <c r="N867" s="1" t="n">
        <v>0</v>
      </c>
      <c r="O867" s="1" t="n">
        <v>0</v>
      </c>
      <c r="P867" s="1" t="n">
        <v>0</v>
      </c>
      <c r="Q867" s="1" t="n">
        <v>1</v>
      </c>
      <c r="R867" s="1" t="n">
        <v>1.9139E-005</v>
      </c>
      <c r="S867" s="1" t="n">
        <v>3.782E-007</v>
      </c>
      <c r="T867" s="1" t="n">
        <v>3</v>
      </c>
      <c r="U867" s="1" t="n">
        <v>0</v>
      </c>
      <c r="V867" s="1" t="n">
        <v>0</v>
      </c>
      <c r="W867" s="186" t="s">
        <v>1446</v>
      </c>
      <c r="X867" s="1" t="s">
        <v>1030</v>
      </c>
      <c r="Y867" s="1" t="s">
        <v>309</v>
      </c>
    </row>
    <row r="868" customFormat="false" ht="14.25" hidden="false" customHeight="true" outlineLevel="0" collapsed="false">
      <c r="A868" s="1" t="s">
        <v>1444</v>
      </c>
      <c r="B868" s="1" t="s">
        <v>305</v>
      </c>
      <c r="C868" s="1" t="n">
        <v>0</v>
      </c>
      <c r="D868" s="1" t="n">
        <v>200</v>
      </c>
      <c r="E868" s="1" t="n">
        <v>976</v>
      </c>
      <c r="F868" s="1" t="s">
        <v>306</v>
      </c>
      <c r="G868" s="184" t="n">
        <v>0.0019063</v>
      </c>
      <c r="H868" s="184" t="n">
        <v>3.79E-005</v>
      </c>
      <c r="I868" s="184" t="n">
        <v>-8.1212E-006</v>
      </c>
      <c r="J868" s="184" t="n">
        <v>-2.081E-007</v>
      </c>
      <c r="K868" s="184" t="n">
        <v>0.0019144</v>
      </c>
      <c r="L868" s="184" t="n">
        <v>3.81E-005</v>
      </c>
      <c r="M868" s="185" t="n">
        <v>1.14</v>
      </c>
      <c r="N868" s="1" t="n">
        <v>0</v>
      </c>
      <c r="O868" s="1" t="n">
        <v>0</v>
      </c>
      <c r="P868" s="1" t="n">
        <v>0</v>
      </c>
      <c r="Q868" s="1" t="n">
        <v>1</v>
      </c>
      <c r="R868" s="1" t="n">
        <v>1.9144E-005</v>
      </c>
      <c r="S868" s="1" t="n">
        <v>3.808E-007</v>
      </c>
      <c r="T868" s="1" t="n">
        <v>3</v>
      </c>
      <c r="U868" s="1" t="n">
        <v>0</v>
      </c>
      <c r="V868" s="1" t="n">
        <v>0</v>
      </c>
      <c r="W868" s="186" t="s">
        <v>1447</v>
      </c>
      <c r="X868" s="1" t="s">
        <v>1030</v>
      </c>
      <c r="Y868" s="1" t="s">
        <v>309</v>
      </c>
    </row>
    <row r="869" customFormat="false" ht="14.25" hidden="false" customHeight="true" outlineLevel="0" collapsed="false">
      <c r="A869" s="1" t="s">
        <v>1448</v>
      </c>
      <c r="B869" s="1" t="s">
        <v>305</v>
      </c>
      <c r="C869" s="1" t="n">
        <v>0</v>
      </c>
      <c r="D869" s="1" t="n">
        <v>200</v>
      </c>
      <c r="E869" s="1" t="n">
        <v>976</v>
      </c>
      <c r="F869" s="1" t="s">
        <v>306</v>
      </c>
      <c r="G869" s="184" t="n">
        <v>0.0030535</v>
      </c>
      <c r="H869" s="184" t="n">
        <v>5.79E-005</v>
      </c>
      <c r="I869" s="184" t="n">
        <v>-8.1212E-006</v>
      </c>
      <c r="J869" s="184" t="n">
        <v>-2.081E-007</v>
      </c>
      <c r="K869" s="184" t="n">
        <v>0.0030617</v>
      </c>
      <c r="L869" s="184" t="n">
        <v>5.81E-005</v>
      </c>
      <c r="M869" s="185" t="n">
        <v>1.09</v>
      </c>
      <c r="N869" s="1" t="n">
        <v>0</v>
      </c>
      <c r="O869" s="1" t="n">
        <v>0</v>
      </c>
      <c r="P869" s="1" t="n">
        <v>0</v>
      </c>
      <c r="Q869" s="1" t="n">
        <v>1</v>
      </c>
      <c r="R869" s="1" t="n">
        <v>3.0617E-005</v>
      </c>
      <c r="S869" s="1" t="n">
        <v>5.815E-007</v>
      </c>
      <c r="T869" s="1" t="n">
        <v>4</v>
      </c>
      <c r="U869" s="1" t="n">
        <v>0</v>
      </c>
      <c r="V869" s="1" t="n">
        <v>0</v>
      </c>
      <c r="W869" s="186" t="s">
        <v>1449</v>
      </c>
      <c r="X869" s="1" t="s">
        <v>1030</v>
      </c>
      <c r="Y869" s="1" t="s">
        <v>309</v>
      </c>
    </row>
    <row r="870" customFormat="false" ht="14.25" hidden="false" customHeight="true" outlineLevel="0" collapsed="false">
      <c r="A870" s="1" t="s">
        <v>1448</v>
      </c>
      <c r="B870" s="1" t="s">
        <v>305</v>
      </c>
      <c r="C870" s="1" t="n">
        <v>0</v>
      </c>
      <c r="D870" s="1" t="n">
        <v>200</v>
      </c>
      <c r="E870" s="1" t="n">
        <v>976</v>
      </c>
      <c r="F870" s="1" t="s">
        <v>306</v>
      </c>
      <c r="G870" s="184" t="n">
        <v>0.0030537</v>
      </c>
      <c r="H870" s="184" t="n">
        <v>5.74E-005</v>
      </c>
      <c r="I870" s="184" t="n">
        <v>-8.1212E-006</v>
      </c>
      <c r="J870" s="184" t="n">
        <v>-2.081E-007</v>
      </c>
      <c r="K870" s="184" t="n">
        <v>0.0030618</v>
      </c>
      <c r="L870" s="184" t="n">
        <v>5.76E-005</v>
      </c>
      <c r="M870" s="185" t="n">
        <v>1.08</v>
      </c>
      <c r="N870" s="1" t="n">
        <v>0</v>
      </c>
      <c r="O870" s="1" t="n">
        <v>0</v>
      </c>
      <c r="P870" s="1" t="n">
        <v>0</v>
      </c>
      <c r="Q870" s="1" t="n">
        <v>1</v>
      </c>
      <c r="R870" s="1" t="n">
        <v>3.0618E-005</v>
      </c>
      <c r="S870" s="1" t="n">
        <v>5.763E-007</v>
      </c>
      <c r="T870" s="1" t="n">
        <v>4</v>
      </c>
      <c r="U870" s="1" t="n">
        <v>0</v>
      </c>
      <c r="V870" s="1" t="n">
        <v>0</v>
      </c>
      <c r="W870" s="186" t="s">
        <v>1450</v>
      </c>
      <c r="X870" s="1" t="s">
        <v>1030</v>
      </c>
      <c r="Y870" s="1" t="s">
        <v>309</v>
      </c>
    </row>
    <row r="871" customFormat="false" ht="14.25" hidden="false" customHeight="true" outlineLevel="0" collapsed="false">
      <c r="A871" s="1" t="s">
        <v>1448</v>
      </c>
      <c r="B871" s="1" t="s">
        <v>305</v>
      </c>
      <c r="C871" s="1" t="n">
        <v>0</v>
      </c>
      <c r="D871" s="1" t="n">
        <v>200</v>
      </c>
      <c r="E871" s="1" t="n">
        <v>976</v>
      </c>
      <c r="F871" s="1" t="s">
        <v>306</v>
      </c>
      <c r="G871" s="184" t="n">
        <v>0.0030572</v>
      </c>
      <c r="H871" s="184" t="n">
        <v>5.77E-005</v>
      </c>
      <c r="I871" s="184" t="n">
        <v>-8.1212E-006</v>
      </c>
      <c r="J871" s="184" t="n">
        <v>-2.081E-007</v>
      </c>
      <c r="K871" s="184" t="n">
        <v>0.0030653</v>
      </c>
      <c r="L871" s="184" t="n">
        <v>5.79E-005</v>
      </c>
      <c r="M871" s="185" t="n">
        <v>1.08</v>
      </c>
      <c r="N871" s="1" t="n">
        <v>0</v>
      </c>
      <c r="O871" s="1" t="n">
        <v>0</v>
      </c>
      <c r="P871" s="1" t="n">
        <v>0</v>
      </c>
      <c r="Q871" s="1" t="n">
        <v>1</v>
      </c>
      <c r="R871" s="1" t="n">
        <v>3.0653E-005</v>
      </c>
      <c r="S871" s="1" t="n">
        <v>5.791E-007</v>
      </c>
      <c r="T871" s="1" t="n">
        <v>4</v>
      </c>
      <c r="U871" s="1" t="n">
        <v>0</v>
      </c>
      <c r="V871" s="1" t="n">
        <v>0</v>
      </c>
      <c r="W871" s="186" t="s">
        <v>1451</v>
      </c>
      <c r="X871" s="1" t="s">
        <v>1030</v>
      </c>
      <c r="Y871" s="1" t="s">
        <v>309</v>
      </c>
    </row>
    <row r="872" customFormat="false" ht="14.25" hidden="false" customHeight="true" outlineLevel="0" collapsed="false">
      <c r="A872" s="1" t="s">
        <v>1452</v>
      </c>
      <c r="B872" s="1" t="s">
        <v>305</v>
      </c>
      <c r="C872" s="1" t="n">
        <v>0</v>
      </c>
      <c r="D872" s="1" t="n">
        <v>200</v>
      </c>
      <c r="E872" s="1" t="n">
        <v>976</v>
      </c>
      <c r="F872" s="1" t="s">
        <v>306</v>
      </c>
      <c r="G872" s="184" t="n">
        <v>0.0021476</v>
      </c>
      <c r="H872" s="184" t="n">
        <v>3.92E-005</v>
      </c>
      <c r="I872" s="184" t="n">
        <v>-8.1212E-006</v>
      </c>
      <c r="J872" s="184" t="n">
        <v>-2.081E-007</v>
      </c>
      <c r="K872" s="184" t="n">
        <v>0.0021557</v>
      </c>
      <c r="L872" s="184" t="n">
        <v>3.94E-005</v>
      </c>
      <c r="M872" s="185" t="n">
        <v>1.05</v>
      </c>
      <c r="N872" s="1" t="n">
        <v>0</v>
      </c>
      <c r="O872" s="1" t="n">
        <v>0</v>
      </c>
      <c r="P872" s="1" t="n">
        <v>0</v>
      </c>
      <c r="Q872" s="1" t="n">
        <v>1</v>
      </c>
      <c r="R872" s="1" t="n">
        <v>2.1557E-005</v>
      </c>
      <c r="S872" s="1" t="n">
        <v>3.941E-007</v>
      </c>
      <c r="T872" s="1" t="n">
        <v>3</v>
      </c>
      <c r="U872" s="1" t="n">
        <v>0</v>
      </c>
      <c r="V872" s="1" t="n">
        <v>0</v>
      </c>
      <c r="W872" s="186" t="s">
        <v>1453</v>
      </c>
      <c r="X872" s="1" t="s">
        <v>1030</v>
      </c>
      <c r="Y872" s="1" t="s">
        <v>309</v>
      </c>
    </row>
    <row r="873" customFormat="false" ht="14.25" hidden="false" customHeight="true" outlineLevel="0" collapsed="false">
      <c r="A873" s="1" t="s">
        <v>1452</v>
      </c>
      <c r="B873" s="1" t="s">
        <v>305</v>
      </c>
      <c r="C873" s="1" t="n">
        <v>0</v>
      </c>
      <c r="D873" s="1" t="n">
        <v>200</v>
      </c>
      <c r="E873" s="1" t="n">
        <v>976</v>
      </c>
      <c r="F873" s="1" t="s">
        <v>306</v>
      </c>
      <c r="G873" s="184" t="n">
        <v>0.0021442</v>
      </c>
      <c r="H873" s="184" t="n">
        <v>3.94E-005</v>
      </c>
      <c r="I873" s="184" t="n">
        <v>-8.1212E-006</v>
      </c>
      <c r="J873" s="184" t="n">
        <v>-2.081E-007</v>
      </c>
      <c r="K873" s="184" t="n">
        <v>0.0021523</v>
      </c>
      <c r="L873" s="184" t="n">
        <v>3.96E-005</v>
      </c>
      <c r="M873" s="185" t="n">
        <v>1.05</v>
      </c>
      <c r="N873" s="1" t="n">
        <v>0</v>
      </c>
      <c r="O873" s="1" t="n">
        <v>0</v>
      </c>
      <c r="P873" s="1" t="n">
        <v>0</v>
      </c>
      <c r="Q873" s="1" t="n">
        <v>1</v>
      </c>
      <c r="R873" s="1" t="n">
        <v>2.1523E-005</v>
      </c>
      <c r="S873" s="1" t="n">
        <v>3.961E-007</v>
      </c>
      <c r="T873" s="1" t="n">
        <v>3</v>
      </c>
      <c r="U873" s="1" t="n">
        <v>0</v>
      </c>
      <c r="V873" s="1" t="n">
        <v>0</v>
      </c>
      <c r="W873" s="186" t="s">
        <v>1454</v>
      </c>
      <c r="X873" s="1" t="s">
        <v>1030</v>
      </c>
      <c r="Y873" s="1" t="s">
        <v>309</v>
      </c>
    </row>
    <row r="874" customFormat="false" ht="14.25" hidden="false" customHeight="true" outlineLevel="0" collapsed="false">
      <c r="A874" s="1" t="s">
        <v>1452</v>
      </c>
      <c r="B874" s="1" t="s">
        <v>305</v>
      </c>
      <c r="C874" s="1" t="n">
        <v>0</v>
      </c>
      <c r="D874" s="1" t="n">
        <v>200</v>
      </c>
      <c r="E874" s="1" t="n">
        <v>976</v>
      </c>
      <c r="F874" s="1" t="s">
        <v>306</v>
      </c>
      <c r="G874" s="184" t="n">
        <v>0.0021422</v>
      </c>
      <c r="H874" s="184" t="n">
        <v>3.91E-005</v>
      </c>
      <c r="I874" s="184" t="n">
        <v>-8.1212E-006</v>
      </c>
      <c r="J874" s="184" t="n">
        <v>-2.081E-007</v>
      </c>
      <c r="K874" s="184" t="n">
        <v>0.0021503</v>
      </c>
      <c r="L874" s="184" t="n">
        <v>3.93E-005</v>
      </c>
      <c r="M874" s="185" t="n">
        <v>1.05</v>
      </c>
      <c r="N874" s="1" t="n">
        <v>0</v>
      </c>
      <c r="O874" s="1" t="n">
        <v>0</v>
      </c>
      <c r="P874" s="1" t="n">
        <v>0</v>
      </c>
      <c r="Q874" s="1" t="n">
        <v>1</v>
      </c>
      <c r="R874" s="1" t="n">
        <v>2.1503E-005</v>
      </c>
      <c r="S874" s="1" t="n">
        <v>3.931E-007</v>
      </c>
      <c r="T874" s="1" t="n">
        <v>3</v>
      </c>
      <c r="U874" s="1" t="n">
        <v>0</v>
      </c>
      <c r="V874" s="1" t="n">
        <v>0</v>
      </c>
      <c r="W874" s="186" t="s">
        <v>1455</v>
      </c>
      <c r="X874" s="1" t="s">
        <v>1030</v>
      </c>
      <c r="Y874" s="1" t="s">
        <v>309</v>
      </c>
    </row>
    <row r="875" customFormat="false" ht="14.25" hidden="false" customHeight="true" outlineLevel="0" collapsed="false">
      <c r="A875" s="1" t="s">
        <v>1456</v>
      </c>
      <c r="B875" s="1" t="s">
        <v>305</v>
      </c>
      <c r="C875" s="1" t="n">
        <v>0</v>
      </c>
      <c r="D875" s="1" t="n">
        <v>200</v>
      </c>
      <c r="E875" s="1" t="n">
        <v>976</v>
      </c>
      <c r="F875" s="1" t="s">
        <v>306</v>
      </c>
      <c r="G875" s="184" t="n">
        <v>0.0011434</v>
      </c>
      <c r="H875" s="184" t="n">
        <v>2.17E-005</v>
      </c>
      <c r="I875" s="184" t="n">
        <v>-8.1212E-006</v>
      </c>
      <c r="J875" s="184" t="n">
        <v>-2.081E-007</v>
      </c>
      <c r="K875" s="184" t="n">
        <v>0.0011515</v>
      </c>
      <c r="L875" s="184" t="n">
        <v>2.19E-005</v>
      </c>
      <c r="M875" s="185" t="n">
        <v>1.09</v>
      </c>
      <c r="N875" s="1" t="n">
        <v>0</v>
      </c>
      <c r="O875" s="1" t="n">
        <v>0</v>
      </c>
      <c r="P875" s="1" t="n">
        <v>0</v>
      </c>
      <c r="Q875" s="1" t="n">
        <v>1</v>
      </c>
      <c r="R875" s="1" t="n">
        <v>1.1515E-005</v>
      </c>
      <c r="S875" s="1" t="n">
        <v>2.186E-007</v>
      </c>
      <c r="T875" s="1" t="n">
        <v>3</v>
      </c>
      <c r="U875" s="1" t="n">
        <v>0</v>
      </c>
      <c r="V875" s="1" t="n">
        <v>0</v>
      </c>
      <c r="W875" s="186" t="s">
        <v>1457</v>
      </c>
      <c r="X875" s="1" t="s">
        <v>1030</v>
      </c>
      <c r="Y875" s="1" t="s">
        <v>309</v>
      </c>
    </row>
    <row r="876" customFormat="false" ht="14.25" hidden="false" customHeight="true" outlineLevel="0" collapsed="false">
      <c r="A876" s="1" t="s">
        <v>1456</v>
      </c>
      <c r="B876" s="1" t="s">
        <v>305</v>
      </c>
      <c r="C876" s="1" t="n">
        <v>0</v>
      </c>
      <c r="D876" s="1" t="n">
        <v>200</v>
      </c>
      <c r="E876" s="1" t="n">
        <v>976</v>
      </c>
      <c r="F876" s="1" t="s">
        <v>306</v>
      </c>
      <c r="G876" s="184" t="n">
        <v>0.0011436</v>
      </c>
      <c r="H876" s="184" t="n">
        <v>2.16E-005</v>
      </c>
      <c r="I876" s="184" t="n">
        <v>-8.1212E-006</v>
      </c>
      <c r="J876" s="184" t="n">
        <v>-2.081E-007</v>
      </c>
      <c r="K876" s="184" t="n">
        <v>0.0011518</v>
      </c>
      <c r="L876" s="184" t="n">
        <v>2.18E-005</v>
      </c>
      <c r="M876" s="185" t="n">
        <v>1.08</v>
      </c>
      <c r="N876" s="1" t="n">
        <v>0</v>
      </c>
      <c r="O876" s="1" t="n">
        <v>0</v>
      </c>
      <c r="P876" s="1" t="n">
        <v>0</v>
      </c>
      <c r="Q876" s="1" t="n">
        <v>1</v>
      </c>
      <c r="R876" s="1" t="n">
        <v>1.1518E-005</v>
      </c>
      <c r="S876" s="1" t="n">
        <v>2.179E-007</v>
      </c>
      <c r="T876" s="1" t="n">
        <v>3</v>
      </c>
      <c r="U876" s="1" t="n">
        <v>0</v>
      </c>
      <c r="V876" s="1" t="n">
        <v>0</v>
      </c>
      <c r="W876" s="186" t="s">
        <v>1458</v>
      </c>
      <c r="X876" s="1" t="s">
        <v>1030</v>
      </c>
      <c r="Y876" s="1" t="s">
        <v>309</v>
      </c>
    </row>
    <row r="877" customFormat="false" ht="14.25" hidden="false" customHeight="true" outlineLevel="0" collapsed="false">
      <c r="A877" s="1" t="s">
        <v>1456</v>
      </c>
      <c r="B877" s="1" t="s">
        <v>305</v>
      </c>
      <c r="C877" s="1" t="n">
        <v>0</v>
      </c>
      <c r="D877" s="1" t="n">
        <v>200</v>
      </c>
      <c r="E877" s="1" t="n">
        <v>976</v>
      </c>
      <c r="F877" s="1" t="s">
        <v>306</v>
      </c>
      <c r="G877" s="184" t="n">
        <v>0.0011445</v>
      </c>
      <c r="H877" s="184" t="n">
        <v>2.15E-005</v>
      </c>
      <c r="I877" s="184" t="n">
        <v>-8.1212E-006</v>
      </c>
      <c r="J877" s="184" t="n">
        <v>-2.081E-007</v>
      </c>
      <c r="K877" s="184" t="n">
        <v>0.0011527</v>
      </c>
      <c r="L877" s="184" t="n">
        <v>2.17E-005</v>
      </c>
      <c r="M877" s="185" t="n">
        <v>1.08</v>
      </c>
      <c r="N877" s="1" t="n">
        <v>0</v>
      </c>
      <c r="O877" s="1" t="n">
        <v>0</v>
      </c>
      <c r="P877" s="1" t="n">
        <v>0</v>
      </c>
      <c r="Q877" s="1" t="n">
        <v>1</v>
      </c>
      <c r="R877" s="1" t="n">
        <v>1.1527E-005</v>
      </c>
      <c r="S877" s="1" t="n">
        <v>2.174E-007</v>
      </c>
      <c r="T877" s="1" t="n">
        <v>3</v>
      </c>
      <c r="U877" s="1" t="n">
        <v>0</v>
      </c>
      <c r="V877" s="1" t="n">
        <v>0</v>
      </c>
      <c r="W877" s="186" t="s">
        <v>1459</v>
      </c>
      <c r="X877" s="1" t="s">
        <v>1030</v>
      </c>
      <c r="Y877" s="1" t="s">
        <v>309</v>
      </c>
    </row>
    <row r="878" customFormat="false" ht="14.25" hidden="false" customHeight="true" outlineLevel="0" collapsed="false">
      <c r="A878" s="1" t="s">
        <v>1460</v>
      </c>
      <c r="B878" s="1" t="s">
        <v>305</v>
      </c>
      <c r="C878" s="1" t="n">
        <v>0</v>
      </c>
      <c r="D878" s="1" t="n">
        <v>200</v>
      </c>
      <c r="E878" s="1" t="n">
        <v>976</v>
      </c>
      <c r="F878" s="1" t="s">
        <v>306</v>
      </c>
      <c r="G878" s="184" t="n">
        <v>0.0010629</v>
      </c>
      <c r="H878" s="184" t="n">
        <v>2.06E-005</v>
      </c>
      <c r="I878" s="184" t="n">
        <v>-8.1212E-006</v>
      </c>
      <c r="J878" s="184" t="n">
        <v>-2.081E-007</v>
      </c>
      <c r="K878" s="184" t="n">
        <v>0.001071</v>
      </c>
      <c r="L878" s="184" t="n">
        <v>2.08E-005</v>
      </c>
      <c r="M878" s="185" t="n">
        <v>1.11</v>
      </c>
      <c r="N878" s="1" t="n">
        <v>0</v>
      </c>
      <c r="O878" s="1" t="n">
        <v>0</v>
      </c>
      <c r="P878" s="1" t="n">
        <v>0</v>
      </c>
      <c r="Q878" s="1" t="n">
        <v>1</v>
      </c>
      <c r="R878" s="1" t="n">
        <v>1.071E-005</v>
      </c>
      <c r="S878" s="1" t="n">
        <v>2.084E-007</v>
      </c>
      <c r="T878" s="1" t="n">
        <v>3</v>
      </c>
      <c r="U878" s="1" t="n">
        <v>0</v>
      </c>
      <c r="V878" s="1" t="n">
        <v>0</v>
      </c>
      <c r="W878" s="186" t="s">
        <v>1461</v>
      </c>
      <c r="X878" s="1" t="s">
        <v>1030</v>
      </c>
      <c r="Y878" s="1" t="s">
        <v>309</v>
      </c>
    </row>
    <row r="879" customFormat="false" ht="14.25" hidden="false" customHeight="true" outlineLevel="0" collapsed="false">
      <c r="A879" s="1" t="s">
        <v>1460</v>
      </c>
      <c r="B879" s="1" t="s">
        <v>305</v>
      </c>
      <c r="C879" s="1" t="n">
        <v>0</v>
      </c>
      <c r="D879" s="1" t="n">
        <v>200</v>
      </c>
      <c r="E879" s="1" t="n">
        <v>976</v>
      </c>
      <c r="F879" s="1" t="s">
        <v>306</v>
      </c>
      <c r="G879" s="184" t="n">
        <v>0.001063</v>
      </c>
      <c r="H879" s="184" t="n">
        <v>2.08E-005</v>
      </c>
      <c r="I879" s="184" t="n">
        <v>-8.1212E-006</v>
      </c>
      <c r="J879" s="184" t="n">
        <v>-2.081E-007</v>
      </c>
      <c r="K879" s="184" t="n">
        <v>0.0010711</v>
      </c>
      <c r="L879" s="184" t="n">
        <v>2.1E-005</v>
      </c>
      <c r="M879" s="185" t="n">
        <v>1.12</v>
      </c>
      <c r="N879" s="1" t="n">
        <v>0</v>
      </c>
      <c r="O879" s="1" t="n">
        <v>0</v>
      </c>
      <c r="P879" s="1" t="n">
        <v>0</v>
      </c>
      <c r="Q879" s="1" t="n">
        <v>1</v>
      </c>
      <c r="R879" s="1" t="n">
        <v>1.0711E-005</v>
      </c>
      <c r="S879" s="1" t="n">
        <v>2.1E-007</v>
      </c>
      <c r="T879" s="1" t="n">
        <v>3</v>
      </c>
      <c r="U879" s="1" t="n">
        <v>0</v>
      </c>
      <c r="V879" s="1" t="n">
        <v>0</v>
      </c>
      <c r="W879" s="186" t="s">
        <v>1462</v>
      </c>
      <c r="X879" s="1" t="s">
        <v>1030</v>
      </c>
      <c r="Y879" s="1" t="s">
        <v>309</v>
      </c>
    </row>
    <row r="880" customFormat="false" ht="14.25" hidden="false" customHeight="true" outlineLevel="0" collapsed="false">
      <c r="A880" s="1" t="s">
        <v>1460</v>
      </c>
      <c r="B880" s="1" t="s">
        <v>305</v>
      </c>
      <c r="C880" s="1" t="n">
        <v>0</v>
      </c>
      <c r="D880" s="1" t="n">
        <v>200</v>
      </c>
      <c r="E880" s="1" t="n">
        <v>976</v>
      </c>
      <c r="F880" s="1" t="s">
        <v>306</v>
      </c>
      <c r="G880" s="184" t="n">
        <v>0.0010626</v>
      </c>
      <c r="H880" s="184" t="n">
        <v>2.06E-005</v>
      </c>
      <c r="I880" s="184" t="n">
        <v>-8.1212E-006</v>
      </c>
      <c r="J880" s="184" t="n">
        <v>-2.081E-007</v>
      </c>
      <c r="K880" s="184" t="n">
        <v>0.0010708</v>
      </c>
      <c r="L880" s="184" t="n">
        <v>2.08E-005</v>
      </c>
      <c r="M880" s="185" t="n">
        <v>1.11</v>
      </c>
      <c r="N880" s="1" t="n">
        <v>0</v>
      </c>
      <c r="O880" s="1" t="n">
        <v>0</v>
      </c>
      <c r="P880" s="1" t="n">
        <v>0</v>
      </c>
      <c r="Q880" s="1" t="n">
        <v>1</v>
      </c>
      <c r="R880" s="1" t="n">
        <v>1.0708E-005</v>
      </c>
      <c r="S880" s="1" t="n">
        <v>2.084E-007</v>
      </c>
      <c r="T880" s="1" t="n">
        <v>3</v>
      </c>
      <c r="U880" s="1" t="n">
        <v>0</v>
      </c>
      <c r="V880" s="1" t="n">
        <v>0</v>
      </c>
      <c r="W880" s="186" t="s">
        <v>1463</v>
      </c>
      <c r="X880" s="1" t="s">
        <v>1030</v>
      </c>
      <c r="Y880" s="1" t="s">
        <v>309</v>
      </c>
    </row>
    <row r="881" customFormat="false" ht="14.25" hidden="false" customHeight="true" outlineLevel="0" collapsed="false">
      <c r="A881" s="1" t="s">
        <v>1464</v>
      </c>
      <c r="B881" s="1" t="s">
        <v>305</v>
      </c>
      <c r="C881" s="1" t="n">
        <v>0</v>
      </c>
      <c r="D881" s="1" t="n">
        <v>200</v>
      </c>
      <c r="E881" s="1" t="n">
        <v>976</v>
      </c>
      <c r="F881" s="1" t="s">
        <v>306</v>
      </c>
      <c r="G881" s="184" t="n">
        <v>0.0023167</v>
      </c>
      <c r="H881" s="184" t="n">
        <v>4.49E-005</v>
      </c>
      <c r="I881" s="184" t="n">
        <v>-8.1212E-006</v>
      </c>
      <c r="J881" s="184" t="n">
        <v>-2.081E-007</v>
      </c>
      <c r="K881" s="184" t="n">
        <v>0.0023248</v>
      </c>
      <c r="L881" s="184" t="n">
        <v>4.51E-005</v>
      </c>
      <c r="M881" s="185" t="n">
        <v>1.11</v>
      </c>
      <c r="N881" s="1" t="n">
        <v>0</v>
      </c>
      <c r="O881" s="1" t="n">
        <v>0</v>
      </c>
      <c r="P881" s="1" t="n">
        <v>0</v>
      </c>
      <c r="Q881" s="1" t="n">
        <v>1</v>
      </c>
      <c r="R881" s="1" t="n">
        <v>2.3248E-005</v>
      </c>
      <c r="S881" s="1" t="n">
        <v>4.511E-007</v>
      </c>
      <c r="T881" s="1" t="n">
        <v>3</v>
      </c>
      <c r="U881" s="1" t="n">
        <v>0</v>
      </c>
      <c r="V881" s="1" t="n">
        <v>0</v>
      </c>
      <c r="W881" s="186" t="s">
        <v>1465</v>
      </c>
      <c r="X881" s="1" t="s">
        <v>1030</v>
      </c>
      <c r="Y881" s="1" t="s">
        <v>309</v>
      </c>
    </row>
    <row r="882" customFormat="false" ht="14.25" hidden="false" customHeight="true" outlineLevel="0" collapsed="false">
      <c r="A882" s="1" t="s">
        <v>1464</v>
      </c>
      <c r="B882" s="1" t="s">
        <v>305</v>
      </c>
      <c r="C882" s="1" t="n">
        <v>0</v>
      </c>
      <c r="D882" s="1" t="n">
        <v>200</v>
      </c>
      <c r="E882" s="1" t="n">
        <v>976</v>
      </c>
      <c r="F882" s="1" t="s">
        <v>306</v>
      </c>
      <c r="G882" s="184" t="n">
        <v>0.0023166</v>
      </c>
      <c r="H882" s="184" t="n">
        <v>4.48E-005</v>
      </c>
      <c r="I882" s="184" t="n">
        <v>-8.1212E-006</v>
      </c>
      <c r="J882" s="184" t="n">
        <v>-2.081E-007</v>
      </c>
      <c r="K882" s="184" t="n">
        <v>0.0023247</v>
      </c>
      <c r="L882" s="184" t="n">
        <v>4.5E-005</v>
      </c>
      <c r="M882" s="185" t="n">
        <v>1.11</v>
      </c>
      <c r="N882" s="1" t="n">
        <v>0</v>
      </c>
      <c r="O882" s="1" t="n">
        <v>0</v>
      </c>
      <c r="P882" s="1" t="n">
        <v>0</v>
      </c>
      <c r="Q882" s="1" t="n">
        <v>1</v>
      </c>
      <c r="R882" s="1" t="n">
        <v>2.3247E-005</v>
      </c>
      <c r="S882" s="1" t="n">
        <v>4.497E-007</v>
      </c>
      <c r="T882" s="1" t="n">
        <v>3</v>
      </c>
      <c r="U882" s="1" t="n">
        <v>0</v>
      </c>
      <c r="V882" s="1" t="n">
        <v>0</v>
      </c>
      <c r="W882" s="186" t="s">
        <v>1466</v>
      </c>
      <c r="X882" s="1" t="s">
        <v>1030</v>
      </c>
      <c r="Y882" s="1" t="s">
        <v>309</v>
      </c>
    </row>
    <row r="883" customFormat="false" ht="14.25" hidden="false" customHeight="true" outlineLevel="0" collapsed="false">
      <c r="A883" s="1" t="s">
        <v>1464</v>
      </c>
      <c r="B883" s="1" t="s">
        <v>305</v>
      </c>
      <c r="C883" s="1" t="n">
        <v>0</v>
      </c>
      <c r="D883" s="1" t="n">
        <v>200</v>
      </c>
      <c r="E883" s="1" t="n">
        <v>976</v>
      </c>
      <c r="F883" s="1" t="s">
        <v>306</v>
      </c>
      <c r="G883" s="184" t="n">
        <v>0.0023162</v>
      </c>
      <c r="H883" s="184" t="n">
        <v>4.46E-005</v>
      </c>
      <c r="I883" s="184" t="n">
        <v>-8.1212E-006</v>
      </c>
      <c r="J883" s="184" t="n">
        <v>-2.081E-007</v>
      </c>
      <c r="K883" s="184" t="n">
        <v>0.0023243</v>
      </c>
      <c r="L883" s="184" t="n">
        <v>4.48E-005</v>
      </c>
      <c r="M883" s="185" t="n">
        <v>1.1</v>
      </c>
      <c r="N883" s="1" t="n">
        <v>0</v>
      </c>
      <c r="O883" s="1" t="n">
        <v>0</v>
      </c>
      <c r="P883" s="1" t="n">
        <v>0</v>
      </c>
      <c r="Q883" s="1" t="n">
        <v>1</v>
      </c>
      <c r="R883" s="1" t="n">
        <v>2.3243E-005</v>
      </c>
      <c r="S883" s="1" t="n">
        <v>4.481E-007</v>
      </c>
      <c r="T883" s="1" t="n">
        <v>3</v>
      </c>
      <c r="U883" s="1" t="n">
        <v>0</v>
      </c>
      <c r="V883" s="1" t="n">
        <v>0</v>
      </c>
      <c r="W883" s="186" t="s">
        <v>1467</v>
      </c>
      <c r="X883" s="1" t="s">
        <v>1030</v>
      </c>
      <c r="Y883" s="1" t="s">
        <v>309</v>
      </c>
    </row>
    <row r="884" customFormat="false" ht="14.25" hidden="false" customHeight="true" outlineLevel="0" collapsed="false">
      <c r="A884" s="1" t="s">
        <v>1468</v>
      </c>
      <c r="B884" s="1" t="s">
        <v>305</v>
      </c>
      <c r="C884" s="1" t="n">
        <v>0</v>
      </c>
      <c r="D884" s="1" t="n">
        <v>200</v>
      </c>
      <c r="E884" s="1" t="n">
        <v>976</v>
      </c>
      <c r="F884" s="1" t="s">
        <v>306</v>
      </c>
      <c r="G884" s="184" t="n">
        <v>0.0024853</v>
      </c>
      <c r="H884" s="184" t="n">
        <v>4.24E-005</v>
      </c>
      <c r="I884" s="184" t="n">
        <v>-8.1212E-006</v>
      </c>
      <c r="J884" s="184" t="n">
        <v>-2.081E-007</v>
      </c>
      <c r="K884" s="184" t="n">
        <v>0.0024934</v>
      </c>
      <c r="L884" s="184" t="n">
        <v>4.26E-005</v>
      </c>
      <c r="M884" s="185" t="n">
        <v>0.98</v>
      </c>
      <c r="N884" s="1" t="n">
        <v>0</v>
      </c>
      <c r="O884" s="1" t="n">
        <v>0</v>
      </c>
      <c r="P884" s="1" t="n">
        <v>0</v>
      </c>
      <c r="Q884" s="1" t="n">
        <v>1</v>
      </c>
      <c r="R884" s="1" t="n">
        <v>2.4934E-005</v>
      </c>
      <c r="S884" s="1" t="n">
        <v>4.26E-007</v>
      </c>
      <c r="T884" s="1" t="n">
        <v>3</v>
      </c>
      <c r="U884" s="1" t="n">
        <v>0</v>
      </c>
      <c r="V884" s="1" t="n">
        <v>0</v>
      </c>
      <c r="W884" s="186" t="s">
        <v>1469</v>
      </c>
      <c r="X884" s="1" t="s">
        <v>1030</v>
      </c>
      <c r="Y884" s="1" t="s">
        <v>309</v>
      </c>
    </row>
    <row r="885" customFormat="false" ht="14.25" hidden="false" customHeight="true" outlineLevel="0" collapsed="false">
      <c r="A885" s="1" t="s">
        <v>1468</v>
      </c>
      <c r="B885" s="1" t="s">
        <v>305</v>
      </c>
      <c r="C885" s="1" t="n">
        <v>0</v>
      </c>
      <c r="D885" s="1" t="n">
        <v>200</v>
      </c>
      <c r="E885" s="1" t="n">
        <v>976</v>
      </c>
      <c r="F885" s="1" t="s">
        <v>306</v>
      </c>
      <c r="G885" s="184" t="n">
        <v>0.0024854</v>
      </c>
      <c r="H885" s="184" t="n">
        <v>4.23E-005</v>
      </c>
      <c r="I885" s="184" t="n">
        <v>-8.1212E-006</v>
      </c>
      <c r="J885" s="184" t="n">
        <v>-2.081E-007</v>
      </c>
      <c r="K885" s="184" t="n">
        <v>0.0024935</v>
      </c>
      <c r="L885" s="184" t="n">
        <v>4.25E-005</v>
      </c>
      <c r="M885" s="185" t="n">
        <v>0.98</v>
      </c>
      <c r="N885" s="1" t="n">
        <v>0</v>
      </c>
      <c r="O885" s="1" t="n">
        <v>0</v>
      </c>
      <c r="P885" s="1" t="n">
        <v>0</v>
      </c>
      <c r="Q885" s="1" t="n">
        <v>1</v>
      </c>
      <c r="R885" s="1" t="n">
        <v>2.4935E-005</v>
      </c>
      <c r="S885" s="1" t="n">
        <v>4.247E-007</v>
      </c>
      <c r="T885" s="1" t="n">
        <v>3</v>
      </c>
      <c r="U885" s="1" t="n">
        <v>0</v>
      </c>
      <c r="V885" s="1" t="n">
        <v>0</v>
      </c>
      <c r="W885" s="186" t="s">
        <v>1470</v>
      </c>
      <c r="X885" s="1" t="s">
        <v>1030</v>
      </c>
      <c r="Y885" s="1" t="s">
        <v>309</v>
      </c>
    </row>
    <row r="886" customFormat="false" ht="14.25" hidden="false" customHeight="true" outlineLevel="0" collapsed="false">
      <c r="A886" s="1" t="s">
        <v>1468</v>
      </c>
      <c r="B886" s="1" t="s">
        <v>305</v>
      </c>
      <c r="C886" s="1" t="n">
        <v>0</v>
      </c>
      <c r="D886" s="1" t="n">
        <v>200</v>
      </c>
      <c r="E886" s="1" t="n">
        <v>976</v>
      </c>
      <c r="F886" s="1" t="s">
        <v>306</v>
      </c>
      <c r="G886" s="184" t="n">
        <v>0.0024853</v>
      </c>
      <c r="H886" s="184" t="n">
        <v>4.22E-005</v>
      </c>
      <c r="I886" s="184" t="n">
        <v>-8.1212E-006</v>
      </c>
      <c r="J886" s="184" t="n">
        <v>-2.081E-007</v>
      </c>
      <c r="K886" s="184" t="n">
        <v>0.0024934</v>
      </c>
      <c r="L886" s="184" t="n">
        <v>4.24E-005</v>
      </c>
      <c r="M886" s="185" t="n">
        <v>0.97</v>
      </c>
      <c r="N886" s="1" t="n">
        <v>0</v>
      </c>
      <c r="O886" s="1" t="n">
        <v>0</v>
      </c>
      <c r="P886" s="1" t="n">
        <v>0</v>
      </c>
      <c r="Q886" s="1" t="n">
        <v>1</v>
      </c>
      <c r="R886" s="1" t="n">
        <v>2.4934E-005</v>
      </c>
      <c r="S886" s="1" t="n">
        <v>4.236E-007</v>
      </c>
      <c r="T886" s="1" t="n">
        <v>3</v>
      </c>
      <c r="U886" s="1" t="n">
        <v>0</v>
      </c>
      <c r="V886" s="1" t="n">
        <v>0</v>
      </c>
      <c r="W886" s="186" t="s">
        <v>1471</v>
      </c>
      <c r="X886" s="1" t="s">
        <v>1030</v>
      </c>
      <c r="Y886" s="1" t="s">
        <v>309</v>
      </c>
    </row>
    <row r="887" customFormat="false" ht="14.25" hidden="false" customHeight="true" outlineLevel="0" collapsed="false">
      <c r="A887" s="1" t="s">
        <v>1472</v>
      </c>
      <c r="B887" s="1" t="s">
        <v>305</v>
      </c>
      <c r="C887" s="1" t="n">
        <v>0</v>
      </c>
      <c r="D887" s="1" t="n">
        <v>200</v>
      </c>
      <c r="E887" s="1" t="n">
        <v>976</v>
      </c>
      <c r="F887" s="1" t="s">
        <v>306</v>
      </c>
      <c r="G887" s="184" t="n">
        <v>0.0015264</v>
      </c>
      <c r="H887" s="184" t="n">
        <v>2.75E-005</v>
      </c>
      <c r="I887" s="184" t="n">
        <v>-8.1212E-006</v>
      </c>
      <c r="J887" s="184" t="n">
        <v>-2.081E-007</v>
      </c>
      <c r="K887" s="184" t="n">
        <v>0.0015345</v>
      </c>
      <c r="L887" s="184" t="n">
        <v>2.77E-005</v>
      </c>
      <c r="M887" s="185" t="n">
        <v>1.03</v>
      </c>
      <c r="N887" s="1" t="n">
        <v>0</v>
      </c>
      <c r="O887" s="1" t="n">
        <v>0</v>
      </c>
      <c r="P887" s="1" t="n">
        <v>0</v>
      </c>
      <c r="Q887" s="1" t="n">
        <v>1</v>
      </c>
      <c r="R887" s="1" t="n">
        <v>1.5345E-005</v>
      </c>
      <c r="S887" s="1" t="n">
        <v>2.766E-007</v>
      </c>
      <c r="T887" s="1" t="n">
        <v>3</v>
      </c>
      <c r="U887" s="1" t="n">
        <v>0</v>
      </c>
      <c r="V887" s="1" t="n">
        <v>0</v>
      </c>
      <c r="W887" s="186" t="s">
        <v>1473</v>
      </c>
      <c r="X887" s="1" t="s">
        <v>1030</v>
      </c>
      <c r="Y887" s="1" t="s">
        <v>309</v>
      </c>
    </row>
    <row r="888" customFormat="false" ht="14.25" hidden="false" customHeight="true" outlineLevel="0" collapsed="false">
      <c r="A888" s="1" t="s">
        <v>1472</v>
      </c>
      <c r="B888" s="1" t="s">
        <v>305</v>
      </c>
      <c r="C888" s="1" t="n">
        <v>0</v>
      </c>
      <c r="D888" s="1" t="n">
        <v>200</v>
      </c>
      <c r="E888" s="1" t="n">
        <v>976</v>
      </c>
      <c r="F888" s="1" t="s">
        <v>306</v>
      </c>
      <c r="G888" s="184" t="n">
        <v>0.0015264</v>
      </c>
      <c r="H888" s="184" t="n">
        <v>2.75E-005</v>
      </c>
      <c r="I888" s="184" t="n">
        <v>-8.1212E-006</v>
      </c>
      <c r="J888" s="184" t="n">
        <v>-2.081E-007</v>
      </c>
      <c r="K888" s="184" t="n">
        <v>0.0015345</v>
      </c>
      <c r="L888" s="184" t="n">
        <v>2.77E-005</v>
      </c>
      <c r="M888" s="185" t="n">
        <v>1.04</v>
      </c>
      <c r="N888" s="1" t="n">
        <v>0</v>
      </c>
      <c r="O888" s="1" t="n">
        <v>0</v>
      </c>
      <c r="P888" s="1" t="n">
        <v>0</v>
      </c>
      <c r="Q888" s="1" t="n">
        <v>1</v>
      </c>
      <c r="R888" s="1" t="n">
        <v>1.5345E-005</v>
      </c>
      <c r="S888" s="1" t="n">
        <v>2.774E-007</v>
      </c>
      <c r="T888" s="1" t="n">
        <v>3</v>
      </c>
      <c r="U888" s="1" t="n">
        <v>0</v>
      </c>
      <c r="V888" s="1" t="n">
        <v>0</v>
      </c>
      <c r="W888" s="186" t="s">
        <v>1474</v>
      </c>
      <c r="X888" s="1" t="s">
        <v>1030</v>
      </c>
      <c r="Y888" s="1" t="s">
        <v>309</v>
      </c>
    </row>
    <row r="889" customFormat="false" ht="14.25" hidden="false" customHeight="true" outlineLevel="0" collapsed="false">
      <c r="A889" s="1" t="s">
        <v>1472</v>
      </c>
      <c r="B889" s="1" t="s">
        <v>305</v>
      </c>
      <c r="C889" s="1" t="n">
        <v>0</v>
      </c>
      <c r="D889" s="1" t="n">
        <v>200</v>
      </c>
      <c r="E889" s="1" t="n">
        <v>976</v>
      </c>
      <c r="F889" s="1" t="s">
        <v>306</v>
      </c>
      <c r="G889" s="184" t="n">
        <v>0.001526</v>
      </c>
      <c r="H889" s="184" t="n">
        <v>2.73E-005</v>
      </c>
      <c r="I889" s="184" t="n">
        <v>-8.1212E-006</v>
      </c>
      <c r="J889" s="184" t="n">
        <v>-2.081E-007</v>
      </c>
      <c r="K889" s="184" t="n">
        <v>0.0015341</v>
      </c>
      <c r="L889" s="184" t="n">
        <v>2.75E-005</v>
      </c>
      <c r="M889" s="185" t="n">
        <v>1.03</v>
      </c>
      <c r="N889" s="1" t="n">
        <v>0</v>
      </c>
      <c r="O889" s="1" t="n">
        <v>0</v>
      </c>
      <c r="P889" s="1" t="n">
        <v>0</v>
      </c>
      <c r="Q889" s="1" t="n">
        <v>1</v>
      </c>
      <c r="R889" s="1" t="n">
        <v>1.5341E-005</v>
      </c>
      <c r="S889" s="1" t="n">
        <v>2.752E-007</v>
      </c>
      <c r="T889" s="1" t="n">
        <v>3</v>
      </c>
      <c r="U889" s="1" t="n">
        <v>0</v>
      </c>
      <c r="V889" s="1" t="n">
        <v>0</v>
      </c>
      <c r="W889" s="186" t="s">
        <v>1475</v>
      </c>
      <c r="X889" s="1" t="s">
        <v>1030</v>
      </c>
      <c r="Y889" s="1" t="s">
        <v>309</v>
      </c>
    </row>
    <row r="890" customFormat="false" ht="14.25" hidden="false" customHeight="true" outlineLevel="0" collapsed="false">
      <c r="A890" s="1" t="s">
        <v>1476</v>
      </c>
      <c r="B890" s="1" t="s">
        <v>305</v>
      </c>
      <c r="C890" s="1" t="n">
        <v>0</v>
      </c>
      <c r="D890" s="1" t="n">
        <v>200</v>
      </c>
      <c r="E890" s="1" t="n">
        <v>976</v>
      </c>
      <c r="F890" s="1" t="s">
        <v>306</v>
      </c>
      <c r="G890" s="184" t="n">
        <v>0.0011618</v>
      </c>
      <c r="H890" s="184" t="n">
        <v>2.24E-005</v>
      </c>
      <c r="I890" s="184" t="n">
        <v>-8.1212E-006</v>
      </c>
      <c r="J890" s="184" t="n">
        <v>-2.081E-007</v>
      </c>
      <c r="K890" s="184" t="n">
        <v>0.00117</v>
      </c>
      <c r="L890" s="184" t="n">
        <v>2.26E-005</v>
      </c>
      <c r="M890" s="185" t="n">
        <v>1.11</v>
      </c>
      <c r="N890" s="1" t="n">
        <v>0</v>
      </c>
      <c r="O890" s="1" t="n">
        <v>0</v>
      </c>
      <c r="P890" s="1" t="n">
        <v>0</v>
      </c>
      <c r="Q890" s="1" t="n">
        <v>1</v>
      </c>
      <c r="R890" s="1" t="n">
        <v>1.17E-005</v>
      </c>
      <c r="S890" s="1" t="n">
        <v>2.262E-007</v>
      </c>
      <c r="T890" s="1" t="n">
        <v>3</v>
      </c>
      <c r="U890" s="1" t="n">
        <v>0</v>
      </c>
      <c r="V890" s="1" t="n">
        <v>0</v>
      </c>
      <c r="W890" s="186" t="s">
        <v>1477</v>
      </c>
      <c r="X890" s="1" t="s">
        <v>1030</v>
      </c>
      <c r="Y890" s="1" t="s">
        <v>309</v>
      </c>
    </row>
    <row r="891" customFormat="false" ht="14.25" hidden="false" customHeight="true" outlineLevel="0" collapsed="false">
      <c r="A891" s="1" t="s">
        <v>1476</v>
      </c>
      <c r="B891" s="1" t="s">
        <v>305</v>
      </c>
      <c r="C891" s="1" t="n">
        <v>0</v>
      </c>
      <c r="D891" s="1" t="n">
        <v>200</v>
      </c>
      <c r="E891" s="1" t="n">
        <v>976</v>
      </c>
      <c r="F891" s="1" t="s">
        <v>306</v>
      </c>
      <c r="G891" s="184" t="n">
        <v>0.0011615</v>
      </c>
      <c r="H891" s="184" t="n">
        <v>2.26E-005</v>
      </c>
      <c r="I891" s="184" t="n">
        <v>-8.1212E-006</v>
      </c>
      <c r="J891" s="184" t="n">
        <v>-2.081E-007</v>
      </c>
      <c r="K891" s="184" t="n">
        <v>0.0011696</v>
      </c>
      <c r="L891" s="184" t="n">
        <v>2.28E-005</v>
      </c>
      <c r="M891" s="185" t="n">
        <v>1.12</v>
      </c>
      <c r="N891" s="1" t="n">
        <v>0</v>
      </c>
      <c r="O891" s="1" t="n">
        <v>0</v>
      </c>
      <c r="P891" s="1" t="n">
        <v>0</v>
      </c>
      <c r="Q891" s="1" t="n">
        <v>1</v>
      </c>
      <c r="R891" s="1" t="n">
        <v>1.1696E-005</v>
      </c>
      <c r="S891" s="1" t="n">
        <v>2.281E-007</v>
      </c>
      <c r="T891" s="1" t="n">
        <v>3</v>
      </c>
      <c r="U891" s="1" t="n">
        <v>0</v>
      </c>
      <c r="V891" s="1" t="n">
        <v>0</v>
      </c>
      <c r="W891" s="186" t="s">
        <v>1478</v>
      </c>
      <c r="X891" s="1" t="s">
        <v>1030</v>
      </c>
      <c r="Y891" s="1" t="s">
        <v>309</v>
      </c>
    </row>
    <row r="892" customFormat="false" ht="14.25" hidden="false" customHeight="true" outlineLevel="0" collapsed="false">
      <c r="A892" s="1" t="s">
        <v>1476</v>
      </c>
      <c r="B892" s="1" t="s">
        <v>305</v>
      </c>
      <c r="C892" s="1" t="n">
        <v>0</v>
      </c>
      <c r="D892" s="1" t="n">
        <v>200</v>
      </c>
      <c r="E892" s="1" t="n">
        <v>976</v>
      </c>
      <c r="F892" s="1" t="s">
        <v>306</v>
      </c>
      <c r="G892" s="184" t="n">
        <v>0.0011612</v>
      </c>
      <c r="H892" s="184" t="n">
        <v>2.24E-005</v>
      </c>
      <c r="I892" s="184" t="n">
        <v>-8.1212E-006</v>
      </c>
      <c r="J892" s="184" t="n">
        <v>-2.081E-007</v>
      </c>
      <c r="K892" s="184" t="n">
        <v>0.0011693</v>
      </c>
      <c r="L892" s="184" t="n">
        <v>2.26E-005</v>
      </c>
      <c r="M892" s="185" t="n">
        <v>1.11</v>
      </c>
      <c r="N892" s="1" t="n">
        <v>0</v>
      </c>
      <c r="O892" s="1" t="n">
        <v>0</v>
      </c>
      <c r="P892" s="1" t="n">
        <v>0</v>
      </c>
      <c r="Q892" s="1" t="n">
        <v>1</v>
      </c>
      <c r="R892" s="1" t="n">
        <v>1.1693E-005</v>
      </c>
      <c r="S892" s="1" t="n">
        <v>2.263E-007</v>
      </c>
      <c r="T892" s="1" t="n">
        <v>3</v>
      </c>
      <c r="U892" s="1" t="n">
        <v>0</v>
      </c>
      <c r="V892" s="1" t="n">
        <v>0</v>
      </c>
      <c r="W892" s="186" t="s">
        <v>1479</v>
      </c>
      <c r="X892" s="1" t="s">
        <v>1030</v>
      </c>
      <c r="Y892" s="1" t="s">
        <v>309</v>
      </c>
    </row>
    <row r="893" customFormat="false" ht="14.25" hidden="false" customHeight="true" outlineLevel="0" collapsed="false">
      <c r="A893" s="1" t="s">
        <v>1480</v>
      </c>
      <c r="B893" s="1" t="s">
        <v>305</v>
      </c>
      <c r="C893" s="1" t="n">
        <v>0</v>
      </c>
      <c r="D893" s="1" t="n">
        <v>200</v>
      </c>
      <c r="E893" s="1" t="n">
        <v>976</v>
      </c>
      <c r="F893" s="1" t="s">
        <v>306</v>
      </c>
      <c r="G893" s="184" t="n">
        <v>0.0015305</v>
      </c>
      <c r="H893" s="184" t="n">
        <v>2.78E-005</v>
      </c>
      <c r="I893" s="184" t="n">
        <v>-8.1212E-006</v>
      </c>
      <c r="J893" s="184" t="n">
        <v>-2.081E-007</v>
      </c>
      <c r="K893" s="184" t="n">
        <v>0.0015387</v>
      </c>
      <c r="L893" s="184" t="n">
        <v>2.8E-005</v>
      </c>
      <c r="M893" s="185" t="n">
        <v>1.04</v>
      </c>
      <c r="N893" s="1" t="n">
        <v>0</v>
      </c>
      <c r="O893" s="1" t="n">
        <v>0</v>
      </c>
      <c r="P893" s="1" t="n">
        <v>0</v>
      </c>
      <c r="Q893" s="1" t="n">
        <v>1</v>
      </c>
      <c r="R893" s="1" t="n">
        <v>1.5387E-005</v>
      </c>
      <c r="S893" s="1" t="n">
        <v>2.803E-007</v>
      </c>
      <c r="T893" s="1" t="n">
        <v>3</v>
      </c>
      <c r="U893" s="1" t="n">
        <v>0</v>
      </c>
      <c r="V893" s="1" t="n">
        <v>0</v>
      </c>
      <c r="W893" s="186" t="s">
        <v>1481</v>
      </c>
      <c r="X893" s="1" t="s">
        <v>1030</v>
      </c>
      <c r="Y893" s="1" t="s">
        <v>309</v>
      </c>
    </row>
    <row r="894" customFormat="false" ht="14.25" hidden="false" customHeight="true" outlineLevel="0" collapsed="false">
      <c r="A894" s="1" t="s">
        <v>1480</v>
      </c>
      <c r="B894" s="1" t="s">
        <v>305</v>
      </c>
      <c r="C894" s="1" t="n">
        <v>0</v>
      </c>
      <c r="D894" s="1" t="n">
        <v>200</v>
      </c>
      <c r="E894" s="1" t="n">
        <v>976</v>
      </c>
      <c r="F894" s="1" t="s">
        <v>306</v>
      </c>
      <c r="G894" s="184" t="n">
        <v>0.001531</v>
      </c>
      <c r="H894" s="184" t="n">
        <v>2.86E-005</v>
      </c>
      <c r="I894" s="184" t="n">
        <v>-8.1212E-006</v>
      </c>
      <c r="J894" s="184" t="n">
        <v>-2.081E-007</v>
      </c>
      <c r="K894" s="184" t="n">
        <v>0.0015391</v>
      </c>
      <c r="L894" s="184" t="n">
        <v>2.88E-005</v>
      </c>
      <c r="M894" s="185" t="n">
        <v>1.07</v>
      </c>
      <c r="N894" s="1" t="n">
        <v>0</v>
      </c>
      <c r="O894" s="1" t="n">
        <v>0</v>
      </c>
      <c r="P894" s="1" t="n">
        <v>0</v>
      </c>
      <c r="Q894" s="1" t="n">
        <v>1</v>
      </c>
      <c r="R894" s="1" t="n">
        <v>1.5391E-005</v>
      </c>
      <c r="S894" s="1" t="n">
        <v>2.876E-007</v>
      </c>
      <c r="T894" s="1" t="n">
        <v>3</v>
      </c>
      <c r="U894" s="1" t="n">
        <v>0</v>
      </c>
      <c r="V894" s="1" t="n">
        <v>0</v>
      </c>
      <c r="W894" s="186" t="s">
        <v>1482</v>
      </c>
      <c r="X894" s="1" t="s">
        <v>1030</v>
      </c>
      <c r="Y894" s="1" t="s">
        <v>309</v>
      </c>
    </row>
    <row r="895" customFormat="false" ht="14.25" hidden="false" customHeight="true" outlineLevel="0" collapsed="false">
      <c r="A895" s="1" t="s">
        <v>1480</v>
      </c>
      <c r="B895" s="1" t="s">
        <v>305</v>
      </c>
      <c r="C895" s="1" t="n">
        <v>0</v>
      </c>
      <c r="D895" s="1" t="n">
        <v>200</v>
      </c>
      <c r="E895" s="1" t="n">
        <v>976</v>
      </c>
      <c r="F895" s="1" t="s">
        <v>306</v>
      </c>
      <c r="G895" s="184" t="n">
        <v>0.0015309</v>
      </c>
      <c r="H895" s="184" t="n">
        <v>2.84E-005</v>
      </c>
      <c r="I895" s="184" t="n">
        <v>-8.1212E-006</v>
      </c>
      <c r="J895" s="184" t="n">
        <v>-2.081E-007</v>
      </c>
      <c r="K895" s="184" t="n">
        <v>0.001539</v>
      </c>
      <c r="L895" s="184" t="n">
        <v>2.86E-005</v>
      </c>
      <c r="M895" s="185" t="n">
        <v>1.07</v>
      </c>
      <c r="N895" s="1" t="n">
        <v>0</v>
      </c>
      <c r="O895" s="1" t="n">
        <v>0</v>
      </c>
      <c r="P895" s="1" t="n">
        <v>0</v>
      </c>
      <c r="Q895" s="1" t="n">
        <v>1</v>
      </c>
      <c r="R895" s="1" t="n">
        <v>1.539E-005</v>
      </c>
      <c r="S895" s="1" t="n">
        <v>2.861E-007</v>
      </c>
      <c r="T895" s="1" t="n">
        <v>3</v>
      </c>
      <c r="U895" s="1" t="n">
        <v>0</v>
      </c>
      <c r="V895" s="1" t="n">
        <v>0</v>
      </c>
      <c r="W895" s="186" t="s">
        <v>1483</v>
      </c>
      <c r="X895" s="1" t="s">
        <v>1030</v>
      </c>
      <c r="Y895" s="1" t="s">
        <v>309</v>
      </c>
    </row>
    <row r="896" customFormat="false" ht="14.25" hidden="false" customHeight="true" outlineLevel="0" collapsed="false">
      <c r="A896" s="1" t="s">
        <v>1484</v>
      </c>
      <c r="B896" s="1" t="s">
        <v>305</v>
      </c>
      <c r="C896" s="1" t="n">
        <v>0</v>
      </c>
      <c r="D896" s="1" t="n">
        <v>200</v>
      </c>
      <c r="E896" s="1" t="n">
        <v>976</v>
      </c>
      <c r="F896" s="1" t="s">
        <v>306</v>
      </c>
      <c r="G896" s="184" t="n">
        <v>0.0022804</v>
      </c>
      <c r="H896" s="184" t="n">
        <v>3.76E-005</v>
      </c>
      <c r="I896" s="184" t="n">
        <v>-8.1212E-006</v>
      </c>
      <c r="J896" s="184" t="n">
        <v>-2.081E-007</v>
      </c>
      <c r="K896" s="184" t="n">
        <v>0.0022885</v>
      </c>
      <c r="L896" s="184" t="n">
        <v>3.78E-005</v>
      </c>
      <c r="M896" s="185" t="n">
        <v>0.95</v>
      </c>
      <c r="N896" s="1" t="n">
        <v>0</v>
      </c>
      <c r="O896" s="1" t="n">
        <v>0</v>
      </c>
      <c r="P896" s="1" t="n">
        <v>0</v>
      </c>
      <c r="Q896" s="1" t="n">
        <v>1</v>
      </c>
      <c r="R896" s="1" t="n">
        <v>2.2885E-005</v>
      </c>
      <c r="S896" s="1" t="n">
        <v>3.784E-007</v>
      </c>
      <c r="T896" s="1" t="n">
        <v>3</v>
      </c>
      <c r="U896" s="1" t="n">
        <v>0</v>
      </c>
      <c r="V896" s="1" t="n">
        <v>0</v>
      </c>
      <c r="W896" s="186" t="s">
        <v>1485</v>
      </c>
      <c r="X896" s="1" t="s">
        <v>1030</v>
      </c>
      <c r="Y896" s="1" t="s">
        <v>309</v>
      </c>
    </row>
    <row r="897" customFormat="false" ht="14.25" hidden="false" customHeight="true" outlineLevel="0" collapsed="false">
      <c r="A897" s="1" t="s">
        <v>1484</v>
      </c>
      <c r="B897" s="1" t="s">
        <v>305</v>
      </c>
      <c r="C897" s="1" t="n">
        <v>0</v>
      </c>
      <c r="D897" s="1" t="n">
        <v>200</v>
      </c>
      <c r="E897" s="1" t="n">
        <v>976</v>
      </c>
      <c r="F897" s="1" t="s">
        <v>306</v>
      </c>
      <c r="G897" s="184" t="n">
        <v>0.0022805</v>
      </c>
      <c r="H897" s="184" t="n">
        <v>3.76E-005</v>
      </c>
      <c r="I897" s="184" t="n">
        <v>-8.1212E-006</v>
      </c>
      <c r="J897" s="184" t="n">
        <v>-2.081E-007</v>
      </c>
      <c r="K897" s="184" t="n">
        <v>0.0022886</v>
      </c>
      <c r="L897" s="184" t="n">
        <v>3.78E-005</v>
      </c>
      <c r="M897" s="185" t="n">
        <v>0.95</v>
      </c>
      <c r="N897" s="1" t="n">
        <v>0</v>
      </c>
      <c r="O897" s="1" t="n">
        <v>0</v>
      </c>
      <c r="P897" s="1" t="n">
        <v>0</v>
      </c>
      <c r="Q897" s="1" t="n">
        <v>1</v>
      </c>
      <c r="R897" s="1" t="n">
        <v>2.2886E-005</v>
      </c>
      <c r="S897" s="1" t="n">
        <v>3.777E-007</v>
      </c>
      <c r="T897" s="1" t="n">
        <v>3</v>
      </c>
      <c r="U897" s="1" t="n">
        <v>0</v>
      </c>
      <c r="V897" s="1" t="n">
        <v>0</v>
      </c>
      <c r="W897" s="186" t="s">
        <v>1486</v>
      </c>
      <c r="X897" s="1" t="s">
        <v>1030</v>
      </c>
      <c r="Y897" s="1" t="s">
        <v>309</v>
      </c>
    </row>
    <row r="898" customFormat="false" ht="14.25" hidden="false" customHeight="true" outlineLevel="0" collapsed="false">
      <c r="A898" s="1" t="s">
        <v>1484</v>
      </c>
      <c r="B898" s="1" t="s">
        <v>305</v>
      </c>
      <c r="C898" s="1" t="n">
        <v>0</v>
      </c>
      <c r="D898" s="1" t="n">
        <v>200</v>
      </c>
      <c r="E898" s="1" t="n">
        <v>976</v>
      </c>
      <c r="F898" s="1" t="s">
        <v>306</v>
      </c>
      <c r="G898" s="184" t="n">
        <v>0.0022801</v>
      </c>
      <c r="H898" s="184" t="n">
        <v>3.76E-005</v>
      </c>
      <c r="I898" s="184" t="n">
        <v>-8.1212E-006</v>
      </c>
      <c r="J898" s="184" t="n">
        <v>-2.081E-007</v>
      </c>
      <c r="K898" s="184" t="n">
        <v>0.0022882</v>
      </c>
      <c r="L898" s="184" t="n">
        <v>3.78E-005</v>
      </c>
      <c r="M898" s="185" t="n">
        <v>0.95</v>
      </c>
      <c r="N898" s="1" t="n">
        <v>0</v>
      </c>
      <c r="O898" s="1" t="n">
        <v>0</v>
      </c>
      <c r="P898" s="1" t="n">
        <v>0</v>
      </c>
      <c r="Q898" s="1" t="n">
        <v>1</v>
      </c>
      <c r="R898" s="1" t="n">
        <v>2.2882E-005</v>
      </c>
      <c r="S898" s="1" t="n">
        <v>3.781E-007</v>
      </c>
      <c r="T898" s="1" t="n">
        <v>3</v>
      </c>
      <c r="U898" s="1" t="n">
        <v>0</v>
      </c>
      <c r="V898" s="1" t="n">
        <v>0</v>
      </c>
      <c r="W898" s="186" t="s">
        <v>1487</v>
      </c>
      <c r="X898" s="1" t="s">
        <v>1030</v>
      </c>
      <c r="Y898" s="1" t="s">
        <v>309</v>
      </c>
    </row>
    <row r="899" customFormat="false" ht="14.25" hidden="false" customHeight="true" outlineLevel="0" collapsed="false">
      <c r="A899" s="1" t="s">
        <v>1488</v>
      </c>
      <c r="B899" s="1" t="s">
        <v>305</v>
      </c>
      <c r="C899" s="1" t="n">
        <v>0</v>
      </c>
      <c r="D899" s="1" t="n">
        <v>200</v>
      </c>
      <c r="E899" s="1" t="n">
        <v>976</v>
      </c>
      <c r="F899" s="1" t="s">
        <v>306</v>
      </c>
      <c r="G899" s="184" t="n">
        <v>0.0044258</v>
      </c>
      <c r="H899" s="184" t="n">
        <v>6.56E-005</v>
      </c>
      <c r="I899" s="184" t="n">
        <v>-8.1212E-006</v>
      </c>
      <c r="J899" s="184" t="n">
        <v>-2.081E-007</v>
      </c>
      <c r="K899" s="184" t="n">
        <v>0.0044339</v>
      </c>
      <c r="L899" s="184" t="n">
        <v>6.58E-005</v>
      </c>
      <c r="M899" s="185" t="n">
        <v>0.85</v>
      </c>
      <c r="N899" s="1" t="n">
        <v>0</v>
      </c>
      <c r="O899" s="1" t="n">
        <v>0</v>
      </c>
      <c r="P899" s="1" t="n">
        <v>0</v>
      </c>
      <c r="Q899" s="1" t="n">
        <v>1</v>
      </c>
      <c r="R899" s="1" t="n">
        <v>4.4339E-005</v>
      </c>
      <c r="S899" s="1" t="n">
        <v>6.579E-007</v>
      </c>
      <c r="T899" s="1" t="n">
        <v>4</v>
      </c>
      <c r="U899" s="1" t="n">
        <v>0</v>
      </c>
      <c r="V899" s="1" t="n">
        <v>0</v>
      </c>
      <c r="W899" s="186" t="s">
        <v>1489</v>
      </c>
      <c r="X899" s="1" t="s">
        <v>1030</v>
      </c>
      <c r="Y899" s="1" t="s">
        <v>309</v>
      </c>
    </row>
    <row r="900" customFormat="false" ht="14.25" hidden="false" customHeight="true" outlineLevel="0" collapsed="false">
      <c r="A900" s="1" t="s">
        <v>1488</v>
      </c>
      <c r="B900" s="1" t="s">
        <v>305</v>
      </c>
      <c r="C900" s="1" t="n">
        <v>0</v>
      </c>
      <c r="D900" s="1" t="n">
        <v>200</v>
      </c>
      <c r="E900" s="1" t="n">
        <v>976</v>
      </c>
      <c r="F900" s="1" t="s">
        <v>306</v>
      </c>
      <c r="G900" s="184" t="n">
        <v>0.0044243</v>
      </c>
      <c r="H900" s="184" t="n">
        <v>6.47E-005</v>
      </c>
      <c r="I900" s="184" t="n">
        <v>-8.1212E-006</v>
      </c>
      <c r="J900" s="184" t="n">
        <v>-2.081E-007</v>
      </c>
      <c r="K900" s="184" t="n">
        <v>0.0044324</v>
      </c>
      <c r="L900" s="184" t="n">
        <v>6.49E-005</v>
      </c>
      <c r="M900" s="185" t="n">
        <v>0.84</v>
      </c>
      <c r="N900" s="1" t="n">
        <v>0</v>
      </c>
      <c r="O900" s="1" t="n">
        <v>0</v>
      </c>
      <c r="P900" s="1" t="n">
        <v>0</v>
      </c>
      <c r="Q900" s="1" t="n">
        <v>1</v>
      </c>
      <c r="R900" s="1" t="n">
        <v>4.4324E-005</v>
      </c>
      <c r="S900" s="1" t="n">
        <v>6.492E-007</v>
      </c>
      <c r="T900" s="1" t="n">
        <v>4</v>
      </c>
      <c r="U900" s="1" t="n">
        <v>0</v>
      </c>
      <c r="V900" s="1" t="n">
        <v>0</v>
      </c>
      <c r="W900" s="186" t="s">
        <v>1490</v>
      </c>
      <c r="X900" s="1" t="s">
        <v>1030</v>
      </c>
      <c r="Y900" s="1" t="s">
        <v>309</v>
      </c>
    </row>
    <row r="901" customFormat="false" ht="14.25" hidden="false" customHeight="true" outlineLevel="0" collapsed="false">
      <c r="A901" s="1" t="s">
        <v>1488</v>
      </c>
      <c r="B901" s="1" t="s">
        <v>305</v>
      </c>
      <c r="C901" s="1" t="n">
        <v>0</v>
      </c>
      <c r="D901" s="1" t="n">
        <v>200</v>
      </c>
      <c r="E901" s="1" t="n">
        <v>976</v>
      </c>
      <c r="F901" s="1" t="s">
        <v>306</v>
      </c>
      <c r="G901" s="184" t="n">
        <v>0.0044239</v>
      </c>
      <c r="H901" s="184" t="n">
        <v>6.56E-005</v>
      </c>
      <c r="I901" s="184" t="n">
        <v>-8.1212E-006</v>
      </c>
      <c r="J901" s="184" t="n">
        <v>-2.081E-007</v>
      </c>
      <c r="K901" s="184" t="n">
        <v>0.004432</v>
      </c>
      <c r="L901" s="184" t="n">
        <v>6.58E-005</v>
      </c>
      <c r="M901" s="185" t="n">
        <v>0.85</v>
      </c>
      <c r="N901" s="1" t="n">
        <v>0</v>
      </c>
      <c r="O901" s="1" t="n">
        <v>0</v>
      </c>
      <c r="P901" s="1" t="n">
        <v>0</v>
      </c>
      <c r="Q901" s="1" t="n">
        <v>1</v>
      </c>
      <c r="R901" s="1" t="n">
        <v>4.432E-005</v>
      </c>
      <c r="S901" s="1" t="n">
        <v>6.578E-007</v>
      </c>
      <c r="T901" s="1" t="n">
        <v>4</v>
      </c>
      <c r="U901" s="1" t="n">
        <v>0</v>
      </c>
      <c r="V901" s="1" t="n">
        <v>0</v>
      </c>
      <c r="W901" s="186" t="s">
        <v>1491</v>
      </c>
      <c r="X901" s="1" t="s">
        <v>1030</v>
      </c>
      <c r="Y901" s="1" t="s">
        <v>309</v>
      </c>
    </row>
    <row r="902" customFormat="false" ht="14.25" hidden="false" customHeight="true" outlineLevel="0" collapsed="false">
      <c r="A902" s="1" t="s">
        <v>1492</v>
      </c>
      <c r="B902" s="1" t="s">
        <v>305</v>
      </c>
      <c r="C902" s="1" t="n">
        <v>0</v>
      </c>
      <c r="D902" s="1" t="n">
        <v>200</v>
      </c>
      <c r="E902" s="1" t="n">
        <v>976</v>
      </c>
      <c r="F902" s="1" t="s">
        <v>306</v>
      </c>
      <c r="G902" s="184" t="n">
        <v>0.0015725</v>
      </c>
      <c r="H902" s="184" t="n">
        <v>3.4E-005</v>
      </c>
      <c r="I902" s="184" t="n">
        <v>-8.1212E-006</v>
      </c>
      <c r="J902" s="184" t="n">
        <v>-2.081E-007</v>
      </c>
      <c r="K902" s="184" t="n">
        <v>0.0015807</v>
      </c>
      <c r="L902" s="184" t="n">
        <v>3.43E-005</v>
      </c>
      <c r="M902" s="185" t="n">
        <v>1.24</v>
      </c>
      <c r="N902" s="1" t="n">
        <v>0</v>
      </c>
      <c r="O902" s="1" t="n">
        <v>0</v>
      </c>
      <c r="P902" s="1" t="n">
        <v>0</v>
      </c>
      <c r="Q902" s="1" t="n">
        <v>1</v>
      </c>
      <c r="R902" s="1" t="n">
        <v>1.5807E-005</v>
      </c>
      <c r="S902" s="1" t="n">
        <v>3.425E-007</v>
      </c>
      <c r="T902" s="1" t="n">
        <v>3</v>
      </c>
      <c r="U902" s="1" t="n">
        <v>0</v>
      </c>
      <c r="V902" s="1" t="n">
        <v>0</v>
      </c>
      <c r="W902" s="186" t="s">
        <v>1493</v>
      </c>
      <c r="X902" s="1" t="s">
        <v>1030</v>
      </c>
      <c r="Y902" s="1" t="s">
        <v>309</v>
      </c>
    </row>
    <row r="903" customFormat="false" ht="14.25" hidden="false" customHeight="true" outlineLevel="0" collapsed="false">
      <c r="A903" s="1" t="s">
        <v>1492</v>
      </c>
      <c r="B903" s="1" t="s">
        <v>305</v>
      </c>
      <c r="C903" s="1" t="n">
        <v>0</v>
      </c>
      <c r="D903" s="1" t="n">
        <v>200</v>
      </c>
      <c r="E903" s="1" t="n">
        <v>976</v>
      </c>
      <c r="F903" s="1" t="s">
        <v>306</v>
      </c>
      <c r="G903" s="184" t="n">
        <v>0.0015723</v>
      </c>
      <c r="H903" s="184" t="n">
        <v>3.37E-005</v>
      </c>
      <c r="I903" s="184" t="n">
        <v>-8.1212E-006</v>
      </c>
      <c r="J903" s="184" t="n">
        <v>-2.081E-007</v>
      </c>
      <c r="K903" s="184" t="n">
        <v>0.0015804</v>
      </c>
      <c r="L903" s="184" t="n">
        <v>3.39E-005</v>
      </c>
      <c r="M903" s="185" t="n">
        <v>1.23</v>
      </c>
      <c r="N903" s="1" t="n">
        <v>0</v>
      </c>
      <c r="O903" s="1" t="n">
        <v>0</v>
      </c>
      <c r="P903" s="1" t="n">
        <v>0</v>
      </c>
      <c r="Q903" s="1" t="n">
        <v>1</v>
      </c>
      <c r="R903" s="1" t="n">
        <v>1.5804E-005</v>
      </c>
      <c r="S903" s="1" t="n">
        <v>3.392E-007</v>
      </c>
      <c r="T903" s="1" t="n">
        <v>3</v>
      </c>
      <c r="U903" s="1" t="n">
        <v>0</v>
      </c>
      <c r="V903" s="1" t="n">
        <v>0</v>
      </c>
      <c r="W903" s="186" t="s">
        <v>1494</v>
      </c>
      <c r="X903" s="1" t="s">
        <v>1030</v>
      </c>
      <c r="Y903" s="1" t="s">
        <v>309</v>
      </c>
    </row>
    <row r="904" customFormat="false" ht="14.25" hidden="false" customHeight="true" outlineLevel="0" collapsed="false">
      <c r="A904" s="1" t="s">
        <v>1492</v>
      </c>
      <c r="B904" s="1" t="s">
        <v>305</v>
      </c>
      <c r="C904" s="1" t="n">
        <v>0</v>
      </c>
      <c r="D904" s="1" t="n">
        <v>200</v>
      </c>
      <c r="E904" s="1" t="n">
        <v>976</v>
      </c>
      <c r="F904" s="1" t="s">
        <v>306</v>
      </c>
      <c r="G904" s="184" t="n">
        <v>0.0015724</v>
      </c>
      <c r="H904" s="184" t="n">
        <v>3.37E-005</v>
      </c>
      <c r="I904" s="184" t="n">
        <v>-8.1212E-006</v>
      </c>
      <c r="J904" s="184" t="n">
        <v>-2.081E-007</v>
      </c>
      <c r="K904" s="184" t="n">
        <v>0.0015805</v>
      </c>
      <c r="L904" s="184" t="n">
        <v>3.39E-005</v>
      </c>
      <c r="M904" s="185" t="n">
        <v>1.23</v>
      </c>
      <c r="N904" s="1" t="n">
        <v>0</v>
      </c>
      <c r="O904" s="1" t="n">
        <v>0</v>
      </c>
      <c r="P904" s="1" t="n">
        <v>0</v>
      </c>
      <c r="Q904" s="1" t="n">
        <v>1</v>
      </c>
      <c r="R904" s="1" t="n">
        <v>1.5805E-005</v>
      </c>
      <c r="S904" s="1" t="n">
        <v>3.393E-007</v>
      </c>
      <c r="T904" s="1" t="n">
        <v>3</v>
      </c>
      <c r="U904" s="1" t="n">
        <v>0</v>
      </c>
      <c r="V904" s="1" t="n">
        <v>0</v>
      </c>
      <c r="W904" s="186" t="s">
        <v>1495</v>
      </c>
      <c r="X904" s="1" t="s">
        <v>1030</v>
      </c>
      <c r="Y904" s="1" t="s">
        <v>309</v>
      </c>
    </row>
    <row r="905" customFormat="false" ht="14.25" hidden="false" customHeight="true" outlineLevel="0" collapsed="false">
      <c r="A905" s="1" t="s">
        <v>1496</v>
      </c>
      <c r="B905" s="1" t="s">
        <v>305</v>
      </c>
      <c r="C905" s="1" t="n">
        <v>0</v>
      </c>
      <c r="D905" s="1" t="n">
        <v>200</v>
      </c>
      <c r="E905" s="1" t="n">
        <v>976</v>
      </c>
      <c r="F905" s="1" t="s">
        <v>306</v>
      </c>
      <c r="G905" s="184" t="n">
        <v>0.0015138</v>
      </c>
      <c r="H905" s="184" t="n">
        <v>3.8E-005</v>
      </c>
      <c r="I905" s="184" t="n">
        <v>-8.1212E-006</v>
      </c>
      <c r="J905" s="184" t="n">
        <v>-2.081E-007</v>
      </c>
      <c r="K905" s="184" t="n">
        <v>0.0015219</v>
      </c>
      <c r="L905" s="184" t="n">
        <v>3.82E-005</v>
      </c>
      <c r="M905" s="185" t="n">
        <v>1.44</v>
      </c>
      <c r="N905" s="1" t="n">
        <v>0</v>
      </c>
      <c r="O905" s="1" t="n">
        <v>0</v>
      </c>
      <c r="P905" s="1" t="n">
        <v>0</v>
      </c>
      <c r="Q905" s="1" t="n">
        <v>1</v>
      </c>
      <c r="R905" s="1" t="n">
        <v>1.5219E-005</v>
      </c>
      <c r="S905" s="1" t="n">
        <v>3.821E-007</v>
      </c>
      <c r="T905" s="1" t="n">
        <v>3</v>
      </c>
      <c r="U905" s="1" t="n">
        <v>0</v>
      </c>
      <c r="V905" s="1" t="n">
        <v>0</v>
      </c>
      <c r="W905" s="186" t="s">
        <v>1497</v>
      </c>
      <c r="X905" s="1" t="s">
        <v>1030</v>
      </c>
      <c r="Y905" s="1" t="s">
        <v>309</v>
      </c>
    </row>
    <row r="906" customFormat="false" ht="14.25" hidden="false" customHeight="true" outlineLevel="0" collapsed="false">
      <c r="A906" s="1" t="s">
        <v>1496</v>
      </c>
      <c r="B906" s="1" t="s">
        <v>305</v>
      </c>
      <c r="C906" s="1" t="n">
        <v>0</v>
      </c>
      <c r="D906" s="1" t="n">
        <v>200</v>
      </c>
      <c r="E906" s="1" t="n">
        <v>976</v>
      </c>
      <c r="F906" s="1" t="s">
        <v>306</v>
      </c>
      <c r="G906" s="184" t="n">
        <v>0.0015137</v>
      </c>
      <c r="H906" s="184" t="n">
        <v>3.82E-005</v>
      </c>
      <c r="I906" s="184" t="n">
        <v>-8.1212E-006</v>
      </c>
      <c r="J906" s="184" t="n">
        <v>-2.081E-007</v>
      </c>
      <c r="K906" s="184" t="n">
        <v>0.0015218</v>
      </c>
      <c r="L906" s="184" t="n">
        <v>3.84E-005</v>
      </c>
      <c r="M906" s="185" t="n">
        <v>1.44</v>
      </c>
      <c r="N906" s="1" t="n">
        <v>0</v>
      </c>
      <c r="O906" s="1" t="n">
        <v>0</v>
      </c>
      <c r="P906" s="1" t="n">
        <v>0</v>
      </c>
      <c r="Q906" s="1" t="n">
        <v>1</v>
      </c>
      <c r="R906" s="1" t="n">
        <v>1.5218E-005</v>
      </c>
      <c r="S906" s="1" t="n">
        <v>3.838E-007</v>
      </c>
      <c r="T906" s="1" t="n">
        <v>3</v>
      </c>
      <c r="U906" s="1" t="n">
        <v>0</v>
      </c>
      <c r="V906" s="1" t="n">
        <v>0</v>
      </c>
      <c r="W906" s="186" t="s">
        <v>1498</v>
      </c>
      <c r="X906" s="1" t="s">
        <v>1030</v>
      </c>
      <c r="Y906" s="1" t="s">
        <v>309</v>
      </c>
    </row>
    <row r="907" customFormat="false" ht="14.25" hidden="false" customHeight="true" outlineLevel="0" collapsed="false">
      <c r="A907" s="1" t="s">
        <v>1496</v>
      </c>
      <c r="B907" s="1" t="s">
        <v>305</v>
      </c>
      <c r="C907" s="1" t="n">
        <v>0</v>
      </c>
      <c r="D907" s="1" t="n">
        <v>200</v>
      </c>
      <c r="E907" s="1" t="n">
        <v>976</v>
      </c>
      <c r="F907" s="1" t="s">
        <v>306</v>
      </c>
      <c r="G907" s="184" t="n">
        <v>0.0015136</v>
      </c>
      <c r="H907" s="184" t="n">
        <v>3.82E-005</v>
      </c>
      <c r="I907" s="184" t="n">
        <v>-8.1212E-006</v>
      </c>
      <c r="J907" s="184" t="n">
        <v>-2.081E-007</v>
      </c>
      <c r="K907" s="184" t="n">
        <v>0.0015217</v>
      </c>
      <c r="L907" s="184" t="n">
        <v>3.84E-005</v>
      </c>
      <c r="M907" s="185" t="n">
        <v>1.45</v>
      </c>
      <c r="N907" s="1" t="n">
        <v>0</v>
      </c>
      <c r="O907" s="1" t="n">
        <v>0</v>
      </c>
      <c r="P907" s="1" t="n">
        <v>0</v>
      </c>
      <c r="Q907" s="1" t="n">
        <v>1</v>
      </c>
      <c r="R907" s="1" t="n">
        <v>1.5217E-005</v>
      </c>
      <c r="S907" s="1" t="n">
        <v>3.842E-007</v>
      </c>
      <c r="T907" s="1" t="n">
        <v>3</v>
      </c>
      <c r="U907" s="1" t="n">
        <v>0</v>
      </c>
      <c r="V907" s="1" t="n">
        <v>0</v>
      </c>
      <c r="W907" s="186" t="s">
        <v>1499</v>
      </c>
      <c r="X907" s="1" t="s">
        <v>1030</v>
      </c>
      <c r="Y907" s="1" t="s">
        <v>309</v>
      </c>
    </row>
    <row r="908" customFormat="false" ht="14.25" hidden="false" customHeight="true" outlineLevel="0" collapsed="false">
      <c r="A908" s="1" t="s">
        <v>1500</v>
      </c>
      <c r="B908" s="1" t="s">
        <v>305</v>
      </c>
      <c r="C908" s="1" t="n">
        <v>0</v>
      </c>
      <c r="D908" s="1" t="n">
        <v>200</v>
      </c>
      <c r="E908" s="1" t="n">
        <v>976</v>
      </c>
      <c r="F908" s="1" t="s">
        <v>306</v>
      </c>
      <c r="G908" s="184" t="n">
        <v>0.0013401</v>
      </c>
      <c r="H908" s="184" t="n">
        <v>3.09E-005</v>
      </c>
      <c r="I908" s="184" t="n">
        <v>-8.1212E-006</v>
      </c>
      <c r="J908" s="184" t="n">
        <v>-2.081E-007</v>
      </c>
      <c r="K908" s="184" t="n">
        <v>0.0013482</v>
      </c>
      <c r="L908" s="184" t="n">
        <v>3.11E-005</v>
      </c>
      <c r="M908" s="185" t="n">
        <v>1.32</v>
      </c>
      <c r="N908" s="1" t="n">
        <v>0</v>
      </c>
      <c r="O908" s="1" t="n">
        <v>0</v>
      </c>
      <c r="P908" s="1" t="n">
        <v>0</v>
      </c>
      <c r="Q908" s="1" t="n">
        <v>1</v>
      </c>
      <c r="R908" s="1" t="n">
        <v>1.3482E-005</v>
      </c>
      <c r="S908" s="1" t="n">
        <v>3.111E-007</v>
      </c>
      <c r="T908" s="1" t="n">
        <v>3</v>
      </c>
      <c r="U908" s="1" t="n">
        <v>0</v>
      </c>
      <c r="V908" s="1" t="n">
        <v>0</v>
      </c>
      <c r="W908" s="186" t="s">
        <v>1501</v>
      </c>
      <c r="X908" s="1" t="s">
        <v>1030</v>
      </c>
      <c r="Y908" s="1" t="s">
        <v>309</v>
      </c>
    </row>
    <row r="909" customFormat="false" ht="14.25" hidden="false" customHeight="true" outlineLevel="0" collapsed="false">
      <c r="A909" s="1" t="s">
        <v>1500</v>
      </c>
      <c r="B909" s="1" t="s">
        <v>305</v>
      </c>
      <c r="C909" s="1" t="n">
        <v>0</v>
      </c>
      <c r="D909" s="1" t="n">
        <v>200</v>
      </c>
      <c r="E909" s="1" t="n">
        <v>976</v>
      </c>
      <c r="F909" s="1" t="s">
        <v>306</v>
      </c>
      <c r="G909" s="184" t="n">
        <v>0.00134</v>
      </c>
      <c r="H909" s="184" t="n">
        <v>3.04E-005</v>
      </c>
      <c r="I909" s="184" t="n">
        <v>-8.1212E-006</v>
      </c>
      <c r="J909" s="184" t="n">
        <v>-2.081E-007</v>
      </c>
      <c r="K909" s="184" t="n">
        <v>0.0013481</v>
      </c>
      <c r="L909" s="184" t="n">
        <v>3.06E-005</v>
      </c>
      <c r="M909" s="185" t="n">
        <v>1.3</v>
      </c>
      <c r="N909" s="1" t="n">
        <v>0</v>
      </c>
      <c r="O909" s="1" t="n">
        <v>0</v>
      </c>
      <c r="P909" s="1" t="n">
        <v>0</v>
      </c>
      <c r="Q909" s="1" t="n">
        <v>1</v>
      </c>
      <c r="R909" s="1" t="n">
        <v>1.3481E-005</v>
      </c>
      <c r="S909" s="1" t="n">
        <v>3.062E-007</v>
      </c>
      <c r="T909" s="1" t="n">
        <v>3</v>
      </c>
      <c r="U909" s="1" t="n">
        <v>0</v>
      </c>
      <c r="V909" s="1" t="n">
        <v>0</v>
      </c>
      <c r="W909" s="186" t="s">
        <v>1502</v>
      </c>
      <c r="X909" s="1" t="s">
        <v>1030</v>
      </c>
      <c r="Y909" s="1" t="s">
        <v>309</v>
      </c>
    </row>
    <row r="910" customFormat="false" ht="14.25" hidden="false" customHeight="true" outlineLevel="0" collapsed="false">
      <c r="A910" s="1" t="s">
        <v>1500</v>
      </c>
      <c r="B910" s="1" t="s">
        <v>305</v>
      </c>
      <c r="C910" s="1" t="n">
        <v>0</v>
      </c>
      <c r="D910" s="1" t="n">
        <v>200</v>
      </c>
      <c r="E910" s="1" t="n">
        <v>976</v>
      </c>
      <c r="F910" s="1" t="s">
        <v>306</v>
      </c>
      <c r="G910" s="184" t="n">
        <v>0.0013397</v>
      </c>
      <c r="H910" s="184" t="n">
        <v>3.03E-005</v>
      </c>
      <c r="I910" s="184" t="n">
        <v>-8.1212E-006</v>
      </c>
      <c r="J910" s="184" t="n">
        <v>-2.081E-007</v>
      </c>
      <c r="K910" s="184" t="n">
        <v>0.0013479</v>
      </c>
      <c r="L910" s="184" t="n">
        <v>3.05E-005</v>
      </c>
      <c r="M910" s="185" t="n">
        <v>1.29</v>
      </c>
      <c r="N910" s="1" t="n">
        <v>0</v>
      </c>
      <c r="O910" s="1" t="n">
        <v>0</v>
      </c>
      <c r="P910" s="1" t="n">
        <v>0</v>
      </c>
      <c r="Q910" s="1" t="n">
        <v>1</v>
      </c>
      <c r="R910" s="1" t="n">
        <v>1.3479E-005</v>
      </c>
      <c r="S910" s="1" t="n">
        <v>3.046E-007</v>
      </c>
      <c r="T910" s="1" t="n">
        <v>3</v>
      </c>
      <c r="U910" s="1" t="n">
        <v>0</v>
      </c>
      <c r="V910" s="1" t="n">
        <v>0</v>
      </c>
      <c r="W910" s="186" t="s">
        <v>1503</v>
      </c>
      <c r="X910" s="1" t="s">
        <v>1030</v>
      </c>
      <c r="Y910" s="1" t="s">
        <v>309</v>
      </c>
    </row>
    <row r="911" customFormat="false" ht="14.25" hidden="false" customHeight="true" outlineLevel="0" collapsed="false">
      <c r="A911" s="1" t="s">
        <v>1504</v>
      </c>
      <c r="B911" s="1" t="s">
        <v>305</v>
      </c>
      <c r="C911" s="1" t="n">
        <v>0</v>
      </c>
      <c r="D911" s="1" t="n">
        <v>200</v>
      </c>
      <c r="E911" s="1" t="n">
        <v>976</v>
      </c>
      <c r="F911" s="1" t="s">
        <v>306</v>
      </c>
      <c r="G911" s="184" t="n">
        <v>0.00097975</v>
      </c>
      <c r="H911" s="184" t="n">
        <v>2.1395E-005</v>
      </c>
      <c r="I911" s="184" t="n">
        <v>-8.1212E-006</v>
      </c>
      <c r="J911" s="184" t="n">
        <v>-2.081E-007</v>
      </c>
      <c r="K911" s="184" t="n">
        <v>0.00098788</v>
      </c>
      <c r="L911" s="184" t="n">
        <v>2.1603E-005</v>
      </c>
      <c r="M911" s="185" t="n">
        <v>1.25</v>
      </c>
      <c r="N911" s="1" t="n">
        <v>0</v>
      </c>
      <c r="O911" s="1" t="n">
        <v>0</v>
      </c>
      <c r="P911" s="1" t="n">
        <v>0</v>
      </c>
      <c r="Q911" s="1" t="n">
        <v>1</v>
      </c>
      <c r="R911" s="1" t="n">
        <v>9.8788E-006</v>
      </c>
      <c r="S911" s="1" t="n">
        <v>2.16E-007</v>
      </c>
      <c r="T911" s="1" t="n">
        <v>3</v>
      </c>
      <c r="U911" s="1" t="n">
        <v>0</v>
      </c>
      <c r="V911" s="1" t="n">
        <v>0</v>
      </c>
      <c r="W911" s="186" t="s">
        <v>1505</v>
      </c>
      <c r="X911" s="1" t="s">
        <v>1030</v>
      </c>
      <c r="Y911" s="1" t="s">
        <v>309</v>
      </c>
    </row>
    <row r="912" customFormat="false" ht="14.25" hidden="false" customHeight="true" outlineLevel="0" collapsed="false">
      <c r="A912" s="1" t="s">
        <v>1504</v>
      </c>
      <c r="B912" s="1" t="s">
        <v>305</v>
      </c>
      <c r="C912" s="1" t="n">
        <v>0</v>
      </c>
      <c r="D912" s="1" t="n">
        <v>200</v>
      </c>
      <c r="E912" s="1" t="n">
        <v>976</v>
      </c>
      <c r="F912" s="1" t="s">
        <v>306</v>
      </c>
      <c r="G912" s="184" t="n">
        <v>0.00097937</v>
      </c>
      <c r="H912" s="184" t="n">
        <v>2.1588E-005</v>
      </c>
      <c r="I912" s="184" t="n">
        <v>-8.1212E-006</v>
      </c>
      <c r="J912" s="184" t="n">
        <v>-2.081E-007</v>
      </c>
      <c r="K912" s="184" t="n">
        <v>0.00098749</v>
      </c>
      <c r="L912" s="184" t="n">
        <v>2.1796E-005</v>
      </c>
      <c r="M912" s="185" t="n">
        <v>1.26</v>
      </c>
      <c r="N912" s="1" t="n">
        <v>0</v>
      </c>
      <c r="O912" s="1" t="n">
        <v>0</v>
      </c>
      <c r="P912" s="1" t="n">
        <v>0</v>
      </c>
      <c r="Q912" s="1" t="n">
        <v>1</v>
      </c>
      <c r="R912" s="1" t="n">
        <v>9.8749E-006</v>
      </c>
      <c r="S912" s="1" t="n">
        <v>2.18E-007</v>
      </c>
      <c r="T912" s="1" t="n">
        <v>3</v>
      </c>
      <c r="U912" s="1" t="n">
        <v>0</v>
      </c>
      <c r="V912" s="1" t="n">
        <v>0</v>
      </c>
      <c r="W912" s="186" t="s">
        <v>1506</v>
      </c>
      <c r="X912" s="1" t="s">
        <v>1030</v>
      </c>
      <c r="Y912" s="1" t="s">
        <v>309</v>
      </c>
    </row>
    <row r="913" customFormat="false" ht="14.25" hidden="false" customHeight="true" outlineLevel="0" collapsed="false">
      <c r="A913" s="1" t="s">
        <v>1504</v>
      </c>
      <c r="B913" s="1" t="s">
        <v>305</v>
      </c>
      <c r="C913" s="1" t="n">
        <v>0</v>
      </c>
      <c r="D913" s="1" t="n">
        <v>200</v>
      </c>
      <c r="E913" s="1" t="n">
        <v>976</v>
      </c>
      <c r="F913" s="1" t="s">
        <v>306</v>
      </c>
      <c r="G913" s="184" t="n">
        <v>0.00097942</v>
      </c>
      <c r="H913" s="184" t="n">
        <v>2.1413E-005</v>
      </c>
      <c r="I913" s="184" t="n">
        <v>-8.1212E-006</v>
      </c>
      <c r="J913" s="184" t="n">
        <v>-2.081E-007</v>
      </c>
      <c r="K913" s="184" t="n">
        <v>0.00098754</v>
      </c>
      <c r="L913" s="184" t="n">
        <v>2.1621E-005</v>
      </c>
      <c r="M913" s="185" t="n">
        <v>1.25</v>
      </c>
      <c r="N913" s="1" t="n">
        <v>0</v>
      </c>
      <c r="O913" s="1" t="n">
        <v>0</v>
      </c>
      <c r="P913" s="1" t="n">
        <v>0</v>
      </c>
      <c r="Q913" s="1" t="n">
        <v>1</v>
      </c>
      <c r="R913" s="1" t="n">
        <v>9.8754E-006</v>
      </c>
      <c r="S913" s="1" t="n">
        <v>2.162E-007</v>
      </c>
      <c r="T913" s="1" t="n">
        <v>3</v>
      </c>
      <c r="U913" s="1" t="n">
        <v>0</v>
      </c>
      <c r="V913" s="1" t="n">
        <v>0</v>
      </c>
      <c r="W913" s="186" t="s">
        <v>1507</v>
      </c>
      <c r="X913" s="1" t="s">
        <v>1030</v>
      </c>
      <c r="Y913" s="1" t="s">
        <v>309</v>
      </c>
    </row>
    <row r="914" customFormat="false" ht="14.25" hidden="false" customHeight="true" outlineLevel="0" collapsed="false">
      <c r="A914" s="1" t="s">
        <v>1508</v>
      </c>
      <c r="B914" s="1" t="s">
        <v>305</v>
      </c>
      <c r="C914" s="1" t="n">
        <v>0</v>
      </c>
      <c r="D914" s="1" t="n">
        <v>200</v>
      </c>
      <c r="E914" s="1" t="n">
        <v>976</v>
      </c>
      <c r="F914" s="1" t="s">
        <v>306</v>
      </c>
      <c r="G914" s="184" t="n">
        <v>0.0011011</v>
      </c>
      <c r="H914" s="184" t="n">
        <v>2.36E-005</v>
      </c>
      <c r="I914" s="184" t="n">
        <v>-8.1212E-006</v>
      </c>
      <c r="J914" s="184" t="n">
        <v>-2.081E-007</v>
      </c>
      <c r="K914" s="184" t="n">
        <v>0.0011092</v>
      </c>
      <c r="L914" s="184" t="n">
        <v>2.38E-005</v>
      </c>
      <c r="M914" s="185" t="n">
        <v>1.23</v>
      </c>
      <c r="N914" s="1" t="n">
        <v>0</v>
      </c>
      <c r="O914" s="1" t="n">
        <v>0</v>
      </c>
      <c r="P914" s="1" t="n">
        <v>0</v>
      </c>
      <c r="Q914" s="1" t="n">
        <v>1</v>
      </c>
      <c r="R914" s="1" t="n">
        <v>1.1092E-005</v>
      </c>
      <c r="S914" s="1" t="n">
        <v>2.381E-007</v>
      </c>
      <c r="T914" s="1" t="n">
        <v>3</v>
      </c>
      <c r="U914" s="1" t="n">
        <v>0</v>
      </c>
      <c r="V914" s="1" t="n">
        <v>0</v>
      </c>
      <c r="W914" s="186" t="s">
        <v>1509</v>
      </c>
      <c r="X914" s="1" t="s">
        <v>1030</v>
      </c>
      <c r="Y914" s="1" t="s">
        <v>309</v>
      </c>
    </row>
    <row r="915" customFormat="false" ht="14.25" hidden="false" customHeight="true" outlineLevel="0" collapsed="false">
      <c r="A915" s="1" t="s">
        <v>1508</v>
      </c>
      <c r="B915" s="1" t="s">
        <v>305</v>
      </c>
      <c r="C915" s="1" t="n">
        <v>0</v>
      </c>
      <c r="D915" s="1" t="n">
        <v>200</v>
      </c>
      <c r="E915" s="1" t="n">
        <v>976</v>
      </c>
      <c r="F915" s="1" t="s">
        <v>306</v>
      </c>
      <c r="G915" s="184" t="n">
        <v>0.0011011</v>
      </c>
      <c r="H915" s="184" t="n">
        <v>2.34E-005</v>
      </c>
      <c r="I915" s="184" t="n">
        <v>-8.1212E-006</v>
      </c>
      <c r="J915" s="184" t="n">
        <v>-2.081E-007</v>
      </c>
      <c r="K915" s="184" t="n">
        <v>0.0011092</v>
      </c>
      <c r="L915" s="184" t="n">
        <v>2.36E-005</v>
      </c>
      <c r="M915" s="185" t="n">
        <v>1.22</v>
      </c>
      <c r="N915" s="1" t="n">
        <v>0</v>
      </c>
      <c r="O915" s="1" t="n">
        <v>0</v>
      </c>
      <c r="P915" s="1" t="n">
        <v>0</v>
      </c>
      <c r="Q915" s="1" t="n">
        <v>1</v>
      </c>
      <c r="R915" s="1" t="n">
        <v>1.1092E-005</v>
      </c>
      <c r="S915" s="1" t="n">
        <v>2.356E-007</v>
      </c>
      <c r="T915" s="1" t="n">
        <v>3</v>
      </c>
      <c r="U915" s="1" t="n">
        <v>0</v>
      </c>
      <c r="V915" s="1" t="n">
        <v>0</v>
      </c>
      <c r="W915" s="186" t="s">
        <v>1510</v>
      </c>
      <c r="X915" s="1" t="s">
        <v>1030</v>
      </c>
      <c r="Y915" s="1" t="s">
        <v>309</v>
      </c>
    </row>
    <row r="916" customFormat="false" ht="14.25" hidden="false" customHeight="true" outlineLevel="0" collapsed="false">
      <c r="A916" s="1" t="s">
        <v>1508</v>
      </c>
      <c r="B916" s="1" t="s">
        <v>305</v>
      </c>
      <c r="C916" s="1" t="n">
        <v>0</v>
      </c>
      <c r="D916" s="1" t="n">
        <v>200</v>
      </c>
      <c r="E916" s="1" t="n">
        <v>976</v>
      </c>
      <c r="F916" s="1" t="s">
        <v>306</v>
      </c>
      <c r="G916" s="184" t="n">
        <v>0.0011002</v>
      </c>
      <c r="H916" s="184" t="n">
        <v>2.27E-005</v>
      </c>
      <c r="I916" s="184" t="n">
        <v>-8.1212E-006</v>
      </c>
      <c r="J916" s="184" t="n">
        <v>-2.081E-007</v>
      </c>
      <c r="K916" s="184" t="n">
        <v>0.0011083</v>
      </c>
      <c r="L916" s="184" t="n">
        <v>2.29E-005</v>
      </c>
      <c r="M916" s="185" t="n">
        <v>1.18</v>
      </c>
      <c r="N916" s="1" t="n">
        <v>0</v>
      </c>
      <c r="O916" s="1" t="n">
        <v>0</v>
      </c>
      <c r="P916" s="1" t="n">
        <v>0</v>
      </c>
      <c r="Q916" s="1" t="n">
        <v>1</v>
      </c>
      <c r="R916" s="1" t="n">
        <v>1.1083E-005</v>
      </c>
      <c r="S916" s="1" t="n">
        <v>2.292E-007</v>
      </c>
      <c r="T916" s="1" t="n">
        <v>3</v>
      </c>
      <c r="U916" s="1" t="n">
        <v>0</v>
      </c>
      <c r="V916" s="1" t="n">
        <v>0</v>
      </c>
      <c r="W916" s="186" t="s">
        <v>1511</v>
      </c>
      <c r="X916" s="1" t="s">
        <v>1030</v>
      </c>
      <c r="Y916" s="1" t="s">
        <v>309</v>
      </c>
    </row>
    <row r="917" customFormat="false" ht="14.25" hidden="false" customHeight="true" outlineLevel="0" collapsed="false">
      <c r="A917" s="1" t="s">
        <v>1512</v>
      </c>
      <c r="B917" s="1" t="s">
        <v>305</v>
      </c>
      <c r="C917" s="1" t="n">
        <v>0</v>
      </c>
      <c r="D917" s="1" t="n">
        <v>200</v>
      </c>
      <c r="E917" s="1" t="n">
        <v>976</v>
      </c>
      <c r="F917" s="1" t="s">
        <v>306</v>
      </c>
      <c r="G917" s="184" t="n">
        <v>0.0021267</v>
      </c>
      <c r="H917" s="184" t="n">
        <v>4.22E-005</v>
      </c>
      <c r="I917" s="184" t="n">
        <v>-8.1212E-006</v>
      </c>
      <c r="J917" s="184" t="n">
        <v>-2.081E-007</v>
      </c>
      <c r="K917" s="184" t="n">
        <v>0.0021348</v>
      </c>
      <c r="L917" s="184" t="n">
        <v>4.25E-005</v>
      </c>
      <c r="M917" s="185" t="n">
        <v>1.14</v>
      </c>
      <c r="N917" s="1" t="n">
        <v>0</v>
      </c>
      <c r="O917" s="1" t="n">
        <v>0</v>
      </c>
      <c r="P917" s="1" t="n">
        <v>0</v>
      </c>
      <c r="Q917" s="1" t="n">
        <v>1</v>
      </c>
      <c r="R917" s="1" t="n">
        <v>2.1348E-005</v>
      </c>
      <c r="S917" s="1" t="n">
        <v>4.245E-007</v>
      </c>
      <c r="T917" s="1" t="n">
        <v>3</v>
      </c>
      <c r="U917" s="1" t="n">
        <v>0</v>
      </c>
      <c r="V917" s="1" t="n">
        <v>0</v>
      </c>
      <c r="W917" s="186" t="s">
        <v>1513</v>
      </c>
      <c r="X917" s="1" t="s">
        <v>1030</v>
      </c>
      <c r="Y917" s="1" t="s">
        <v>309</v>
      </c>
    </row>
    <row r="918" customFormat="false" ht="14.25" hidden="false" customHeight="true" outlineLevel="0" collapsed="false">
      <c r="A918" s="1" t="s">
        <v>1512</v>
      </c>
      <c r="B918" s="1" t="s">
        <v>305</v>
      </c>
      <c r="C918" s="1" t="n">
        <v>0</v>
      </c>
      <c r="D918" s="1" t="n">
        <v>200</v>
      </c>
      <c r="E918" s="1" t="n">
        <v>976</v>
      </c>
      <c r="F918" s="1" t="s">
        <v>306</v>
      </c>
      <c r="G918" s="184" t="n">
        <v>0.0021263</v>
      </c>
      <c r="H918" s="184" t="n">
        <v>4.18E-005</v>
      </c>
      <c r="I918" s="184" t="n">
        <v>-8.1212E-006</v>
      </c>
      <c r="J918" s="184" t="n">
        <v>-2.081E-007</v>
      </c>
      <c r="K918" s="184" t="n">
        <v>0.0021344</v>
      </c>
      <c r="L918" s="184" t="n">
        <v>4.2E-005</v>
      </c>
      <c r="M918" s="185" t="n">
        <v>1.13</v>
      </c>
      <c r="N918" s="1" t="n">
        <v>0</v>
      </c>
      <c r="O918" s="1" t="n">
        <v>0</v>
      </c>
      <c r="P918" s="1" t="n">
        <v>0</v>
      </c>
      <c r="Q918" s="1" t="n">
        <v>1</v>
      </c>
      <c r="R918" s="1" t="n">
        <v>2.1344E-005</v>
      </c>
      <c r="S918" s="1" t="n">
        <v>4.198E-007</v>
      </c>
      <c r="T918" s="1" t="n">
        <v>3</v>
      </c>
      <c r="U918" s="1" t="n">
        <v>0</v>
      </c>
      <c r="V918" s="1" t="n">
        <v>0</v>
      </c>
      <c r="W918" s="186" t="s">
        <v>1514</v>
      </c>
      <c r="X918" s="1" t="s">
        <v>1030</v>
      </c>
      <c r="Y918" s="1" t="s">
        <v>309</v>
      </c>
    </row>
    <row r="919" customFormat="false" ht="14.25" hidden="false" customHeight="true" outlineLevel="0" collapsed="false">
      <c r="A919" s="1" t="s">
        <v>1512</v>
      </c>
      <c r="B919" s="1" t="s">
        <v>305</v>
      </c>
      <c r="C919" s="1" t="n">
        <v>0</v>
      </c>
      <c r="D919" s="1" t="n">
        <v>200</v>
      </c>
      <c r="E919" s="1" t="n">
        <v>976</v>
      </c>
      <c r="F919" s="1" t="s">
        <v>306</v>
      </c>
      <c r="G919" s="184" t="n">
        <v>0.0021254</v>
      </c>
      <c r="H919" s="184" t="n">
        <v>4.16E-005</v>
      </c>
      <c r="I919" s="184" t="n">
        <v>-8.1212E-006</v>
      </c>
      <c r="J919" s="184" t="n">
        <v>-2.081E-007</v>
      </c>
      <c r="K919" s="184" t="n">
        <v>0.0021335</v>
      </c>
      <c r="L919" s="184" t="n">
        <v>4.18E-005</v>
      </c>
      <c r="M919" s="185" t="n">
        <v>1.12</v>
      </c>
      <c r="N919" s="1" t="n">
        <v>0</v>
      </c>
      <c r="O919" s="1" t="n">
        <v>0</v>
      </c>
      <c r="P919" s="1" t="n">
        <v>0</v>
      </c>
      <c r="Q919" s="1" t="n">
        <v>1</v>
      </c>
      <c r="R919" s="1" t="n">
        <v>2.1335E-005</v>
      </c>
      <c r="S919" s="1" t="n">
        <v>4.178E-007</v>
      </c>
      <c r="T919" s="1" t="n">
        <v>3</v>
      </c>
      <c r="U919" s="1" t="n">
        <v>0</v>
      </c>
      <c r="V919" s="1" t="n">
        <v>0</v>
      </c>
      <c r="W919" s="186" t="s">
        <v>1515</v>
      </c>
      <c r="X919" s="1" t="s">
        <v>1030</v>
      </c>
      <c r="Y919" s="1" t="s">
        <v>309</v>
      </c>
    </row>
    <row r="920" customFormat="false" ht="14.25" hidden="false" customHeight="true" outlineLevel="0" collapsed="false">
      <c r="A920" s="1" t="s">
        <v>1516</v>
      </c>
      <c r="B920" s="1" t="s">
        <v>305</v>
      </c>
      <c r="C920" s="1" t="n">
        <v>0</v>
      </c>
      <c r="D920" s="1" t="n">
        <v>200</v>
      </c>
      <c r="E920" s="1" t="n">
        <v>976</v>
      </c>
      <c r="F920" s="1" t="s">
        <v>306</v>
      </c>
      <c r="G920" s="184" t="n">
        <v>0.001791</v>
      </c>
      <c r="H920" s="184" t="n">
        <v>3.29E-005</v>
      </c>
      <c r="I920" s="184" t="n">
        <v>-8.1212E-006</v>
      </c>
      <c r="J920" s="184" t="n">
        <v>-2.081E-007</v>
      </c>
      <c r="K920" s="184" t="n">
        <v>0.0017991</v>
      </c>
      <c r="L920" s="184" t="n">
        <v>3.31E-005</v>
      </c>
      <c r="M920" s="185" t="n">
        <v>1.05</v>
      </c>
      <c r="N920" s="1" t="n">
        <v>0</v>
      </c>
      <c r="O920" s="1" t="n">
        <v>0</v>
      </c>
      <c r="P920" s="1" t="n">
        <v>0</v>
      </c>
      <c r="Q920" s="1" t="n">
        <v>1</v>
      </c>
      <c r="R920" s="1" t="n">
        <v>1.7991E-005</v>
      </c>
      <c r="S920" s="1" t="n">
        <v>3.306E-007</v>
      </c>
      <c r="T920" s="1" t="n">
        <v>3</v>
      </c>
      <c r="U920" s="1" t="n">
        <v>0</v>
      </c>
      <c r="V920" s="1" t="n">
        <v>0</v>
      </c>
      <c r="W920" s="186" t="s">
        <v>1517</v>
      </c>
      <c r="X920" s="1" t="s">
        <v>1030</v>
      </c>
      <c r="Y920" s="1" t="s">
        <v>309</v>
      </c>
    </row>
    <row r="921" customFormat="false" ht="14.25" hidden="false" customHeight="true" outlineLevel="0" collapsed="false">
      <c r="A921" s="1" t="s">
        <v>1516</v>
      </c>
      <c r="B921" s="1" t="s">
        <v>305</v>
      </c>
      <c r="C921" s="1" t="n">
        <v>0</v>
      </c>
      <c r="D921" s="1" t="n">
        <v>200</v>
      </c>
      <c r="E921" s="1" t="n">
        <v>976</v>
      </c>
      <c r="F921" s="1" t="s">
        <v>306</v>
      </c>
      <c r="G921" s="184" t="n">
        <v>0.0017911</v>
      </c>
      <c r="H921" s="184" t="n">
        <v>3.26E-005</v>
      </c>
      <c r="I921" s="184" t="n">
        <v>-8.1212E-006</v>
      </c>
      <c r="J921" s="184" t="n">
        <v>-2.081E-007</v>
      </c>
      <c r="K921" s="184" t="n">
        <v>0.0017993</v>
      </c>
      <c r="L921" s="184" t="n">
        <v>3.28E-005</v>
      </c>
      <c r="M921" s="185" t="n">
        <v>1.04</v>
      </c>
      <c r="N921" s="1" t="n">
        <v>0</v>
      </c>
      <c r="O921" s="1" t="n">
        <v>0</v>
      </c>
      <c r="P921" s="1" t="n">
        <v>0</v>
      </c>
      <c r="Q921" s="1" t="n">
        <v>1</v>
      </c>
      <c r="R921" s="1" t="n">
        <v>1.7993E-005</v>
      </c>
      <c r="S921" s="1" t="n">
        <v>3.28E-007</v>
      </c>
      <c r="T921" s="1" t="n">
        <v>3</v>
      </c>
      <c r="U921" s="1" t="n">
        <v>0</v>
      </c>
      <c r="V921" s="1" t="n">
        <v>0</v>
      </c>
      <c r="W921" s="186" t="s">
        <v>1518</v>
      </c>
      <c r="X921" s="1" t="s">
        <v>1030</v>
      </c>
      <c r="Y921" s="1" t="s">
        <v>309</v>
      </c>
    </row>
    <row r="922" customFormat="false" ht="14.25" hidden="false" customHeight="true" outlineLevel="0" collapsed="false">
      <c r="A922" s="1" t="s">
        <v>1516</v>
      </c>
      <c r="B922" s="1" t="s">
        <v>305</v>
      </c>
      <c r="C922" s="1" t="n">
        <v>0</v>
      </c>
      <c r="D922" s="1" t="n">
        <v>200</v>
      </c>
      <c r="E922" s="1" t="n">
        <v>976</v>
      </c>
      <c r="F922" s="1" t="s">
        <v>306</v>
      </c>
      <c r="G922" s="184" t="n">
        <v>0.0017909</v>
      </c>
      <c r="H922" s="184" t="n">
        <v>3.27E-005</v>
      </c>
      <c r="I922" s="184" t="n">
        <v>-8.1212E-006</v>
      </c>
      <c r="J922" s="184" t="n">
        <v>-2.081E-007</v>
      </c>
      <c r="K922" s="184" t="n">
        <v>0.001799</v>
      </c>
      <c r="L922" s="184" t="n">
        <v>3.29E-005</v>
      </c>
      <c r="M922" s="185" t="n">
        <v>1.05</v>
      </c>
      <c r="N922" s="1" t="n">
        <v>0</v>
      </c>
      <c r="O922" s="1" t="n">
        <v>0</v>
      </c>
      <c r="P922" s="1" t="n">
        <v>0</v>
      </c>
      <c r="Q922" s="1" t="n">
        <v>1</v>
      </c>
      <c r="R922" s="1" t="n">
        <v>1.799E-005</v>
      </c>
      <c r="S922" s="1" t="n">
        <v>3.29E-007</v>
      </c>
      <c r="T922" s="1" t="n">
        <v>3</v>
      </c>
      <c r="U922" s="1" t="n">
        <v>0</v>
      </c>
      <c r="V922" s="1" t="n">
        <v>0</v>
      </c>
      <c r="W922" s="186" t="s">
        <v>1519</v>
      </c>
      <c r="X922" s="1" t="s">
        <v>1030</v>
      </c>
      <c r="Y922" s="1" t="s">
        <v>309</v>
      </c>
    </row>
    <row r="923" customFormat="false" ht="14.25" hidden="false" customHeight="true" outlineLevel="0" collapsed="false">
      <c r="A923" s="1" t="s">
        <v>1520</v>
      </c>
      <c r="B923" s="1" t="s">
        <v>305</v>
      </c>
      <c r="C923" s="1" t="n">
        <v>0</v>
      </c>
      <c r="D923" s="1" t="n">
        <v>200</v>
      </c>
      <c r="E923" s="1" t="n">
        <v>976</v>
      </c>
      <c r="F923" s="1" t="s">
        <v>306</v>
      </c>
      <c r="G923" s="184" t="n">
        <v>0.0015423</v>
      </c>
      <c r="H923" s="184" t="n">
        <v>3.29E-005</v>
      </c>
      <c r="I923" s="184" t="n">
        <v>-8.1212E-006</v>
      </c>
      <c r="J923" s="184" t="n">
        <v>-2.081E-007</v>
      </c>
      <c r="K923" s="184" t="n">
        <v>0.0015505</v>
      </c>
      <c r="L923" s="184" t="n">
        <v>3.31E-005</v>
      </c>
      <c r="M923" s="185" t="n">
        <v>1.22</v>
      </c>
      <c r="N923" s="1" t="n">
        <v>0</v>
      </c>
      <c r="O923" s="1" t="n">
        <v>0</v>
      </c>
      <c r="P923" s="1" t="n">
        <v>0</v>
      </c>
      <c r="Q923" s="1" t="n">
        <v>1</v>
      </c>
      <c r="R923" s="1" t="n">
        <v>1.5505E-005</v>
      </c>
      <c r="S923" s="1" t="n">
        <v>3.309E-007</v>
      </c>
      <c r="T923" s="1" t="n">
        <v>3</v>
      </c>
      <c r="U923" s="1" t="n">
        <v>0</v>
      </c>
      <c r="V923" s="1" t="n">
        <v>0</v>
      </c>
      <c r="W923" s="186" t="s">
        <v>1521</v>
      </c>
      <c r="X923" s="1" t="s">
        <v>1030</v>
      </c>
      <c r="Y923" s="1" t="s">
        <v>309</v>
      </c>
    </row>
    <row r="924" customFormat="false" ht="14.25" hidden="false" customHeight="true" outlineLevel="0" collapsed="false">
      <c r="A924" s="1" t="s">
        <v>1520</v>
      </c>
      <c r="B924" s="1" t="s">
        <v>305</v>
      </c>
      <c r="C924" s="1" t="n">
        <v>0</v>
      </c>
      <c r="D924" s="1" t="n">
        <v>200</v>
      </c>
      <c r="E924" s="1" t="n">
        <v>976</v>
      </c>
      <c r="F924" s="1" t="s">
        <v>306</v>
      </c>
      <c r="G924" s="184" t="n">
        <v>0.0015423</v>
      </c>
      <c r="H924" s="184" t="n">
        <v>3.28E-005</v>
      </c>
      <c r="I924" s="184" t="n">
        <v>-8.1212E-006</v>
      </c>
      <c r="J924" s="184" t="n">
        <v>-2.081E-007</v>
      </c>
      <c r="K924" s="184" t="n">
        <v>0.0015504</v>
      </c>
      <c r="L924" s="184" t="n">
        <v>3.3E-005</v>
      </c>
      <c r="M924" s="185" t="n">
        <v>1.22</v>
      </c>
      <c r="N924" s="1" t="n">
        <v>0</v>
      </c>
      <c r="O924" s="1" t="n">
        <v>0</v>
      </c>
      <c r="P924" s="1" t="n">
        <v>0</v>
      </c>
      <c r="Q924" s="1" t="n">
        <v>1</v>
      </c>
      <c r="R924" s="1" t="n">
        <v>1.5504E-005</v>
      </c>
      <c r="S924" s="1" t="n">
        <v>3.298E-007</v>
      </c>
      <c r="T924" s="1" t="n">
        <v>3</v>
      </c>
      <c r="U924" s="1" t="n">
        <v>0</v>
      </c>
      <c r="V924" s="1" t="n">
        <v>0</v>
      </c>
      <c r="W924" s="186" t="s">
        <v>1522</v>
      </c>
      <c r="X924" s="1" t="s">
        <v>1030</v>
      </c>
      <c r="Y924" s="1" t="s">
        <v>309</v>
      </c>
    </row>
    <row r="925" customFormat="false" ht="14.25" hidden="false" customHeight="true" outlineLevel="0" collapsed="false">
      <c r="A925" s="1" t="s">
        <v>1520</v>
      </c>
      <c r="B925" s="1" t="s">
        <v>305</v>
      </c>
      <c r="C925" s="1" t="n">
        <v>0</v>
      </c>
      <c r="D925" s="1" t="n">
        <v>200</v>
      </c>
      <c r="E925" s="1" t="n">
        <v>976</v>
      </c>
      <c r="F925" s="1" t="s">
        <v>306</v>
      </c>
      <c r="G925" s="184" t="n">
        <v>0.0015423</v>
      </c>
      <c r="H925" s="184" t="n">
        <v>3.33E-005</v>
      </c>
      <c r="I925" s="184" t="n">
        <v>-8.1212E-006</v>
      </c>
      <c r="J925" s="184" t="n">
        <v>-2.081E-007</v>
      </c>
      <c r="K925" s="184" t="n">
        <v>0.0015504</v>
      </c>
      <c r="L925" s="184" t="n">
        <v>3.35E-005</v>
      </c>
      <c r="M925" s="185" t="n">
        <v>1.24</v>
      </c>
      <c r="N925" s="1" t="n">
        <v>0</v>
      </c>
      <c r="O925" s="1" t="n">
        <v>0</v>
      </c>
      <c r="P925" s="1" t="n">
        <v>0</v>
      </c>
      <c r="Q925" s="1" t="n">
        <v>1</v>
      </c>
      <c r="R925" s="1" t="n">
        <v>1.5504E-005</v>
      </c>
      <c r="S925" s="1" t="n">
        <v>3.351E-007</v>
      </c>
      <c r="T925" s="1" t="n">
        <v>3</v>
      </c>
      <c r="U925" s="1" t="n">
        <v>0</v>
      </c>
      <c r="V925" s="1" t="n">
        <v>0</v>
      </c>
      <c r="W925" s="186" t="s">
        <v>1523</v>
      </c>
      <c r="X925" s="1" t="s">
        <v>1030</v>
      </c>
      <c r="Y925" s="1" t="s">
        <v>309</v>
      </c>
    </row>
    <row r="926" customFormat="false" ht="14.25" hidden="false" customHeight="true" outlineLevel="0" collapsed="false">
      <c r="A926" s="1" t="s">
        <v>1524</v>
      </c>
      <c r="B926" s="1" t="s">
        <v>305</v>
      </c>
      <c r="C926" s="1" t="n">
        <v>0</v>
      </c>
      <c r="D926" s="1" t="n">
        <v>200</v>
      </c>
      <c r="E926" s="1" t="n">
        <v>976</v>
      </c>
      <c r="F926" s="1" t="s">
        <v>306</v>
      </c>
      <c r="G926" s="184" t="n">
        <v>0.0009997</v>
      </c>
      <c r="H926" s="184" t="n">
        <v>2.15E-005</v>
      </c>
      <c r="I926" s="184" t="n">
        <v>-8.1212E-006</v>
      </c>
      <c r="J926" s="184" t="n">
        <v>-2.081E-007</v>
      </c>
      <c r="K926" s="184" t="n">
        <v>0.0010078</v>
      </c>
      <c r="L926" s="184" t="n">
        <v>2.17E-005</v>
      </c>
      <c r="M926" s="185" t="n">
        <v>1.23</v>
      </c>
      <c r="N926" s="1" t="n">
        <v>0</v>
      </c>
      <c r="O926" s="1" t="n">
        <v>0</v>
      </c>
      <c r="P926" s="1" t="n">
        <v>0</v>
      </c>
      <c r="Q926" s="1" t="n">
        <v>1</v>
      </c>
      <c r="R926" s="1" t="n">
        <v>1.0078E-005</v>
      </c>
      <c r="S926" s="1" t="n">
        <v>2.167E-007</v>
      </c>
      <c r="T926" s="1" t="n">
        <v>3</v>
      </c>
      <c r="U926" s="1" t="n">
        <v>0</v>
      </c>
      <c r="V926" s="1" t="n">
        <v>0</v>
      </c>
      <c r="W926" s="186" t="s">
        <v>1525</v>
      </c>
      <c r="X926" s="1" t="s">
        <v>1030</v>
      </c>
      <c r="Y926" s="1" t="s">
        <v>309</v>
      </c>
    </row>
    <row r="927" customFormat="false" ht="14.25" hidden="false" customHeight="true" outlineLevel="0" collapsed="false">
      <c r="A927" s="1" t="s">
        <v>1524</v>
      </c>
      <c r="B927" s="1" t="s">
        <v>305</v>
      </c>
      <c r="C927" s="1" t="n">
        <v>0</v>
      </c>
      <c r="D927" s="1" t="n">
        <v>200</v>
      </c>
      <c r="E927" s="1" t="n">
        <v>976</v>
      </c>
      <c r="F927" s="1" t="s">
        <v>306</v>
      </c>
      <c r="G927" s="184" t="n">
        <v>0.00099905</v>
      </c>
      <c r="H927" s="184" t="n">
        <v>2.152E-005</v>
      </c>
      <c r="I927" s="184" t="n">
        <v>-8.1212E-006</v>
      </c>
      <c r="J927" s="184" t="n">
        <v>-2.081E-007</v>
      </c>
      <c r="K927" s="184" t="n">
        <v>0.0010072</v>
      </c>
      <c r="L927" s="184" t="n">
        <v>2.17E-005</v>
      </c>
      <c r="M927" s="185" t="n">
        <v>1.24</v>
      </c>
      <c r="N927" s="1" t="n">
        <v>0</v>
      </c>
      <c r="O927" s="1" t="n">
        <v>0</v>
      </c>
      <c r="P927" s="1" t="n">
        <v>0</v>
      </c>
      <c r="Q927" s="1" t="n">
        <v>1</v>
      </c>
      <c r="R927" s="1" t="n">
        <v>1.0072E-005</v>
      </c>
      <c r="S927" s="1" t="n">
        <v>2.173E-007</v>
      </c>
      <c r="T927" s="1" t="n">
        <v>3</v>
      </c>
      <c r="U927" s="1" t="n">
        <v>0</v>
      </c>
      <c r="V927" s="1" t="n">
        <v>0</v>
      </c>
      <c r="W927" s="186" t="s">
        <v>1526</v>
      </c>
      <c r="X927" s="1" t="s">
        <v>1030</v>
      </c>
      <c r="Y927" s="1" t="s">
        <v>309</v>
      </c>
    </row>
    <row r="928" customFormat="false" ht="14.25" hidden="false" customHeight="true" outlineLevel="0" collapsed="false">
      <c r="A928" s="1" t="s">
        <v>1524</v>
      </c>
      <c r="B928" s="1" t="s">
        <v>305</v>
      </c>
      <c r="C928" s="1" t="n">
        <v>0</v>
      </c>
      <c r="D928" s="1" t="n">
        <v>200</v>
      </c>
      <c r="E928" s="1" t="n">
        <v>976</v>
      </c>
      <c r="F928" s="1" t="s">
        <v>306</v>
      </c>
      <c r="G928" s="184" t="n">
        <v>0.0009997</v>
      </c>
      <c r="H928" s="184" t="n">
        <v>2.15E-005</v>
      </c>
      <c r="I928" s="184" t="n">
        <v>-8.1212E-006</v>
      </c>
      <c r="J928" s="184" t="n">
        <v>-2.081E-007</v>
      </c>
      <c r="K928" s="184" t="n">
        <v>0.0010078</v>
      </c>
      <c r="L928" s="184" t="n">
        <v>2.17E-005</v>
      </c>
      <c r="M928" s="185" t="n">
        <v>1.24</v>
      </c>
      <c r="N928" s="1" t="n">
        <v>0</v>
      </c>
      <c r="O928" s="1" t="n">
        <v>0</v>
      </c>
      <c r="P928" s="1" t="n">
        <v>0</v>
      </c>
      <c r="Q928" s="1" t="n">
        <v>1</v>
      </c>
      <c r="R928" s="1" t="n">
        <v>1.0078E-005</v>
      </c>
      <c r="S928" s="1" t="n">
        <v>2.173E-007</v>
      </c>
      <c r="T928" s="1" t="n">
        <v>3</v>
      </c>
      <c r="U928" s="1" t="n">
        <v>0</v>
      </c>
      <c r="V928" s="1" t="n">
        <v>0</v>
      </c>
      <c r="W928" s="186" t="s">
        <v>1527</v>
      </c>
      <c r="X928" s="1" t="s">
        <v>1030</v>
      </c>
      <c r="Y928" s="1" t="s">
        <v>309</v>
      </c>
    </row>
    <row r="929" customFormat="false" ht="14.25" hidden="false" customHeight="true" outlineLevel="0" collapsed="false">
      <c r="A929" s="1" t="s">
        <v>1528</v>
      </c>
      <c r="B929" s="1" t="s">
        <v>305</v>
      </c>
      <c r="C929" s="1" t="n">
        <v>0</v>
      </c>
      <c r="D929" s="1" t="n">
        <v>200</v>
      </c>
      <c r="E929" s="1" t="n">
        <v>976</v>
      </c>
      <c r="F929" s="1" t="s">
        <v>306</v>
      </c>
      <c r="G929" s="184" t="n">
        <v>0.0008017</v>
      </c>
      <c r="H929" s="184" t="n">
        <v>1.583E-005</v>
      </c>
      <c r="I929" s="184" t="n">
        <v>-8.1212E-006</v>
      </c>
      <c r="J929" s="184" t="n">
        <v>-2.081E-007</v>
      </c>
      <c r="K929" s="184" t="n">
        <v>0.00080982</v>
      </c>
      <c r="L929" s="184" t="n">
        <v>1.6038E-005</v>
      </c>
      <c r="M929" s="185" t="n">
        <v>1.13</v>
      </c>
      <c r="N929" s="1" t="n">
        <v>0</v>
      </c>
      <c r="O929" s="1" t="n">
        <v>0</v>
      </c>
      <c r="P929" s="1" t="n">
        <v>0</v>
      </c>
      <c r="Q929" s="1" t="n">
        <v>1</v>
      </c>
      <c r="R929" s="1" t="n">
        <v>8.0982E-006</v>
      </c>
      <c r="S929" s="1" t="n">
        <v>1.604E-007</v>
      </c>
      <c r="T929" s="1" t="n">
        <v>3</v>
      </c>
      <c r="U929" s="1" t="n">
        <v>0</v>
      </c>
      <c r="V929" s="1" t="n">
        <v>0</v>
      </c>
      <c r="W929" s="186" t="s">
        <v>1529</v>
      </c>
      <c r="X929" s="1" t="s">
        <v>1030</v>
      </c>
      <c r="Y929" s="1" t="s">
        <v>309</v>
      </c>
    </row>
    <row r="930" customFormat="false" ht="14.25" hidden="false" customHeight="true" outlineLevel="0" collapsed="false">
      <c r="A930" s="1" t="s">
        <v>1528</v>
      </c>
      <c r="B930" s="1" t="s">
        <v>305</v>
      </c>
      <c r="C930" s="1" t="n">
        <v>0</v>
      </c>
      <c r="D930" s="1" t="n">
        <v>200</v>
      </c>
      <c r="E930" s="1" t="n">
        <v>976</v>
      </c>
      <c r="F930" s="1" t="s">
        <v>306</v>
      </c>
      <c r="G930" s="184" t="n">
        <v>0.00080177</v>
      </c>
      <c r="H930" s="184" t="n">
        <v>1.5764E-005</v>
      </c>
      <c r="I930" s="184" t="n">
        <v>-8.1212E-006</v>
      </c>
      <c r="J930" s="184" t="n">
        <v>-2.081E-007</v>
      </c>
      <c r="K930" s="184" t="n">
        <v>0.00080989</v>
      </c>
      <c r="L930" s="184" t="n">
        <v>1.5972E-005</v>
      </c>
      <c r="M930" s="185" t="n">
        <v>1.13</v>
      </c>
      <c r="N930" s="1" t="n">
        <v>0</v>
      </c>
      <c r="O930" s="1" t="n">
        <v>0</v>
      </c>
      <c r="P930" s="1" t="n">
        <v>0</v>
      </c>
      <c r="Q930" s="1" t="n">
        <v>1</v>
      </c>
      <c r="R930" s="1" t="n">
        <v>8.0989E-006</v>
      </c>
      <c r="S930" s="1" t="n">
        <v>1.597E-007</v>
      </c>
      <c r="T930" s="1" t="n">
        <v>3</v>
      </c>
      <c r="U930" s="1" t="n">
        <v>0</v>
      </c>
      <c r="V930" s="1" t="n">
        <v>0</v>
      </c>
      <c r="W930" s="186" t="s">
        <v>1530</v>
      </c>
      <c r="X930" s="1" t="s">
        <v>1030</v>
      </c>
      <c r="Y930" s="1" t="s">
        <v>309</v>
      </c>
    </row>
    <row r="931" customFormat="false" ht="14.25" hidden="false" customHeight="true" outlineLevel="0" collapsed="false">
      <c r="A931" s="1" t="s">
        <v>1528</v>
      </c>
      <c r="B931" s="1" t="s">
        <v>305</v>
      </c>
      <c r="C931" s="1" t="n">
        <v>0</v>
      </c>
      <c r="D931" s="1" t="n">
        <v>200</v>
      </c>
      <c r="E931" s="1" t="n">
        <v>976</v>
      </c>
      <c r="F931" s="1" t="s">
        <v>306</v>
      </c>
      <c r="G931" s="184" t="n">
        <v>0.00080295</v>
      </c>
      <c r="H931" s="184" t="n">
        <v>1.6885E-005</v>
      </c>
      <c r="I931" s="184" t="n">
        <v>-8.1212E-006</v>
      </c>
      <c r="J931" s="184" t="n">
        <v>-2.081E-007</v>
      </c>
      <c r="K931" s="184" t="n">
        <v>0.00081107</v>
      </c>
      <c r="L931" s="184" t="n">
        <v>1.7093E-005</v>
      </c>
      <c r="M931" s="185" t="n">
        <v>1.21</v>
      </c>
      <c r="N931" s="1" t="n">
        <v>0</v>
      </c>
      <c r="O931" s="1" t="n">
        <v>0</v>
      </c>
      <c r="P931" s="1" t="n">
        <v>0</v>
      </c>
      <c r="Q931" s="1" t="n">
        <v>1</v>
      </c>
      <c r="R931" s="1" t="n">
        <v>8.1107E-006</v>
      </c>
      <c r="S931" s="1" t="n">
        <v>1.709E-007</v>
      </c>
      <c r="T931" s="1" t="n">
        <v>3</v>
      </c>
      <c r="U931" s="1" t="n">
        <v>0</v>
      </c>
      <c r="V931" s="1" t="n">
        <v>0</v>
      </c>
      <c r="W931" s="186" t="s">
        <v>1531</v>
      </c>
      <c r="X931" s="1" t="s">
        <v>1030</v>
      </c>
      <c r="Y931" s="1" t="s">
        <v>309</v>
      </c>
    </row>
    <row r="932" customFormat="false" ht="14.25" hidden="false" customHeight="true" outlineLevel="0" collapsed="false">
      <c r="A932" s="1" t="s">
        <v>1532</v>
      </c>
      <c r="B932" s="1" t="s">
        <v>305</v>
      </c>
      <c r="C932" s="1" t="n">
        <v>0</v>
      </c>
      <c r="D932" s="1" t="n">
        <v>200</v>
      </c>
      <c r="E932" s="1" t="n">
        <v>976</v>
      </c>
      <c r="F932" s="1" t="s">
        <v>306</v>
      </c>
      <c r="G932" s="184" t="n">
        <v>0.00081208</v>
      </c>
      <c r="H932" s="184" t="n">
        <v>1.8695E-005</v>
      </c>
      <c r="I932" s="184" t="n">
        <v>-8.1212E-006</v>
      </c>
      <c r="J932" s="184" t="n">
        <v>-2.081E-007</v>
      </c>
      <c r="K932" s="184" t="n">
        <v>0.0008202</v>
      </c>
      <c r="L932" s="184" t="n">
        <v>1.8903E-005</v>
      </c>
      <c r="M932" s="185" t="n">
        <v>1.32</v>
      </c>
      <c r="N932" s="1" t="n">
        <v>0</v>
      </c>
      <c r="O932" s="1" t="n">
        <v>0</v>
      </c>
      <c r="P932" s="1" t="n">
        <v>0</v>
      </c>
      <c r="Q932" s="1" t="n">
        <v>1</v>
      </c>
      <c r="R932" s="1" t="n">
        <v>8.202E-006</v>
      </c>
      <c r="S932" s="1" t="n">
        <v>1.89E-007</v>
      </c>
      <c r="T932" s="1" t="n">
        <v>3</v>
      </c>
      <c r="U932" s="1" t="n">
        <v>0</v>
      </c>
      <c r="V932" s="1" t="n">
        <v>0</v>
      </c>
      <c r="W932" s="186" t="s">
        <v>1533</v>
      </c>
      <c r="X932" s="1" t="s">
        <v>1030</v>
      </c>
      <c r="Y932" s="1" t="s">
        <v>309</v>
      </c>
    </row>
    <row r="933" customFormat="false" ht="14.25" hidden="false" customHeight="true" outlineLevel="0" collapsed="false">
      <c r="A933" s="1" t="s">
        <v>1532</v>
      </c>
      <c r="B933" s="1" t="s">
        <v>305</v>
      </c>
      <c r="C933" s="1" t="n">
        <v>0</v>
      </c>
      <c r="D933" s="1" t="n">
        <v>200</v>
      </c>
      <c r="E933" s="1" t="n">
        <v>976</v>
      </c>
      <c r="F933" s="1" t="s">
        <v>306</v>
      </c>
      <c r="G933" s="184" t="n">
        <v>0.00080664</v>
      </c>
      <c r="H933" s="184" t="n">
        <v>1.617E-005</v>
      </c>
      <c r="I933" s="184" t="n">
        <v>-8.1212E-006</v>
      </c>
      <c r="J933" s="184" t="n">
        <v>-2.081E-007</v>
      </c>
      <c r="K933" s="184" t="n">
        <v>0.00081476</v>
      </c>
      <c r="L933" s="184" t="n">
        <v>1.6379E-005</v>
      </c>
      <c r="M933" s="185" t="n">
        <v>1.15</v>
      </c>
      <c r="N933" s="1" t="n">
        <v>0</v>
      </c>
      <c r="O933" s="1" t="n">
        <v>0</v>
      </c>
      <c r="P933" s="1" t="n">
        <v>0</v>
      </c>
      <c r="Q933" s="1" t="n">
        <v>1</v>
      </c>
      <c r="R933" s="1" t="n">
        <v>8.1476E-006</v>
      </c>
      <c r="S933" s="1" t="n">
        <v>1.638E-007</v>
      </c>
      <c r="T933" s="1" t="n">
        <v>3</v>
      </c>
      <c r="U933" s="1" t="n">
        <v>0</v>
      </c>
      <c r="V933" s="1" t="n">
        <v>0</v>
      </c>
      <c r="W933" s="186" t="s">
        <v>1534</v>
      </c>
      <c r="X933" s="1" t="s">
        <v>1030</v>
      </c>
      <c r="Y933" s="1" t="s">
        <v>309</v>
      </c>
    </row>
    <row r="934" customFormat="false" ht="14.25" hidden="false" customHeight="true" outlineLevel="0" collapsed="false">
      <c r="A934" s="1" t="s">
        <v>1532</v>
      </c>
      <c r="B934" s="1" t="s">
        <v>305</v>
      </c>
      <c r="C934" s="1" t="n">
        <v>0</v>
      </c>
      <c r="D934" s="1" t="n">
        <v>200</v>
      </c>
      <c r="E934" s="1" t="n">
        <v>976</v>
      </c>
      <c r="F934" s="1" t="s">
        <v>306</v>
      </c>
      <c r="G934" s="184" t="n">
        <v>0.00080544</v>
      </c>
      <c r="H934" s="184" t="n">
        <v>1.7683E-005</v>
      </c>
      <c r="I934" s="184" t="n">
        <v>-8.1212E-006</v>
      </c>
      <c r="J934" s="184" t="n">
        <v>-2.081E-007</v>
      </c>
      <c r="K934" s="184" t="n">
        <v>0.00081356</v>
      </c>
      <c r="L934" s="184" t="n">
        <v>1.7891E-005</v>
      </c>
      <c r="M934" s="185" t="n">
        <v>1.26</v>
      </c>
      <c r="N934" s="1" t="n">
        <v>0</v>
      </c>
      <c r="O934" s="1" t="n">
        <v>0</v>
      </c>
      <c r="P934" s="1" t="n">
        <v>0</v>
      </c>
      <c r="Q934" s="1" t="n">
        <v>1</v>
      </c>
      <c r="R934" s="1" t="n">
        <v>8.1356E-006</v>
      </c>
      <c r="S934" s="1" t="n">
        <v>1.789E-007</v>
      </c>
      <c r="T934" s="1" t="n">
        <v>3</v>
      </c>
      <c r="U934" s="1" t="n">
        <v>0</v>
      </c>
      <c r="V934" s="1" t="n">
        <v>0</v>
      </c>
      <c r="W934" s="186" t="s">
        <v>1535</v>
      </c>
      <c r="X934" s="1" t="s">
        <v>1030</v>
      </c>
      <c r="Y934" s="1" t="s">
        <v>309</v>
      </c>
    </row>
    <row r="935" customFormat="false" ht="14.25" hidden="false" customHeight="true" outlineLevel="0" collapsed="false">
      <c r="A935" s="1" t="s">
        <v>1536</v>
      </c>
      <c r="B935" s="1" t="s">
        <v>305</v>
      </c>
      <c r="C935" s="1" t="n">
        <v>0</v>
      </c>
      <c r="D935" s="1" t="n">
        <v>200</v>
      </c>
      <c r="E935" s="1" t="n">
        <v>976</v>
      </c>
      <c r="F935" s="1" t="s">
        <v>306</v>
      </c>
      <c r="G935" s="184" t="n">
        <v>0.0024577</v>
      </c>
      <c r="H935" s="184" t="n">
        <v>4.27E-005</v>
      </c>
      <c r="I935" s="184" t="n">
        <v>-8.1212E-006</v>
      </c>
      <c r="J935" s="184" t="n">
        <v>-2.081E-007</v>
      </c>
      <c r="K935" s="184" t="n">
        <v>0.0024658</v>
      </c>
      <c r="L935" s="184" t="n">
        <v>4.29E-005</v>
      </c>
      <c r="M935" s="185" t="n">
        <v>1</v>
      </c>
      <c r="N935" s="1" t="n">
        <v>0</v>
      </c>
      <c r="O935" s="1" t="n">
        <v>0</v>
      </c>
      <c r="P935" s="1" t="n">
        <v>0</v>
      </c>
      <c r="Q935" s="1" t="n">
        <v>1</v>
      </c>
      <c r="R935" s="1" t="n">
        <v>2.4658E-005</v>
      </c>
      <c r="S935" s="1" t="n">
        <v>4.286E-007</v>
      </c>
      <c r="T935" s="1" t="n">
        <v>3</v>
      </c>
      <c r="U935" s="1" t="n">
        <v>0</v>
      </c>
      <c r="V935" s="1" t="n">
        <v>0</v>
      </c>
      <c r="W935" s="186" t="s">
        <v>1537</v>
      </c>
      <c r="X935" s="1" t="s">
        <v>1030</v>
      </c>
      <c r="Y935" s="1" t="s">
        <v>309</v>
      </c>
    </row>
    <row r="936" customFormat="false" ht="14.25" hidden="false" customHeight="true" outlineLevel="0" collapsed="false">
      <c r="A936" s="1" t="s">
        <v>1536</v>
      </c>
      <c r="B936" s="1" t="s">
        <v>305</v>
      </c>
      <c r="C936" s="1" t="n">
        <v>0</v>
      </c>
      <c r="D936" s="1" t="n">
        <v>200</v>
      </c>
      <c r="E936" s="1" t="n">
        <v>976</v>
      </c>
      <c r="F936" s="1" t="s">
        <v>306</v>
      </c>
      <c r="G936" s="184" t="n">
        <v>0.002455</v>
      </c>
      <c r="H936" s="184" t="n">
        <v>4.18E-005</v>
      </c>
      <c r="I936" s="184" t="n">
        <v>-8.1212E-006</v>
      </c>
      <c r="J936" s="184" t="n">
        <v>-2.081E-007</v>
      </c>
      <c r="K936" s="184" t="n">
        <v>0.0024631</v>
      </c>
      <c r="L936" s="184" t="n">
        <v>4.2E-005</v>
      </c>
      <c r="M936" s="185" t="n">
        <v>0.98</v>
      </c>
      <c r="N936" s="1" t="n">
        <v>0</v>
      </c>
      <c r="O936" s="1" t="n">
        <v>0</v>
      </c>
      <c r="P936" s="1" t="n">
        <v>0</v>
      </c>
      <c r="Q936" s="1" t="n">
        <v>1</v>
      </c>
      <c r="R936" s="1" t="n">
        <v>2.4631E-005</v>
      </c>
      <c r="S936" s="1" t="n">
        <v>4.205E-007</v>
      </c>
      <c r="T936" s="1" t="n">
        <v>3</v>
      </c>
      <c r="U936" s="1" t="n">
        <v>0</v>
      </c>
      <c r="V936" s="1" t="n">
        <v>0</v>
      </c>
      <c r="W936" s="186" t="s">
        <v>1538</v>
      </c>
      <c r="X936" s="1" t="s">
        <v>1030</v>
      </c>
      <c r="Y936" s="1" t="s">
        <v>309</v>
      </c>
    </row>
    <row r="937" customFormat="false" ht="14.25" hidden="false" customHeight="true" outlineLevel="0" collapsed="false">
      <c r="A937" s="1" t="s">
        <v>1536</v>
      </c>
      <c r="B937" s="1" t="s">
        <v>305</v>
      </c>
      <c r="C937" s="1" t="n">
        <v>0</v>
      </c>
      <c r="D937" s="1" t="n">
        <v>200</v>
      </c>
      <c r="E937" s="1" t="n">
        <v>976</v>
      </c>
      <c r="F937" s="1" t="s">
        <v>306</v>
      </c>
      <c r="G937" s="184" t="n">
        <v>0.0024586</v>
      </c>
      <c r="H937" s="184" t="n">
        <v>4.56E-005</v>
      </c>
      <c r="I937" s="184" t="n">
        <v>-8.1212E-006</v>
      </c>
      <c r="J937" s="184" t="n">
        <v>-2.081E-007</v>
      </c>
      <c r="K937" s="184" t="n">
        <v>0.0024667</v>
      </c>
      <c r="L937" s="184" t="n">
        <v>4.58E-005</v>
      </c>
      <c r="M937" s="185" t="n">
        <v>1.06</v>
      </c>
      <c r="N937" s="1" t="n">
        <v>0</v>
      </c>
      <c r="O937" s="1" t="n">
        <v>0</v>
      </c>
      <c r="P937" s="1" t="n">
        <v>0</v>
      </c>
      <c r="Q937" s="1" t="n">
        <v>1</v>
      </c>
      <c r="R937" s="1" t="n">
        <v>2.4667E-005</v>
      </c>
      <c r="S937" s="1" t="n">
        <v>4.579E-007</v>
      </c>
      <c r="T937" s="1" t="n">
        <v>3</v>
      </c>
      <c r="U937" s="1" t="n">
        <v>0</v>
      </c>
      <c r="V937" s="1" t="n">
        <v>0</v>
      </c>
      <c r="W937" s="186" t="s">
        <v>1539</v>
      </c>
      <c r="X937" s="1" t="s">
        <v>1030</v>
      </c>
      <c r="Y937" s="1" t="s">
        <v>309</v>
      </c>
    </row>
    <row r="938" customFormat="false" ht="14.25" hidden="false" customHeight="true" outlineLevel="0" collapsed="false">
      <c r="A938" s="1" t="s">
        <v>1540</v>
      </c>
      <c r="B938" s="1" t="s">
        <v>305</v>
      </c>
      <c r="C938" s="1" t="n">
        <v>0</v>
      </c>
      <c r="D938" s="1" t="n">
        <v>200</v>
      </c>
      <c r="E938" s="1" t="n">
        <v>976</v>
      </c>
      <c r="F938" s="1" t="s">
        <v>306</v>
      </c>
      <c r="G938" s="184" t="n">
        <v>0.0017786</v>
      </c>
      <c r="H938" s="184" t="n">
        <v>4.27E-005</v>
      </c>
      <c r="I938" s="184" t="n">
        <v>-8.1212E-006</v>
      </c>
      <c r="J938" s="184" t="n">
        <v>-2.081E-007</v>
      </c>
      <c r="K938" s="184" t="n">
        <v>0.0017867</v>
      </c>
      <c r="L938" s="184" t="n">
        <v>4.29E-005</v>
      </c>
      <c r="M938" s="185" t="n">
        <v>1.38</v>
      </c>
      <c r="N938" s="1" t="n">
        <v>0</v>
      </c>
      <c r="O938" s="1" t="n">
        <v>0</v>
      </c>
      <c r="P938" s="1" t="n">
        <v>0</v>
      </c>
      <c r="Q938" s="1" t="n">
        <v>1</v>
      </c>
      <c r="R938" s="1" t="n">
        <v>1.7867E-005</v>
      </c>
      <c r="S938" s="1" t="n">
        <v>4.289E-007</v>
      </c>
      <c r="T938" s="1" t="n">
        <v>3</v>
      </c>
      <c r="U938" s="1" t="n">
        <v>0</v>
      </c>
      <c r="V938" s="1" t="n">
        <v>0</v>
      </c>
      <c r="W938" s="186" t="s">
        <v>1541</v>
      </c>
      <c r="X938" s="1" t="s">
        <v>1030</v>
      </c>
      <c r="Y938" s="1" t="s">
        <v>309</v>
      </c>
    </row>
    <row r="939" customFormat="false" ht="14.25" hidden="false" customHeight="true" outlineLevel="0" collapsed="false">
      <c r="A939" s="1" t="s">
        <v>1540</v>
      </c>
      <c r="B939" s="1" t="s">
        <v>305</v>
      </c>
      <c r="C939" s="1" t="n">
        <v>0</v>
      </c>
      <c r="D939" s="1" t="n">
        <v>200</v>
      </c>
      <c r="E939" s="1" t="n">
        <v>976</v>
      </c>
      <c r="F939" s="1" t="s">
        <v>306</v>
      </c>
      <c r="G939" s="184" t="n">
        <v>0.0017768</v>
      </c>
      <c r="H939" s="184" t="n">
        <v>4.12E-005</v>
      </c>
      <c r="I939" s="184" t="n">
        <v>-8.1212E-006</v>
      </c>
      <c r="J939" s="184" t="n">
        <v>-2.081E-007</v>
      </c>
      <c r="K939" s="184" t="n">
        <v>0.0017849</v>
      </c>
      <c r="L939" s="184" t="n">
        <v>4.14E-005</v>
      </c>
      <c r="M939" s="185" t="n">
        <v>1.33</v>
      </c>
      <c r="N939" s="1" t="n">
        <v>0</v>
      </c>
      <c r="O939" s="1" t="n">
        <v>0</v>
      </c>
      <c r="P939" s="1" t="n">
        <v>0</v>
      </c>
      <c r="Q939" s="1" t="n">
        <v>1</v>
      </c>
      <c r="R939" s="1" t="n">
        <v>1.7849E-005</v>
      </c>
      <c r="S939" s="1" t="n">
        <v>4.141E-007</v>
      </c>
      <c r="T939" s="1" t="n">
        <v>3</v>
      </c>
      <c r="U939" s="1" t="n">
        <v>0</v>
      </c>
      <c r="V939" s="1" t="n">
        <v>0</v>
      </c>
      <c r="W939" s="186" t="s">
        <v>1542</v>
      </c>
      <c r="X939" s="1" t="s">
        <v>1030</v>
      </c>
      <c r="Y939" s="1" t="s">
        <v>309</v>
      </c>
    </row>
    <row r="940" customFormat="false" ht="14.25" hidden="false" customHeight="true" outlineLevel="0" collapsed="false">
      <c r="A940" s="1" t="s">
        <v>1540</v>
      </c>
      <c r="B940" s="1" t="s">
        <v>305</v>
      </c>
      <c r="C940" s="1" t="n">
        <v>0</v>
      </c>
      <c r="D940" s="1" t="n">
        <v>200</v>
      </c>
      <c r="E940" s="1" t="n">
        <v>976</v>
      </c>
      <c r="F940" s="1" t="s">
        <v>306</v>
      </c>
      <c r="G940" s="184" t="n">
        <v>0.0017786</v>
      </c>
      <c r="H940" s="184" t="n">
        <v>4.27E-005</v>
      </c>
      <c r="I940" s="184" t="n">
        <v>-8.1212E-006</v>
      </c>
      <c r="J940" s="184" t="n">
        <v>-2.081E-007</v>
      </c>
      <c r="K940" s="184" t="n">
        <v>0.0017867</v>
      </c>
      <c r="L940" s="184" t="n">
        <v>4.29E-005</v>
      </c>
      <c r="M940" s="185" t="n">
        <v>1.38</v>
      </c>
      <c r="N940" s="1" t="n">
        <v>0</v>
      </c>
      <c r="O940" s="1" t="n">
        <v>0</v>
      </c>
      <c r="P940" s="1" t="n">
        <v>0</v>
      </c>
      <c r="Q940" s="1" t="n">
        <v>1</v>
      </c>
      <c r="R940" s="1" t="n">
        <v>1.7867E-005</v>
      </c>
      <c r="S940" s="1" t="n">
        <v>4.289E-007</v>
      </c>
      <c r="T940" s="1" t="n">
        <v>3</v>
      </c>
      <c r="U940" s="1" t="n">
        <v>0</v>
      </c>
      <c r="V940" s="1" t="n">
        <v>0</v>
      </c>
      <c r="W940" s="186" t="s">
        <v>1543</v>
      </c>
      <c r="X940" s="1" t="s">
        <v>1030</v>
      </c>
      <c r="Y940" s="1" t="s">
        <v>309</v>
      </c>
    </row>
    <row r="941" customFormat="false" ht="14.25" hidden="false" customHeight="true" outlineLevel="0" collapsed="false">
      <c r="A941" s="1" t="s">
        <v>1544</v>
      </c>
      <c r="B941" s="1" t="s">
        <v>305</v>
      </c>
      <c r="C941" s="1" t="n">
        <v>0</v>
      </c>
      <c r="D941" s="1" t="n">
        <v>200</v>
      </c>
      <c r="E941" s="1" t="n">
        <v>976</v>
      </c>
      <c r="F941" s="1" t="s">
        <v>306</v>
      </c>
      <c r="G941" s="184" t="n">
        <v>0.0040602</v>
      </c>
      <c r="H941" s="184" t="n">
        <v>0.0001127</v>
      </c>
      <c r="I941" s="184" t="n">
        <v>-8.1212E-006</v>
      </c>
      <c r="J941" s="184" t="n">
        <v>-2.081E-007</v>
      </c>
      <c r="K941" s="184" t="n">
        <v>0.0040683</v>
      </c>
      <c r="L941" s="184" t="n">
        <v>0.0001129</v>
      </c>
      <c r="M941" s="185" t="n">
        <v>1.59</v>
      </c>
      <c r="N941" s="1" t="n">
        <v>0</v>
      </c>
      <c r="O941" s="1" t="n">
        <v>0</v>
      </c>
      <c r="P941" s="1" t="n">
        <v>0</v>
      </c>
      <c r="Q941" s="1" t="n">
        <v>1</v>
      </c>
      <c r="R941" s="1" t="n">
        <v>4.0683E-005</v>
      </c>
      <c r="S941" s="1" t="n">
        <v>1.1293E-006</v>
      </c>
      <c r="T941" s="1" t="n">
        <v>4</v>
      </c>
      <c r="U941" s="1" t="n">
        <v>0</v>
      </c>
      <c r="V941" s="1" t="n">
        <v>0</v>
      </c>
      <c r="W941" s="186" t="s">
        <v>1545</v>
      </c>
      <c r="X941" s="1" t="s">
        <v>1030</v>
      </c>
      <c r="Y941" s="1" t="s">
        <v>309</v>
      </c>
    </row>
    <row r="942" customFormat="false" ht="14.25" hidden="false" customHeight="true" outlineLevel="0" collapsed="false">
      <c r="A942" s="1" t="s">
        <v>1544</v>
      </c>
      <c r="B942" s="1" t="s">
        <v>305</v>
      </c>
      <c r="C942" s="1" t="n">
        <v>0</v>
      </c>
      <c r="D942" s="1" t="n">
        <v>200</v>
      </c>
      <c r="E942" s="1" t="n">
        <v>976</v>
      </c>
      <c r="F942" s="1" t="s">
        <v>306</v>
      </c>
      <c r="G942" s="184" t="n">
        <v>0.0040585</v>
      </c>
      <c r="H942" s="184" t="n">
        <v>0.0001124</v>
      </c>
      <c r="I942" s="184" t="n">
        <v>-8.1212E-006</v>
      </c>
      <c r="J942" s="184" t="n">
        <v>-2.081E-007</v>
      </c>
      <c r="K942" s="184" t="n">
        <v>0.0040666</v>
      </c>
      <c r="L942" s="184" t="n">
        <v>0.0001126</v>
      </c>
      <c r="M942" s="185" t="n">
        <v>1.59</v>
      </c>
      <c r="N942" s="1" t="n">
        <v>0</v>
      </c>
      <c r="O942" s="1" t="n">
        <v>0</v>
      </c>
      <c r="P942" s="1" t="n">
        <v>0</v>
      </c>
      <c r="Q942" s="1" t="n">
        <v>1</v>
      </c>
      <c r="R942" s="1" t="n">
        <v>4.0666E-005</v>
      </c>
      <c r="S942" s="1" t="n">
        <v>1.1259E-006</v>
      </c>
      <c r="T942" s="1" t="n">
        <v>4</v>
      </c>
      <c r="U942" s="1" t="n">
        <v>0</v>
      </c>
      <c r="V942" s="1" t="n">
        <v>0</v>
      </c>
      <c r="W942" s="186" t="s">
        <v>1546</v>
      </c>
      <c r="X942" s="1" t="s">
        <v>1030</v>
      </c>
      <c r="Y942" s="1" t="s">
        <v>309</v>
      </c>
    </row>
    <row r="943" customFormat="false" ht="14.25" hidden="false" customHeight="true" outlineLevel="0" collapsed="false">
      <c r="A943" s="1" t="s">
        <v>1544</v>
      </c>
      <c r="B943" s="1" t="s">
        <v>305</v>
      </c>
      <c r="C943" s="1" t="n">
        <v>0</v>
      </c>
      <c r="D943" s="1" t="n">
        <v>200</v>
      </c>
      <c r="E943" s="1" t="n">
        <v>976</v>
      </c>
      <c r="F943" s="1" t="s">
        <v>306</v>
      </c>
      <c r="G943" s="184" t="n">
        <v>0.0040582</v>
      </c>
      <c r="H943" s="184" t="n">
        <v>0.0001119</v>
      </c>
      <c r="I943" s="184" t="n">
        <v>-8.1212E-006</v>
      </c>
      <c r="J943" s="184" t="n">
        <v>-2.081E-007</v>
      </c>
      <c r="K943" s="184" t="n">
        <v>0.0040663</v>
      </c>
      <c r="L943" s="184" t="n">
        <v>0.0001121</v>
      </c>
      <c r="M943" s="185" t="n">
        <v>1.58</v>
      </c>
      <c r="N943" s="1" t="n">
        <v>0</v>
      </c>
      <c r="O943" s="1" t="n">
        <v>0</v>
      </c>
      <c r="P943" s="1" t="n">
        <v>0</v>
      </c>
      <c r="Q943" s="1" t="n">
        <v>1</v>
      </c>
      <c r="R943" s="1" t="n">
        <v>4.0663E-005</v>
      </c>
      <c r="S943" s="1" t="n">
        <v>1.1209E-006</v>
      </c>
      <c r="T943" s="1" t="n">
        <v>4</v>
      </c>
      <c r="U943" s="1" t="n">
        <v>0</v>
      </c>
      <c r="V943" s="1" t="n">
        <v>0</v>
      </c>
      <c r="W943" s="186" t="s">
        <v>1547</v>
      </c>
      <c r="X943" s="1" t="s">
        <v>1030</v>
      </c>
      <c r="Y943" s="1" t="s">
        <v>309</v>
      </c>
    </row>
    <row r="944" customFormat="false" ht="14.25" hidden="false" customHeight="true" outlineLevel="0" collapsed="false">
      <c r="A944" s="1" t="s">
        <v>1548</v>
      </c>
      <c r="B944" s="1" t="s">
        <v>305</v>
      </c>
      <c r="C944" s="1" t="n">
        <v>0</v>
      </c>
      <c r="D944" s="1" t="n">
        <v>200</v>
      </c>
      <c r="E944" s="1" t="n">
        <v>976</v>
      </c>
      <c r="F944" s="1" t="s">
        <v>306</v>
      </c>
      <c r="G944" s="184" t="n">
        <v>0.0026926</v>
      </c>
      <c r="H944" s="184" t="n">
        <v>6.87E-005</v>
      </c>
      <c r="I944" s="184" t="n">
        <v>-8.1212E-006</v>
      </c>
      <c r="J944" s="184" t="n">
        <v>-2.081E-007</v>
      </c>
      <c r="K944" s="184" t="n">
        <v>0.0027007</v>
      </c>
      <c r="L944" s="184" t="n">
        <v>6.89E-005</v>
      </c>
      <c r="M944" s="185" t="n">
        <v>1.46</v>
      </c>
      <c r="N944" s="1" t="n">
        <v>0</v>
      </c>
      <c r="O944" s="1" t="n">
        <v>0</v>
      </c>
      <c r="P944" s="1" t="n">
        <v>0</v>
      </c>
      <c r="Q944" s="1" t="n">
        <v>1</v>
      </c>
      <c r="R944" s="1" t="n">
        <v>2.7007E-005</v>
      </c>
      <c r="S944" s="1" t="n">
        <v>6.895E-007</v>
      </c>
      <c r="T944" s="1" t="n">
        <v>3</v>
      </c>
      <c r="U944" s="1" t="n">
        <v>0</v>
      </c>
      <c r="V944" s="1" t="n">
        <v>0</v>
      </c>
      <c r="W944" s="186" t="s">
        <v>1549</v>
      </c>
      <c r="X944" s="1" t="s">
        <v>1030</v>
      </c>
      <c r="Y944" s="1" t="s">
        <v>309</v>
      </c>
    </row>
    <row r="945" customFormat="false" ht="14.25" hidden="false" customHeight="true" outlineLevel="0" collapsed="false">
      <c r="A945" s="1" t="s">
        <v>1548</v>
      </c>
      <c r="B945" s="1" t="s">
        <v>305</v>
      </c>
      <c r="C945" s="1" t="n">
        <v>0</v>
      </c>
      <c r="D945" s="1" t="n">
        <v>200</v>
      </c>
      <c r="E945" s="1" t="n">
        <v>976</v>
      </c>
      <c r="F945" s="1" t="s">
        <v>306</v>
      </c>
      <c r="G945" s="184" t="n">
        <v>0.0026929</v>
      </c>
      <c r="H945" s="184" t="n">
        <v>6.84E-005</v>
      </c>
      <c r="I945" s="184" t="n">
        <v>-8.1212E-006</v>
      </c>
      <c r="J945" s="184" t="n">
        <v>-2.081E-007</v>
      </c>
      <c r="K945" s="184" t="n">
        <v>0.0027011</v>
      </c>
      <c r="L945" s="184" t="n">
        <v>6.86E-005</v>
      </c>
      <c r="M945" s="185" t="n">
        <v>1.46</v>
      </c>
      <c r="N945" s="1" t="n">
        <v>0</v>
      </c>
      <c r="O945" s="1" t="n">
        <v>0</v>
      </c>
      <c r="P945" s="1" t="n">
        <v>0</v>
      </c>
      <c r="Q945" s="1" t="n">
        <v>1</v>
      </c>
      <c r="R945" s="1" t="n">
        <v>2.7011E-005</v>
      </c>
      <c r="S945" s="1" t="n">
        <v>6.864E-007</v>
      </c>
      <c r="T945" s="1" t="n">
        <v>3</v>
      </c>
      <c r="U945" s="1" t="n">
        <v>0</v>
      </c>
      <c r="V945" s="1" t="n">
        <v>0</v>
      </c>
      <c r="W945" s="186" t="s">
        <v>1550</v>
      </c>
      <c r="X945" s="1" t="s">
        <v>1030</v>
      </c>
      <c r="Y945" s="1" t="s">
        <v>309</v>
      </c>
    </row>
    <row r="946" customFormat="false" ht="14.25" hidden="false" customHeight="true" outlineLevel="0" collapsed="false">
      <c r="A946" s="1" t="s">
        <v>1548</v>
      </c>
      <c r="B946" s="1" t="s">
        <v>305</v>
      </c>
      <c r="C946" s="1" t="n">
        <v>0</v>
      </c>
      <c r="D946" s="1" t="n">
        <v>200</v>
      </c>
      <c r="E946" s="1" t="n">
        <v>976</v>
      </c>
      <c r="F946" s="1" t="s">
        <v>306</v>
      </c>
      <c r="G946" s="184" t="n">
        <v>0.0026926</v>
      </c>
      <c r="H946" s="184" t="n">
        <v>6.84E-005</v>
      </c>
      <c r="I946" s="184" t="n">
        <v>-8.1212E-006</v>
      </c>
      <c r="J946" s="184" t="n">
        <v>-2.081E-007</v>
      </c>
      <c r="K946" s="184" t="n">
        <v>0.0027008</v>
      </c>
      <c r="L946" s="184" t="n">
        <v>6.86E-005</v>
      </c>
      <c r="M946" s="185" t="n">
        <v>1.45</v>
      </c>
      <c r="N946" s="1" t="n">
        <v>0</v>
      </c>
      <c r="O946" s="1" t="n">
        <v>0</v>
      </c>
      <c r="P946" s="1" t="n">
        <v>0</v>
      </c>
      <c r="Q946" s="1" t="n">
        <v>1</v>
      </c>
      <c r="R946" s="1" t="n">
        <v>2.7008E-005</v>
      </c>
      <c r="S946" s="1" t="n">
        <v>6.859E-007</v>
      </c>
      <c r="T946" s="1" t="n">
        <v>3</v>
      </c>
      <c r="U946" s="1" t="n">
        <v>0</v>
      </c>
      <c r="V946" s="1" t="n">
        <v>0</v>
      </c>
      <c r="W946" s="186" t="s">
        <v>1551</v>
      </c>
      <c r="X946" s="1" t="s">
        <v>1030</v>
      </c>
      <c r="Y946" s="1" t="s">
        <v>309</v>
      </c>
    </row>
    <row r="947" customFormat="false" ht="14.25" hidden="false" customHeight="true" outlineLevel="0" collapsed="false">
      <c r="A947" s="1" t="s">
        <v>1552</v>
      </c>
      <c r="B947" s="1" t="s">
        <v>305</v>
      </c>
      <c r="C947" s="1" t="n">
        <v>0</v>
      </c>
      <c r="D947" s="1" t="n">
        <v>200</v>
      </c>
      <c r="E947" s="1" t="n">
        <v>976</v>
      </c>
      <c r="F947" s="1" t="s">
        <v>306</v>
      </c>
      <c r="G947" s="184" t="n">
        <v>0.0014027</v>
      </c>
      <c r="H947" s="184" t="n">
        <v>3.58E-005</v>
      </c>
      <c r="I947" s="184" t="n">
        <v>-8.1212E-006</v>
      </c>
      <c r="J947" s="184" t="n">
        <v>-2.081E-007</v>
      </c>
      <c r="K947" s="184" t="n">
        <v>0.0014108</v>
      </c>
      <c r="L947" s="184" t="n">
        <v>3.6E-005</v>
      </c>
      <c r="M947" s="185" t="n">
        <v>1.46</v>
      </c>
      <c r="N947" s="1" t="n">
        <v>0</v>
      </c>
      <c r="O947" s="1" t="n">
        <v>0</v>
      </c>
      <c r="P947" s="1" t="n">
        <v>0</v>
      </c>
      <c r="Q947" s="1" t="n">
        <v>1</v>
      </c>
      <c r="R947" s="1" t="n">
        <v>1.4108E-005</v>
      </c>
      <c r="S947" s="1" t="n">
        <v>3.604E-007</v>
      </c>
      <c r="T947" s="1" t="n">
        <v>3</v>
      </c>
      <c r="U947" s="1" t="n">
        <v>0</v>
      </c>
      <c r="V947" s="1" t="n">
        <v>0</v>
      </c>
      <c r="W947" s="186" t="s">
        <v>1553</v>
      </c>
      <c r="X947" s="1" t="s">
        <v>1030</v>
      </c>
      <c r="Y947" s="1" t="s">
        <v>309</v>
      </c>
    </row>
    <row r="948" customFormat="false" ht="14.25" hidden="false" customHeight="true" outlineLevel="0" collapsed="false">
      <c r="A948" s="1" t="s">
        <v>1552</v>
      </c>
      <c r="B948" s="1" t="s">
        <v>305</v>
      </c>
      <c r="C948" s="1" t="n">
        <v>0</v>
      </c>
      <c r="D948" s="1" t="n">
        <v>200</v>
      </c>
      <c r="E948" s="1" t="n">
        <v>976</v>
      </c>
      <c r="F948" s="1" t="s">
        <v>306</v>
      </c>
      <c r="G948" s="184" t="n">
        <v>0.0014041</v>
      </c>
      <c r="H948" s="184" t="n">
        <v>3.67E-005</v>
      </c>
      <c r="I948" s="184" t="n">
        <v>-8.1212E-006</v>
      </c>
      <c r="J948" s="184" t="n">
        <v>-2.081E-007</v>
      </c>
      <c r="K948" s="184" t="n">
        <v>0.0014123</v>
      </c>
      <c r="L948" s="184" t="n">
        <v>3.69E-005</v>
      </c>
      <c r="M948" s="185" t="n">
        <v>1.5</v>
      </c>
      <c r="N948" s="1" t="n">
        <v>0</v>
      </c>
      <c r="O948" s="1" t="n">
        <v>0</v>
      </c>
      <c r="P948" s="1" t="n">
        <v>0</v>
      </c>
      <c r="Q948" s="1" t="n">
        <v>1</v>
      </c>
      <c r="R948" s="1" t="n">
        <v>1.4123E-005</v>
      </c>
      <c r="S948" s="1" t="n">
        <v>3.688E-007</v>
      </c>
      <c r="T948" s="1" t="n">
        <v>3</v>
      </c>
      <c r="U948" s="1" t="n">
        <v>0</v>
      </c>
      <c r="V948" s="1" t="n">
        <v>0</v>
      </c>
      <c r="W948" s="186" t="s">
        <v>1554</v>
      </c>
      <c r="X948" s="1" t="s">
        <v>1030</v>
      </c>
      <c r="Y948" s="1" t="s">
        <v>309</v>
      </c>
    </row>
    <row r="949" customFormat="false" ht="14.25" hidden="false" customHeight="true" outlineLevel="0" collapsed="false">
      <c r="A949" s="1" t="s">
        <v>1552</v>
      </c>
      <c r="B949" s="1" t="s">
        <v>305</v>
      </c>
      <c r="C949" s="1" t="n">
        <v>0</v>
      </c>
      <c r="D949" s="1" t="n">
        <v>200</v>
      </c>
      <c r="E949" s="1" t="n">
        <v>976</v>
      </c>
      <c r="F949" s="1" t="s">
        <v>306</v>
      </c>
      <c r="G949" s="184" t="n">
        <v>0.0014039</v>
      </c>
      <c r="H949" s="184" t="n">
        <v>3.67E-005</v>
      </c>
      <c r="I949" s="184" t="n">
        <v>-8.1212E-006</v>
      </c>
      <c r="J949" s="184" t="n">
        <v>-2.081E-007</v>
      </c>
      <c r="K949" s="184" t="n">
        <v>0.001412</v>
      </c>
      <c r="L949" s="184" t="n">
        <v>3.69E-005</v>
      </c>
      <c r="M949" s="185" t="n">
        <v>1.5</v>
      </c>
      <c r="N949" s="1" t="n">
        <v>0</v>
      </c>
      <c r="O949" s="1" t="n">
        <v>0</v>
      </c>
      <c r="P949" s="1" t="n">
        <v>0</v>
      </c>
      <c r="Q949" s="1" t="n">
        <v>1</v>
      </c>
      <c r="R949" s="1" t="n">
        <v>1.412E-005</v>
      </c>
      <c r="S949" s="1" t="n">
        <v>3.691E-007</v>
      </c>
      <c r="T949" s="1" t="n">
        <v>3</v>
      </c>
      <c r="U949" s="1" t="n">
        <v>0</v>
      </c>
      <c r="V949" s="1" t="n">
        <v>0</v>
      </c>
      <c r="W949" s="186" t="s">
        <v>1555</v>
      </c>
      <c r="X949" s="1" t="s">
        <v>1030</v>
      </c>
      <c r="Y949" s="1" t="s">
        <v>309</v>
      </c>
    </row>
    <row r="950" customFormat="false" ht="14.25" hidden="false" customHeight="true" outlineLevel="0" collapsed="false">
      <c r="A950" s="1" t="s">
        <v>1556</v>
      </c>
      <c r="B950" s="1" t="s">
        <v>305</v>
      </c>
      <c r="C950" s="1" t="n">
        <v>0</v>
      </c>
      <c r="D950" s="1" t="n">
        <v>200</v>
      </c>
      <c r="E950" s="1" t="n">
        <v>976</v>
      </c>
      <c r="F950" s="1" t="s">
        <v>306</v>
      </c>
      <c r="G950" s="184" t="n">
        <v>0.0010068</v>
      </c>
      <c r="H950" s="184" t="n">
        <v>2.64E-005</v>
      </c>
      <c r="I950" s="184" t="n">
        <v>-8.1212E-006</v>
      </c>
      <c r="J950" s="184" t="n">
        <v>-2.081E-007</v>
      </c>
      <c r="K950" s="184" t="n">
        <v>0.0010149</v>
      </c>
      <c r="L950" s="184" t="n">
        <v>2.66E-005</v>
      </c>
      <c r="M950" s="185" t="n">
        <v>1.5</v>
      </c>
      <c r="N950" s="1" t="n">
        <v>0</v>
      </c>
      <c r="O950" s="1" t="n">
        <v>0</v>
      </c>
      <c r="P950" s="1" t="n">
        <v>0</v>
      </c>
      <c r="Q950" s="1" t="n">
        <v>1</v>
      </c>
      <c r="R950" s="1" t="n">
        <v>1.0149E-005</v>
      </c>
      <c r="S950" s="1" t="n">
        <v>2.66E-007</v>
      </c>
      <c r="T950" s="1" t="n">
        <v>3</v>
      </c>
      <c r="U950" s="1" t="n">
        <v>0</v>
      </c>
      <c r="V950" s="1" t="n">
        <v>0</v>
      </c>
      <c r="W950" s="186" t="s">
        <v>1557</v>
      </c>
      <c r="X950" s="1" t="s">
        <v>1030</v>
      </c>
      <c r="Y950" s="1" t="s">
        <v>309</v>
      </c>
    </row>
    <row r="951" customFormat="false" ht="14.25" hidden="false" customHeight="true" outlineLevel="0" collapsed="false">
      <c r="A951" s="1" t="s">
        <v>1556</v>
      </c>
      <c r="B951" s="1" t="s">
        <v>305</v>
      </c>
      <c r="C951" s="1" t="n">
        <v>0</v>
      </c>
      <c r="D951" s="1" t="n">
        <v>200</v>
      </c>
      <c r="E951" s="1" t="n">
        <v>976</v>
      </c>
      <c r="F951" s="1" t="s">
        <v>306</v>
      </c>
      <c r="G951" s="184" t="n">
        <v>0.0010065</v>
      </c>
      <c r="H951" s="184" t="n">
        <v>2.65E-005</v>
      </c>
      <c r="I951" s="184" t="n">
        <v>-8.1212E-006</v>
      </c>
      <c r="J951" s="184" t="n">
        <v>-2.081E-007</v>
      </c>
      <c r="K951" s="184" t="n">
        <v>0.0010147</v>
      </c>
      <c r="L951" s="184" t="n">
        <v>2.67E-005</v>
      </c>
      <c r="M951" s="185" t="n">
        <v>1.51</v>
      </c>
      <c r="N951" s="1" t="n">
        <v>0</v>
      </c>
      <c r="O951" s="1" t="n">
        <v>0</v>
      </c>
      <c r="P951" s="1" t="n">
        <v>0</v>
      </c>
      <c r="Q951" s="1" t="n">
        <v>1</v>
      </c>
      <c r="R951" s="1" t="n">
        <v>1.0147E-005</v>
      </c>
      <c r="S951" s="1" t="n">
        <v>2.67E-007</v>
      </c>
      <c r="T951" s="1" t="n">
        <v>3</v>
      </c>
      <c r="U951" s="1" t="n">
        <v>0</v>
      </c>
      <c r="V951" s="1" t="n">
        <v>0</v>
      </c>
      <c r="W951" s="186" t="s">
        <v>1558</v>
      </c>
      <c r="X951" s="1" t="s">
        <v>1030</v>
      </c>
      <c r="Y951" s="1" t="s">
        <v>309</v>
      </c>
    </row>
    <row r="952" customFormat="false" ht="14.25" hidden="false" customHeight="true" outlineLevel="0" collapsed="false">
      <c r="A952" s="1" t="s">
        <v>1556</v>
      </c>
      <c r="B952" s="1" t="s">
        <v>305</v>
      </c>
      <c r="C952" s="1" t="n">
        <v>0</v>
      </c>
      <c r="D952" s="1" t="n">
        <v>200</v>
      </c>
      <c r="E952" s="1" t="n">
        <v>976</v>
      </c>
      <c r="F952" s="1" t="s">
        <v>306</v>
      </c>
      <c r="G952" s="184" t="n">
        <v>0.0010056</v>
      </c>
      <c r="H952" s="184" t="n">
        <v>2.58E-005</v>
      </c>
      <c r="I952" s="184" t="n">
        <v>-8.1212E-006</v>
      </c>
      <c r="J952" s="184" t="n">
        <v>-2.081E-007</v>
      </c>
      <c r="K952" s="184" t="n">
        <v>0.0010137</v>
      </c>
      <c r="L952" s="184" t="n">
        <v>2.6E-005</v>
      </c>
      <c r="M952" s="185" t="n">
        <v>1.47</v>
      </c>
      <c r="N952" s="1" t="n">
        <v>0</v>
      </c>
      <c r="O952" s="1" t="n">
        <v>0</v>
      </c>
      <c r="P952" s="1" t="n">
        <v>0</v>
      </c>
      <c r="Q952" s="1" t="n">
        <v>1</v>
      </c>
      <c r="R952" s="1" t="n">
        <v>1.0137E-005</v>
      </c>
      <c r="S952" s="1" t="n">
        <v>2.602E-007</v>
      </c>
      <c r="T952" s="1" t="n">
        <v>3</v>
      </c>
      <c r="U952" s="1" t="n">
        <v>0</v>
      </c>
      <c r="V952" s="1" t="n">
        <v>0</v>
      </c>
      <c r="W952" s="186" t="s">
        <v>1559</v>
      </c>
      <c r="X952" s="1" t="s">
        <v>1030</v>
      </c>
      <c r="Y952" s="1" t="s">
        <v>309</v>
      </c>
    </row>
    <row r="953" customFormat="false" ht="14.25" hidden="false" customHeight="true" outlineLevel="0" collapsed="false">
      <c r="A953" s="1" t="s">
        <v>1560</v>
      </c>
      <c r="B953" s="1" t="s">
        <v>305</v>
      </c>
      <c r="C953" s="1" t="n">
        <v>0</v>
      </c>
      <c r="D953" s="1" t="n">
        <v>200</v>
      </c>
      <c r="E953" s="1" t="n">
        <v>976</v>
      </c>
      <c r="F953" s="1" t="s">
        <v>306</v>
      </c>
      <c r="G953" s="184" t="n">
        <v>0.0018671</v>
      </c>
      <c r="H953" s="184" t="n">
        <v>4.07E-005</v>
      </c>
      <c r="I953" s="184" t="n">
        <v>-8.1212E-006</v>
      </c>
      <c r="J953" s="184" t="n">
        <v>-2.081E-007</v>
      </c>
      <c r="K953" s="184" t="n">
        <v>0.0018753</v>
      </c>
      <c r="L953" s="184" t="n">
        <v>4.09E-005</v>
      </c>
      <c r="M953" s="185" t="n">
        <v>1.25</v>
      </c>
      <c r="N953" s="1" t="n">
        <v>0</v>
      </c>
      <c r="O953" s="1" t="n">
        <v>0</v>
      </c>
      <c r="P953" s="1" t="n">
        <v>0</v>
      </c>
      <c r="Q953" s="1" t="n">
        <v>1</v>
      </c>
      <c r="R953" s="1" t="n">
        <v>1.8753E-005</v>
      </c>
      <c r="S953" s="1" t="n">
        <v>4.09E-007</v>
      </c>
      <c r="T953" s="1" t="n">
        <v>3</v>
      </c>
      <c r="U953" s="1" t="n">
        <v>0</v>
      </c>
      <c r="V953" s="1" t="n">
        <v>0</v>
      </c>
      <c r="W953" s="186" t="s">
        <v>1561</v>
      </c>
      <c r="X953" s="1" t="s">
        <v>1030</v>
      </c>
      <c r="Y953" s="1" t="s">
        <v>309</v>
      </c>
    </row>
    <row r="954" customFormat="false" ht="14.25" hidden="false" customHeight="true" outlineLevel="0" collapsed="false">
      <c r="A954" s="1" t="s">
        <v>1560</v>
      </c>
      <c r="B954" s="1" t="s">
        <v>305</v>
      </c>
      <c r="C954" s="1" t="n">
        <v>0</v>
      </c>
      <c r="D954" s="1" t="n">
        <v>200</v>
      </c>
      <c r="E954" s="1" t="n">
        <v>976</v>
      </c>
      <c r="F954" s="1" t="s">
        <v>306</v>
      </c>
      <c r="G954" s="184" t="n">
        <v>0.0018667</v>
      </c>
      <c r="H954" s="184" t="n">
        <v>4.06E-005</v>
      </c>
      <c r="I954" s="184" t="n">
        <v>-8.1212E-006</v>
      </c>
      <c r="J954" s="184" t="n">
        <v>-2.081E-007</v>
      </c>
      <c r="K954" s="184" t="n">
        <v>0.0018748</v>
      </c>
      <c r="L954" s="184" t="n">
        <v>4.08E-005</v>
      </c>
      <c r="M954" s="185" t="n">
        <v>1.25</v>
      </c>
      <c r="N954" s="1" t="n">
        <v>0</v>
      </c>
      <c r="O954" s="1" t="n">
        <v>0</v>
      </c>
      <c r="P954" s="1" t="n">
        <v>0</v>
      </c>
      <c r="Q954" s="1" t="n">
        <v>1</v>
      </c>
      <c r="R954" s="1" t="n">
        <v>1.8748E-005</v>
      </c>
      <c r="S954" s="1" t="n">
        <v>4.079E-007</v>
      </c>
      <c r="T954" s="1" t="n">
        <v>3</v>
      </c>
      <c r="U954" s="1" t="n">
        <v>0</v>
      </c>
      <c r="V954" s="1" t="n">
        <v>0</v>
      </c>
      <c r="W954" s="186" t="s">
        <v>1562</v>
      </c>
      <c r="X954" s="1" t="s">
        <v>1030</v>
      </c>
      <c r="Y954" s="1" t="s">
        <v>309</v>
      </c>
    </row>
    <row r="955" customFormat="false" ht="14.25" hidden="false" customHeight="true" outlineLevel="0" collapsed="false">
      <c r="A955" s="1" t="s">
        <v>1560</v>
      </c>
      <c r="B955" s="1" t="s">
        <v>305</v>
      </c>
      <c r="C955" s="1" t="n">
        <v>0</v>
      </c>
      <c r="D955" s="1" t="n">
        <v>200</v>
      </c>
      <c r="E955" s="1" t="n">
        <v>976</v>
      </c>
      <c r="F955" s="1" t="s">
        <v>306</v>
      </c>
      <c r="G955" s="184" t="n">
        <v>0.0018652</v>
      </c>
      <c r="H955" s="184" t="n">
        <v>3.95E-005</v>
      </c>
      <c r="I955" s="184" t="n">
        <v>-8.1212E-006</v>
      </c>
      <c r="J955" s="184" t="n">
        <v>-2.081E-007</v>
      </c>
      <c r="K955" s="184" t="n">
        <v>0.0018734</v>
      </c>
      <c r="L955" s="184" t="n">
        <v>3.97E-005</v>
      </c>
      <c r="M955" s="185" t="n">
        <v>1.21</v>
      </c>
      <c r="N955" s="1" t="n">
        <v>0</v>
      </c>
      <c r="O955" s="1" t="n">
        <v>0</v>
      </c>
      <c r="P955" s="1" t="n">
        <v>0</v>
      </c>
      <c r="Q955" s="1" t="n">
        <v>1</v>
      </c>
      <c r="R955" s="1" t="n">
        <v>1.8734E-005</v>
      </c>
      <c r="S955" s="1" t="n">
        <v>3.971E-007</v>
      </c>
      <c r="T955" s="1" t="n">
        <v>3</v>
      </c>
      <c r="U955" s="1" t="n">
        <v>0</v>
      </c>
      <c r="V955" s="1" t="n">
        <v>0</v>
      </c>
      <c r="W955" s="186" t="s">
        <v>1563</v>
      </c>
      <c r="X955" s="1" t="s">
        <v>1030</v>
      </c>
      <c r="Y955" s="1" t="s">
        <v>309</v>
      </c>
    </row>
    <row r="956" customFormat="false" ht="14.25" hidden="false" customHeight="true" outlineLevel="0" collapsed="false">
      <c r="A956" s="1" t="s">
        <v>1564</v>
      </c>
      <c r="B956" s="1" t="s">
        <v>305</v>
      </c>
      <c r="C956" s="1" t="n">
        <v>0</v>
      </c>
      <c r="D956" s="1" t="n">
        <v>200</v>
      </c>
      <c r="E956" s="1" t="n">
        <v>976</v>
      </c>
      <c r="F956" s="1" t="s">
        <v>306</v>
      </c>
      <c r="G956" s="184" t="n">
        <v>0.0012809</v>
      </c>
      <c r="H956" s="184" t="n">
        <v>2.23E-005</v>
      </c>
      <c r="I956" s="184" t="n">
        <v>-8.1212E-006</v>
      </c>
      <c r="J956" s="184" t="n">
        <v>-2.081E-007</v>
      </c>
      <c r="K956" s="184" t="n">
        <v>0.0012891</v>
      </c>
      <c r="L956" s="184" t="n">
        <v>2.25E-005</v>
      </c>
      <c r="M956" s="185" t="n">
        <v>1</v>
      </c>
      <c r="N956" s="1" t="n">
        <v>0</v>
      </c>
      <c r="O956" s="1" t="n">
        <v>0</v>
      </c>
      <c r="P956" s="1" t="n">
        <v>0</v>
      </c>
      <c r="Q956" s="1" t="n">
        <v>1</v>
      </c>
      <c r="R956" s="1" t="n">
        <v>1.2891E-005</v>
      </c>
      <c r="S956" s="1" t="n">
        <v>2.253E-007</v>
      </c>
      <c r="T956" s="1" t="n">
        <v>3</v>
      </c>
      <c r="U956" s="1" t="n">
        <v>0</v>
      </c>
      <c r="V956" s="1" t="n">
        <v>0</v>
      </c>
      <c r="W956" s="186" t="s">
        <v>1565</v>
      </c>
      <c r="X956" s="1" t="s">
        <v>1030</v>
      </c>
      <c r="Y956" s="1" t="s">
        <v>309</v>
      </c>
    </row>
    <row r="957" customFormat="false" ht="14.25" hidden="false" customHeight="true" outlineLevel="0" collapsed="false">
      <c r="A957" s="1" t="s">
        <v>1564</v>
      </c>
      <c r="B957" s="1" t="s">
        <v>305</v>
      </c>
      <c r="C957" s="1" t="n">
        <v>0</v>
      </c>
      <c r="D957" s="1" t="n">
        <v>200</v>
      </c>
      <c r="E957" s="1" t="n">
        <v>976</v>
      </c>
      <c r="F957" s="1" t="s">
        <v>306</v>
      </c>
      <c r="G957" s="184" t="n">
        <v>0.0012807</v>
      </c>
      <c r="H957" s="184" t="n">
        <v>2.21E-005</v>
      </c>
      <c r="I957" s="184" t="n">
        <v>-8.1212E-006</v>
      </c>
      <c r="J957" s="184" t="n">
        <v>-2.081E-007</v>
      </c>
      <c r="K957" s="184" t="n">
        <v>0.0012888</v>
      </c>
      <c r="L957" s="184" t="n">
        <v>2.23E-005</v>
      </c>
      <c r="M957" s="185" t="n">
        <v>0.99</v>
      </c>
      <c r="N957" s="1" t="n">
        <v>0</v>
      </c>
      <c r="O957" s="1" t="n">
        <v>0</v>
      </c>
      <c r="P957" s="1" t="n">
        <v>0</v>
      </c>
      <c r="Q957" s="1" t="n">
        <v>1</v>
      </c>
      <c r="R957" s="1" t="n">
        <v>1.2888E-005</v>
      </c>
      <c r="S957" s="1" t="n">
        <v>2.233E-007</v>
      </c>
      <c r="T957" s="1" t="n">
        <v>3</v>
      </c>
      <c r="U957" s="1" t="n">
        <v>0</v>
      </c>
      <c r="V957" s="1" t="n">
        <v>0</v>
      </c>
      <c r="W957" s="186" t="s">
        <v>1566</v>
      </c>
      <c r="X957" s="1" t="s">
        <v>1030</v>
      </c>
      <c r="Y957" s="1" t="s">
        <v>309</v>
      </c>
    </row>
    <row r="958" customFormat="false" ht="14.25" hidden="false" customHeight="true" outlineLevel="0" collapsed="false">
      <c r="A958" s="1" t="s">
        <v>1564</v>
      </c>
      <c r="B958" s="1" t="s">
        <v>305</v>
      </c>
      <c r="C958" s="1" t="n">
        <v>0</v>
      </c>
      <c r="D958" s="1" t="n">
        <v>200</v>
      </c>
      <c r="E958" s="1" t="n">
        <v>976</v>
      </c>
      <c r="F958" s="1" t="s">
        <v>306</v>
      </c>
      <c r="G958" s="184" t="n">
        <v>0.0012808</v>
      </c>
      <c r="H958" s="184" t="n">
        <v>2.2E-005</v>
      </c>
      <c r="I958" s="184" t="n">
        <v>-8.1212E-006</v>
      </c>
      <c r="J958" s="184" t="n">
        <v>-2.081E-007</v>
      </c>
      <c r="K958" s="184" t="n">
        <v>0.0012889</v>
      </c>
      <c r="L958" s="184" t="n">
        <v>2.22E-005</v>
      </c>
      <c r="M958" s="185" t="n">
        <v>0.99</v>
      </c>
      <c r="N958" s="1" t="n">
        <v>0</v>
      </c>
      <c r="O958" s="1" t="n">
        <v>0</v>
      </c>
      <c r="P958" s="1" t="n">
        <v>0</v>
      </c>
      <c r="Q958" s="1" t="n">
        <v>1</v>
      </c>
      <c r="R958" s="1" t="n">
        <v>1.2889E-005</v>
      </c>
      <c r="S958" s="1" t="n">
        <v>2.217E-007</v>
      </c>
      <c r="T958" s="1" t="n">
        <v>3</v>
      </c>
      <c r="U958" s="1" t="n">
        <v>0</v>
      </c>
      <c r="V958" s="1" t="n">
        <v>0</v>
      </c>
      <c r="W958" s="186" t="s">
        <v>1567</v>
      </c>
      <c r="X958" s="1" t="s">
        <v>1030</v>
      </c>
      <c r="Y958" s="1" t="s">
        <v>309</v>
      </c>
    </row>
    <row r="959" customFormat="false" ht="14.25" hidden="false" customHeight="true" outlineLevel="0" collapsed="false">
      <c r="A959" s="1" t="s">
        <v>1568</v>
      </c>
      <c r="B959" s="1" t="s">
        <v>305</v>
      </c>
      <c r="C959" s="1" t="n">
        <v>0</v>
      </c>
      <c r="D959" s="1" t="n">
        <v>200</v>
      </c>
      <c r="E959" s="1" t="n">
        <v>976</v>
      </c>
      <c r="F959" s="1" t="s">
        <v>306</v>
      </c>
      <c r="G959" s="184" t="n">
        <v>0.0010314</v>
      </c>
      <c r="H959" s="184" t="n">
        <v>1.74E-005</v>
      </c>
      <c r="I959" s="184" t="n">
        <v>-8.1212E-006</v>
      </c>
      <c r="J959" s="184" t="n">
        <v>-2.081E-007</v>
      </c>
      <c r="K959" s="184" t="n">
        <v>0.0010395</v>
      </c>
      <c r="L959" s="184" t="n">
        <v>1.76E-005</v>
      </c>
      <c r="M959" s="185" t="n">
        <v>0.97</v>
      </c>
      <c r="N959" s="1" t="n">
        <v>0</v>
      </c>
      <c r="O959" s="1" t="n">
        <v>0</v>
      </c>
      <c r="P959" s="1" t="n">
        <v>0</v>
      </c>
      <c r="Q959" s="1" t="n">
        <v>1</v>
      </c>
      <c r="R959" s="1" t="n">
        <v>1.0395E-005</v>
      </c>
      <c r="S959" s="1" t="n">
        <v>1.765E-007</v>
      </c>
      <c r="T959" s="1" t="n">
        <v>3</v>
      </c>
      <c r="U959" s="1" t="n">
        <v>0</v>
      </c>
      <c r="V959" s="1" t="n">
        <v>0</v>
      </c>
      <c r="W959" s="186" t="s">
        <v>1569</v>
      </c>
      <c r="X959" s="1" t="s">
        <v>1030</v>
      </c>
      <c r="Y959" s="1" t="s">
        <v>309</v>
      </c>
    </row>
    <row r="960" customFormat="false" ht="14.25" hidden="false" customHeight="true" outlineLevel="0" collapsed="false">
      <c r="A960" s="1" t="s">
        <v>1568</v>
      </c>
      <c r="B960" s="1" t="s">
        <v>305</v>
      </c>
      <c r="C960" s="1" t="n">
        <v>0</v>
      </c>
      <c r="D960" s="1" t="n">
        <v>200</v>
      </c>
      <c r="E960" s="1" t="n">
        <v>976</v>
      </c>
      <c r="F960" s="1" t="s">
        <v>306</v>
      </c>
      <c r="G960" s="184" t="n">
        <v>0.0010311</v>
      </c>
      <c r="H960" s="184" t="n">
        <v>1.76E-005</v>
      </c>
      <c r="I960" s="184" t="n">
        <v>-8.1212E-006</v>
      </c>
      <c r="J960" s="184" t="n">
        <v>-2.081E-007</v>
      </c>
      <c r="K960" s="184" t="n">
        <v>0.0010392</v>
      </c>
      <c r="L960" s="184" t="n">
        <v>1.78E-005</v>
      </c>
      <c r="M960" s="185" t="n">
        <v>0.98</v>
      </c>
      <c r="N960" s="1" t="n">
        <v>0</v>
      </c>
      <c r="O960" s="1" t="n">
        <v>0</v>
      </c>
      <c r="P960" s="1" t="n">
        <v>0</v>
      </c>
      <c r="Q960" s="1" t="n">
        <v>1</v>
      </c>
      <c r="R960" s="1" t="n">
        <v>1.0392E-005</v>
      </c>
      <c r="S960" s="1" t="n">
        <v>1.783E-007</v>
      </c>
      <c r="T960" s="1" t="n">
        <v>3</v>
      </c>
      <c r="U960" s="1" t="n">
        <v>0</v>
      </c>
      <c r="V960" s="1" t="n">
        <v>0</v>
      </c>
      <c r="W960" s="186" t="s">
        <v>1570</v>
      </c>
      <c r="X960" s="1" t="s">
        <v>1030</v>
      </c>
      <c r="Y960" s="1" t="s">
        <v>309</v>
      </c>
    </row>
    <row r="961" customFormat="false" ht="14.25" hidden="false" customHeight="true" outlineLevel="0" collapsed="false">
      <c r="A961" s="1" t="s">
        <v>1568</v>
      </c>
      <c r="B961" s="1" t="s">
        <v>305</v>
      </c>
      <c r="C961" s="1" t="n">
        <v>0</v>
      </c>
      <c r="D961" s="1" t="n">
        <v>200</v>
      </c>
      <c r="E961" s="1" t="n">
        <v>976</v>
      </c>
      <c r="F961" s="1" t="s">
        <v>306</v>
      </c>
      <c r="G961" s="184" t="n">
        <v>0.0010311</v>
      </c>
      <c r="H961" s="184" t="n">
        <v>1.74E-005</v>
      </c>
      <c r="I961" s="184" t="n">
        <v>-8.1212E-006</v>
      </c>
      <c r="J961" s="184" t="n">
        <v>-2.081E-007</v>
      </c>
      <c r="K961" s="184" t="n">
        <v>0.0010393</v>
      </c>
      <c r="L961" s="184" t="n">
        <v>1.76E-005</v>
      </c>
      <c r="M961" s="185" t="n">
        <v>0.97</v>
      </c>
      <c r="N961" s="1" t="n">
        <v>0</v>
      </c>
      <c r="O961" s="1" t="n">
        <v>0</v>
      </c>
      <c r="P961" s="1" t="n">
        <v>0</v>
      </c>
      <c r="Q961" s="1" t="n">
        <v>1</v>
      </c>
      <c r="R961" s="1" t="n">
        <v>1.0393E-005</v>
      </c>
      <c r="S961" s="1" t="n">
        <v>1.764E-007</v>
      </c>
      <c r="T961" s="1" t="n">
        <v>3</v>
      </c>
      <c r="U961" s="1" t="n">
        <v>0</v>
      </c>
      <c r="V961" s="1" t="n">
        <v>0</v>
      </c>
      <c r="W961" s="186" t="s">
        <v>1571</v>
      </c>
      <c r="X961" s="1" t="s">
        <v>1030</v>
      </c>
      <c r="Y961" s="1" t="s">
        <v>309</v>
      </c>
    </row>
    <row r="962" customFormat="false" ht="14.25" hidden="false" customHeight="true" outlineLevel="0" collapsed="false">
      <c r="A962" s="1" t="s">
        <v>1572</v>
      </c>
      <c r="B962" s="1" t="s">
        <v>305</v>
      </c>
      <c r="C962" s="1" t="n">
        <v>0</v>
      </c>
      <c r="D962" s="1" t="n">
        <v>200</v>
      </c>
      <c r="E962" s="1" t="n">
        <v>976</v>
      </c>
      <c r="F962" s="1" t="s">
        <v>306</v>
      </c>
      <c r="G962" s="184" t="n">
        <v>0.00076788</v>
      </c>
      <c r="H962" s="184" t="n">
        <v>1.4347E-005</v>
      </c>
      <c r="I962" s="184" t="n">
        <v>-8.1212E-006</v>
      </c>
      <c r="J962" s="184" t="n">
        <v>-2.081E-007</v>
      </c>
      <c r="K962" s="184" t="n">
        <v>0.000776</v>
      </c>
      <c r="L962" s="184" t="n">
        <v>1.4555E-005</v>
      </c>
      <c r="M962" s="185" t="n">
        <v>1.07</v>
      </c>
      <c r="N962" s="1" t="n">
        <v>0</v>
      </c>
      <c r="O962" s="1" t="n">
        <v>0</v>
      </c>
      <c r="P962" s="1" t="n">
        <v>0</v>
      </c>
      <c r="Q962" s="1" t="n">
        <v>1</v>
      </c>
      <c r="R962" s="1" t="n">
        <v>7.76E-006</v>
      </c>
      <c r="S962" s="1" t="n">
        <v>1.456E-007</v>
      </c>
      <c r="T962" s="1" t="n">
        <v>3</v>
      </c>
      <c r="U962" s="1" t="n">
        <v>0</v>
      </c>
      <c r="V962" s="1" t="n">
        <v>0</v>
      </c>
      <c r="W962" s="186" t="s">
        <v>1573</v>
      </c>
      <c r="X962" s="1" t="s">
        <v>1030</v>
      </c>
      <c r="Y962" s="1" t="s">
        <v>309</v>
      </c>
    </row>
    <row r="963" customFormat="false" ht="14.25" hidden="false" customHeight="true" outlineLevel="0" collapsed="false">
      <c r="A963" s="1" t="s">
        <v>1572</v>
      </c>
      <c r="B963" s="1" t="s">
        <v>305</v>
      </c>
      <c r="C963" s="1" t="n">
        <v>0</v>
      </c>
      <c r="D963" s="1" t="n">
        <v>200</v>
      </c>
      <c r="E963" s="1" t="n">
        <v>976</v>
      </c>
      <c r="F963" s="1" t="s">
        <v>306</v>
      </c>
      <c r="G963" s="184" t="n">
        <v>0.00076782</v>
      </c>
      <c r="H963" s="184" t="n">
        <v>1.4063E-005</v>
      </c>
      <c r="I963" s="184" t="n">
        <v>-8.1212E-006</v>
      </c>
      <c r="J963" s="184" t="n">
        <v>-2.081E-007</v>
      </c>
      <c r="K963" s="184" t="n">
        <v>0.00077595</v>
      </c>
      <c r="L963" s="184" t="n">
        <v>1.4271E-005</v>
      </c>
      <c r="M963" s="185" t="n">
        <v>1.05</v>
      </c>
      <c r="N963" s="1" t="n">
        <v>0</v>
      </c>
      <c r="O963" s="1" t="n">
        <v>0</v>
      </c>
      <c r="P963" s="1" t="n">
        <v>0</v>
      </c>
      <c r="Q963" s="1" t="n">
        <v>1</v>
      </c>
      <c r="R963" s="1" t="n">
        <v>7.7595E-006</v>
      </c>
      <c r="S963" s="1" t="n">
        <v>1.427E-007</v>
      </c>
      <c r="T963" s="1" t="n">
        <v>3</v>
      </c>
      <c r="U963" s="1" t="n">
        <v>0</v>
      </c>
      <c r="V963" s="1" t="n">
        <v>0</v>
      </c>
      <c r="W963" s="186" t="s">
        <v>1574</v>
      </c>
      <c r="X963" s="1" t="s">
        <v>1030</v>
      </c>
      <c r="Y963" s="1" t="s">
        <v>309</v>
      </c>
    </row>
    <row r="964" customFormat="false" ht="14.25" hidden="false" customHeight="true" outlineLevel="0" collapsed="false">
      <c r="A964" s="1" t="s">
        <v>1572</v>
      </c>
      <c r="B964" s="1" t="s">
        <v>305</v>
      </c>
      <c r="C964" s="1" t="n">
        <v>0</v>
      </c>
      <c r="D964" s="1" t="n">
        <v>200</v>
      </c>
      <c r="E964" s="1" t="n">
        <v>976</v>
      </c>
      <c r="F964" s="1" t="s">
        <v>306</v>
      </c>
      <c r="G964" s="184" t="n">
        <v>0.00076836</v>
      </c>
      <c r="H964" s="184" t="n">
        <v>1.4045E-005</v>
      </c>
      <c r="I964" s="184" t="n">
        <v>-8.1212E-006</v>
      </c>
      <c r="J964" s="184" t="n">
        <v>-2.081E-007</v>
      </c>
      <c r="K964" s="184" t="n">
        <v>0.00077648</v>
      </c>
      <c r="L964" s="184" t="n">
        <v>1.4253E-005</v>
      </c>
      <c r="M964" s="185" t="n">
        <v>1.05</v>
      </c>
      <c r="N964" s="1" t="n">
        <v>0</v>
      </c>
      <c r="O964" s="1" t="n">
        <v>0</v>
      </c>
      <c r="P964" s="1" t="n">
        <v>0</v>
      </c>
      <c r="Q964" s="1" t="n">
        <v>1</v>
      </c>
      <c r="R964" s="1" t="n">
        <v>7.7648E-006</v>
      </c>
      <c r="S964" s="1" t="n">
        <v>1.425E-007</v>
      </c>
      <c r="T964" s="1" t="n">
        <v>3</v>
      </c>
      <c r="U964" s="1" t="n">
        <v>0</v>
      </c>
      <c r="V964" s="1" t="n">
        <v>0</v>
      </c>
      <c r="W964" s="186" t="s">
        <v>1575</v>
      </c>
      <c r="X964" s="1" t="s">
        <v>1030</v>
      </c>
      <c r="Y964" s="1" t="s">
        <v>309</v>
      </c>
    </row>
    <row r="965" customFormat="false" ht="14.25" hidden="false" customHeight="true" outlineLevel="0" collapsed="false">
      <c r="A965" s="1" t="s">
        <v>1576</v>
      </c>
      <c r="B965" s="1" t="s">
        <v>305</v>
      </c>
      <c r="C965" s="1" t="n">
        <v>0</v>
      </c>
      <c r="D965" s="1" t="n">
        <v>200</v>
      </c>
      <c r="E965" s="1" t="n">
        <v>976</v>
      </c>
      <c r="F965" s="1" t="s">
        <v>306</v>
      </c>
      <c r="G965" s="184" t="n">
        <v>0.00058301</v>
      </c>
      <c r="H965" s="184" t="n">
        <v>1.1317E-005</v>
      </c>
      <c r="I965" s="184" t="n">
        <v>-8.1212E-006</v>
      </c>
      <c r="J965" s="184" t="n">
        <v>-2.081E-007</v>
      </c>
      <c r="K965" s="184" t="n">
        <v>0.00059114</v>
      </c>
      <c r="L965" s="184" t="n">
        <v>1.1525E-005</v>
      </c>
      <c r="M965" s="185" t="n">
        <v>1.12</v>
      </c>
      <c r="N965" s="1" t="n">
        <v>0</v>
      </c>
      <c r="O965" s="1" t="n">
        <v>0</v>
      </c>
      <c r="P965" s="1" t="n">
        <v>0</v>
      </c>
      <c r="Q965" s="1" t="n">
        <v>1</v>
      </c>
      <c r="R965" s="1" t="n">
        <v>5.9114E-006</v>
      </c>
      <c r="S965" s="1" t="n">
        <v>1.153E-007</v>
      </c>
      <c r="T965" s="1" t="n">
        <v>3</v>
      </c>
      <c r="U965" s="1" t="n">
        <v>0</v>
      </c>
      <c r="V965" s="1" t="n">
        <v>0</v>
      </c>
      <c r="W965" s="186" t="s">
        <v>1577</v>
      </c>
      <c r="X965" s="1" t="s">
        <v>1030</v>
      </c>
      <c r="Y965" s="1" t="s">
        <v>309</v>
      </c>
    </row>
    <row r="966" customFormat="false" ht="14.25" hidden="false" customHeight="true" outlineLevel="0" collapsed="false">
      <c r="A966" s="1" t="s">
        <v>1576</v>
      </c>
      <c r="B966" s="1" t="s">
        <v>305</v>
      </c>
      <c r="C966" s="1" t="n">
        <v>0</v>
      </c>
      <c r="D966" s="1" t="n">
        <v>200</v>
      </c>
      <c r="E966" s="1" t="n">
        <v>976</v>
      </c>
      <c r="F966" s="1" t="s">
        <v>306</v>
      </c>
      <c r="G966" s="184" t="n">
        <v>0.00058271</v>
      </c>
      <c r="H966" s="184" t="n">
        <v>1.1285E-005</v>
      </c>
      <c r="I966" s="184" t="n">
        <v>-8.1212E-006</v>
      </c>
      <c r="J966" s="184" t="n">
        <v>-2.081E-007</v>
      </c>
      <c r="K966" s="184" t="n">
        <v>0.00059083</v>
      </c>
      <c r="L966" s="184" t="n">
        <v>1.1493E-005</v>
      </c>
      <c r="M966" s="185" t="n">
        <v>1.11</v>
      </c>
      <c r="N966" s="1" t="n">
        <v>0</v>
      </c>
      <c r="O966" s="1" t="n">
        <v>0</v>
      </c>
      <c r="P966" s="1" t="n">
        <v>0</v>
      </c>
      <c r="Q966" s="1" t="n">
        <v>1</v>
      </c>
      <c r="R966" s="1" t="n">
        <v>5.9083E-006</v>
      </c>
      <c r="S966" s="1" t="n">
        <v>1.149E-007</v>
      </c>
      <c r="T966" s="1" t="n">
        <v>3</v>
      </c>
      <c r="U966" s="1" t="n">
        <v>0</v>
      </c>
      <c r="V966" s="1" t="n">
        <v>0</v>
      </c>
      <c r="W966" s="186" t="s">
        <v>1578</v>
      </c>
      <c r="X966" s="1" t="s">
        <v>1030</v>
      </c>
      <c r="Y966" s="1" t="s">
        <v>309</v>
      </c>
    </row>
    <row r="967" customFormat="false" ht="14.25" hidden="false" customHeight="true" outlineLevel="0" collapsed="false">
      <c r="A967" s="1" t="s">
        <v>1576</v>
      </c>
      <c r="B967" s="1" t="s">
        <v>305</v>
      </c>
      <c r="C967" s="1" t="n">
        <v>0</v>
      </c>
      <c r="D967" s="1" t="n">
        <v>200</v>
      </c>
      <c r="E967" s="1" t="n">
        <v>976</v>
      </c>
      <c r="F967" s="1" t="s">
        <v>306</v>
      </c>
      <c r="G967" s="184" t="n">
        <v>0.00058322</v>
      </c>
      <c r="H967" s="184" t="n">
        <v>1.1298E-005</v>
      </c>
      <c r="I967" s="184" t="n">
        <v>-8.1212E-006</v>
      </c>
      <c r="J967" s="184" t="n">
        <v>-2.081E-007</v>
      </c>
      <c r="K967" s="184" t="n">
        <v>0.00059134</v>
      </c>
      <c r="L967" s="184" t="n">
        <v>1.1506E-005</v>
      </c>
      <c r="M967" s="185" t="n">
        <v>1.11</v>
      </c>
      <c r="N967" s="1" t="n">
        <v>0</v>
      </c>
      <c r="O967" s="1" t="n">
        <v>0</v>
      </c>
      <c r="P967" s="1" t="n">
        <v>0</v>
      </c>
      <c r="Q967" s="1" t="n">
        <v>1</v>
      </c>
      <c r="R967" s="1" t="n">
        <v>5.9134E-006</v>
      </c>
      <c r="S967" s="1" t="n">
        <v>1.151E-007</v>
      </c>
      <c r="T967" s="1" t="n">
        <v>3</v>
      </c>
      <c r="U967" s="1" t="n">
        <v>0</v>
      </c>
      <c r="V967" s="1" t="n">
        <v>0</v>
      </c>
      <c r="W967" s="186" t="s">
        <v>1579</v>
      </c>
      <c r="X967" s="1" t="s">
        <v>1030</v>
      </c>
      <c r="Y967" s="1" t="s">
        <v>309</v>
      </c>
    </row>
    <row r="968" customFormat="false" ht="14.25" hidden="false" customHeight="true" outlineLevel="0" collapsed="false">
      <c r="A968" s="1" t="s">
        <v>1580</v>
      </c>
      <c r="B968" s="1" t="s">
        <v>305</v>
      </c>
      <c r="C968" s="1" t="n">
        <v>0</v>
      </c>
      <c r="D968" s="1" t="n">
        <v>200</v>
      </c>
      <c r="E968" s="1" t="n">
        <v>976</v>
      </c>
      <c r="F968" s="1" t="s">
        <v>306</v>
      </c>
      <c r="G968" s="184" t="n">
        <v>0.00069467</v>
      </c>
      <c r="H968" s="184" t="n">
        <v>1.278E-005</v>
      </c>
      <c r="I968" s="184" t="n">
        <v>-8.1212E-006</v>
      </c>
      <c r="J968" s="184" t="n">
        <v>-2.081E-007</v>
      </c>
      <c r="K968" s="184" t="n">
        <v>0.00070279</v>
      </c>
      <c r="L968" s="184" t="n">
        <v>1.2988E-005</v>
      </c>
      <c r="M968" s="185" t="n">
        <v>1.06</v>
      </c>
      <c r="N968" s="1" t="n">
        <v>0</v>
      </c>
      <c r="O968" s="1" t="n">
        <v>0</v>
      </c>
      <c r="P968" s="1" t="n">
        <v>0</v>
      </c>
      <c r="Q968" s="1" t="n">
        <v>1</v>
      </c>
      <c r="R968" s="1" t="n">
        <v>7.0279E-006</v>
      </c>
      <c r="S968" s="1" t="n">
        <v>1.299E-007</v>
      </c>
      <c r="T968" s="1" t="n">
        <v>3</v>
      </c>
      <c r="U968" s="1" t="n">
        <v>0</v>
      </c>
      <c r="V968" s="1" t="n">
        <v>0</v>
      </c>
      <c r="W968" s="186" t="s">
        <v>1581</v>
      </c>
      <c r="X968" s="1" t="s">
        <v>1030</v>
      </c>
      <c r="Y968" s="1" t="s">
        <v>309</v>
      </c>
    </row>
    <row r="969" customFormat="false" ht="14.25" hidden="false" customHeight="true" outlineLevel="0" collapsed="false">
      <c r="A969" s="1" t="s">
        <v>1580</v>
      </c>
      <c r="B969" s="1" t="s">
        <v>305</v>
      </c>
      <c r="C969" s="1" t="n">
        <v>0</v>
      </c>
      <c r="D969" s="1" t="n">
        <v>200</v>
      </c>
      <c r="E969" s="1" t="n">
        <v>976</v>
      </c>
      <c r="F969" s="1" t="s">
        <v>306</v>
      </c>
      <c r="G969" s="184" t="n">
        <v>0.00069476</v>
      </c>
      <c r="H969" s="184" t="n">
        <v>1.2848E-005</v>
      </c>
      <c r="I969" s="184" t="n">
        <v>-8.1212E-006</v>
      </c>
      <c r="J969" s="184" t="n">
        <v>-2.081E-007</v>
      </c>
      <c r="K969" s="184" t="n">
        <v>0.00070288</v>
      </c>
      <c r="L969" s="184" t="n">
        <v>1.3056E-005</v>
      </c>
      <c r="M969" s="185" t="n">
        <v>1.06</v>
      </c>
      <c r="N969" s="1" t="n">
        <v>0</v>
      </c>
      <c r="O969" s="1" t="n">
        <v>0</v>
      </c>
      <c r="P969" s="1" t="n">
        <v>0</v>
      </c>
      <c r="Q969" s="1" t="n">
        <v>1</v>
      </c>
      <c r="R969" s="1" t="n">
        <v>7.0288E-006</v>
      </c>
      <c r="S969" s="1" t="n">
        <v>1.306E-007</v>
      </c>
      <c r="T969" s="1" t="n">
        <v>3</v>
      </c>
      <c r="U969" s="1" t="n">
        <v>0</v>
      </c>
      <c r="V969" s="1" t="n">
        <v>0</v>
      </c>
      <c r="W969" s="186" t="s">
        <v>1582</v>
      </c>
      <c r="X969" s="1" t="s">
        <v>1030</v>
      </c>
      <c r="Y969" s="1" t="s">
        <v>309</v>
      </c>
    </row>
    <row r="970" customFormat="false" ht="14.25" hidden="false" customHeight="true" outlineLevel="0" collapsed="false">
      <c r="A970" s="1" t="s">
        <v>1580</v>
      </c>
      <c r="B970" s="1" t="s">
        <v>305</v>
      </c>
      <c r="C970" s="1" t="n">
        <v>0</v>
      </c>
      <c r="D970" s="1" t="n">
        <v>200</v>
      </c>
      <c r="E970" s="1" t="n">
        <v>976</v>
      </c>
      <c r="F970" s="1" t="s">
        <v>306</v>
      </c>
      <c r="G970" s="184" t="n">
        <v>0.0006946</v>
      </c>
      <c r="H970" s="184" t="n">
        <v>1.2669E-005</v>
      </c>
      <c r="I970" s="184" t="n">
        <v>-8.1212E-006</v>
      </c>
      <c r="J970" s="184" t="n">
        <v>-2.081E-007</v>
      </c>
      <c r="K970" s="184" t="n">
        <v>0.00070272</v>
      </c>
      <c r="L970" s="184" t="n">
        <v>1.2877E-005</v>
      </c>
      <c r="M970" s="185" t="n">
        <v>1.05</v>
      </c>
      <c r="N970" s="1" t="n">
        <v>0</v>
      </c>
      <c r="O970" s="1" t="n">
        <v>0</v>
      </c>
      <c r="P970" s="1" t="n">
        <v>0</v>
      </c>
      <c r="Q970" s="1" t="n">
        <v>1</v>
      </c>
      <c r="R970" s="1" t="n">
        <v>7.0272E-006</v>
      </c>
      <c r="S970" s="1" t="n">
        <v>1.288E-007</v>
      </c>
      <c r="T970" s="1" t="n">
        <v>3</v>
      </c>
      <c r="U970" s="1" t="n">
        <v>0</v>
      </c>
      <c r="V970" s="1" t="n">
        <v>0</v>
      </c>
      <c r="W970" s="186" t="s">
        <v>1583</v>
      </c>
      <c r="X970" s="1" t="s">
        <v>1030</v>
      </c>
      <c r="Y970" s="1" t="s">
        <v>309</v>
      </c>
    </row>
    <row r="971" customFormat="false" ht="14.25" hidden="false" customHeight="true" outlineLevel="0" collapsed="false">
      <c r="A971" s="1" t="s">
        <v>1584</v>
      </c>
      <c r="B971" s="1" t="s">
        <v>305</v>
      </c>
      <c r="C971" s="1" t="n">
        <v>0</v>
      </c>
      <c r="D971" s="1" t="n">
        <v>200</v>
      </c>
      <c r="E971" s="1" t="n">
        <v>976</v>
      </c>
      <c r="F971" s="1" t="s">
        <v>306</v>
      </c>
      <c r="G971" s="184" t="n">
        <v>0.0013662</v>
      </c>
      <c r="H971" s="184" t="n">
        <v>2.36E-005</v>
      </c>
      <c r="I971" s="184" t="n">
        <v>-8.1212E-006</v>
      </c>
      <c r="J971" s="184" t="n">
        <v>-2.081E-007</v>
      </c>
      <c r="K971" s="184" t="n">
        <v>0.0013743</v>
      </c>
      <c r="L971" s="184" t="n">
        <v>2.38E-005</v>
      </c>
      <c r="M971" s="185" t="n">
        <v>0.99</v>
      </c>
      <c r="N971" s="1" t="n">
        <v>0</v>
      </c>
      <c r="O971" s="1" t="n">
        <v>0</v>
      </c>
      <c r="P971" s="1" t="n">
        <v>0</v>
      </c>
      <c r="Q971" s="1" t="n">
        <v>1</v>
      </c>
      <c r="R971" s="1" t="n">
        <v>1.3743E-005</v>
      </c>
      <c r="S971" s="1" t="n">
        <v>2.382E-007</v>
      </c>
      <c r="T971" s="1" t="n">
        <v>3</v>
      </c>
      <c r="U971" s="1" t="n">
        <v>0</v>
      </c>
      <c r="V971" s="1" t="n">
        <v>0</v>
      </c>
      <c r="W971" s="186" t="s">
        <v>1585</v>
      </c>
      <c r="X971" s="1" t="s">
        <v>1030</v>
      </c>
      <c r="Y971" s="1" t="s">
        <v>309</v>
      </c>
    </row>
    <row r="972" customFormat="false" ht="14.25" hidden="false" customHeight="true" outlineLevel="0" collapsed="false">
      <c r="A972" s="1" t="s">
        <v>1584</v>
      </c>
      <c r="B972" s="1" t="s">
        <v>305</v>
      </c>
      <c r="C972" s="1" t="n">
        <v>0</v>
      </c>
      <c r="D972" s="1" t="n">
        <v>200</v>
      </c>
      <c r="E972" s="1" t="n">
        <v>976</v>
      </c>
      <c r="F972" s="1" t="s">
        <v>306</v>
      </c>
      <c r="G972" s="184" t="n">
        <v>0.0013647</v>
      </c>
      <c r="H972" s="184" t="n">
        <v>2.25E-005</v>
      </c>
      <c r="I972" s="184" t="n">
        <v>-8.1212E-006</v>
      </c>
      <c r="J972" s="184" t="n">
        <v>-2.081E-007</v>
      </c>
      <c r="K972" s="184" t="n">
        <v>0.0013728</v>
      </c>
      <c r="L972" s="184" t="n">
        <v>2.27E-005</v>
      </c>
      <c r="M972" s="185" t="n">
        <v>0.95</v>
      </c>
      <c r="N972" s="1" t="n">
        <v>0</v>
      </c>
      <c r="O972" s="1" t="n">
        <v>0</v>
      </c>
      <c r="P972" s="1" t="n">
        <v>0</v>
      </c>
      <c r="Q972" s="1" t="n">
        <v>1</v>
      </c>
      <c r="R972" s="1" t="n">
        <v>1.3728E-005</v>
      </c>
      <c r="S972" s="1" t="n">
        <v>2.274E-007</v>
      </c>
      <c r="T972" s="1" t="n">
        <v>3</v>
      </c>
      <c r="U972" s="1" t="n">
        <v>0</v>
      </c>
      <c r="V972" s="1" t="n">
        <v>0</v>
      </c>
      <c r="W972" s="186" t="s">
        <v>1586</v>
      </c>
      <c r="X972" s="1" t="s">
        <v>1030</v>
      </c>
      <c r="Y972" s="1" t="s">
        <v>309</v>
      </c>
    </row>
    <row r="973" customFormat="false" ht="14.25" hidden="false" customHeight="true" outlineLevel="0" collapsed="false">
      <c r="A973" s="1" t="s">
        <v>1584</v>
      </c>
      <c r="B973" s="1" t="s">
        <v>305</v>
      </c>
      <c r="C973" s="1" t="n">
        <v>0</v>
      </c>
      <c r="D973" s="1" t="n">
        <v>200</v>
      </c>
      <c r="E973" s="1" t="n">
        <v>976</v>
      </c>
      <c r="F973" s="1" t="s">
        <v>306</v>
      </c>
      <c r="G973" s="184" t="n">
        <v>0.0013644</v>
      </c>
      <c r="H973" s="184" t="n">
        <v>2.23E-005</v>
      </c>
      <c r="I973" s="184" t="n">
        <v>-8.1212E-006</v>
      </c>
      <c r="J973" s="184" t="n">
        <v>-2.081E-007</v>
      </c>
      <c r="K973" s="184" t="n">
        <v>0.0013725</v>
      </c>
      <c r="L973" s="184" t="n">
        <v>2.25E-005</v>
      </c>
      <c r="M973" s="185" t="n">
        <v>0.94</v>
      </c>
      <c r="N973" s="1" t="n">
        <v>0</v>
      </c>
      <c r="O973" s="1" t="n">
        <v>0</v>
      </c>
      <c r="P973" s="1" t="n">
        <v>0</v>
      </c>
      <c r="Q973" s="1" t="n">
        <v>1</v>
      </c>
      <c r="R973" s="1" t="n">
        <v>1.3725E-005</v>
      </c>
      <c r="S973" s="1" t="n">
        <v>2.25E-007</v>
      </c>
      <c r="T973" s="1" t="n">
        <v>3</v>
      </c>
      <c r="U973" s="1" t="n">
        <v>0</v>
      </c>
      <c r="V973" s="1" t="n">
        <v>0</v>
      </c>
      <c r="W973" s="186" t="s">
        <v>1587</v>
      </c>
      <c r="X973" s="1" t="s">
        <v>1030</v>
      </c>
      <c r="Y973" s="1" t="s">
        <v>309</v>
      </c>
    </row>
    <row r="974" customFormat="false" ht="14.25" hidden="false" customHeight="true" outlineLevel="0" collapsed="false">
      <c r="A974" s="1" t="s">
        <v>1588</v>
      </c>
      <c r="B974" s="1" t="s">
        <v>305</v>
      </c>
      <c r="C974" s="1" t="n">
        <v>0</v>
      </c>
      <c r="D974" s="1" t="n">
        <v>200</v>
      </c>
      <c r="E974" s="1" t="n">
        <v>976</v>
      </c>
      <c r="F974" s="1" t="s">
        <v>306</v>
      </c>
      <c r="G974" s="184" t="n">
        <v>0.0028966</v>
      </c>
      <c r="H974" s="184" t="n">
        <v>3.59E-005</v>
      </c>
      <c r="I974" s="184" t="n">
        <v>-8.1212E-006</v>
      </c>
      <c r="J974" s="184" t="n">
        <v>-2.081E-007</v>
      </c>
      <c r="K974" s="184" t="n">
        <v>0.0029048</v>
      </c>
      <c r="L974" s="184" t="n">
        <v>3.62E-005</v>
      </c>
      <c r="M974" s="185" t="n">
        <v>0.71</v>
      </c>
      <c r="N974" s="1" t="n">
        <v>0</v>
      </c>
      <c r="O974" s="1" t="n">
        <v>0</v>
      </c>
      <c r="P974" s="1" t="n">
        <v>0</v>
      </c>
      <c r="Q974" s="1" t="n">
        <v>1</v>
      </c>
      <c r="R974" s="1" t="n">
        <v>2.9048E-005</v>
      </c>
      <c r="S974" s="1" t="n">
        <v>3.615E-007</v>
      </c>
      <c r="T974" s="1" t="n">
        <v>4</v>
      </c>
      <c r="U974" s="1" t="n">
        <v>0</v>
      </c>
      <c r="V974" s="1" t="n">
        <v>0</v>
      </c>
      <c r="W974" s="186" t="s">
        <v>1589</v>
      </c>
      <c r="X974" s="1" t="s">
        <v>1030</v>
      </c>
      <c r="Y974" s="1" t="s">
        <v>309</v>
      </c>
    </row>
    <row r="975" customFormat="false" ht="14.25" hidden="false" customHeight="true" outlineLevel="0" collapsed="false">
      <c r="A975" s="1" t="s">
        <v>1588</v>
      </c>
      <c r="B975" s="1" t="s">
        <v>305</v>
      </c>
      <c r="C975" s="1" t="n">
        <v>0</v>
      </c>
      <c r="D975" s="1" t="n">
        <v>200</v>
      </c>
      <c r="E975" s="1" t="n">
        <v>976</v>
      </c>
      <c r="F975" s="1" t="s">
        <v>306</v>
      </c>
      <c r="G975" s="184" t="n">
        <v>0.0028967</v>
      </c>
      <c r="H975" s="184" t="n">
        <v>3.58E-005</v>
      </c>
      <c r="I975" s="184" t="n">
        <v>-8.1212E-006</v>
      </c>
      <c r="J975" s="184" t="n">
        <v>-2.081E-007</v>
      </c>
      <c r="K975" s="184" t="n">
        <v>0.0029048</v>
      </c>
      <c r="L975" s="184" t="n">
        <v>3.6E-005</v>
      </c>
      <c r="M975" s="185" t="n">
        <v>0.71</v>
      </c>
      <c r="N975" s="1" t="n">
        <v>0</v>
      </c>
      <c r="O975" s="1" t="n">
        <v>0</v>
      </c>
      <c r="P975" s="1" t="n">
        <v>0</v>
      </c>
      <c r="Q975" s="1" t="n">
        <v>1</v>
      </c>
      <c r="R975" s="1" t="n">
        <v>2.9048E-005</v>
      </c>
      <c r="S975" s="1" t="n">
        <v>3.597E-007</v>
      </c>
      <c r="T975" s="1" t="n">
        <v>4</v>
      </c>
      <c r="U975" s="1" t="n">
        <v>0</v>
      </c>
      <c r="V975" s="1" t="n">
        <v>0</v>
      </c>
      <c r="W975" s="186" t="s">
        <v>1590</v>
      </c>
      <c r="X975" s="1" t="s">
        <v>1030</v>
      </c>
      <c r="Y975" s="1" t="s">
        <v>309</v>
      </c>
    </row>
    <row r="976" customFormat="false" ht="14.25" hidden="false" customHeight="true" outlineLevel="0" collapsed="false">
      <c r="A976" s="1" t="s">
        <v>1588</v>
      </c>
      <c r="B976" s="1" t="s">
        <v>305</v>
      </c>
      <c r="C976" s="1" t="n">
        <v>0</v>
      </c>
      <c r="D976" s="1" t="n">
        <v>200</v>
      </c>
      <c r="E976" s="1" t="n">
        <v>976</v>
      </c>
      <c r="F976" s="1" t="s">
        <v>306</v>
      </c>
      <c r="G976" s="184" t="n">
        <v>0.002897</v>
      </c>
      <c r="H976" s="184" t="n">
        <v>3.59E-005</v>
      </c>
      <c r="I976" s="184" t="n">
        <v>-8.1212E-006</v>
      </c>
      <c r="J976" s="184" t="n">
        <v>-2.081E-007</v>
      </c>
      <c r="K976" s="184" t="n">
        <v>0.0029052</v>
      </c>
      <c r="L976" s="184" t="n">
        <v>3.61E-005</v>
      </c>
      <c r="M976" s="185" t="n">
        <v>0.71</v>
      </c>
      <c r="N976" s="1" t="n">
        <v>0</v>
      </c>
      <c r="O976" s="1" t="n">
        <v>0</v>
      </c>
      <c r="P976" s="1" t="n">
        <v>0</v>
      </c>
      <c r="Q976" s="1" t="n">
        <v>1</v>
      </c>
      <c r="R976" s="1" t="n">
        <v>2.9052E-005</v>
      </c>
      <c r="S976" s="1" t="n">
        <v>3.61E-007</v>
      </c>
      <c r="T976" s="1" t="n">
        <v>4</v>
      </c>
      <c r="U976" s="1" t="n">
        <v>0</v>
      </c>
      <c r="V976" s="1" t="n">
        <v>0</v>
      </c>
      <c r="W976" s="186" t="s">
        <v>1591</v>
      </c>
      <c r="X976" s="1" t="s">
        <v>1030</v>
      </c>
      <c r="Y976" s="1" t="s">
        <v>309</v>
      </c>
    </row>
    <row r="977" customFormat="false" ht="14.25" hidden="false" customHeight="true" outlineLevel="0" collapsed="false">
      <c r="A977" s="1" t="s">
        <v>1592</v>
      </c>
      <c r="B977" s="1" t="s">
        <v>305</v>
      </c>
      <c r="C977" s="1" t="n">
        <v>0</v>
      </c>
      <c r="D977" s="1" t="n">
        <v>200</v>
      </c>
      <c r="E977" s="1" t="n">
        <v>976</v>
      </c>
      <c r="F977" s="1" t="s">
        <v>306</v>
      </c>
      <c r="G977" s="184" t="n">
        <v>0.0062618</v>
      </c>
      <c r="H977" s="184" t="n">
        <v>6.18E-005</v>
      </c>
      <c r="I977" s="184" t="n">
        <v>-8.1212E-006</v>
      </c>
      <c r="J977" s="184" t="n">
        <v>-2.081E-007</v>
      </c>
      <c r="K977" s="184" t="n">
        <v>0.00627</v>
      </c>
      <c r="L977" s="184" t="n">
        <v>6.2E-005</v>
      </c>
      <c r="M977" s="185" t="n">
        <v>0.57</v>
      </c>
      <c r="N977" s="1" t="n">
        <v>0</v>
      </c>
      <c r="O977" s="1" t="n">
        <v>0</v>
      </c>
      <c r="P977" s="1" t="n">
        <v>0</v>
      </c>
      <c r="Q977" s="1" t="n">
        <v>1</v>
      </c>
      <c r="R977" s="1" t="n">
        <v>6.27E-005</v>
      </c>
      <c r="S977" s="1" t="n">
        <v>6.204E-007</v>
      </c>
      <c r="T977" s="1" t="n">
        <v>4</v>
      </c>
      <c r="U977" s="1" t="n">
        <v>0</v>
      </c>
      <c r="V977" s="1" t="n">
        <v>0</v>
      </c>
      <c r="W977" s="186" t="s">
        <v>1593</v>
      </c>
      <c r="X977" s="1" t="s">
        <v>1030</v>
      </c>
      <c r="Y977" s="1" t="s">
        <v>309</v>
      </c>
    </row>
    <row r="978" customFormat="false" ht="14.25" hidden="false" customHeight="true" outlineLevel="0" collapsed="false">
      <c r="A978" s="1" t="s">
        <v>1592</v>
      </c>
      <c r="B978" s="1" t="s">
        <v>305</v>
      </c>
      <c r="C978" s="1" t="n">
        <v>0</v>
      </c>
      <c r="D978" s="1" t="n">
        <v>200</v>
      </c>
      <c r="E978" s="1" t="n">
        <v>976</v>
      </c>
      <c r="F978" s="1" t="s">
        <v>306</v>
      </c>
      <c r="G978" s="184" t="n">
        <v>0.0062654</v>
      </c>
      <c r="H978" s="184" t="n">
        <v>6.3E-005</v>
      </c>
      <c r="I978" s="184" t="n">
        <v>-8.1212E-006</v>
      </c>
      <c r="J978" s="184" t="n">
        <v>-2.081E-007</v>
      </c>
      <c r="K978" s="184" t="n">
        <v>0.0062735</v>
      </c>
      <c r="L978" s="184" t="n">
        <v>6.32E-005</v>
      </c>
      <c r="M978" s="185" t="n">
        <v>0.58</v>
      </c>
      <c r="N978" s="1" t="n">
        <v>0</v>
      </c>
      <c r="O978" s="1" t="n">
        <v>0</v>
      </c>
      <c r="P978" s="1" t="n">
        <v>0</v>
      </c>
      <c r="Q978" s="1" t="n">
        <v>1</v>
      </c>
      <c r="R978" s="1" t="n">
        <v>6.2735E-005</v>
      </c>
      <c r="S978" s="1" t="n">
        <v>6.323E-007</v>
      </c>
      <c r="T978" s="1" t="n">
        <v>4</v>
      </c>
      <c r="U978" s="1" t="n">
        <v>0</v>
      </c>
      <c r="V978" s="1" t="n">
        <v>0</v>
      </c>
      <c r="W978" s="186" t="s">
        <v>1594</v>
      </c>
      <c r="X978" s="1" t="s">
        <v>1030</v>
      </c>
      <c r="Y978" s="1" t="s">
        <v>309</v>
      </c>
    </row>
    <row r="979" customFormat="false" ht="14.25" hidden="false" customHeight="true" outlineLevel="0" collapsed="false">
      <c r="A979" s="1" t="s">
        <v>1592</v>
      </c>
      <c r="B979" s="1" t="s">
        <v>305</v>
      </c>
      <c r="C979" s="1" t="n">
        <v>0</v>
      </c>
      <c r="D979" s="1" t="n">
        <v>200</v>
      </c>
      <c r="E979" s="1" t="n">
        <v>976</v>
      </c>
      <c r="F979" s="1" t="s">
        <v>306</v>
      </c>
      <c r="G979" s="184" t="n">
        <v>0.0062659</v>
      </c>
      <c r="H979" s="184" t="n">
        <v>6.19E-005</v>
      </c>
      <c r="I979" s="184" t="n">
        <v>-8.1212E-006</v>
      </c>
      <c r="J979" s="184" t="n">
        <v>-2.081E-007</v>
      </c>
      <c r="K979" s="184" t="n">
        <v>0.006274</v>
      </c>
      <c r="L979" s="184" t="n">
        <v>6.21E-005</v>
      </c>
      <c r="M979" s="185" t="n">
        <v>0.57</v>
      </c>
      <c r="N979" s="1" t="n">
        <v>0</v>
      </c>
      <c r="O979" s="1" t="n">
        <v>0</v>
      </c>
      <c r="P979" s="1" t="n">
        <v>0</v>
      </c>
      <c r="Q979" s="1" t="n">
        <v>1</v>
      </c>
      <c r="R979" s="1" t="n">
        <v>6.274E-005</v>
      </c>
      <c r="S979" s="1" t="n">
        <v>6.212E-007</v>
      </c>
      <c r="T979" s="1" t="n">
        <v>4</v>
      </c>
      <c r="U979" s="1" t="n">
        <v>0</v>
      </c>
      <c r="V979" s="1" t="n">
        <v>0</v>
      </c>
      <c r="W979" s="186" t="s">
        <v>1595</v>
      </c>
      <c r="X979" s="1" t="s">
        <v>1030</v>
      </c>
      <c r="Y979" s="1" t="s">
        <v>309</v>
      </c>
    </row>
    <row r="980" customFormat="false" ht="14.25" hidden="false" customHeight="true" outlineLevel="0" collapsed="false">
      <c r="A980" s="1" t="s">
        <v>1596</v>
      </c>
      <c r="B980" s="1" t="s">
        <v>305</v>
      </c>
      <c r="C980" s="1" t="n">
        <v>0</v>
      </c>
      <c r="D980" s="1" t="n">
        <v>200</v>
      </c>
      <c r="E980" s="1" t="n">
        <v>976</v>
      </c>
      <c r="F980" s="1" t="s">
        <v>306</v>
      </c>
      <c r="G980" s="184" t="n">
        <v>0.0035021</v>
      </c>
      <c r="H980" s="184" t="n">
        <v>3.87E-005</v>
      </c>
      <c r="I980" s="184" t="n">
        <v>-8.1212E-006</v>
      </c>
      <c r="J980" s="184" t="n">
        <v>-2.081E-007</v>
      </c>
      <c r="K980" s="184" t="n">
        <v>0.0035102</v>
      </c>
      <c r="L980" s="184" t="n">
        <v>3.89E-005</v>
      </c>
      <c r="M980" s="185" t="n">
        <v>0.63</v>
      </c>
      <c r="N980" s="1" t="n">
        <v>0</v>
      </c>
      <c r="O980" s="1" t="n">
        <v>0</v>
      </c>
      <c r="P980" s="1" t="n">
        <v>0</v>
      </c>
      <c r="Q980" s="1" t="n">
        <v>1</v>
      </c>
      <c r="R980" s="1" t="n">
        <v>3.5102E-005</v>
      </c>
      <c r="S980" s="1" t="n">
        <v>3.887E-007</v>
      </c>
      <c r="T980" s="1" t="n">
        <v>4</v>
      </c>
      <c r="U980" s="1" t="n">
        <v>0</v>
      </c>
      <c r="V980" s="1" t="n">
        <v>0</v>
      </c>
      <c r="W980" s="186" t="s">
        <v>1597</v>
      </c>
      <c r="X980" s="1" t="s">
        <v>1030</v>
      </c>
      <c r="Y980" s="1" t="s">
        <v>309</v>
      </c>
    </row>
    <row r="981" customFormat="false" ht="14.25" hidden="false" customHeight="true" outlineLevel="0" collapsed="false">
      <c r="A981" s="1" t="s">
        <v>1596</v>
      </c>
      <c r="B981" s="1" t="s">
        <v>305</v>
      </c>
      <c r="C981" s="1" t="n">
        <v>0</v>
      </c>
      <c r="D981" s="1" t="n">
        <v>200</v>
      </c>
      <c r="E981" s="1" t="n">
        <v>976</v>
      </c>
      <c r="F981" s="1" t="s">
        <v>306</v>
      </c>
      <c r="G981" s="184" t="n">
        <v>0.0034987</v>
      </c>
      <c r="H981" s="184" t="n">
        <v>3.92E-005</v>
      </c>
      <c r="I981" s="184" t="n">
        <v>-8.1212E-006</v>
      </c>
      <c r="J981" s="184" t="n">
        <v>-2.081E-007</v>
      </c>
      <c r="K981" s="184" t="n">
        <v>0.0035068</v>
      </c>
      <c r="L981" s="184" t="n">
        <v>3.94E-005</v>
      </c>
      <c r="M981" s="185" t="n">
        <v>0.64</v>
      </c>
      <c r="N981" s="1" t="n">
        <v>0</v>
      </c>
      <c r="O981" s="1" t="n">
        <v>0</v>
      </c>
      <c r="P981" s="1" t="n">
        <v>0</v>
      </c>
      <c r="Q981" s="1" t="n">
        <v>1</v>
      </c>
      <c r="R981" s="1" t="n">
        <v>3.5068E-005</v>
      </c>
      <c r="S981" s="1" t="n">
        <v>3.942E-007</v>
      </c>
      <c r="T981" s="1" t="n">
        <v>4</v>
      </c>
      <c r="U981" s="1" t="n">
        <v>0</v>
      </c>
      <c r="V981" s="1" t="n">
        <v>0</v>
      </c>
      <c r="W981" s="186" t="s">
        <v>1598</v>
      </c>
      <c r="X981" s="1" t="s">
        <v>1030</v>
      </c>
      <c r="Y981" s="1" t="s">
        <v>309</v>
      </c>
    </row>
    <row r="982" customFormat="false" ht="14.25" hidden="false" customHeight="true" outlineLevel="0" collapsed="false">
      <c r="A982" s="1" t="s">
        <v>1596</v>
      </c>
      <c r="B982" s="1" t="s">
        <v>305</v>
      </c>
      <c r="C982" s="1" t="n">
        <v>0</v>
      </c>
      <c r="D982" s="1" t="n">
        <v>200</v>
      </c>
      <c r="E982" s="1" t="n">
        <v>976</v>
      </c>
      <c r="F982" s="1" t="s">
        <v>306</v>
      </c>
      <c r="G982" s="184" t="n">
        <v>0.0034996</v>
      </c>
      <c r="H982" s="184" t="n">
        <v>3.78E-005</v>
      </c>
      <c r="I982" s="184" t="n">
        <v>-8.1212E-006</v>
      </c>
      <c r="J982" s="184" t="n">
        <v>-2.081E-007</v>
      </c>
      <c r="K982" s="184" t="n">
        <v>0.0035077</v>
      </c>
      <c r="L982" s="184" t="n">
        <v>3.8E-005</v>
      </c>
      <c r="M982" s="185" t="n">
        <v>0.62</v>
      </c>
      <c r="N982" s="1" t="n">
        <v>0</v>
      </c>
      <c r="O982" s="1" t="n">
        <v>0</v>
      </c>
      <c r="P982" s="1" t="n">
        <v>0</v>
      </c>
      <c r="Q982" s="1" t="n">
        <v>1</v>
      </c>
      <c r="R982" s="1" t="n">
        <v>3.5077E-005</v>
      </c>
      <c r="S982" s="1" t="n">
        <v>3.797E-007</v>
      </c>
      <c r="T982" s="1" t="n">
        <v>4</v>
      </c>
      <c r="U982" s="1" t="n">
        <v>0</v>
      </c>
      <c r="V982" s="1" t="n">
        <v>0</v>
      </c>
      <c r="W982" s="186" t="s">
        <v>1599</v>
      </c>
      <c r="X982" s="1" t="s">
        <v>1030</v>
      </c>
      <c r="Y982" s="1" t="s">
        <v>309</v>
      </c>
    </row>
    <row r="983" customFormat="false" ht="14.25" hidden="false" customHeight="true" outlineLevel="0" collapsed="false">
      <c r="A983" s="1" t="s">
        <v>1600</v>
      </c>
      <c r="B983" s="1" t="s">
        <v>305</v>
      </c>
      <c r="C983" s="1" t="n">
        <v>0</v>
      </c>
      <c r="D983" s="1" t="n">
        <v>200</v>
      </c>
      <c r="E983" s="1" t="n">
        <v>976</v>
      </c>
      <c r="F983" s="1" t="s">
        <v>306</v>
      </c>
      <c r="G983" s="184" t="n">
        <v>0.0022009</v>
      </c>
      <c r="H983" s="184" t="n">
        <v>2.63E-005</v>
      </c>
      <c r="I983" s="184" t="n">
        <v>-8.1212E-006</v>
      </c>
      <c r="J983" s="184" t="n">
        <v>-2.081E-007</v>
      </c>
      <c r="K983" s="184" t="n">
        <v>0.002209</v>
      </c>
      <c r="L983" s="184" t="n">
        <v>2.66E-005</v>
      </c>
      <c r="M983" s="185" t="n">
        <v>0.69</v>
      </c>
      <c r="N983" s="1" t="n">
        <v>0</v>
      </c>
      <c r="O983" s="1" t="n">
        <v>0</v>
      </c>
      <c r="P983" s="1" t="n">
        <v>0</v>
      </c>
      <c r="Q983" s="1" t="n">
        <v>1</v>
      </c>
      <c r="R983" s="1" t="n">
        <v>2.209E-005</v>
      </c>
      <c r="S983" s="1" t="n">
        <v>2.656E-007</v>
      </c>
      <c r="T983" s="1" t="n">
        <v>3</v>
      </c>
      <c r="U983" s="1" t="n">
        <v>0</v>
      </c>
      <c r="V983" s="1" t="n">
        <v>0</v>
      </c>
      <c r="W983" s="186" t="s">
        <v>1601</v>
      </c>
      <c r="X983" s="1" t="s">
        <v>1030</v>
      </c>
      <c r="Y983" s="1" t="s">
        <v>309</v>
      </c>
    </row>
    <row r="984" customFormat="false" ht="14.25" hidden="false" customHeight="true" outlineLevel="0" collapsed="false">
      <c r="A984" s="1" t="s">
        <v>1600</v>
      </c>
      <c r="B984" s="1" t="s">
        <v>305</v>
      </c>
      <c r="C984" s="1" t="n">
        <v>0</v>
      </c>
      <c r="D984" s="1" t="n">
        <v>200</v>
      </c>
      <c r="E984" s="1" t="n">
        <v>976</v>
      </c>
      <c r="F984" s="1" t="s">
        <v>306</v>
      </c>
      <c r="G984" s="184" t="n">
        <v>0.0022007</v>
      </c>
      <c r="H984" s="184" t="n">
        <v>2.61E-005</v>
      </c>
      <c r="I984" s="184" t="n">
        <v>-8.1212E-006</v>
      </c>
      <c r="J984" s="184" t="n">
        <v>-2.081E-007</v>
      </c>
      <c r="K984" s="184" t="n">
        <v>0.0022088</v>
      </c>
      <c r="L984" s="184" t="n">
        <v>2.63E-005</v>
      </c>
      <c r="M984" s="185" t="n">
        <v>0.68</v>
      </c>
      <c r="N984" s="1" t="n">
        <v>0</v>
      </c>
      <c r="O984" s="1" t="n">
        <v>0</v>
      </c>
      <c r="P984" s="1" t="n">
        <v>0</v>
      </c>
      <c r="Q984" s="1" t="n">
        <v>1</v>
      </c>
      <c r="R984" s="1" t="n">
        <v>2.2088E-005</v>
      </c>
      <c r="S984" s="1" t="n">
        <v>2.627E-007</v>
      </c>
      <c r="T984" s="1" t="n">
        <v>3</v>
      </c>
      <c r="U984" s="1" t="n">
        <v>0</v>
      </c>
      <c r="V984" s="1" t="n">
        <v>0</v>
      </c>
      <c r="W984" s="186" t="s">
        <v>1602</v>
      </c>
      <c r="X984" s="1" t="s">
        <v>1030</v>
      </c>
      <c r="Y984" s="1" t="s">
        <v>309</v>
      </c>
    </row>
    <row r="985" customFormat="false" ht="14.25" hidden="false" customHeight="true" outlineLevel="0" collapsed="false">
      <c r="A985" s="1" t="s">
        <v>1600</v>
      </c>
      <c r="B985" s="1" t="s">
        <v>305</v>
      </c>
      <c r="C985" s="1" t="n">
        <v>0</v>
      </c>
      <c r="D985" s="1" t="n">
        <v>200</v>
      </c>
      <c r="E985" s="1" t="n">
        <v>976</v>
      </c>
      <c r="F985" s="1" t="s">
        <v>306</v>
      </c>
      <c r="G985" s="184" t="n">
        <v>0.0022006</v>
      </c>
      <c r="H985" s="184" t="n">
        <v>2.62E-005</v>
      </c>
      <c r="I985" s="184" t="n">
        <v>-8.1212E-006</v>
      </c>
      <c r="J985" s="184" t="n">
        <v>-2.081E-007</v>
      </c>
      <c r="K985" s="184" t="n">
        <v>0.0022088</v>
      </c>
      <c r="L985" s="184" t="n">
        <v>2.64E-005</v>
      </c>
      <c r="M985" s="185" t="n">
        <v>0.68</v>
      </c>
      <c r="N985" s="1" t="n">
        <v>0</v>
      </c>
      <c r="O985" s="1" t="n">
        <v>0</v>
      </c>
      <c r="P985" s="1" t="n">
        <v>0</v>
      </c>
      <c r="Q985" s="1" t="n">
        <v>1</v>
      </c>
      <c r="R985" s="1" t="n">
        <v>2.2088E-005</v>
      </c>
      <c r="S985" s="1" t="n">
        <v>2.64E-007</v>
      </c>
      <c r="T985" s="1" t="n">
        <v>3</v>
      </c>
      <c r="U985" s="1" t="n">
        <v>0</v>
      </c>
      <c r="V985" s="1" t="n">
        <v>0</v>
      </c>
      <c r="W985" s="186" t="s">
        <v>1603</v>
      </c>
      <c r="X985" s="1" t="s">
        <v>1030</v>
      </c>
      <c r="Y985" s="1" t="s">
        <v>309</v>
      </c>
    </row>
    <row r="986" customFormat="false" ht="14.25" hidden="false" customHeight="true" outlineLevel="0" collapsed="false">
      <c r="A986" s="1" t="s">
        <v>1604</v>
      </c>
      <c r="B986" s="1" t="s">
        <v>305</v>
      </c>
      <c r="C986" s="1" t="n">
        <v>0</v>
      </c>
      <c r="D986" s="1" t="n">
        <v>200</v>
      </c>
      <c r="E986" s="1" t="n">
        <v>976</v>
      </c>
      <c r="F986" s="1" t="s">
        <v>306</v>
      </c>
      <c r="G986" s="184" t="n">
        <v>0.0019062</v>
      </c>
      <c r="H986" s="184" t="n">
        <v>2.22E-005</v>
      </c>
      <c r="I986" s="184" t="n">
        <v>-8.1212E-006</v>
      </c>
      <c r="J986" s="184" t="n">
        <v>-2.081E-007</v>
      </c>
      <c r="K986" s="184" t="n">
        <v>0.0019143</v>
      </c>
      <c r="L986" s="184" t="n">
        <v>2.24E-005</v>
      </c>
      <c r="M986" s="185" t="n">
        <v>0.67</v>
      </c>
      <c r="N986" s="1" t="n">
        <v>0</v>
      </c>
      <c r="O986" s="1" t="n">
        <v>0</v>
      </c>
      <c r="P986" s="1" t="n">
        <v>0</v>
      </c>
      <c r="Q986" s="1" t="n">
        <v>1</v>
      </c>
      <c r="R986" s="1" t="n">
        <v>1.9143E-005</v>
      </c>
      <c r="S986" s="1" t="n">
        <v>2.241E-007</v>
      </c>
      <c r="T986" s="1" t="n">
        <v>3</v>
      </c>
      <c r="U986" s="1" t="n">
        <v>0</v>
      </c>
      <c r="V986" s="1" t="n">
        <v>0</v>
      </c>
      <c r="W986" s="186" t="s">
        <v>1605</v>
      </c>
      <c r="X986" s="1" t="s">
        <v>1030</v>
      </c>
      <c r="Y986" s="1" t="s">
        <v>309</v>
      </c>
    </row>
    <row r="987" customFormat="false" ht="14.25" hidden="false" customHeight="true" outlineLevel="0" collapsed="false">
      <c r="A987" s="1" t="s">
        <v>1604</v>
      </c>
      <c r="B987" s="1" t="s">
        <v>305</v>
      </c>
      <c r="C987" s="1" t="n">
        <v>0</v>
      </c>
      <c r="D987" s="1" t="n">
        <v>200</v>
      </c>
      <c r="E987" s="1" t="n">
        <v>976</v>
      </c>
      <c r="F987" s="1" t="s">
        <v>306</v>
      </c>
      <c r="G987" s="184" t="n">
        <v>0.0019073</v>
      </c>
      <c r="H987" s="184" t="n">
        <v>2.33E-005</v>
      </c>
      <c r="I987" s="184" t="n">
        <v>-8.1212E-006</v>
      </c>
      <c r="J987" s="184" t="n">
        <v>-2.081E-007</v>
      </c>
      <c r="K987" s="184" t="n">
        <v>0.0019154</v>
      </c>
      <c r="L987" s="184" t="n">
        <v>2.35E-005</v>
      </c>
      <c r="M987" s="185" t="n">
        <v>0.7</v>
      </c>
      <c r="N987" s="1" t="n">
        <v>0</v>
      </c>
      <c r="O987" s="1" t="n">
        <v>0</v>
      </c>
      <c r="P987" s="1" t="n">
        <v>0</v>
      </c>
      <c r="Q987" s="1" t="n">
        <v>1</v>
      </c>
      <c r="R987" s="1" t="n">
        <v>1.9154E-005</v>
      </c>
      <c r="S987" s="1" t="n">
        <v>2.351E-007</v>
      </c>
      <c r="T987" s="1" t="n">
        <v>3</v>
      </c>
      <c r="U987" s="1" t="n">
        <v>0</v>
      </c>
      <c r="V987" s="1" t="n">
        <v>0</v>
      </c>
      <c r="W987" s="186" t="s">
        <v>1606</v>
      </c>
      <c r="X987" s="1" t="s">
        <v>1030</v>
      </c>
      <c r="Y987" s="1" t="s">
        <v>309</v>
      </c>
    </row>
    <row r="988" customFormat="false" ht="14.25" hidden="false" customHeight="true" outlineLevel="0" collapsed="false">
      <c r="A988" s="1" t="s">
        <v>1604</v>
      </c>
      <c r="B988" s="1" t="s">
        <v>305</v>
      </c>
      <c r="C988" s="1" t="n">
        <v>0</v>
      </c>
      <c r="D988" s="1" t="n">
        <v>200</v>
      </c>
      <c r="E988" s="1" t="n">
        <v>976</v>
      </c>
      <c r="F988" s="1" t="s">
        <v>306</v>
      </c>
      <c r="G988" s="184" t="n">
        <v>0.0019056</v>
      </c>
      <c r="H988" s="184" t="n">
        <v>2.21E-005</v>
      </c>
      <c r="I988" s="184" t="n">
        <v>-8.1212E-006</v>
      </c>
      <c r="J988" s="184" t="n">
        <v>-2.081E-007</v>
      </c>
      <c r="K988" s="184" t="n">
        <v>0.0019138</v>
      </c>
      <c r="L988" s="184" t="n">
        <v>2.23E-005</v>
      </c>
      <c r="M988" s="185" t="n">
        <v>0.67</v>
      </c>
      <c r="N988" s="1" t="n">
        <v>0</v>
      </c>
      <c r="O988" s="1" t="n">
        <v>0</v>
      </c>
      <c r="P988" s="1" t="n">
        <v>0</v>
      </c>
      <c r="Q988" s="1" t="n">
        <v>1</v>
      </c>
      <c r="R988" s="1" t="n">
        <v>1.9138E-005</v>
      </c>
      <c r="S988" s="1" t="n">
        <v>2.233E-007</v>
      </c>
      <c r="T988" s="1" t="n">
        <v>3</v>
      </c>
      <c r="U988" s="1" t="n">
        <v>0</v>
      </c>
      <c r="V988" s="1" t="n">
        <v>0</v>
      </c>
      <c r="W988" s="186" t="s">
        <v>1607</v>
      </c>
      <c r="X988" s="1" t="s">
        <v>1030</v>
      </c>
      <c r="Y988" s="1" t="s">
        <v>309</v>
      </c>
    </row>
    <row r="989" customFormat="false" ht="14.25" hidden="false" customHeight="true" outlineLevel="0" collapsed="false">
      <c r="A989" s="1" t="s">
        <v>1608</v>
      </c>
      <c r="B989" s="1" t="s">
        <v>305</v>
      </c>
      <c r="C989" s="1" t="n">
        <v>0</v>
      </c>
      <c r="D989" s="1" t="n">
        <v>200</v>
      </c>
      <c r="E989" s="1" t="n">
        <v>976</v>
      </c>
      <c r="F989" s="1" t="s">
        <v>306</v>
      </c>
      <c r="G989" s="184" t="n">
        <v>0.0029219</v>
      </c>
      <c r="H989" s="184" t="n">
        <v>3.68E-005</v>
      </c>
      <c r="I989" s="184" t="n">
        <v>-8.1212E-006</v>
      </c>
      <c r="J989" s="184" t="n">
        <v>-2.081E-007</v>
      </c>
      <c r="K989" s="184" t="n">
        <v>0.0029301</v>
      </c>
      <c r="L989" s="184" t="n">
        <v>3.7E-005</v>
      </c>
      <c r="M989" s="185" t="n">
        <v>0.72</v>
      </c>
      <c r="N989" s="1" t="n">
        <v>0</v>
      </c>
      <c r="O989" s="1" t="n">
        <v>0</v>
      </c>
      <c r="P989" s="1" t="n">
        <v>0</v>
      </c>
      <c r="Q989" s="1" t="n">
        <v>1</v>
      </c>
      <c r="R989" s="1" t="n">
        <v>2.9301E-005</v>
      </c>
      <c r="S989" s="1" t="n">
        <v>3.698E-007</v>
      </c>
      <c r="T989" s="1" t="n">
        <v>4</v>
      </c>
      <c r="U989" s="1" t="n">
        <v>0</v>
      </c>
      <c r="V989" s="1" t="n">
        <v>0</v>
      </c>
      <c r="W989" s="186" t="s">
        <v>1609</v>
      </c>
      <c r="X989" s="1" t="s">
        <v>1030</v>
      </c>
      <c r="Y989" s="1" t="s">
        <v>309</v>
      </c>
    </row>
    <row r="990" customFormat="false" ht="14.25" hidden="false" customHeight="true" outlineLevel="0" collapsed="false">
      <c r="A990" s="1" t="s">
        <v>1608</v>
      </c>
      <c r="B990" s="1" t="s">
        <v>305</v>
      </c>
      <c r="C990" s="1" t="n">
        <v>0</v>
      </c>
      <c r="D990" s="1" t="n">
        <v>200</v>
      </c>
      <c r="E990" s="1" t="n">
        <v>976</v>
      </c>
      <c r="F990" s="1" t="s">
        <v>306</v>
      </c>
      <c r="G990" s="184" t="n">
        <v>0.002921</v>
      </c>
      <c r="H990" s="184" t="n">
        <v>3.63E-005</v>
      </c>
      <c r="I990" s="184" t="n">
        <v>-8.1212E-006</v>
      </c>
      <c r="J990" s="184" t="n">
        <v>-2.081E-007</v>
      </c>
      <c r="K990" s="184" t="n">
        <v>0.0029291</v>
      </c>
      <c r="L990" s="184" t="n">
        <v>3.65E-005</v>
      </c>
      <c r="M990" s="185" t="n">
        <v>0.71</v>
      </c>
      <c r="N990" s="1" t="n">
        <v>0</v>
      </c>
      <c r="O990" s="1" t="n">
        <v>0</v>
      </c>
      <c r="P990" s="1" t="n">
        <v>0</v>
      </c>
      <c r="Q990" s="1" t="n">
        <v>1</v>
      </c>
      <c r="R990" s="1" t="n">
        <v>2.9291E-005</v>
      </c>
      <c r="S990" s="1" t="n">
        <v>3.649E-007</v>
      </c>
      <c r="T990" s="1" t="n">
        <v>4</v>
      </c>
      <c r="U990" s="1" t="n">
        <v>0</v>
      </c>
      <c r="V990" s="1" t="n">
        <v>0</v>
      </c>
      <c r="W990" s="186" t="s">
        <v>1610</v>
      </c>
      <c r="X990" s="1" t="s">
        <v>1030</v>
      </c>
      <c r="Y990" s="1" t="s">
        <v>309</v>
      </c>
    </row>
    <row r="991" customFormat="false" ht="14.25" hidden="false" customHeight="true" outlineLevel="0" collapsed="false">
      <c r="A991" s="1" t="s">
        <v>1608</v>
      </c>
      <c r="B991" s="1" t="s">
        <v>305</v>
      </c>
      <c r="C991" s="1" t="n">
        <v>0</v>
      </c>
      <c r="D991" s="1" t="n">
        <v>200</v>
      </c>
      <c r="E991" s="1" t="n">
        <v>976</v>
      </c>
      <c r="F991" s="1" t="s">
        <v>306</v>
      </c>
      <c r="G991" s="184" t="n">
        <v>0.0029203</v>
      </c>
      <c r="H991" s="184" t="n">
        <v>3.4E-005</v>
      </c>
      <c r="I991" s="184" t="n">
        <v>-8.1212E-006</v>
      </c>
      <c r="J991" s="184" t="n">
        <v>-2.081E-007</v>
      </c>
      <c r="K991" s="184" t="n">
        <v>0.0029284</v>
      </c>
      <c r="L991" s="184" t="n">
        <v>3.42E-005</v>
      </c>
      <c r="M991" s="185" t="n">
        <v>0.67</v>
      </c>
      <c r="N991" s="1" t="n">
        <v>0</v>
      </c>
      <c r="O991" s="1" t="n">
        <v>0</v>
      </c>
      <c r="P991" s="1" t="n">
        <v>0</v>
      </c>
      <c r="Q991" s="1" t="n">
        <v>1</v>
      </c>
      <c r="R991" s="1" t="n">
        <v>2.9284E-005</v>
      </c>
      <c r="S991" s="1" t="n">
        <v>3.421E-007</v>
      </c>
      <c r="T991" s="1" t="n">
        <v>4</v>
      </c>
      <c r="U991" s="1" t="n">
        <v>0</v>
      </c>
      <c r="V991" s="1" t="n">
        <v>0</v>
      </c>
      <c r="W991" s="186" t="s">
        <v>1611</v>
      </c>
      <c r="X991" s="1" t="s">
        <v>1030</v>
      </c>
      <c r="Y991" s="1" t="s">
        <v>309</v>
      </c>
    </row>
    <row r="992" customFormat="false" ht="14.25" hidden="false" customHeight="true" outlineLevel="0" collapsed="false">
      <c r="A992" s="1" t="s">
        <v>1612</v>
      </c>
      <c r="B992" s="1" t="s">
        <v>305</v>
      </c>
      <c r="C992" s="1" t="n">
        <v>0</v>
      </c>
      <c r="D992" s="1" t="n">
        <v>200</v>
      </c>
      <c r="E992" s="1" t="n">
        <v>976</v>
      </c>
      <c r="F992" s="1" t="s">
        <v>306</v>
      </c>
      <c r="G992" s="184" t="n">
        <v>0.0015661</v>
      </c>
      <c r="H992" s="184" t="n">
        <v>5.46E-005</v>
      </c>
      <c r="I992" s="184" t="n">
        <v>-8.2317E-006</v>
      </c>
      <c r="J992" s="184" t="n">
        <v>-4.07E-007</v>
      </c>
      <c r="K992" s="184" t="n">
        <v>0.0015743</v>
      </c>
      <c r="L992" s="184" t="n">
        <v>5.5E-005</v>
      </c>
      <c r="M992" s="185" t="n">
        <v>2</v>
      </c>
      <c r="N992" s="1" t="n">
        <v>0</v>
      </c>
      <c r="O992" s="1" t="n">
        <v>0</v>
      </c>
      <c r="P992" s="1" t="n">
        <v>0</v>
      </c>
      <c r="Q992" s="1" t="n">
        <v>1</v>
      </c>
      <c r="R992" s="1" t="n">
        <v>1.5743E-005</v>
      </c>
      <c r="S992" s="1" t="n">
        <v>5.499E-007</v>
      </c>
      <c r="T992" s="1" t="n">
        <v>3</v>
      </c>
      <c r="U992" s="1" t="n">
        <v>0</v>
      </c>
      <c r="V992" s="1" t="n">
        <v>0</v>
      </c>
      <c r="W992" s="186" t="s">
        <v>1039</v>
      </c>
      <c r="X992" s="1" t="s">
        <v>1613</v>
      </c>
      <c r="Y992" s="1" t="s">
        <v>309</v>
      </c>
    </row>
    <row r="993" customFormat="false" ht="14.25" hidden="false" customHeight="true" outlineLevel="0" collapsed="false">
      <c r="A993" s="1" t="s">
        <v>1612</v>
      </c>
      <c r="B993" s="1" t="s">
        <v>305</v>
      </c>
      <c r="C993" s="1" t="n">
        <v>0</v>
      </c>
      <c r="D993" s="1" t="n">
        <v>200</v>
      </c>
      <c r="E993" s="1" t="n">
        <v>976</v>
      </c>
      <c r="F993" s="1" t="s">
        <v>306</v>
      </c>
      <c r="G993" s="184" t="n">
        <v>0.0015661</v>
      </c>
      <c r="H993" s="184" t="n">
        <v>5.36E-005</v>
      </c>
      <c r="I993" s="184" t="n">
        <v>-8.2317E-006</v>
      </c>
      <c r="J993" s="184" t="n">
        <v>-4.07E-007</v>
      </c>
      <c r="K993" s="184" t="n">
        <v>0.0015744</v>
      </c>
      <c r="L993" s="184" t="n">
        <v>5.4E-005</v>
      </c>
      <c r="M993" s="185" t="n">
        <v>1.96</v>
      </c>
      <c r="N993" s="1" t="n">
        <v>0</v>
      </c>
      <c r="O993" s="1" t="n">
        <v>0</v>
      </c>
      <c r="P993" s="1" t="n">
        <v>0</v>
      </c>
      <c r="Q993" s="1" t="n">
        <v>1</v>
      </c>
      <c r="R993" s="1" t="n">
        <v>1.5744E-005</v>
      </c>
      <c r="S993" s="1" t="n">
        <v>5.399E-007</v>
      </c>
      <c r="T993" s="1" t="n">
        <v>3</v>
      </c>
      <c r="U993" s="1" t="n">
        <v>0</v>
      </c>
      <c r="V993" s="1" t="n">
        <v>0</v>
      </c>
      <c r="W993" s="186" t="s">
        <v>1614</v>
      </c>
      <c r="X993" s="1" t="s">
        <v>1613</v>
      </c>
      <c r="Y993" s="1" t="s">
        <v>309</v>
      </c>
    </row>
    <row r="994" customFormat="false" ht="14.25" hidden="false" customHeight="true" outlineLevel="0" collapsed="false">
      <c r="A994" s="1" t="s">
        <v>1612</v>
      </c>
      <c r="B994" s="1" t="s">
        <v>305</v>
      </c>
      <c r="C994" s="1" t="n">
        <v>0</v>
      </c>
      <c r="D994" s="1" t="n">
        <v>200</v>
      </c>
      <c r="E994" s="1" t="n">
        <v>976</v>
      </c>
      <c r="F994" s="1" t="s">
        <v>306</v>
      </c>
      <c r="G994" s="184" t="n">
        <v>0.0015661</v>
      </c>
      <c r="H994" s="184" t="n">
        <v>5.36E-005</v>
      </c>
      <c r="I994" s="184" t="n">
        <v>-8.2317E-006</v>
      </c>
      <c r="J994" s="184" t="n">
        <v>-4.07E-007</v>
      </c>
      <c r="K994" s="184" t="n">
        <v>0.0015743</v>
      </c>
      <c r="L994" s="184" t="n">
        <v>5.4E-005</v>
      </c>
      <c r="M994" s="185" t="n">
        <v>1.96</v>
      </c>
      <c r="N994" s="1" t="n">
        <v>0</v>
      </c>
      <c r="O994" s="1" t="n">
        <v>0</v>
      </c>
      <c r="P994" s="1" t="n">
        <v>0</v>
      </c>
      <c r="Q994" s="1" t="n">
        <v>1</v>
      </c>
      <c r="R994" s="1" t="n">
        <v>1.5743E-005</v>
      </c>
      <c r="S994" s="1" t="n">
        <v>5.396E-007</v>
      </c>
      <c r="T994" s="1" t="n">
        <v>3</v>
      </c>
      <c r="U994" s="1" t="n">
        <v>0</v>
      </c>
      <c r="V994" s="1" t="n">
        <v>0</v>
      </c>
      <c r="W994" s="186" t="s">
        <v>1615</v>
      </c>
      <c r="X994" s="1" t="s">
        <v>1613</v>
      </c>
      <c r="Y994" s="1" t="s">
        <v>309</v>
      </c>
    </row>
    <row r="995" customFormat="false" ht="14.25" hidden="false" customHeight="true" outlineLevel="0" collapsed="false">
      <c r="A995" s="1" t="s">
        <v>1616</v>
      </c>
      <c r="B995" s="1" t="s">
        <v>305</v>
      </c>
      <c r="C995" s="1" t="n">
        <v>0</v>
      </c>
      <c r="D995" s="1" t="n">
        <v>200</v>
      </c>
      <c r="E995" s="1" t="n">
        <v>976</v>
      </c>
      <c r="F995" s="1" t="s">
        <v>306</v>
      </c>
      <c r="G995" s="184" t="n">
        <v>0.0012393</v>
      </c>
      <c r="H995" s="184" t="n">
        <v>4.32E-005</v>
      </c>
      <c r="I995" s="184" t="n">
        <v>-8.2317E-006</v>
      </c>
      <c r="J995" s="184" t="n">
        <v>-4.07E-007</v>
      </c>
      <c r="K995" s="184" t="n">
        <v>0.0012476</v>
      </c>
      <c r="L995" s="184" t="n">
        <v>4.36E-005</v>
      </c>
      <c r="M995" s="185" t="n">
        <v>2</v>
      </c>
      <c r="N995" s="1" t="n">
        <v>0</v>
      </c>
      <c r="O995" s="1" t="n">
        <v>0</v>
      </c>
      <c r="P995" s="1" t="n">
        <v>0</v>
      </c>
      <c r="Q995" s="1" t="n">
        <v>1</v>
      </c>
      <c r="R995" s="1" t="n">
        <v>1.2476E-005</v>
      </c>
      <c r="S995" s="1" t="n">
        <v>4.365E-007</v>
      </c>
      <c r="T995" s="1" t="n">
        <v>3</v>
      </c>
      <c r="U995" s="1" t="n">
        <v>0</v>
      </c>
      <c r="V995" s="1" t="n">
        <v>0</v>
      </c>
      <c r="W995" s="186" t="s">
        <v>1617</v>
      </c>
      <c r="X995" s="1" t="s">
        <v>1613</v>
      </c>
      <c r="Y995" s="1" t="s">
        <v>309</v>
      </c>
    </row>
    <row r="996" customFormat="false" ht="14.25" hidden="false" customHeight="true" outlineLevel="0" collapsed="false">
      <c r="A996" s="1" t="s">
        <v>1616</v>
      </c>
      <c r="B996" s="1" t="s">
        <v>305</v>
      </c>
      <c r="C996" s="1" t="n">
        <v>0</v>
      </c>
      <c r="D996" s="1" t="n">
        <v>200</v>
      </c>
      <c r="E996" s="1" t="n">
        <v>976</v>
      </c>
      <c r="F996" s="1" t="s">
        <v>306</v>
      </c>
      <c r="G996" s="184" t="n">
        <v>0.0012393</v>
      </c>
      <c r="H996" s="184" t="n">
        <v>4.32E-005</v>
      </c>
      <c r="I996" s="184" t="n">
        <v>-8.2317E-006</v>
      </c>
      <c r="J996" s="184" t="n">
        <v>-4.07E-007</v>
      </c>
      <c r="K996" s="184" t="n">
        <v>0.0012475</v>
      </c>
      <c r="L996" s="184" t="n">
        <v>4.36E-005</v>
      </c>
      <c r="M996" s="185" t="n">
        <v>2</v>
      </c>
      <c r="N996" s="1" t="n">
        <v>0</v>
      </c>
      <c r="O996" s="1" t="n">
        <v>0</v>
      </c>
      <c r="P996" s="1" t="n">
        <v>0</v>
      </c>
      <c r="Q996" s="1" t="n">
        <v>1</v>
      </c>
      <c r="R996" s="1" t="n">
        <v>1.2475E-005</v>
      </c>
      <c r="S996" s="1" t="n">
        <v>4.361E-007</v>
      </c>
      <c r="T996" s="1" t="n">
        <v>3</v>
      </c>
      <c r="U996" s="1" t="n">
        <v>0</v>
      </c>
      <c r="V996" s="1" t="n">
        <v>0</v>
      </c>
      <c r="W996" s="186" t="s">
        <v>1618</v>
      </c>
      <c r="X996" s="1" t="s">
        <v>1613</v>
      </c>
      <c r="Y996" s="1" t="s">
        <v>309</v>
      </c>
    </row>
    <row r="997" customFormat="false" ht="14.25" hidden="false" customHeight="true" outlineLevel="0" collapsed="false">
      <c r="A997" s="1" t="s">
        <v>1616</v>
      </c>
      <c r="B997" s="1" t="s">
        <v>305</v>
      </c>
      <c r="C997" s="1" t="n">
        <v>0</v>
      </c>
      <c r="D997" s="1" t="n">
        <v>200</v>
      </c>
      <c r="E997" s="1" t="n">
        <v>976</v>
      </c>
      <c r="F997" s="1" t="s">
        <v>306</v>
      </c>
      <c r="G997" s="184" t="n">
        <v>0.001238</v>
      </c>
      <c r="H997" s="184" t="n">
        <v>4.28E-005</v>
      </c>
      <c r="I997" s="184" t="n">
        <v>-8.2317E-006</v>
      </c>
      <c r="J997" s="184" t="n">
        <v>-4.07E-007</v>
      </c>
      <c r="K997" s="184" t="n">
        <v>0.0012463</v>
      </c>
      <c r="L997" s="184" t="n">
        <v>4.32E-005</v>
      </c>
      <c r="M997" s="185" t="n">
        <v>1.99</v>
      </c>
      <c r="N997" s="1" t="n">
        <v>0</v>
      </c>
      <c r="O997" s="1" t="n">
        <v>0</v>
      </c>
      <c r="P997" s="1" t="n">
        <v>0</v>
      </c>
      <c r="Q997" s="1" t="n">
        <v>1</v>
      </c>
      <c r="R997" s="1" t="n">
        <v>1.2463E-005</v>
      </c>
      <c r="S997" s="1" t="n">
        <v>4.323E-007</v>
      </c>
      <c r="T997" s="1" t="n">
        <v>3</v>
      </c>
      <c r="U997" s="1" t="n">
        <v>0</v>
      </c>
      <c r="V997" s="1" t="n">
        <v>0</v>
      </c>
      <c r="W997" s="186" t="s">
        <v>1619</v>
      </c>
      <c r="X997" s="1" t="s">
        <v>1613</v>
      </c>
      <c r="Y997" s="1" t="s">
        <v>309</v>
      </c>
    </row>
    <row r="998" customFormat="false" ht="14.25" hidden="false" customHeight="true" outlineLevel="0" collapsed="false">
      <c r="A998" s="1" t="s">
        <v>1620</v>
      </c>
      <c r="B998" s="1" t="s">
        <v>305</v>
      </c>
      <c r="C998" s="1" t="n">
        <v>0</v>
      </c>
      <c r="D998" s="1" t="n">
        <v>200</v>
      </c>
      <c r="E998" s="1" t="n">
        <v>976</v>
      </c>
      <c r="F998" s="1" t="s">
        <v>306</v>
      </c>
      <c r="G998" s="184" t="n">
        <v>0.0011027</v>
      </c>
      <c r="H998" s="184" t="n">
        <v>3.72E-005</v>
      </c>
      <c r="I998" s="184" t="n">
        <v>-8.2317E-006</v>
      </c>
      <c r="J998" s="184" t="n">
        <v>-4.07E-007</v>
      </c>
      <c r="K998" s="184" t="n">
        <v>0.0011109</v>
      </c>
      <c r="L998" s="184" t="n">
        <v>3.76E-005</v>
      </c>
      <c r="M998" s="185" t="n">
        <v>1.94</v>
      </c>
      <c r="N998" s="1" t="n">
        <v>0</v>
      </c>
      <c r="O998" s="1" t="n">
        <v>0</v>
      </c>
      <c r="P998" s="1" t="n">
        <v>0</v>
      </c>
      <c r="Q998" s="1" t="n">
        <v>1</v>
      </c>
      <c r="R998" s="1" t="n">
        <v>1.1109E-005</v>
      </c>
      <c r="S998" s="1" t="n">
        <v>3.76E-007</v>
      </c>
      <c r="T998" s="1" t="n">
        <v>3</v>
      </c>
      <c r="U998" s="1" t="n">
        <v>0</v>
      </c>
      <c r="V998" s="1" t="n">
        <v>0</v>
      </c>
      <c r="W998" s="186" t="s">
        <v>1621</v>
      </c>
      <c r="X998" s="1" t="s">
        <v>1613</v>
      </c>
      <c r="Y998" s="1" t="s">
        <v>309</v>
      </c>
    </row>
    <row r="999" customFormat="false" ht="14.25" hidden="false" customHeight="true" outlineLevel="0" collapsed="false">
      <c r="A999" s="1" t="s">
        <v>1620</v>
      </c>
      <c r="B999" s="1" t="s">
        <v>305</v>
      </c>
      <c r="C999" s="1" t="n">
        <v>0</v>
      </c>
      <c r="D999" s="1" t="n">
        <v>200</v>
      </c>
      <c r="E999" s="1" t="n">
        <v>976</v>
      </c>
      <c r="F999" s="1" t="s">
        <v>306</v>
      </c>
      <c r="G999" s="184" t="n">
        <v>0.001103</v>
      </c>
      <c r="H999" s="184" t="n">
        <v>3.79E-005</v>
      </c>
      <c r="I999" s="184" t="n">
        <v>-8.2317E-006</v>
      </c>
      <c r="J999" s="184" t="n">
        <v>-4.07E-007</v>
      </c>
      <c r="K999" s="184" t="n">
        <v>0.0011113</v>
      </c>
      <c r="L999" s="184" t="n">
        <v>3.83E-005</v>
      </c>
      <c r="M999" s="185" t="n">
        <v>1.97</v>
      </c>
      <c r="N999" s="1" t="n">
        <v>0</v>
      </c>
      <c r="O999" s="1" t="n">
        <v>0</v>
      </c>
      <c r="P999" s="1" t="n">
        <v>0</v>
      </c>
      <c r="Q999" s="1" t="n">
        <v>1</v>
      </c>
      <c r="R999" s="1" t="n">
        <v>1.1113E-005</v>
      </c>
      <c r="S999" s="1" t="n">
        <v>3.828E-007</v>
      </c>
      <c r="T999" s="1" t="n">
        <v>3</v>
      </c>
      <c r="U999" s="1" t="n">
        <v>0</v>
      </c>
      <c r="V999" s="1" t="n">
        <v>0</v>
      </c>
      <c r="W999" s="186" t="s">
        <v>1622</v>
      </c>
      <c r="X999" s="1" t="s">
        <v>1613</v>
      </c>
      <c r="Y999" s="1" t="s">
        <v>309</v>
      </c>
    </row>
    <row r="1000" customFormat="false" ht="14.25" hidden="false" customHeight="true" outlineLevel="0" collapsed="false">
      <c r="A1000" s="1" t="s">
        <v>1620</v>
      </c>
      <c r="B1000" s="1" t="s">
        <v>305</v>
      </c>
      <c r="C1000" s="1" t="n">
        <v>0</v>
      </c>
      <c r="D1000" s="1" t="n">
        <v>200</v>
      </c>
      <c r="E1000" s="1" t="n">
        <v>976</v>
      </c>
      <c r="F1000" s="1" t="s">
        <v>306</v>
      </c>
      <c r="G1000" s="184" t="n">
        <v>0.0011032</v>
      </c>
      <c r="H1000" s="184" t="n">
        <v>3.72E-005</v>
      </c>
      <c r="I1000" s="184" t="n">
        <v>-8.2317E-006</v>
      </c>
      <c r="J1000" s="184" t="n">
        <v>-4.07E-007</v>
      </c>
      <c r="K1000" s="184" t="n">
        <v>0.0011114</v>
      </c>
      <c r="L1000" s="184" t="n">
        <v>3.77E-005</v>
      </c>
      <c r="M1000" s="185" t="n">
        <v>1.94</v>
      </c>
      <c r="N1000" s="1" t="n">
        <v>0</v>
      </c>
      <c r="O1000" s="1" t="n">
        <v>0</v>
      </c>
      <c r="P1000" s="1" t="n">
        <v>0</v>
      </c>
      <c r="Q1000" s="1" t="n">
        <v>1</v>
      </c>
      <c r="R1000" s="1" t="n">
        <v>1.1114E-005</v>
      </c>
      <c r="S1000" s="1" t="n">
        <v>3.765E-007</v>
      </c>
      <c r="T1000" s="1" t="n">
        <v>3</v>
      </c>
      <c r="U1000" s="1" t="n">
        <v>0</v>
      </c>
      <c r="V1000" s="1" t="n">
        <v>0</v>
      </c>
      <c r="W1000" s="186" t="s">
        <v>1623</v>
      </c>
      <c r="X1000" s="1" t="s">
        <v>1613</v>
      </c>
      <c r="Y1000" s="1" t="s">
        <v>309</v>
      </c>
    </row>
    <row r="1001" customFormat="false" ht="14.25" hidden="false" customHeight="true" outlineLevel="0" collapsed="false">
      <c r="A1001" s="1" t="s">
        <v>1624</v>
      </c>
      <c r="B1001" s="1" t="s">
        <v>305</v>
      </c>
      <c r="C1001" s="1" t="n">
        <v>0</v>
      </c>
      <c r="D1001" s="1" t="n">
        <v>200</v>
      </c>
      <c r="E1001" s="1" t="n">
        <v>976</v>
      </c>
      <c r="F1001" s="1" t="s">
        <v>306</v>
      </c>
      <c r="G1001" s="184" t="n">
        <v>0.0008757</v>
      </c>
      <c r="H1001" s="184" t="n">
        <v>3.162E-005</v>
      </c>
      <c r="I1001" s="184" t="n">
        <v>-8.2317E-006</v>
      </c>
      <c r="J1001" s="184" t="n">
        <v>-4.07E-007</v>
      </c>
      <c r="K1001" s="184" t="n">
        <v>0.00088394</v>
      </c>
      <c r="L1001" s="184" t="n">
        <v>3.2027E-005</v>
      </c>
      <c r="M1001" s="185" t="n">
        <v>2.08</v>
      </c>
      <c r="N1001" s="1" t="n">
        <v>0</v>
      </c>
      <c r="O1001" s="1" t="n">
        <v>0</v>
      </c>
      <c r="P1001" s="1" t="n">
        <v>0</v>
      </c>
      <c r="Q1001" s="1" t="n">
        <v>1</v>
      </c>
      <c r="R1001" s="1" t="n">
        <v>8.8394E-006</v>
      </c>
      <c r="S1001" s="1" t="n">
        <v>3.203E-007</v>
      </c>
      <c r="T1001" s="1" t="n">
        <v>3</v>
      </c>
      <c r="U1001" s="1" t="n">
        <v>0</v>
      </c>
      <c r="V1001" s="1" t="n">
        <v>0</v>
      </c>
      <c r="W1001" s="186" t="s">
        <v>1625</v>
      </c>
      <c r="X1001" s="1" t="s">
        <v>1613</v>
      </c>
      <c r="Y1001" s="1" t="s">
        <v>309</v>
      </c>
    </row>
    <row r="1002" customFormat="false" ht="14.25" hidden="false" customHeight="true" outlineLevel="0" collapsed="false">
      <c r="A1002" s="1" t="s">
        <v>1624</v>
      </c>
      <c r="B1002" s="1" t="s">
        <v>305</v>
      </c>
      <c r="C1002" s="1" t="n">
        <v>0</v>
      </c>
      <c r="D1002" s="1" t="n">
        <v>200</v>
      </c>
      <c r="E1002" s="1" t="n">
        <v>976</v>
      </c>
      <c r="F1002" s="1" t="s">
        <v>306</v>
      </c>
      <c r="G1002" s="184" t="n">
        <v>0.00087608</v>
      </c>
      <c r="H1002" s="184" t="n">
        <v>3.1954E-005</v>
      </c>
      <c r="I1002" s="184" t="n">
        <v>-8.2317E-006</v>
      </c>
      <c r="J1002" s="184" t="n">
        <v>-4.07E-007</v>
      </c>
      <c r="K1002" s="184" t="n">
        <v>0.00088431</v>
      </c>
      <c r="L1002" s="184" t="n">
        <v>3.2361E-005</v>
      </c>
      <c r="M1002" s="185" t="n">
        <v>2.1</v>
      </c>
      <c r="N1002" s="1" t="n">
        <v>0</v>
      </c>
      <c r="O1002" s="1" t="n">
        <v>0</v>
      </c>
      <c r="P1002" s="1" t="n">
        <v>0</v>
      </c>
      <c r="Q1002" s="1" t="n">
        <v>1</v>
      </c>
      <c r="R1002" s="1" t="n">
        <v>8.8431E-006</v>
      </c>
      <c r="S1002" s="1" t="n">
        <v>3.236E-007</v>
      </c>
      <c r="T1002" s="1" t="n">
        <v>3</v>
      </c>
      <c r="U1002" s="1" t="n">
        <v>0</v>
      </c>
      <c r="V1002" s="1" t="n">
        <v>0</v>
      </c>
      <c r="W1002" s="186" t="s">
        <v>1626</v>
      </c>
      <c r="X1002" s="1" t="s">
        <v>1613</v>
      </c>
      <c r="Y1002" s="1" t="s">
        <v>309</v>
      </c>
    </row>
    <row r="1003" customFormat="false" ht="14.25" hidden="false" customHeight="true" outlineLevel="0" collapsed="false">
      <c r="A1003" s="1" t="s">
        <v>1624</v>
      </c>
      <c r="B1003" s="1" t="s">
        <v>305</v>
      </c>
      <c r="C1003" s="1" t="n">
        <v>0</v>
      </c>
      <c r="D1003" s="1" t="n">
        <v>200</v>
      </c>
      <c r="E1003" s="1" t="n">
        <v>976</v>
      </c>
      <c r="F1003" s="1" t="s">
        <v>306</v>
      </c>
      <c r="G1003" s="184" t="n">
        <v>0.00087555</v>
      </c>
      <c r="H1003" s="184" t="n">
        <v>3.1689E-005</v>
      </c>
      <c r="I1003" s="184" t="n">
        <v>-8.2317E-006</v>
      </c>
      <c r="J1003" s="184" t="n">
        <v>-4.07E-007</v>
      </c>
      <c r="K1003" s="184" t="n">
        <v>0.00088378</v>
      </c>
      <c r="L1003" s="184" t="n">
        <v>3.2096E-005</v>
      </c>
      <c r="M1003" s="185" t="n">
        <v>2.08</v>
      </c>
      <c r="N1003" s="1" t="n">
        <v>0</v>
      </c>
      <c r="O1003" s="1" t="n">
        <v>0</v>
      </c>
      <c r="P1003" s="1" t="n">
        <v>0</v>
      </c>
      <c r="Q1003" s="1" t="n">
        <v>1</v>
      </c>
      <c r="R1003" s="1" t="n">
        <v>8.8378E-006</v>
      </c>
      <c r="S1003" s="1" t="n">
        <v>3.21E-007</v>
      </c>
      <c r="T1003" s="1" t="n">
        <v>3</v>
      </c>
      <c r="U1003" s="1" t="n">
        <v>0</v>
      </c>
      <c r="V1003" s="1" t="n">
        <v>0</v>
      </c>
      <c r="W1003" s="186" t="s">
        <v>1627</v>
      </c>
      <c r="X1003" s="1" t="s">
        <v>1613</v>
      </c>
      <c r="Y1003" s="1" t="s">
        <v>309</v>
      </c>
    </row>
    <row r="1004" customFormat="false" ht="14.25" hidden="false" customHeight="true" outlineLevel="0" collapsed="false">
      <c r="A1004" s="1" t="s">
        <v>1628</v>
      </c>
      <c r="B1004" s="1" t="s">
        <v>305</v>
      </c>
      <c r="C1004" s="1" t="n">
        <v>0</v>
      </c>
      <c r="D1004" s="1" t="n">
        <v>200</v>
      </c>
      <c r="E1004" s="1" t="n">
        <v>976</v>
      </c>
      <c r="F1004" s="1" t="s">
        <v>306</v>
      </c>
      <c r="G1004" s="184" t="n">
        <v>0.00090611</v>
      </c>
      <c r="H1004" s="184" t="n">
        <v>3.0222E-005</v>
      </c>
      <c r="I1004" s="184" t="n">
        <v>-8.2317E-006</v>
      </c>
      <c r="J1004" s="184" t="n">
        <v>-4.07E-007</v>
      </c>
      <c r="K1004" s="184" t="n">
        <v>0.00091434</v>
      </c>
      <c r="L1004" s="184" t="n">
        <v>3.0629E-005</v>
      </c>
      <c r="M1004" s="185" t="n">
        <v>1.92</v>
      </c>
      <c r="N1004" s="1" t="n">
        <v>0</v>
      </c>
      <c r="O1004" s="1" t="n">
        <v>0</v>
      </c>
      <c r="P1004" s="1" t="n">
        <v>0</v>
      </c>
      <c r="Q1004" s="1" t="n">
        <v>1</v>
      </c>
      <c r="R1004" s="1" t="n">
        <v>9.1434E-006</v>
      </c>
      <c r="S1004" s="1" t="n">
        <v>3.063E-007</v>
      </c>
      <c r="T1004" s="1" t="n">
        <v>3</v>
      </c>
      <c r="U1004" s="1" t="n">
        <v>0</v>
      </c>
      <c r="V1004" s="1" t="n">
        <v>0</v>
      </c>
      <c r="W1004" s="186" t="s">
        <v>1629</v>
      </c>
      <c r="X1004" s="1" t="s">
        <v>1613</v>
      </c>
      <c r="Y1004" s="1" t="s">
        <v>309</v>
      </c>
    </row>
    <row r="1005" customFormat="false" ht="14.25" hidden="false" customHeight="true" outlineLevel="0" collapsed="false">
      <c r="A1005" s="1" t="s">
        <v>1628</v>
      </c>
      <c r="B1005" s="1" t="s">
        <v>305</v>
      </c>
      <c r="C1005" s="1" t="n">
        <v>0</v>
      </c>
      <c r="D1005" s="1" t="n">
        <v>200</v>
      </c>
      <c r="E1005" s="1" t="n">
        <v>976</v>
      </c>
      <c r="F1005" s="1" t="s">
        <v>306</v>
      </c>
      <c r="G1005" s="184" t="n">
        <v>0.00090608</v>
      </c>
      <c r="H1005" s="184" t="n">
        <v>3.0354E-005</v>
      </c>
      <c r="I1005" s="184" t="n">
        <v>-8.2317E-006</v>
      </c>
      <c r="J1005" s="184" t="n">
        <v>-4.07E-007</v>
      </c>
      <c r="K1005" s="184" t="n">
        <v>0.00091432</v>
      </c>
      <c r="L1005" s="184" t="n">
        <v>3.0761E-005</v>
      </c>
      <c r="M1005" s="185" t="n">
        <v>1.93</v>
      </c>
      <c r="N1005" s="1" t="n">
        <v>0</v>
      </c>
      <c r="O1005" s="1" t="n">
        <v>0</v>
      </c>
      <c r="P1005" s="1" t="n">
        <v>0</v>
      </c>
      <c r="Q1005" s="1" t="n">
        <v>1</v>
      </c>
      <c r="R1005" s="1" t="n">
        <v>9.1432E-006</v>
      </c>
      <c r="S1005" s="1" t="n">
        <v>3.076E-007</v>
      </c>
      <c r="T1005" s="1" t="n">
        <v>3</v>
      </c>
      <c r="U1005" s="1" t="n">
        <v>0</v>
      </c>
      <c r="V1005" s="1" t="n">
        <v>0</v>
      </c>
      <c r="W1005" s="186" t="s">
        <v>1630</v>
      </c>
      <c r="X1005" s="1" t="s">
        <v>1613</v>
      </c>
      <c r="Y1005" s="1" t="s">
        <v>309</v>
      </c>
    </row>
    <row r="1006" customFormat="false" ht="14.25" hidden="false" customHeight="true" outlineLevel="0" collapsed="false">
      <c r="A1006" s="1" t="s">
        <v>1628</v>
      </c>
      <c r="B1006" s="1" t="s">
        <v>305</v>
      </c>
      <c r="C1006" s="1" t="n">
        <v>0</v>
      </c>
      <c r="D1006" s="1" t="n">
        <v>200</v>
      </c>
      <c r="E1006" s="1" t="n">
        <v>976</v>
      </c>
      <c r="F1006" s="1" t="s">
        <v>306</v>
      </c>
      <c r="G1006" s="184" t="n">
        <v>0.00090635</v>
      </c>
      <c r="H1006" s="184" t="n">
        <v>3.0493E-005</v>
      </c>
      <c r="I1006" s="184" t="n">
        <v>-8.2317E-006</v>
      </c>
      <c r="J1006" s="184" t="n">
        <v>-4.07E-007</v>
      </c>
      <c r="K1006" s="184" t="n">
        <v>0.00091458</v>
      </c>
      <c r="L1006" s="184" t="n">
        <v>3.09E-005</v>
      </c>
      <c r="M1006" s="185" t="n">
        <v>1.94</v>
      </c>
      <c r="N1006" s="1" t="n">
        <v>0</v>
      </c>
      <c r="O1006" s="1" t="n">
        <v>0</v>
      </c>
      <c r="P1006" s="1" t="n">
        <v>0</v>
      </c>
      <c r="Q1006" s="1" t="n">
        <v>1</v>
      </c>
      <c r="R1006" s="1" t="n">
        <v>9.1458E-006</v>
      </c>
      <c r="S1006" s="1" t="n">
        <v>3.09E-007</v>
      </c>
      <c r="T1006" s="1" t="n">
        <v>3</v>
      </c>
      <c r="U1006" s="1" t="n">
        <v>0</v>
      </c>
      <c r="V1006" s="1" t="n">
        <v>0</v>
      </c>
      <c r="W1006" s="186" t="s">
        <v>1631</v>
      </c>
      <c r="X1006" s="1" t="s">
        <v>1613</v>
      </c>
      <c r="Y1006" s="1" t="s">
        <v>309</v>
      </c>
    </row>
    <row r="1007" customFormat="false" ht="14.25" hidden="false" customHeight="true" outlineLevel="0" collapsed="false">
      <c r="A1007" s="1" t="s">
        <v>1632</v>
      </c>
      <c r="B1007" s="1" t="s">
        <v>305</v>
      </c>
      <c r="C1007" s="1" t="n">
        <v>0</v>
      </c>
      <c r="D1007" s="1" t="n">
        <v>200</v>
      </c>
      <c r="E1007" s="1" t="n">
        <v>976</v>
      </c>
      <c r="F1007" s="1" t="s">
        <v>306</v>
      </c>
      <c r="G1007" s="184" t="n">
        <v>0.0018574</v>
      </c>
      <c r="H1007" s="184" t="n">
        <v>6.2E-005</v>
      </c>
      <c r="I1007" s="184" t="n">
        <v>-8.2317E-006</v>
      </c>
      <c r="J1007" s="184" t="n">
        <v>-4.07E-007</v>
      </c>
      <c r="K1007" s="184" t="n">
        <v>0.0018656</v>
      </c>
      <c r="L1007" s="184" t="n">
        <v>6.24E-005</v>
      </c>
      <c r="M1007" s="185" t="n">
        <v>1.91</v>
      </c>
      <c r="N1007" s="1" t="n">
        <v>0</v>
      </c>
      <c r="O1007" s="1" t="n">
        <v>0</v>
      </c>
      <c r="P1007" s="1" t="n">
        <v>0</v>
      </c>
      <c r="Q1007" s="1" t="n">
        <v>1</v>
      </c>
      <c r="R1007" s="1" t="n">
        <v>1.8656E-005</v>
      </c>
      <c r="S1007" s="1" t="n">
        <v>6.237E-007</v>
      </c>
      <c r="T1007" s="1" t="n">
        <v>3</v>
      </c>
      <c r="U1007" s="1" t="n">
        <v>0</v>
      </c>
      <c r="V1007" s="1" t="n">
        <v>0</v>
      </c>
      <c r="W1007" s="186" t="s">
        <v>1633</v>
      </c>
      <c r="X1007" s="1" t="s">
        <v>1613</v>
      </c>
      <c r="Y1007" s="1" t="s">
        <v>309</v>
      </c>
    </row>
    <row r="1008" customFormat="false" ht="14.25" hidden="false" customHeight="true" outlineLevel="0" collapsed="false">
      <c r="A1008" s="1" t="s">
        <v>1632</v>
      </c>
      <c r="B1008" s="1" t="s">
        <v>305</v>
      </c>
      <c r="C1008" s="1" t="n">
        <v>0</v>
      </c>
      <c r="D1008" s="1" t="n">
        <v>200</v>
      </c>
      <c r="E1008" s="1" t="n">
        <v>976</v>
      </c>
      <c r="F1008" s="1" t="s">
        <v>306</v>
      </c>
      <c r="G1008" s="184" t="n">
        <v>0.0018575</v>
      </c>
      <c r="H1008" s="184" t="n">
        <v>6.18E-005</v>
      </c>
      <c r="I1008" s="184" t="n">
        <v>-8.2317E-006</v>
      </c>
      <c r="J1008" s="184" t="n">
        <v>-4.07E-007</v>
      </c>
      <c r="K1008" s="184" t="n">
        <v>0.0018657</v>
      </c>
      <c r="L1008" s="184" t="n">
        <v>6.22E-005</v>
      </c>
      <c r="M1008" s="185" t="n">
        <v>1.91</v>
      </c>
      <c r="N1008" s="1" t="n">
        <v>0</v>
      </c>
      <c r="O1008" s="1" t="n">
        <v>0</v>
      </c>
      <c r="P1008" s="1" t="n">
        <v>0</v>
      </c>
      <c r="Q1008" s="1" t="n">
        <v>1</v>
      </c>
      <c r="R1008" s="1" t="n">
        <v>1.8657E-005</v>
      </c>
      <c r="S1008" s="1" t="n">
        <v>6.222E-007</v>
      </c>
      <c r="T1008" s="1" t="n">
        <v>3</v>
      </c>
      <c r="U1008" s="1" t="n">
        <v>0</v>
      </c>
      <c r="V1008" s="1" t="n">
        <v>0</v>
      </c>
      <c r="W1008" s="186" t="s">
        <v>1634</v>
      </c>
      <c r="X1008" s="1" t="s">
        <v>1613</v>
      </c>
      <c r="Y1008" s="1" t="s">
        <v>309</v>
      </c>
    </row>
    <row r="1009" customFormat="false" ht="14.25" hidden="false" customHeight="true" outlineLevel="0" collapsed="false">
      <c r="A1009" s="1" t="s">
        <v>1632</v>
      </c>
      <c r="B1009" s="1" t="s">
        <v>305</v>
      </c>
      <c r="C1009" s="1" t="n">
        <v>0</v>
      </c>
      <c r="D1009" s="1" t="n">
        <v>200</v>
      </c>
      <c r="E1009" s="1" t="n">
        <v>976</v>
      </c>
      <c r="F1009" s="1" t="s">
        <v>306</v>
      </c>
      <c r="G1009" s="184" t="n">
        <v>0.0018573</v>
      </c>
      <c r="H1009" s="184" t="n">
        <v>6.16E-005</v>
      </c>
      <c r="I1009" s="184" t="n">
        <v>-8.2317E-006</v>
      </c>
      <c r="J1009" s="184" t="n">
        <v>-4.07E-007</v>
      </c>
      <c r="K1009" s="184" t="n">
        <v>0.0018655</v>
      </c>
      <c r="L1009" s="184" t="n">
        <v>6.2E-005</v>
      </c>
      <c r="M1009" s="185" t="n">
        <v>1.9</v>
      </c>
      <c r="N1009" s="1" t="n">
        <v>0</v>
      </c>
      <c r="O1009" s="1" t="n">
        <v>0</v>
      </c>
      <c r="P1009" s="1" t="n">
        <v>0</v>
      </c>
      <c r="Q1009" s="1" t="n">
        <v>1</v>
      </c>
      <c r="R1009" s="1" t="n">
        <v>1.8655E-005</v>
      </c>
      <c r="S1009" s="1" t="n">
        <v>6.202E-007</v>
      </c>
      <c r="T1009" s="1" t="n">
        <v>3</v>
      </c>
      <c r="U1009" s="1" t="n">
        <v>0</v>
      </c>
      <c r="V1009" s="1" t="n">
        <v>0</v>
      </c>
      <c r="W1009" s="186" t="s">
        <v>1635</v>
      </c>
      <c r="X1009" s="1" t="s">
        <v>1613</v>
      </c>
      <c r="Y1009" s="1" t="s">
        <v>309</v>
      </c>
    </row>
    <row r="1010" customFormat="false" ht="14.25" hidden="false" customHeight="true" outlineLevel="0" collapsed="false">
      <c r="A1010" s="1" t="s">
        <v>1636</v>
      </c>
      <c r="B1010" s="1" t="s">
        <v>305</v>
      </c>
      <c r="C1010" s="1" t="n">
        <v>0</v>
      </c>
      <c r="D1010" s="1" t="n">
        <v>200</v>
      </c>
      <c r="E1010" s="1" t="n">
        <v>976</v>
      </c>
      <c r="F1010" s="1" t="s">
        <v>306</v>
      </c>
      <c r="G1010" s="184" t="n">
        <v>0.0017171</v>
      </c>
      <c r="H1010" s="184" t="n">
        <v>6.73E-005</v>
      </c>
      <c r="I1010" s="184" t="n">
        <v>-8.2317E-006</v>
      </c>
      <c r="J1010" s="184" t="n">
        <v>-4.07E-007</v>
      </c>
      <c r="K1010" s="184" t="n">
        <v>0.0017253</v>
      </c>
      <c r="L1010" s="184" t="n">
        <v>6.77E-005</v>
      </c>
      <c r="M1010" s="185" t="n">
        <v>2.25</v>
      </c>
      <c r="N1010" s="1" t="n">
        <v>0</v>
      </c>
      <c r="O1010" s="1" t="n">
        <v>0</v>
      </c>
      <c r="P1010" s="1" t="n">
        <v>0</v>
      </c>
      <c r="Q1010" s="1" t="n">
        <v>1</v>
      </c>
      <c r="R1010" s="1" t="n">
        <v>1.7253E-005</v>
      </c>
      <c r="S1010" s="1" t="n">
        <v>6.773E-007</v>
      </c>
      <c r="T1010" s="1" t="n">
        <v>3</v>
      </c>
      <c r="U1010" s="1" t="n">
        <v>0</v>
      </c>
      <c r="V1010" s="1" t="n">
        <v>0</v>
      </c>
      <c r="W1010" s="186" t="s">
        <v>1637</v>
      </c>
      <c r="X1010" s="1" t="s">
        <v>1613</v>
      </c>
      <c r="Y1010" s="1" t="s">
        <v>309</v>
      </c>
    </row>
    <row r="1011" customFormat="false" ht="14.25" hidden="false" customHeight="true" outlineLevel="0" collapsed="false">
      <c r="A1011" s="1" t="s">
        <v>1636</v>
      </c>
      <c r="B1011" s="1" t="s">
        <v>305</v>
      </c>
      <c r="C1011" s="1" t="n">
        <v>0</v>
      </c>
      <c r="D1011" s="1" t="n">
        <v>200</v>
      </c>
      <c r="E1011" s="1" t="n">
        <v>976</v>
      </c>
      <c r="F1011" s="1" t="s">
        <v>306</v>
      </c>
      <c r="G1011" s="184" t="n">
        <v>0.0017171</v>
      </c>
      <c r="H1011" s="184" t="n">
        <v>6.72E-005</v>
      </c>
      <c r="I1011" s="184" t="n">
        <v>-8.2317E-006</v>
      </c>
      <c r="J1011" s="184" t="n">
        <v>-4.07E-007</v>
      </c>
      <c r="K1011" s="184" t="n">
        <v>0.0017253</v>
      </c>
      <c r="L1011" s="184" t="n">
        <v>6.76E-005</v>
      </c>
      <c r="M1011" s="185" t="n">
        <v>2.25</v>
      </c>
      <c r="N1011" s="1" t="n">
        <v>0</v>
      </c>
      <c r="O1011" s="1" t="n">
        <v>0</v>
      </c>
      <c r="P1011" s="1" t="n">
        <v>0</v>
      </c>
      <c r="Q1011" s="1" t="n">
        <v>1</v>
      </c>
      <c r="R1011" s="1" t="n">
        <v>1.7253E-005</v>
      </c>
      <c r="S1011" s="1" t="n">
        <v>6.764E-007</v>
      </c>
      <c r="T1011" s="1" t="n">
        <v>3</v>
      </c>
      <c r="U1011" s="1" t="n">
        <v>0</v>
      </c>
      <c r="V1011" s="1" t="n">
        <v>0</v>
      </c>
      <c r="W1011" s="186" t="s">
        <v>1638</v>
      </c>
      <c r="X1011" s="1" t="s">
        <v>1613</v>
      </c>
      <c r="Y1011" s="1" t="s">
        <v>309</v>
      </c>
    </row>
    <row r="1012" customFormat="false" ht="14.25" hidden="false" customHeight="true" outlineLevel="0" collapsed="false">
      <c r="A1012" s="1" t="s">
        <v>1636</v>
      </c>
      <c r="B1012" s="1" t="s">
        <v>305</v>
      </c>
      <c r="C1012" s="1" t="n">
        <v>0</v>
      </c>
      <c r="D1012" s="1" t="n">
        <v>200</v>
      </c>
      <c r="E1012" s="1" t="n">
        <v>976</v>
      </c>
      <c r="F1012" s="1" t="s">
        <v>306</v>
      </c>
      <c r="G1012" s="184" t="n">
        <v>0.0017166</v>
      </c>
      <c r="H1012" s="184" t="n">
        <v>6.68E-005</v>
      </c>
      <c r="I1012" s="184" t="n">
        <v>-8.2317E-006</v>
      </c>
      <c r="J1012" s="184" t="n">
        <v>-4.07E-007</v>
      </c>
      <c r="K1012" s="184" t="n">
        <v>0.0017249</v>
      </c>
      <c r="L1012" s="184" t="n">
        <v>6.72E-005</v>
      </c>
      <c r="M1012" s="185" t="n">
        <v>2.23</v>
      </c>
      <c r="N1012" s="1" t="n">
        <v>0</v>
      </c>
      <c r="O1012" s="1" t="n">
        <v>0</v>
      </c>
      <c r="P1012" s="1" t="n">
        <v>0</v>
      </c>
      <c r="Q1012" s="1" t="n">
        <v>1</v>
      </c>
      <c r="R1012" s="1" t="n">
        <v>1.7249E-005</v>
      </c>
      <c r="S1012" s="1" t="n">
        <v>6.72E-007</v>
      </c>
      <c r="T1012" s="1" t="n">
        <v>3</v>
      </c>
      <c r="U1012" s="1" t="n">
        <v>0</v>
      </c>
      <c r="V1012" s="1" t="n">
        <v>0</v>
      </c>
      <c r="W1012" s="186" t="s">
        <v>1639</v>
      </c>
      <c r="X1012" s="1" t="s">
        <v>1613</v>
      </c>
      <c r="Y1012" s="1" t="s">
        <v>309</v>
      </c>
    </row>
    <row r="1013" customFormat="false" ht="14.25" hidden="false" customHeight="true" outlineLevel="0" collapsed="false">
      <c r="A1013" s="1" t="s">
        <v>1640</v>
      </c>
      <c r="B1013" s="1" t="s">
        <v>305</v>
      </c>
      <c r="C1013" s="1" t="n">
        <v>0</v>
      </c>
      <c r="D1013" s="1" t="n">
        <v>200</v>
      </c>
      <c r="E1013" s="1" t="n">
        <v>976</v>
      </c>
      <c r="F1013" s="1" t="s">
        <v>306</v>
      </c>
      <c r="G1013" s="184" t="n">
        <v>0.0029642</v>
      </c>
      <c r="H1013" s="184" t="n">
        <v>0.0001265</v>
      </c>
      <c r="I1013" s="184" t="n">
        <v>-8.2317E-006</v>
      </c>
      <c r="J1013" s="184" t="n">
        <v>-4.07E-007</v>
      </c>
      <c r="K1013" s="184" t="n">
        <v>0.0029725</v>
      </c>
      <c r="L1013" s="184" t="n">
        <v>0.0001269</v>
      </c>
      <c r="M1013" s="185" t="n">
        <v>2.44</v>
      </c>
      <c r="N1013" s="1" t="n">
        <v>0</v>
      </c>
      <c r="O1013" s="1" t="n">
        <v>0</v>
      </c>
      <c r="P1013" s="1" t="n">
        <v>0</v>
      </c>
      <c r="Q1013" s="1" t="n">
        <v>1</v>
      </c>
      <c r="R1013" s="1" t="n">
        <v>2.9725E-005</v>
      </c>
      <c r="S1013" s="1" t="n">
        <v>1.2691E-006</v>
      </c>
      <c r="T1013" s="1" t="n">
        <v>4</v>
      </c>
      <c r="U1013" s="1" t="n">
        <v>0</v>
      </c>
      <c r="V1013" s="1" t="n">
        <v>0</v>
      </c>
      <c r="W1013" s="186" t="s">
        <v>1641</v>
      </c>
      <c r="X1013" s="1" t="s">
        <v>1613</v>
      </c>
      <c r="Y1013" s="1" t="s">
        <v>309</v>
      </c>
    </row>
    <row r="1014" customFormat="false" ht="14.25" hidden="false" customHeight="true" outlineLevel="0" collapsed="false">
      <c r="A1014" s="1" t="s">
        <v>1640</v>
      </c>
      <c r="B1014" s="1" t="s">
        <v>305</v>
      </c>
      <c r="C1014" s="1" t="n">
        <v>0</v>
      </c>
      <c r="D1014" s="1" t="n">
        <v>200</v>
      </c>
      <c r="E1014" s="1" t="n">
        <v>976</v>
      </c>
      <c r="F1014" s="1" t="s">
        <v>306</v>
      </c>
      <c r="G1014" s="184" t="n">
        <v>0.0029623</v>
      </c>
      <c r="H1014" s="184" t="n">
        <v>0.0001254</v>
      </c>
      <c r="I1014" s="184" t="n">
        <v>-8.2317E-006</v>
      </c>
      <c r="J1014" s="184" t="n">
        <v>-4.07E-007</v>
      </c>
      <c r="K1014" s="184" t="n">
        <v>0.0029705</v>
      </c>
      <c r="L1014" s="184" t="n">
        <v>0.0001258</v>
      </c>
      <c r="M1014" s="185" t="n">
        <v>2.43</v>
      </c>
      <c r="N1014" s="1" t="n">
        <v>0</v>
      </c>
      <c r="O1014" s="1" t="n">
        <v>0</v>
      </c>
      <c r="P1014" s="1" t="n">
        <v>0</v>
      </c>
      <c r="Q1014" s="1" t="n">
        <v>1</v>
      </c>
      <c r="R1014" s="1" t="n">
        <v>2.9705E-005</v>
      </c>
      <c r="S1014" s="1" t="n">
        <v>1.258E-006</v>
      </c>
      <c r="T1014" s="1" t="n">
        <v>4</v>
      </c>
      <c r="U1014" s="1" t="n">
        <v>0</v>
      </c>
      <c r="V1014" s="1" t="n">
        <v>0</v>
      </c>
      <c r="W1014" s="186" t="s">
        <v>1642</v>
      </c>
      <c r="X1014" s="1" t="s">
        <v>1613</v>
      </c>
      <c r="Y1014" s="1" t="s">
        <v>309</v>
      </c>
    </row>
    <row r="1015" customFormat="false" ht="14.25" hidden="false" customHeight="true" outlineLevel="0" collapsed="false">
      <c r="A1015" s="1" t="s">
        <v>1640</v>
      </c>
      <c r="B1015" s="1" t="s">
        <v>305</v>
      </c>
      <c r="C1015" s="1" t="n">
        <v>0</v>
      </c>
      <c r="D1015" s="1" t="n">
        <v>200</v>
      </c>
      <c r="E1015" s="1" t="n">
        <v>976</v>
      </c>
      <c r="F1015" s="1" t="s">
        <v>306</v>
      </c>
      <c r="G1015" s="184" t="n">
        <v>0.0029549</v>
      </c>
      <c r="H1015" s="184" t="n">
        <v>0.0001256</v>
      </c>
      <c r="I1015" s="184" t="n">
        <v>-8.2317E-006</v>
      </c>
      <c r="J1015" s="184" t="n">
        <v>-4.07E-007</v>
      </c>
      <c r="K1015" s="184" t="n">
        <v>0.0029631</v>
      </c>
      <c r="L1015" s="184" t="n">
        <v>0.0001261</v>
      </c>
      <c r="M1015" s="185" t="n">
        <v>2.44</v>
      </c>
      <c r="N1015" s="1" t="n">
        <v>0</v>
      </c>
      <c r="O1015" s="1" t="n">
        <v>0</v>
      </c>
      <c r="P1015" s="1" t="n">
        <v>0</v>
      </c>
      <c r="Q1015" s="1" t="n">
        <v>1</v>
      </c>
      <c r="R1015" s="1" t="n">
        <v>2.9631E-005</v>
      </c>
      <c r="S1015" s="1" t="n">
        <v>1.2605E-006</v>
      </c>
      <c r="T1015" s="1" t="n">
        <v>4</v>
      </c>
      <c r="U1015" s="1" t="n">
        <v>0</v>
      </c>
      <c r="V1015" s="1" t="n">
        <v>0</v>
      </c>
      <c r="W1015" s="186" t="s">
        <v>1643</v>
      </c>
      <c r="X1015" s="1" t="s">
        <v>1613</v>
      </c>
      <c r="Y1015" s="1" t="s">
        <v>309</v>
      </c>
    </row>
    <row r="1016" customFormat="false" ht="14.25" hidden="false" customHeight="true" outlineLevel="0" collapsed="false">
      <c r="A1016" s="1" t="s">
        <v>1644</v>
      </c>
      <c r="B1016" s="1" t="s">
        <v>305</v>
      </c>
      <c r="C1016" s="1" t="n">
        <v>0</v>
      </c>
      <c r="D1016" s="1" t="n">
        <v>200</v>
      </c>
      <c r="E1016" s="1" t="n">
        <v>976</v>
      </c>
      <c r="F1016" s="1" t="s">
        <v>306</v>
      </c>
      <c r="G1016" s="184" t="n">
        <v>0.0017051</v>
      </c>
      <c r="H1016" s="184" t="n">
        <v>7.71E-005</v>
      </c>
      <c r="I1016" s="184" t="n">
        <v>-8.2317E-006</v>
      </c>
      <c r="J1016" s="184" t="n">
        <v>-4.07E-007</v>
      </c>
      <c r="K1016" s="184" t="n">
        <v>0.0017133</v>
      </c>
      <c r="L1016" s="184" t="n">
        <v>7.75E-005</v>
      </c>
      <c r="M1016" s="185" t="n">
        <v>2.59</v>
      </c>
      <c r="N1016" s="1" t="n">
        <v>0</v>
      </c>
      <c r="O1016" s="1" t="n">
        <v>0</v>
      </c>
      <c r="P1016" s="1" t="n">
        <v>0</v>
      </c>
      <c r="Q1016" s="1" t="n">
        <v>1</v>
      </c>
      <c r="R1016" s="1" t="n">
        <v>1.7133E-005</v>
      </c>
      <c r="S1016" s="1" t="n">
        <v>7.75E-007</v>
      </c>
      <c r="T1016" s="1" t="n">
        <v>3</v>
      </c>
      <c r="U1016" s="1" t="n">
        <v>0</v>
      </c>
      <c r="V1016" s="1" t="n">
        <v>0</v>
      </c>
      <c r="W1016" s="186" t="s">
        <v>1645</v>
      </c>
      <c r="X1016" s="1" t="s">
        <v>1613</v>
      </c>
      <c r="Y1016" s="1" t="s">
        <v>309</v>
      </c>
    </row>
    <row r="1017" customFormat="false" ht="14.25" hidden="false" customHeight="true" outlineLevel="0" collapsed="false">
      <c r="A1017" s="1" t="s">
        <v>1644</v>
      </c>
      <c r="B1017" s="1" t="s">
        <v>305</v>
      </c>
      <c r="C1017" s="1" t="n">
        <v>0</v>
      </c>
      <c r="D1017" s="1" t="n">
        <v>200</v>
      </c>
      <c r="E1017" s="1" t="n">
        <v>976</v>
      </c>
      <c r="F1017" s="1" t="s">
        <v>306</v>
      </c>
      <c r="G1017" s="184" t="n">
        <v>0.0017048</v>
      </c>
      <c r="H1017" s="184" t="n">
        <v>7.69E-005</v>
      </c>
      <c r="I1017" s="184" t="n">
        <v>-8.2317E-006</v>
      </c>
      <c r="J1017" s="184" t="n">
        <v>-4.07E-007</v>
      </c>
      <c r="K1017" s="184" t="n">
        <v>0.0017131</v>
      </c>
      <c r="L1017" s="184" t="n">
        <v>7.73E-005</v>
      </c>
      <c r="M1017" s="185" t="n">
        <v>2.58</v>
      </c>
      <c r="N1017" s="1" t="n">
        <v>0</v>
      </c>
      <c r="O1017" s="1" t="n">
        <v>0</v>
      </c>
      <c r="P1017" s="1" t="n">
        <v>0</v>
      </c>
      <c r="Q1017" s="1" t="n">
        <v>1</v>
      </c>
      <c r="R1017" s="1" t="n">
        <v>1.7131E-005</v>
      </c>
      <c r="S1017" s="1" t="n">
        <v>7.732E-007</v>
      </c>
      <c r="T1017" s="1" t="n">
        <v>3</v>
      </c>
      <c r="U1017" s="1" t="n">
        <v>0</v>
      </c>
      <c r="V1017" s="1" t="n">
        <v>0</v>
      </c>
      <c r="W1017" s="186" t="s">
        <v>1646</v>
      </c>
      <c r="X1017" s="1" t="s">
        <v>1613</v>
      </c>
      <c r="Y1017" s="1" t="s">
        <v>309</v>
      </c>
    </row>
    <row r="1018" customFormat="false" ht="14.25" hidden="false" customHeight="true" outlineLevel="0" collapsed="false">
      <c r="A1018" s="1" t="s">
        <v>1644</v>
      </c>
      <c r="B1018" s="1" t="s">
        <v>305</v>
      </c>
      <c r="C1018" s="1" t="n">
        <v>0</v>
      </c>
      <c r="D1018" s="1" t="n">
        <v>200</v>
      </c>
      <c r="E1018" s="1" t="n">
        <v>976</v>
      </c>
      <c r="F1018" s="1" t="s">
        <v>306</v>
      </c>
      <c r="G1018" s="184" t="n">
        <v>0.0017041</v>
      </c>
      <c r="H1018" s="184" t="n">
        <v>7.67E-005</v>
      </c>
      <c r="I1018" s="184" t="n">
        <v>-8.2317E-006</v>
      </c>
      <c r="J1018" s="184" t="n">
        <v>-4.07E-007</v>
      </c>
      <c r="K1018" s="184" t="n">
        <v>0.0017123</v>
      </c>
      <c r="L1018" s="184" t="n">
        <v>7.71E-005</v>
      </c>
      <c r="M1018" s="185" t="n">
        <v>2.58</v>
      </c>
      <c r="N1018" s="1" t="n">
        <v>0</v>
      </c>
      <c r="O1018" s="1" t="n">
        <v>0</v>
      </c>
      <c r="P1018" s="1" t="n">
        <v>0</v>
      </c>
      <c r="Q1018" s="1" t="n">
        <v>1</v>
      </c>
      <c r="R1018" s="1" t="n">
        <v>1.7123E-005</v>
      </c>
      <c r="S1018" s="1" t="n">
        <v>7.709E-007</v>
      </c>
      <c r="T1018" s="1" t="n">
        <v>3</v>
      </c>
      <c r="U1018" s="1" t="n">
        <v>0</v>
      </c>
      <c r="V1018" s="1" t="n">
        <v>0</v>
      </c>
      <c r="W1018" s="186" t="s">
        <v>1647</v>
      </c>
      <c r="X1018" s="1" t="s">
        <v>1613</v>
      </c>
      <c r="Y1018" s="1" t="s">
        <v>309</v>
      </c>
    </row>
    <row r="1019" customFormat="false" ht="14.25" hidden="false" customHeight="true" outlineLevel="0" collapsed="false">
      <c r="A1019" s="1" t="s">
        <v>1648</v>
      </c>
      <c r="B1019" s="1" t="s">
        <v>305</v>
      </c>
      <c r="C1019" s="1" t="n">
        <v>0</v>
      </c>
      <c r="D1019" s="1" t="n">
        <v>200</v>
      </c>
      <c r="E1019" s="1" t="n">
        <v>976</v>
      </c>
      <c r="F1019" s="1" t="s">
        <v>306</v>
      </c>
      <c r="G1019" s="184" t="n">
        <v>0.0010079</v>
      </c>
      <c r="H1019" s="184" t="n">
        <v>4.27E-005</v>
      </c>
      <c r="I1019" s="184" t="n">
        <v>-8.2317E-006</v>
      </c>
      <c r="J1019" s="184" t="n">
        <v>-4.07E-007</v>
      </c>
      <c r="K1019" s="184" t="n">
        <v>0.0010161</v>
      </c>
      <c r="L1019" s="184" t="n">
        <v>4.31E-005</v>
      </c>
      <c r="M1019" s="185" t="n">
        <v>2.43</v>
      </c>
      <c r="N1019" s="1" t="n">
        <v>0</v>
      </c>
      <c r="O1019" s="1" t="n">
        <v>0</v>
      </c>
      <c r="P1019" s="1" t="n">
        <v>0</v>
      </c>
      <c r="Q1019" s="1" t="n">
        <v>1</v>
      </c>
      <c r="R1019" s="1" t="n">
        <v>1.0161E-005</v>
      </c>
      <c r="S1019" s="1" t="n">
        <v>4.309E-007</v>
      </c>
      <c r="T1019" s="1" t="n">
        <v>3</v>
      </c>
      <c r="U1019" s="1" t="n">
        <v>0</v>
      </c>
      <c r="V1019" s="1" t="n">
        <v>0</v>
      </c>
      <c r="W1019" s="186" t="s">
        <v>1649</v>
      </c>
      <c r="X1019" s="1" t="s">
        <v>1613</v>
      </c>
      <c r="Y1019" s="1" t="s">
        <v>309</v>
      </c>
    </row>
    <row r="1020" customFormat="false" ht="14.25" hidden="false" customHeight="true" outlineLevel="0" collapsed="false">
      <c r="A1020" s="1" t="s">
        <v>1648</v>
      </c>
      <c r="B1020" s="1" t="s">
        <v>305</v>
      </c>
      <c r="C1020" s="1" t="n">
        <v>0</v>
      </c>
      <c r="D1020" s="1" t="n">
        <v>200</v>
      </c>
      <c r="E1020" s="1" t="n">
        <v>976</v>
      </c>
      <c r="F1020" s="1" t="s">
        <v>306</v>
      </c>
      <c r="G1020" s="184" t="n">
        <v>0.0010082</v>
      </c>
      <c r="H1020" s="184" t="n">
        <v>4.28E-005</v>
      </c>
      <c r="I1020" s="184" t="n">
        <v>-8.2317E-006</v>
      </c>
      <c r="J1020" s="184" t="n">
        <v>-4.07E-007</v>
      </c>
      <c r="K1020" s="184" t="n">
        <v>0.0010165</v>
      </c>
      <c r="L1020" s="184" t="n">
        <v>4.32E-005</v>
      </c>
      <c r="M1020" s="185" t="n">
        <v>2.43</v>
      </c>
      <c r="N1020" s="1" t="n">
        <v>0</v>
      </c>
      <c r="O1020" s="1" t="n">
        <v>0</v>
      </c>
      <c r="P1020" s="1" t="n">
        <v>0</v>
      </c>
      <c r="Q1020" s="1" t="n">
        <v>1</v>
      </c>
      <c r="R1020" s="1" t="n">
        <v>1.0165E-005</v>
      </c>
      <c r="S1020" s="1" t="n">
        <v>4.319E-007</v>
      </c>
      <c r="T1020" s="1" t="n">
        <v>3</v>
      </c>
      <c r="U1020" s="1" t="n">
        <v>0</v>
      </c>
      <c r="V1020" s="1" t="n">
        <v>0</v>
      </c>
      <c r="W1020" s="186" t="s">
        <v>1650</v>
      </c>
      <c r="X1020" s="1" t="s">
        <v>1613</v>
      </c>
      <c r="Y1020" s="1" t="s">
        <v>309</v>
      </c>
    </row>
    <row r="1021" customFormat="false" ht="14.25" hidden="false" customHeight="true" outlineLevel="0" collapsed="false">
      <c r="A1021" s="1" t="s">
        <v>1648</v>
      </c>
      <c r="B1021" s="1" t="s">
        <v>305</v>
      </c>
      <c r="C1021" s="1" t="n">
        <v>0</v>
      </c>
      <c r="D1021" s="1" t="n">
        <v>200</v>
      </c>
      <c r="E1021" s="1" t="n">
        <v>976</v>
      </c>
      <c r="F1021" s="1" t="s">
        <v>306</v>
      </c>
      <c r="G1021" s="184" t="n">
        <v>0.001008</v>
      </c>
      <c r="H1021" s="184" t="n">
        <v>4.26E-005</v>
      </c>
      <c r="I1021" s="184" t="n">
        <v>-8.2317E-006</v>
      </c>
      <c r="J1021" s="184" t="n">
        <v>-4.07E-007</v>
      </c>
      <c r="K1021" s="184" t="n">
        <v>0.0010163</v>
      </c>
      <c r="L1021" s="184" t="n">
        <v>4.3E-005</v>
      </c>
      <c r="M1021" s="185" t="n">
        <v>2.42</v>
      </c>
      <c r="N1021" s="1" t="n">
        <v>0</v>
      </c>
      <c r="O1021" s="1" t="n">
        <v>0</v>
      </c>
      <c r="P1021" s="1" t="n">
        <v>0</v>
      </c>
      <c r="Q1021" s="1" t="n">
        <v>1</v>
      </c>
      <c r="R1021" s="1" t="n">
        <v>1.0163E-005</v>
      </c>
      <c r="S1021" s="1" t="n">
        <v>4.3E-007</v>
      </c>
      <c r="T1021" s="1" t="n">
        <v>3</v>
      </c>
      <c r="U1021" s="1" t="n">
        <v>0</v>
      </c>
      <c r="V1021" s="1" t="n">
        <v>0</v>
      </c>
      <c r="W1021" s="186" t="s">
        <v>1091</v>
      </c>
      <c r="X1021" s="1" t="s">
        <v>1613</v>
      </c>
      <c r="Y1021" s="1" t="s">
        <v>309</v>
      </c>
    </row>
    <row r="1022" customFormat="false" ht="14.25" hidden="false" customHeight="true" outlineLevel="0" collapsed="false">
      <c r="A1022" s="1" t="s">
        <v>1651</v>
      </c>
      <c r="B1022" s="1" t="s">
        <v>305</v>
      </c>
      <c r="C1022" s="1" t="n">
        <v>0</v>
      </c>
      <c r="D1022" s="1" t="n">
        <v>200</v>
      </c>
      <c r="E1022" s="1" t="n">
        <v>976</v>
      </c>
      <c r="F1022" s="1" t="s">
        <v>306</v>
      </c>
      <c r="G1022" s="184" t="n">
        <v>0.0010316</v>
      </c>
      <c r="H1022" s="184" t="n">
        <v>4.12E-005</v>
      </c>
      <c r="I1022" s="184" t="n">
        <v>-8.2317E-006</v>
      </c>
      <c r="J1022" s="184" t="n">
        <v>-4.07E-007</v>
      </c>
      <c r="K1022" s="184" t="n">
        <v>0.0010398</v>
      </c>
      <c r="L1022" s="184" t="n">
        <v>4.16E-005</v>
      </c>
      <c r="M1022" s="185" t="n">
        <v>2.29</v>
      </c>
      <c r="N1022" s="1" t="n">
        <v>0</v>
      </c>
      <c r="O1022" s="1" t="n">
        <v>0</v>
      </c>
      <c r="P1022" s="1" t="n">
        <v>0</v>
      </c>
      <c r="Q1022" s="1" t="n">
        <v>1</v>
      </c>
      <c r="R1022" s="1" t="n">
        <v>1.0398E-005</v>
      </c>
      <c r="S1022" s="1" t="n">
        <v>4.157E-007</v>
      </c>
      <c r="T1022" s="1" t="n">
        <v>3</v>
      </c>
      <c r="U1022" s="1" t="n">
        <v>0</v>
      </c>
      <c r="V1022" s="1" t="n">
        <v>0</v>
      </c>
      <c r="W1022" s="186" t="s">
        <v>1652</v>
      </c>
      <c r="X1022" s="1" t="s">
        <v>1613</v>
      </c>
      <c r="Y1022" s="1" t="s">
        <v>309</v>
      </c>
    </row>
    <row r="1023" customFormat="false" ht="14.25" hidden="false" customHeight="true" outlineLevel="0" collapsed="false">
      <c r="A1023" s="1" t="s">
        <v>1651</v>
      </c>
      <c r="B1023" s="1" t="s">
        <v>305</v>
      </c>
      <c r="C1023" s="1" t="n">
        <v>0</v>
      </c>
      <c r="D1023" s="1" t="n">
        <v>200</v>
      </c>
      <c r="E1023" s="1" t="n">
        <v>976</v>
      </c>
      <c r="F1023" s="1" t="s">
        <v>306</v>
      </c>
      <c r="G1023" s="184" t="n">
        <v>0.0010312</v>
      </c>
      <c r="H1023" s="184" t="n">
        <v>4.14E-005</v>
      </c>
      <c r="I1023" s="184" t="n">
        <v>-8.2317E-006</v>
      </c>
      <c r="J1023" s="184" t="n">
        <v>-4.07E-007</v>
      </c>
      <c r="K1023" s="184" t="n">
        <v>0.0010394</v>
      </c>
      <c r="L1023" s="184" t="n">
        <v>4.18E-005</v>
      </c>
      <c r="M1023" s="185" t="n">
        <v>2.3</v>
      </c>
      <c r="N1023" s="1" t="n">
        <v>0</v>
      </c>
      <c r="O1023" s="1" t="n">
        <v>0</v>
      </c>
      <c r="P1023" s="1" t="n">
        <v>0</v>
      </c>
      <c r="Q1023" s="1" t="n">
        <v>1</v>
      </c>
      <c r="R1023" s="1" t="n">
        <v>1.0394E-005</v>
      </c>
      <c r="S1023" s="1" t="n">
        <v>4.18E-007</v>
      </c>
      <c r="T1023" s="1" t="n">
        <v>3</v>
      </c>
      <c r="U1023" s="1" t="n">
        <v>0</v>
      </c>
      <c r="V1023" s="1" t="n">
        <v>0</v>
      </c>
      <c r="W1023" s="186" t="s">
        <v>1094</v>
      </c>
      <c r="X1023" s="1" t="s">
        <v>1613</v>
      </c>
      <c r="Y1023" s="1" t="s">
        <v>309</v>
      </c>
    </row>
    <row r="1024" customFormat="false" ht="14.25" hidden="false" customHeight="true" outlineLevel="0" collapsed="false">
      <c r="A1024" s="1" t="s">
        <v>1651</v>
      </c>
      <c r="B1024" s="1" t="s">
        <v>305</v>
      </c>
      <c r="C1024" s="1" t="n">
        <v>0</v>
      </c>
      <c r="D1024" s="1" t="n">
        <v>200</v>
      </c>
      <c r="E1024" s="1" t="n">
        <v>976</v>
      </c>
      <c r="F1024" s="1" t="s">
        <v>306</v>
      </c>
      <c r="G1024" s="184" t="n">
        <v>0.0010311</v>
      </c>
      <c r="H1024" s="184" t="n">
        <v>4.15E-005</v>
      </c>
      <c r="I1024" s="184" t="n">
        <v>-8.2317E-006</v>
      </c>
      <c r="J1024" s="184" t="n">
        <v>-4.07E-007</v>
      </c>
      <c r="K1024" s="184" t="n">
        <v>0.0010394</v>
      </c>
      <c r="L1024" s="184" t="n">
        <v>4.2E-005</v>
      </c>
      <c r="M1024" s="185" t="n">
        <v>2.31</v>
      </c>
      <c r="N1024" s="1" t="n">
        <v>0</v>
      </c>
      <c r="O1024" s="1" t="n">
        <v>0</v>
      </c>
      <c r="P1024" s="1" t="n">
        <v>0</v>
      </c>
      <c r="Q1024" s="1" t="n">
        <v>1</v>
      </c>
      <c r="R1024" s="1" t="n">
        <v>1.0394E-005</v>
      </c>
      <c r="S1024" s="1" t="n">
        <v>4.195E-007</v>
      </c>
      <c r="T1024" s="1" t="n">
        <v>3</v>
      </c>
      <c r="U1024" s="1" t="n">
        <v>0</v>
      </c>
      <c r="V1024" s="1" t="n">
        <v>0</v>
      </c>
      <c r="W1024" s="186" t="s">
        <v>1095</v>
      </c>
      <c r="X1024" s="1" t="s">
        <v>1613</v>
      </c>
      <c r="Y1024" s="1" t="s">
        <v>309</v>
      </c>
    </row>
    <row r="1025" customFormat="false" ht="14.25" hidden="false" customHeight="true" outlineLevel="0" collapsed="false">
      <c r="A1025" s="1" t="s">
        <v>1653</v>
      </c>
      <c r="B1025" s="1" t="s">
        <v>305</v>
      </c>
      <c r="C1025" s="1" t="n">
        <v>0</v>
      </c>
      <c r="D1025" s="1" t="n">
        <v>200</v>
      </c>
      <c r="E1025" s="1" t="n">
        <v>976</v>
      </c>
      <c r="F1025" s="1" t="s">
        <v>306</v>
      </c>
      <c r="G1025" s="184" t="n">
        <v>0.0022635</v>
      </c>
      <c r="H1025" s="184" t="n">
        <v>8.48E-005</v>
      </c>
      <c r="I1025" s="184" t="n">
        <v>-8.2317E-006</v>
      </c>
      <c r="J1025" s="184" t="n">
        <v>-4.07E-007</v>
      </c>
      <c r="K1025" s="184" t="n">
        <v>0.0022717</v>
      </c>
      <c r="L1025" s="184" t="n">
        <v>8.52E-005</v>
      </c>
      <c r="M1025" s="185" t="n">
        <v>2.15</v>
      </c>
      <c r="N1025" s="1" t="n">
        <v>0</v>
      </c>
      <c r="O1025" s="1" t="n">
        <v>0</v>
      </c>
      <c r="P1025" s="1" t="n">
        <v>0</v>
      </c>
      <c r="Q1025" s="1" t="n">
        <v>1</v>
      </c>
      <c r="R1025" s="1" t="n">
        <v>2.2717E-005</v>
      </c>
      <c r="S1025" s="1" t="n">
        <v>8.52E-007</v>
      </c>
      <c r="T1025" s="1" t="n">
        <v>3</v>
      </c>
      <c r="U1025" s="1" t="n">
        <v>0</v>
      </c>
      <c r="V1025" s="1" t="n">
        <v>0</v>
      </c>
      <c r="W1025" s="186" t="s">
        <v>1654</v>
      </c>
      <c r="X1025" s="1" t="s">
        <v>1613</v>
      </c>
      <c r="Y1025" s="1" t="s">
        <v>309</v>
      </c>
    </row>
    <row r="1026" customFormat="false" ht="14.25" hidden="false" customHeight="true" outlineLevel="0" collapsed="false">
      <c r="A1026" s="1" t="s">
        <v>1653</v>
      </c>
      <c r="B1026" s="1" t="s">
        <v>305</v>
      </c>
      <c r="C1026" s="1" t="n">
        <v>0</v>
      </c>
      <c r="D1026" s="1" t="n">
        <v>200</v>
      </c>
      <c r="E1026" s="1" t="n">
        <v>976</v>
      </c>
      <c r="F1026" s="1" t="s">
        <v>306</v>
      </c>
      <c r="G1026" s="184" t="n">
        <v>0.0022634</v>
      </c>
      <c r="H1026" s="184" t="n">
        <v>8.49E-005</v>
      </c>
      <c r="I1026" s="184" t="n">
        <v>-8.2317E-006</v>
      </c>
      <c r="J1026" s="184" t="n">
        <v>-4.07E-007</v>
      </c>
      <c r="K1026" s="184" t="n">
        <v>0.0022717</v>
      </c>
      <c r="L1026" s="184" t="n">
        <v>8.53E-005</v>
      </c>
      <c r="M1026" s="185" t="n">
        <v>2.15</v>
      </c>
      <c r="N1026" s="1" t="n">
        <v>0</v>
      </c>
      <c r="O1026" s="1" t="n">
        <v>0</v>
      </c>
      <c r="P1026" s="1" t="n">
        <v>0</v>
      </c>
      <c r="Q1026" s="1" t="n">
        <v>1</v>
      </c>
      <c r="R1026" s="1" t="n">
        <v>2.2717E-005</v>
      </c>
      <c r="S1026" s="1" t="n">
        <v>8.53E-007</v>
      </c>
      <c r="T1026" s="1" t="n">
        <v>3</v>
      </c>
      <c r="U1026" s="1" t="n">
        <v>0</v>
      </c>
      <c r="V1026" s="1" t="n">
        <v>0</v>
      </c>
      <c r="W1026" s="186" t="s">
        <v>1655</v>
      </c>
      <c r="X1026" s="1" t="s">
        <v>1613</v>
      </c>
      <c r="Y1026" s="1" t="s">
        <v>309</v>
      </c>
    </row>
    <row r="1027" customFormat="false" ht="14.25" hidden="false" customHeight="true" outlineLevel="0" collapsed="false">
      <c r="A1027" s="1" t="s">
        <v>1653</v>
      </c>
      <c r="B1027" s="1" t="s">
        <v>305</v>
      </c>
      <c r="C1027" s="1" t="n">
        <v>0</v>
      </c>
      <c r="D1027" s="1" t="n">
        <v>200</v>
      </c>
      <c r="E1027" s="1" t="n">
        <v>976</v>
      </c>
      <c r="F1027" s="1" t="s">
        <v>306</v>
      </c>
      <c r="G1027" s="184" t="n">
        <v>0.0022631</v>
      </c>
      <c r="H1027" s="184" t="n">
        <v>8.42E-005</v>
      </c>
      <c r="I1027" s="184" t="n">
        <v>-8.2317E-006</v>
      </c>
      <c r="J1027" s="184" t="n">
        <v>-4.07E-007</v>
      </c>
      <c r="K1027" s="184" t="n">
        <v>0.0022714</v>
      </c>
      <c r="L1027" s="184" t="n">
        <v>8.46E-005</v>
      </c>
      <c r="M1027" s="185" t="n">
        <v>2.13</v>
      </c>
      <c r="N1027" s="1" t="n">
        <v>0</v>
      </c>
      <c r="O1027" s="1" t="n">
        <v>0</v>
      </c>
      <c r="P1027" s="1" t="n">
        <v>0</v>
      </c>
      <c r="Q1027" s="1" t="n">
        <v>1</v>
      </c>
      <c r="R1027" s="1" t="n">
        <v>2.2714E-005</v>
      </c>
      <c r="S1027" s="1" t="n">
        <v>8.46E-007</v>
      </c>
      <c r="T1027" s="1" t="n">
        <v>3</v>
      </c>
      <c r="U1027" s="1" t="n">
        <v>0</v>
      </c>
      <c r="V1027" s="1" t="n">
        <v>0</v>
      </c>
      <c r="W1027" s="186" t="s">
        <v>1656</v>
      </c>
      <c r="X1027" s="1" t="s">
        <v>1613</v>
      </c>
      <c r="Y1027" s="1" t="s">
        <v>309</v>
      </c>
    </row>
    <row r="1028" customFormat="false" ht="14.25" hidden="false" customHeight="true" outlineLevel="0" collapsed="false">
      <c r="A1028" s="1" t="s">
        <v>1657</v>
      </c>
      <c r="B1028" s="1" t="s">
        <v>305</v>
      </c>
      <c r="C1028" s="1" t="n">
        <v>0</v>
      </c>
      <c r="D1028" s="1" t="n">
        <v>200</v>
      </c>
      <c r="E1028" s="1" t="n">
        <v>976</v>
      </c>
      <c r="F1028" s="1" t="s">
        <v>306</v>
      </c>
      <c r="G1028" s="184" t="n">
        <v>0.0024604</v>
      </c>
      <c r="H1028" s="184" t="n">
        <v>8.1E-005</v>
      </c>
      <c r="I1028" s="184" t="n">
        <v>-8.2317E-006</v>
      </c>
      <c r="J1028" s="184" t="n">
        <v>-4.07E-007</v>
      </c>
      <c r="K1028" s="184" t="n">
        <v>0.0024686</v>
      </c>
      <c r="L1028" s="184" t="n">
        <v>8.15E-005</v>
      </c>
      <c r="M1028" s="185" t="n">
        <v>1.89</v>
      </c>
      <c r="N1028" s="1" t="n">
        <v>0</v>
      </c>
      <c r="O1028" s="1" t="n">
        <v>0</v>
      </c>
      <c r="P1028" s="1" t="n">
        <v>0</v>
      </c>
      <c r="Q1028" s="1" t="n">
        <v>1</v>
      </c>
      <c r="R1028" s="1" t="n">
        <v>2.4686E-005</v>
      </c>
      <c r="S1028" s="1" t="n">
        <v>8.145E-007</v>
      </c>
      <c r="T1028" s="1" t="n">
        <v>3</v>
      </c>
      <c r="U1028" s="1" t="n">
        <v>0</v>
      </c>
      <c r="V1028" s="1" t="n">
        <v>0</v>
      </c>
      <c r="W1028" s="186" t="s">
        <v>1100</v>
      </c>
      <c r="X1028" s="1" t="s">
        <v>1613</v>
      </c>
      <c r="Y1028" s="1" t="s">
        <v>309</v>
      </c>
    </row>
    <row r="1029" customFormat="false" ht="14.25" hidden="false" customHeight="true" outlineLevel="0" collapsed="false">
      <c r="A1029" s="1" t="s">
        <v>1657</v>
      </c>
      <c r="B1029" s="1" t="s">
        <v>305</v>
      </c>
      <c r="C1029" s="1" t="n">
        <v>0</v>
      </c>
      <c r="D1029" s="1" t="n">
        <v>200</v>
      </c>
      <c r="E1029" s="1" t="n">
        <v>976</v>
      </c>
      <c r="F1029" s="1" t="s">
        <v>306</v>
      </c>
      <c r="G1029" s="184" t="n">
        <v>0.0024599</v>
      </c>
      <c r="H1029" s="184" t="n">
        <v>8.1E-005</v>
      </c>
      <c r="I1029" s="184" t="n">
        <v>-8.2317E-006</v>
      </c>
      <c r="J1029" s="184" t="n">
        <v>-4.07E-007</v>
      </c>
      <c r="K1029" s="184" t="n">
        <v>0.0024682</v>
      </c>
      <c r="L1029" s="184" t="n">
        <v>8.14E-005</v>
      </c>
      <c r="M1029" s="185" t="n">
        <v>1.89</v>
      </c>
      <c r="N1029" s="1" t="n">
        <v>0</v>
      </c>
      <c r="O1029" s="1" t="n">
        <v>0</v>
      </c>
      <c r="P1029" s="1" t="n">
        <v>0</v>
      </c>
      <c r="Q1029" s="1" t="n">
        <v>1</v>
      </c>
      <c r="R1029" s="1" t="n">
        <v>2.4682E-005</v>
      </c>
      <c r="S1029" s="1" t="n">
        <v>8.145E-007</v>
      </c>
      <c r="T1029" s="1" t="n">
        <v>3</v>
      </c>
      <c r="U1029" s="1" t="n">
        <v>0</v>
      </c>
      <c r="V1029" s="1" t="n">
        <v>0</v>
      </c>
      <c r="W1029" s="186" t="s">
        <v>1658</v>
      </c>
      <c r="X1029" s="1" t="s">
        <v>1613</v>
      </c>
      <c r="Y1029" s="1" t="s">
        <v>309</v>
      </c>
    </row>
    <row r="1030" customFormat="false" ht="14.25" hidden="false" customHeight="true" outlineLevel="0" collapsed="false">
      <c r="A1030" s="1" t="s">
        <v>1657</v>
      </c>
      <c r="B1030" s="1" t="s">
        <v>305</v>
      </c>
      <c r="C1030" s="1" t="n">
        <v>0</v>
      </c>
      <c r="D1030" s="1" t="n">
        <v>200</v>
      </c>
      <c r="E1030" s="1" t="n">
        <v>976</v>
      </c>
      <c r="F1030" s="1" t="s">
        <v>306</v>
      </c>
      <c r="G1030" s="184" t="n">
        <v>0.0024592</v>
      </c>
      <c r="H1030" s="184" t="n">
        <v>8.1E-005</v>
      </c>
      <c r="I1030" s="184" t="n">
        <v>-8.2317E-006</v>
      </c>
      <c r="J1030" s="184" t="n">
        <v>-4.07E-007</v>
      </c>
      <c r="K1030" s="184" t="n">
        <v>0.0024675</v>
      </c>
      <c r="L1030" s="184" t="n">
        <v>8.14E-005</v>
      </c>
      <c r="M1030" s="185" t="n">
        <v>1.89</v>
      </c>
      <c r="N1030" s="1" t="n">
        <v>0</v>
      </c>
      <c r="O1030" s="1" t="n">
        <v>0</v>
      </c>
      <c r="P1030" s="1" t="n">
        <v>0</v>
      </c>
      <c r="Q1030" s="1" t="n">
        <v>1</v>
      </c>
      <c r="R1030" s="1" t="n">
        <v>2.4675E-005</v>
      </c>
      <c r="S1030" s="1" t="n">
        <v>8.139E-007</v>
      </c>
      <c r="T1030" s="1" t="n">
        <v>3</v>
      </c>
      <c r="U1030" s="1" t="n">
        <v>0</v>
      </c>
      <c r="V1030" s="1" t="n">
        <v>0</v>
      </c>
      <c r="W1030" s="186" t="s">
        <v>1659</v>
      </c>
      <c r="X1030" s="1" t="s">
        <v>1613</v>
      </c>
      <c r="Y1030" s="1" t="s">
        <v>309</v>
      </c>
    </row>
    <row r="1031" customFormat="false" ht="14.25" hidden="false" customHeight="true" outlineLevel="0" collapsed="false">
      <c r="A1031" s="1" t="s">
        <v>1660</v>
      </c>
      <c r="B1031" s="1" t="s">
        <v>305</v>
      </c>
      <c r="C1031" s="1" t="n">
        <v>0</v>
      </c>
      <c r="D1031" s="1" t="n">
        <v>200</v>
      </c>
      <c r="E1031" s="1" t="n">
        <v>976</v>
      </c>
      <c r="F1031" s="1" t="s">
        <v>306</v>
      </c>
      <c r="G1031" s="184" t="n">
        <v>0.0027139</v>
      </c>
      <c r="H1031" s="184" t="n">
        <v>0.0001003</v>
      </c>
      <c r="I1031" s="184" t="n">
        <v>-8.2317E-006</v>
      </c>
      <c r="J1031" s="184" t="n">
        <v>-4.07E-007</v>
      </c>
      <c r="K1031" s="184" t="n">
        <v>0.0027221</v>
      </c>
      <c r="L1031" s="184" t="n">
        <v>0.0001007</v>
      </c>
      <c r="M1031" s="185" t="n">
        <v>2.12</v>
      </c>
      <c r="N1031" s="1" t="n">
        <v>0</v>
      </c>
      <c r="O1031" s="1" t="n">
        <v>0</v>
      </c>
      <c r="P1031" s="1" t="n">
        <v>0</v>
      </c>
      <c r="Q1031" s="1" t="n">
        <v>1</v>
      </c>
      <c r="R1031" s="1" t="n">
        <v>2.7221E-005</v>
      </c>
      <c r="S1031" s="1" t="n">
        <v>1.0074E-006</v>
      </c>
      <c r="T1031" s="1" t="n">
        <v>3</v>
      </c>
      <c r="U1031" s="1" t="n">
        <v>0</v>
      </c>
      <c r="V1031" s="1" t="n">
        <v>0</v>
      </c>
      <c r="W1031" s="186" t="s">
        <v>1661</v>
      </c>
      <c r="X1031" s="1" t="s">
        <v>1613</v>
      </c>
      <c r="Y1031" s="1" t="s">
        <v>309</v>
      </c>
    </row>
    <row r="1032" customFormat="false" ht="14.25" hidden="false" customHeight="true" outlineLevel="0" collapsed="false">
      <c r="A1032" s="1" t="s">
        <v>1660</v>
      </c>
      <c r="B1032" s="1" t="s">
        <v>305</v>
      </c>
      <c r="C1032" s="1" t="n">
        <v>0</v>
      </c>
      <c r="D1032" s="1" t="n">
        <v>200</v>
      </c>
      <c r="E1032" s="1" t="n">
        <v>976</v>
      </c>
      <c r="F1032" s="1" t="s">
        <v>306</v>
      </c>
      <c r="G1032" s="184" t="n">
        <v>0.0027135</v>
      </c>
      <c r="H1032" s="184" t="n">
        <v>0.0001003</v>
      </c>
      <c r="I1032" s="184" t="n">
        <v>-8.2317E-006</v>
      </c>
      <c r="J1032" s="184" t="n">
        <v>-4.07E-007</v>
      </c>
      <c r="K1032" s="184" t="n">
        <v>0.0027217</v>
      </c>
      <c r="L1032" s="184" t="n">
        <v>0.0001007</v>
      </c>
      <c r="M1032" s="185" t="n">
        <v>2.12</v>
      </c>
      <c r="N1032" s="1" t="n">
        <v>0</v>
      </c>
      <c r="O1032" s="1" t="n">
        <v>0</v>
      </c>
      <c r="P1032" s="1" t="n">
        <v>0</v>
      </c>
      <c r="Q1032" s="1" t="n">
        <v>1</v>
      </c>
      <c r="R1032" s="1" t="n">
        <v>2.7217E-005</v>
      </c>
      <c r="S1032" s="1" t="n">
        <v>1.0071E-006</v>
      </c>
      <c r="T1032" s="1" t="n">
        <v>3</v>
      </c>
      <c r="U1032" s="1" t="n">
        <v>0</v>
      </c>
      <c r="V1032" s="1" t="n">
        <v>0</v>
      </c>
      <c r="W1032" s="186" t="s">
        <v>1662</v>
      </c>
      <c r="X1032" s="1" t="s">
        <v>1613</v>
      </c>
      <c r="Y1032" s="1" t="s">
        <v>309</v>
      </c>
    </row>
    <row r="1033" customFormat="false" ht="14.25" hidden="false" customHeight="true" outlineLevel="0" collapsed="false">
      <c r="A1033" s="1" t="s">
        <v>1660</v>
      </c>
      <c r="B1033" s="1" t="s">
        <v>305</v>
      </c>
      <c r="C1033" s="1" t="n">
        <v>0</v>
      </c>
      <c r="D1033" s="1" t="n">
        <v>200</v>
      </c>
      <c r="E1033" s="1" t="n">
        <v>976</v>
      </c>
      <c r="F1033" s="1" t="s">
        <v>306</v>
      </c>
      <c r="G1033" s="184" t="n">
        <v>0.002713</v>
      </c>
      <c r="H1033" s="184" t="n">
        <v>9.97E-005</v>
      </c>
      <c r="I1033" s="184" t="n">
        <v>-8.2317E-006</v>
      </c>
      <c r="J1033" s="184" t="n">
        <v>-4.07E-007</v>
      </c>
      <c r="K1033" s="184" t="n">
        <v>0.0027212</v>
      </c>
      <c r="L1033" s="184" t="n">
        <v>0.0001002</v>
      </c>
      <c r="M1033" s="185" t="n">
        <v>2.11</v>
      </c>
      <c r="N1033" s="1" t="n">
        <v>0</v>
      </c>
      <c r="O1033" s="1" t="n">
        <v>0</v>
      </c>
      <c r="P1033" s="1" t="n">
        <v>0</v>
      </c>
      <c r="Q1033" s="1" t="n">
        <v>1</v>
      </c>
      <c r="R1033" s="1" t="n">
        <v>2.7212E-005</v>
      </c>
      <c r="S1033" s="1" t="n">
        <v>1.0016E-006</v>
      </c>
      <c r="T1033" s="1" t="n">
        <v>3</v>
      </c>
      <c r="U1033" s="1" t="n">
        <v>0</v>
      </c>
      <c r="V1033" s="1" t="n">
        <v>0</v>
      </c>
      <c r="W1033" s="186" t="s">
        <v>1663</v>
      </c>
      <c r="X1033" s="1" t="s">
        <v>1613</v>
      </c>
      <c r="Y1033" s="1" t="s">
        <v>309</v>
      </c>
    </row>
    <row r="1034" customFormat="false" ht="14.25" hidden="false" customHeight="true" outlineLevel="0" collapsed="false">
      <c r="A1034" s="1" t="s">
        <v>1664</v>
      </c>
      <c r="B1034" s="1" t="s">
        <v>305</v>
      </c>
      <c r="C1034" s="1" t="n">
        <v>0</v>
      </c>
      <c r="D1034" s="1" t="n">
        <v>200</v>
      </c>
      <c r="E1034" s="1" t="n">
        <v>976</v>
      </c>
      <c r="F1034" s="1" t="s">
        <v>306</v>
      </c>
      <c r="G1034" s="184" t="n">
        <v>0.0021323</v>
      </c>
      <c r="H1034" s="184" t="n">
        <v>7.03E-005</v>
      </c>
      <c r="I1034" s="184" t="n">
        <v>-8.2317E-006</v>
      </c>
      <c r="J1034" s="184" t="n">
        <v>-4.07E-007</v>
      </c>
      <c r="K1034" s="184" t="n">
        <v>0.0021405</v>
      </c>
      <c r="L1034" s="184" t="n">
        <v>7.07E-005</v>
      </c>
      <c r="M1034" s="185" t="n">
        <v>1.89</v>
      </c>
      <c r="N1034" s="1" t="n">
        <v>0</v>
      </c>
      <c r="O1034" s="1" t="n">
        <v>0</v>
      </c>
      <c r="P1034" s="1" t="n">
        <v>0</v>
      </c>
      <c r="Q1034" s="1" t="n">
        <v>1</v>
      </c>
      <c r="R1034" s="1" t="n">
        <v>2.1405E-005</v>
      </c>
      <c r="S1034" s="1" t="n">
        <v>7.074E-007</v>
      </c>
      <c r="T1034" s="1" t="n">
        <v>3</v>
      </c>
      <c r="U1034" s="1" t="n">
        <v>0</v>
      </c>
      <c r="V1034" s="1" t="n">
        <v>0</v>
      </c>
      <c r="W1034" s="186" t="s">
        <v>1665</v>
      </c>
      <c r="X1034" s="1" t="s">
        <v>1613</v>
      </c>
      <c r="Y1034" s="1" t="s">
        <v>309</v>
      </c>
    </row>
    <row r="1035" customFormat="false" ht="14.25" hidden="false" customHeight="true" outlineLevel="0" collapsed="false">
      <c r="A1035" s="1" t="s">
        <v>1664</v>
      </c>
      <c r="B1035" s="1" t="s">
        <v>305</v>
      </c>
      <c r="C1035" s="1" t="n">
        <v>0</v>
      </c>
      <c r="D1035" s="1" t="n">
        <v>200</v>
      </c>
      <c r="E1035" s="1" t="n">
        <v>976</v>
      </c>
      <c r="F1035" s="1" t="s">
        <v>306</v>
      </c>
      <c r="G1035" s="184" t="n">
        <v>0.0021326</v>
      </c>
      <c r="H1035" s="184" t="n">
        <v>7.08E-005</v>
      </c>
      <c r="I1035" s="184" t="n">
        <v>-8.2317E-006</v>
      </c>
      <c r="J1035" s="184" t="n">
        <v>-4.07E-007</v>
      </c>
      <c r="K1035" s="184" t="n">
        <v>0.0021409</v>
      </c>
      <c r="L1035" s="184" t="n">
        <v>7.12E-005</v>
      </c>
      <c r="M1035" s="185" t="n">
        <v>1.91</v>
      </c>
      <c r="N1035" s="1" t="n">
        <v>0</v>
      </c>
      <c r="O1035" s="1" t="n">
        <v>0</v>
      </c>
      <c r="P1035" s="1" t="n">
        <v>0</v>
      </c>
      <c r="Q1035" s="1" t="n">
        <v>1</v>
      </c>
      <c r="R1035" s="1" t="n">
        <v>2.1409E-005</v>
      </c>
      <c r="S1035" s="1" t="n">
        <v>7.124E-007</v>
      </c>
      <c r="T1035" s="1" t="n">
        <v>3</v>
      </c>
      <c r="U1035" s="1" t="n">
        <v>0</v>
      </c>
      <c r="V1035" s="1" t="n">
        <v>0</v>
      </c>
      <c r="W1035" s="186" t="s">
        <v>1666</v>
      </c>
      <c r="X1035" s="1" t="s">
        <v>1613</v>
      </c>
      <c r="Y1035" s="1" t="s">
        <v>309</v>
      </c>
    </row>
    <row r="1036" customFormat="false" ht="14.25" hidden="false" customHeight="true" outlineLevel="0" collapsed="false">
      <c r="A1036" s="1" t="s">
        <v>1664</v>
      </c>
      <c r="B1036" s="1" t="s">
        <v>305</v>
      </c>
      <c r="C1036" s="1" t="n">
        <v>0</v>
      </c>
      <c r="D1036" s="1" t="n">
        <v>200</v>
      </c>
      <c r="E1036" s="1" t="n">
        <v>976</v>
      </c>
      <c r="F1036" s="1" t="s">
        <v>306</v>
      </c>
      <c r="G1036" s="184" t="n">
        <v>0.0021325</v>
      </c>
      <c r="H1036" s="184" t="n">
        <v>7.05E-005</v>
      </c>
      <c r="I1036" s="184" t="n">
        <v>-8.2317E-006</v>
      </c>
      <c r="J1036" s="184" t="n">
        <v>-4.07E-007</v>
      </c>
      <c r="K1036" s="184" t="n">
        <v>0.0021407</v>
      </c>
      <c r="L1036" s="184" t="n">
        <v>7.09E-005</v>
      </c>
      <c r="M1036" s="185" t="n">
        <v>1.9</v>
      </c>
      <c r="N1036" s="1" t="n">
        <v>0</v>
      </c>
      <c r="O1036" s="1" t="n">
        <v>0</v>
      </c>
      <c r="P1036" s="1" t="n">
        <v>0</v>
      </c>
      <c r="Q1036" s="1" t="n">
        <v>1</v>
      </c>
      <c r="R1036" s="1" t="n">
        <v>2.1407E-005</v>
      </c>
      <c r="S1036" s="1" t="n">
        <v>7.095E-007</v>
      </c>
      <c r="T1036" s="1" t="n">
        <v>3</v>
      </c>
      <c r="U1036" s="1" t="n">
        <v>0</v>
      </c>
      <c r="V1036" s="1" t="n">
        <v>0</v>
      </c>
      <c r="W1036" s="186" t="s">
        <v>1667</v>
      </c>
      <c r="X1036" s="1" t="s">
        <v>1613</v>
      </c>
      <c r="Y1036" s="1" t="s">
        <v>309</v>
      </c>
    </row>
    <row r="1037" customFormat="false" ht="14.25" hidden="false" customHeight="true" outlineLevel="0" collapsed="false">
      <c r="A1037" s="1" t="s">
        <v>1668</v>
      </c>
      <c r="B1037" s="1" t="s">
        <v>305</v>
      </c>
      <c r="C1037" s="1" t="n">
        <v>0</v>
      </c>
      <c r="D1037" s="1" t="n">
        <v>200</v>
      </c>
      <c r="E1037" s="1" t="n">
        <v>976</v>
      </c>
      <c r="F1037" s="1" t="s">
        <v>306</v>
      </c>
      <c r="G1037" s="184" t="n">
        <v>0.0012766</v>
      </c>
      <c r="H1037" s="184" t="n">
        <v>4.39E-005</v>
      </c>
      <c r="I1037" s="184" t="n">
        <v>-8.2317E-006</v>
      </c>
      <c r="J1037" s="184" t="n">
        <v>-4.07E-007</v>
      </c>
      <c r="K1037" s="184" t="n">
        <v>0.0012848</v>
      </c>
      <c r="L1037" s="184" t="n">
        <v>4.43E-005</v>
      </c>
      <c r="M1037" s="185" t="n">
        <v>1.98</v>
      </c>
      <c r="N1037" s="1" t="n">
        <v>0</v>
      </c>
      <c r="O1037" s="1" t="n">
        <v>0</v>
      </c>
      <c r="P1037" s="1" t="n">
        <v>0</v>
      </c>
      <c r="Q1037" s="1" t="n">
        <v>1</v>
      </c>
      <c r="R1037" s="1" t="n">
        <v>1.2848E-005</v>
      </c>
      <c r="S1037" s="1" t="n">
        <v>4.434E-007</v>
      </c>
      <c r="T1037" s="1" t="n">
        <v>3</v>
      </c>
      <c r="U1037" s="1" t="n">
        <v>0</v>
      </c>
      <c r="V1037" s="1" t="n">
        <v>0</v>
      </c>
      <c r="W1037" s="186" t="s">
        <v>1669</v>
      </c>
      <c r="X1037" s="1" t="s">
        <v>1613</v>
      </c>
      <c r="Y1037" s="1" t="s">
        <v>309</v>
      </c>
    </row>
    <row r="1038" customFormat="false" ht="14.25" hidden="false" customHeight="true" outlineLevel="0" collapsed="false">
      <c r="A1038" s="1" t="s">
        <v>1668</v>
      </c>
      <c r="B1038" s="1" t="s">
        <v>305</v>
      </c>
      <c r="C1038" s="1" t="n">
        <v>0</v>
      </c>
      <c r="D1038" s="1" t="n">
        <v>200</v>
      </c>
      <c r="E1038" s="1" t="n">
        <v>976</v>
      </c>
      <c r="F1038" s="1" t="s">
        <v>306</v>
      </c>
      <c r="G1038" s="184" t="n">
        <v>0.0012759</v>
      </c>
      <c r="H1038" s="184" t="n">
        <v>4.36E-005</v>
      </c>
      <c r="I1038" s="184" t="n">
        <v>-8.2317E-006</v>
      </c>
      <c r="J1038" s="184" t="n">
        <v>-4.07E-007</v>
      </c>
      <c r="K1038" s="184" t="n">
        <v>0.0012842</v>
      </c>
      <c r="L1038" s="184" t="n">
        <v>4.4E-005</v>
      </c>
      <c r="M1038" s="185" t="n">
        <v>1.96</v>
      </c>
      <c r="N1038" s="1" t="n">
        <v>0</v>
      </c>
      <c r="O1038" s="1" t="n">
        <v>0</v>
      </c>
      <c r="P1038" s="1" t="n">
        <v>0</v>
      </c>
      <c r="Q1038" s="1" t="n">
        <v>1</v>
      </c>
      <c r="R1038" s="1" t="n">
        <v>1.2842E-005</v>
      </c>
      <c r="S1038" s="1" t="n">
        <v>4.4E-007</v>
      </c>
      <c r="T1038" s="1" t="n">
        <v>3</v>
      </c>
      <c r="U1038" s="1" t="n">
        <v>0</v>
      </c>
      <c r="V1038" s="1" t="n">
        <v>0</v>
      </c>
      <c r="W1038" s="186" t="s">
        <v>1670</v>
      </c>
      <c r="X1038" s="1" t="s">
        <v>1613</v>
      </c>
      <c r="Y1038" s="1" t="s">
        <v>309</v>
      </c>
    </row>
    <row r="1039" customFormat="false" ht="14.25" hidden="false" customHeight="true" outlineLevel="0" collapsed="false">
      <c r="A1039" s="1" t="s">
        <v>1668</v>
      </c>
      <c r="B1039" s="1" t="s">
        <v>305</v>
      </c>
      <c r="C1039" s="1" t="n">
        <v>0</v>
      </c>
      <c r="D1039" s="1" t="n">
        <v>200</v>
      </c>
      <c r="E1039" s="1" t="n">
        <v>976</v>
      </c>
      <c r="F1039" s="1" t="s">
        <v>306</v>
      </c>
      <c r="G1039" s="184" t="n">
        <v>0.0012761</v>
      </c>
      <c r="H1039" s="184" t="n">
        <v>4.36E-005</v>
      </c>
      <c r="I1039" s="184" t="n">
        <v>-8.2317E-006</v>
      </c>
      <c r="J1039" s="184" t="n">
        <v>-4.07E-007</v>
      </c>
      <c r="K1039" s="184" t="n">
        <v>0.0012843</v>
      </c>
      <c r="L1039" s="184" t="n">
        <v>4.4E-005</v>
      </c>
      <c r="M1039" s="185" t="n">
        <v>1.96</v>
      </c>
      <c r="N1039" s="1" t="n">
        <v>0</v>
      </c>
      <c r="O1039" s="1" t="n">
        <v>0</v>
      </c>
      <c r="P1039" s="1" t="n">
        <v>0</v>
      </c>
      <c r="Q1039" s="1" t="n">
        <v>1</v>
      </c>
      <c r="R1039" s="1" t="n">
        <v>1.2843E-005</v>
      </c>
      <c r="S1039" s="1" t="n">
        <v>4.399E-007</v>
      </c>
      <c r="T1039" s="1" t="n">
        <v>3</v>
      </c>
      <c r="U1039" s="1" t="n">
        <v>0</v>
      </c>
      <c r="V1039" s="1" t="n">
        <v>0</v>
      </c>
      <c r="W1039" s="186" t="s">
        <v>1671</v>
      </c>
      <c r="X1039" s="1" t="s">
        <v>1613</v>
      </c>
      <c r="Y1039" s="1" t="s">
        <v>309</v>
      </c>
    </row>
    <row r="1040" customFormat="false" ht="14.25" hidden="false" customHeight="true" outlineLevel="0" collapsed="false">
      <c r="A1040" s="1" t="s">
        <v>1672</v>
      </c>
      <c r="B1040" s="1" t="s">
        <v>305</v>
      </c>
      <c r="C1040" s="1" t="n">
        <v>0</v>
      </c>
      <c r="D1040" s="1" t="n">
        <v>200</v>
      </c>
      <c r="E1040" s="1" t="n">
        <v>976</v>
      </c>
      <c r="F1040" s="1" t="s">
        <v>306</v>
      </c>
      <c r="G1040" s="184" t="n">
        <v>0.0017556</v>
      </c>
      <c r="H1040" s="184" t="n">
        <v>5.65E-005</v>
      </c>
      <c r="I1040" s="184" t="n">
        <v>-8.2317E-006</v>
      </c>
      <c r="J1040" s="184" t="n">
        <v>-4.07E-007</v>
      </c>
      <c r="K1040" s="184" t="n">
        <v>0.0017638</v>
      </c>
      <c r="L1040" s="184" t="n">
        <v>5.69E-005</v>
      </c>
      <c r="M1040" s="185" t="n">
        <v>1.85</v>
      </c>
      <c r="N1040" s="1" t="n">
        <v>0</v>
      </c>
      <c r="O1040" s="1" t="n">
        <v>0</v>
      </c>
      <c r="P1040" s="1" t="n">
        <v>0</v>
      </c>
      <c r="Q1040" s="1" t="n">
        <v>1</v>
      </c>
      <c r="R1040" s="1" t="n">
        <v>1.7638E-005</v>
      </c>
      <c r="S1040" s="1" t="n">
        <v>5.693E-007</v>
      </c>
      <c r="T1040" s="1" t="n">
        <v>3</v>
      </c>
      <c r="U1040" s="1" t="n">
        <v>0</v>
      </c>
      <c r="V1040" s="1" t="n">
        <v>0</v>
      </c>
      <c r="W1040" s="186" t="s">
        <v>1673</v>
      </c>
      <c r="X1040" s="1" t="s">
        <v>1613</v>
      </c>
      <c r="Y1040" s="1" t="s">
        <v>309</v>
      </c>
    </row>
    <row r="1041" customFormat="false" ht="14.25" hidden="false" customHeight="true" outlineLevel="0" collapsed="false">
      <c r="A1041" s="1" t="s">
        <v>1672</v>
      </c>
      <c r="B1041" s="1" t="s">
        <v>305</v>
      </c>
      <c r="C1041" s="1" t="n">
        <v>0</v>
      </c>
      <c r="D1041" s="1" t="n">
        <v>200</v>
      </c>
      <c r="E1041" s="1" t="n">
        <v>976</v>
      </c>
      <c r="F1041" s="1" t="s">
        <v>306</v>
      </c>
      <c r="G1041" s="184" t="n">
        <v>0.0017555</v>
      </c>
      <c r="H1041" s="184" t="n">
        <v>5.62E-005</v>
      </c>
      <c r="I1041" s="184" t="n">
        <v>-8.2317E-006</v>
      </c>
      <c r="J1041" s="184" t="n">
        <v>-4.07E-007</v>
      </c>
      <c r="K1041" s="184" t="n">
        <v>0.0017637</v>
      </c>
      <c r="L1041" s="184" t="n">
        <v>5.66E-005</v>
      </c>
      <c r="M1041" s="185" t="n">
        <v>1.84</v>
      </c>
      <c r="N1041" s="1" t="n">
        <v>0</v>
      </c>
      <c r="O1041" s="1" t="n">
        <v>0</v>
      </c>
      <c r="P1041" s="1" t="n">
        <v>0</v>
      </c>
      <c r="Q1041" s="1" t="n">
        <v>1</v>
      </c>
      <c r="R1041" s="1" t="n">
        <v>1.7637E-005</v>
      </c>
      <c r="S1041" s="1" t="n">
        <v>5.663E-007</v>
      </c>
      <c r="T1041" s="1" t="n">
        <v>3</v>
      </c>
      <c r="U1041" s="1" t="n">
        <v>0</v>
      </c>
      <c r="V1041" s="1" t="n">
        <v>0</v>
      </c>
      <c r="W1041" s="186" t="s">
        <v>1674</v>
      </c>
      <c r="X1041" s="1" t="s">
        <v>1613</v>
      </c>
      <c r="Y1041" s="1" t="s">
        <v>309</v>
      </c>
    </row>
    <row r="1042" customFormat="false" ht="14.25" hidden="false" customHeight="true" outlineLevel="0" collapsed="false">
      <c r="A1042" s="1" t="s">
        <v>1672</v>
      </c>
      <c r="B1042" s="1" t="s">
        <v>305</v>
      </c>
      <c r="C1042" s="1" t="n">
        <v>0</v>
      </c>
      <c r="D1042" s="1" t="n">
        <v>200</v>
      </c>
      <c r="E1042" s="1" t="n">
        <v>976</v>
      </c>
      <c r="F1042" s="1" t="s">
        <v>306</v>
      </c>
      <c r="G1042" s="184" t="n">
        <v>0.0017555</v>
      </c>
      <c r="H1042" s="184" t="n">
        <v>5.61E-005</v>
      </c>
      <c r="I1042" s="184" t="n">
        <v>-8.2317E-006</v>
      </c>
      <c r="J1042" s="184" t="n">
        <v>-4.07E-007</v>
      </c>
      <c r="K1042" s="184" t="n">
        <v>0.0017638</v>
      </c>
      <c r="L1042" s="184" t="n">
        <v>5.65E-005</v>
      </c>
      <c r="M1042" s="185" t="n">
        <v>1.84</v>
      </c>
      <c r="N1042" s="1" t="n">
        <v>0</v>
      </c>
      <c r="O1042" s="1" t="n">
        <v>0</v>
      </c>
      <c r="P1042" s="1" t="n">
        <v>0</v>
      </c>
      <c r="Q1042" s="1" t="n">
        <v>1</v>
      </c>
      <c r="R1042" s="1" t="n">
        <v>1.7638E-005</v>
      </c>
      <c r="S1042" s="1" t="n">
        <v>5.653E-007</v>
      </c>
      <c r="T1042" s="1" t="n">
        <v>3</v>
      </c>
      <c r="U1042" s="1" t="n">
        <v>0</v>
      </c>
      <c r="V1042" s="1" t="n">
        <v>0</v>
      </c>
      <c r="W1042" s="186" t="s">
        <v>1675</v>
      </c>
      <c r="X1042" s="1" t="s">
        <v>1613</v>
      </c>
      <c r="Y1042" s="1" t="s">
        <v>309</v>
      </c>
    </row>
    <row r="1043" customFormat="false" ht="14.25" hidden="false" customHeight="true" outlineLevel="0" collapsed="false">
      <c r="A1043" s="1" t="s">
        <v>1676</v>
      </c>
      <c r="B1043" s="1" t="s">
        <v>305</v>
      </c>
      <c r="C1043" s="1" t="n">
        <v>0</v>
      </c>
      <c r="D1043" s="1" t="n">
        <v>200</v>
      </c>
      <c r="E1043" s="1" t="n">
        <v>976</v>
      </c>
      <c r="F1043" s="1" t="s">
        <v>306</v>
      </c>
      <c r="G1043" s="184" t="n">
        <v>0.003611</v>
      </c>
      <c r="H1043" s="184" t="n">
        <v>0.0001102</v>
      </c>
      <c r="I1043" s="184" t="n">
        <v>-8.2317E-006</v>
      </c>
      <c r="J1043" s="184" t="n">
        <v>-4.07E-007</v>
      </c>
      <c r="K1043" s="184" t="n">
        <v>0.0036192</v>
      </c>
      <c r="L1043" s="184" t="n">
        <v>0.0001106</v>
      </c>
      <c r="M1043" s="185" t="n">
        <v>1.75</v>
      </c>
      <c r="N1043" s="1" t="n">
        <v>0</v>
      </c>
      <c r="O1043" s="1" t="n">
        <v>0</v>
      </c>
      <c r="P1043" s="1" t="n">
        <v>0</v>
      </c>
      <c r="Q1043" s="1" t="n">
        <v>1</v>
      </c>
      <c r="R1043" s="1" t="n">
        <v>3.6192E-005</v>
      </c>
      <c r="S1043" s="1" t="n">
        <v>1.1061E-006</v>
      </c>
      <c r="T1043" s="1" t="n">
        <v>4</v>
      </c>
      <c r="U1043" s="1" t="n">
        <v>0</v>
      </c>
      <c r="V1043" s="1" t="n">
        <v>0</v>
      </c>
      <c r="W1043" s="186" t="s">
        <v>1677</v>
      </c>
      <c r="X1043" s="1" t="s">
        <v>1613</v>
      </c>
      <c r="Y1043" s="1" t="s">
        <v>309</v>
      </c>
    </row>
    <row r="1044" customFormat="false" ht="14.25" hidden="false" customHeight="true" outlineLevel="0" collapsed="false">
      <c r="A1044" s="1" t="s">
        <v>1676</v>
      </c>
      <c r="B1044" s="1" t="s">
        <v>305</v>
      </c>
      <c r="C1044" s="1" t="n">
        <v>0</v>
      </c>
      <c r="D1044" s="1" t="n">
        <v>200</v>
      </c>
      <c r="E1044" s="1" t="n">
        <v>976</v>
      </c>
      <c r="F1044" s="1" t="s">
        <v>306</v>
      </c>
      <c r="G1044" s="184" t="n">
        <v>0.0036099</v>
      </c>
      <c r="H1044" s="184" t="n">
        <v>0.0001116</v>
      </c>
      <c r="I1044" s="184" t="n">
        <v>-8.2317E-006</v>
      </c>
      <c r="J1044" s="184" t="n">
        <v>-4.07E-007</v>
      </c>
      <c r="K1044" s="184" t="n">
        <v>0.0036182</v>
      </c>
      <c r="L1044" s="184" t="n">
        <v>0.000112</v>
      </c>
      <c r="M1044" s="185" t="n">
        <v>1.77</v>
      </c>
      <c r="N1044" s="1" t="n">
        <v>0</v>
      </c>
      <c r="O1044" s="1" t="n">
        <v>0</v>
      </c>
      <c r="P1044" s="1" t="n">
        <v>0</v>
      </c>
      <c r="Q1044" s="1" t="n">
        <v>1</v>
      </c>
      <c r="R1044" s="1" t="n">
        <v>3.6182E-005</v>
      </c>
      <c r="S1044" s="1" t="n">
        <v>1.1204E-006</v>
      </c>
      <c r="T1044" s="1" t="n">
        <v>4</v>
      </c>
      <c r="U1044" s="1" t="n">
        <v>0</v>
      </c>
      <c r="V1044" s="1" t="n">
        <v>0</v>
      </c>
      <c r="W1044" s="186" t="s">
        <v>1678</v>
      </c>
      <c r="X1044" s="1" t="s">
        <v>1613</v>
      </c>
      <c r="Y1044" s="1" t="s">
        <v>309</v>
      </c>
    </row>
    <row r="1045" customFormat="false" ht="14.25" hidden="false" customHeight="true" outlineLevel="0" collapsed="false">
      <c r="A1045" s="1" t="s">
        <v>1676</v>
      </c>
      <c r="B1045" s="1" t="s">
        <v>305</v>
      </c>
      <c r="C1045" s="1" t="n">
        <v>0</v>
      </c>
      <c r="D1045" s="1" t="n">
        <v>200</v>
      </c>
      <c r="E1045" s="1" t="n">
        <v>976</v>
      </c>
      <c r="F1045" s="1" t="s">
        <v>306</v>
      </c>
      <c r="G1045" s="184" t="n">
        <v>0.0036103</v>
      </c>
      <c r="H1045" s="184" t="n">
        <v>0.0001098</v>
      </c>
      <c r="I1045" s="184" t="n">
        <v>-8.2317E-006</v>
      </c>
      <c r="J1045" s="184" t="n">
        <v>-4.07E-007</v>
      </c>
      <c r="K1045" s="184" t="n">
        <v>0.0036186</v>
      </c>
      <c r="L1045" s="184" t="n">
        <v>0.0001102</v>
      </c>
      <c r="M1045" s="185" t="n">
        <v>1.74</v>
      </c>
      <c r="N1045" s="1" t="n">
        <v>0</v>
      </c>
      <c r="O1045" s="1" t="n">
        <v>0</v>
      </c>
      <c r="P1045" s="1" t="n">
        <v>0</v>
      </c>
      <c r="Q1045" s="1" t="n">
        <v>1</v>
      </c>
      <c r="R1045" s="1" t="n">
        <v>3.6186E-005</v>
      </c>
      <c r="S1045" s="1" t="n">
        <v>1.102E-006</v>
      </c>
      <c r="T1045" s="1" t="n">
        <v>4</v>
      </c>
      <c r="U1045" s="1" t="n">
        <v>0</v>
      </c>
      <c r="V1045" s="1" t="n">
        <v>0</v>
      </c>
      <c r="W1045" s="186" t="s">
        <v>1679</v>
      </c>
      <c r="X1045" s="1" t="s">
        <v>1613</v>
      </c>
      <c r="Y1045" s="1" t="s">
        <v>309</v>
      </c>
    </row>
    <row r="1046" customFormat="false" ht="14.25" hidden="false" customHeight="true" outlineLevel="0" collapsed="false">
      <c r="A1046" s="1" t="s">
        <v>1680</v>
      </c>
      <c r="B1046" s="1" t="s">
        <v>305</v>
      </c>
      <c r="C1046" s="1" t="n">
        <v>0</v>
      </c>
      <c r="D1046" s="1" t="n">
        <v>200</v>
      </c>
      <c r="E1046" s="1" t="n">
        <v>976</v>
      </c>
      <c r="F1046" s="1" t="s">
        <v>306</v>
      </c>
      <c r="G1046" s="184" t="n">
        <v>0.0025486</v>
      </c>
      <c r="H1046" s="184" t="n">
        <v>7.62E-005</v>
      </c>
      <c r="I1046" s="184" t="n">
        <v>-8.2317E-006</v>
      </c>
      <c r="J1046" s="184" t="n">
        <v>-4.07E-007</v>
      </c>
      <c r="K1046" s="184" t="n">
        <v>0.0025568</v>
      </c>
      <c r="L1046" s="184" t="n">
        <v>7.66E-005</v>
      </c>
      <c r="M1046" s="185" t="n">
        <v>1.72</v>
      </c>
      <c r="N1046" s="1" t="n">
        <v>0</v>
      </c>
      <c r="O1046" s="1" t="n">
        <v>0</v>
      </c>
      <c r="P1046" s="1" t="n">
        <v>0</v>
      </c>
      <c r="Q1046" s="1" t="n">
        <v>1</v>
      </c>
      <c r="R1046" s="1" t="n">
        <v>2.5568E-005</v>
      </c>
      <c r="S1046" s="1" t="n">
        <v>7.661E-007</v>
      </c>
      <c r="T1046" s="1" t="n">
        <v>3</v>
      </c>
      <c r="U1046" s="1" t="n">
        <v>0</v>
      </c>
      <c r="V1046" s="1" t="n">
        <v>0</v>
      </c>
      <c r="W1046" s="186" t="s">
        <v>1681</v>
      </c>
      <c r="X1046" s="1" t="s">
        <v>1613</v>
      </c>
      <c r="Y1046" s="1" t="s">
        <v>309</v>
      </c>
    </row>
    <row r="1047" customFormat="false" ht="14.25" hidden="false" customHeight="true" outlineLevel="0" collapsed="false">
      <c r="A1047" s="1" t="s">
        <v>1680</v>
      </c>
      <c r="B1047" s="1" t="s">
        <v>305</v>
      </c>
      <c r="C1047" s="1" t="n">
        <v>0</v>
      </c>
      <c r="D1047" s="1" t="n">
        <v>200</v>
      </c>
      <c r="E1047" s="1" t="n">
        <v>976</v>
      </c>
      <c r="F1047" s="1" t="s">
        <v>306</v>
      </c>
      <c r="G1047" s="184" t="n">
        <v>0.0025482</v>
      </c>
      <c r="H1047" s="184" t="n">
        <v>7.63E-005</v>
      </c>
      <c r="I1047" s="184" t="n">
        <v>-8.2317E-006</v>
      </c>
      <c r="J1047" s="184" t="n">
        <v>-4.07E-007</v>
      </c>
      <c r="K1047" s="184" t="n">
        <v>0.0025564</v>
      </c>
      <c r="L1047" s="184" t="n">
        <v>7.67E-005</v>
      </c>
      <c r="M1047" s="185" t="n">
        <v>1.72</v>
      </c>
      <c r="N1047" s="1" t="n">
        <v>0</v>
      </c>
      <c r="O1047" s="1" t="n">
        <v>0</v>
      </c>
      <c r="P1047" s="1" t="n">
        <v>0</v>
      </c>
      <c r="Q1047" s="1" t="n">
        <v>1</v>
      </c>
      <c r="R1047" s="1" t="n">
        <v>2.5564E-005</v>
      </c>
      <c r="S1047" s="1" t="n">
        <v>7.666E-007</v>
      </c>
      <c r="T1047" s="1" t="n">
        <v>3</v>
      </c>
      <c r="U1047" s="1" t="n">
        <v>0</v>
      </c>
      <c r="V1047" s="1" t="n">
        <v>0</v>
      </c>
      <c r="W1047" s="186" t="s">
        <v>1682</v>
      </c>
      <c r="X1047" s="1" t="s">
        <v>1613</v>
      </c>
      <c r="Y1047" s="1" t="s">
        <v>309</v>
      </c>
    </row>
    <row r="1048" customFormat="false" ht="14.25" hidden="false" customHeight="true" outlineLevel="0" collapsed="false">
      <c r="A1048" s="1" t="s">
        <v>1680</v>
      </c>
      <c r="B1048" s="1" t="s">
        <v>305</v>
      </c>
      <c r="C1048" s="1" t="n">
        <v>0</v>
      </c>
      <c r="D1048" s="1" t="n">
        <v>200</v>
      </c>
      <c r="E1048" s="1" t="n">
        <v>976</v>
      </c>
      <c r="F1048" s="1" t="s">
        <v>306</v>
      </c>
      <c r="G1048" s="184" t="n">
        <v>0.0025473</v>
      </c>
      <c r="H1048" s="184" t="n">
        <v>7.6E-005</v>
      </c>
      <c r="I1048" s="184" t="n">
        <v>-8.2317E-006</v>
      </c>
      <c r="J1048" s="184" t="n">
        <v>-4.07E-007</v>
      </c>
      <c r="K1048" s="184" t="n">
        <v>0.0025555</v>
      </c>
      <c r="L1048" s="184" t="n">
        <v>7.64E-005</v>
      </c>
      <c r="M1048" s="185" t="n">
        <v>1.71</v>
      </c>
      <c r="N1048" s="1" t="n">
        <v>0</v>
      </c>
      <c r="O1048" s="1" t="n">
        <v>0</v>
      </c>
      <c r="P1048" s="1" t="n">
        <v>0</v>
      </c>
      <c r="Q1048" s="1" t="n">
        <v>1</v>
      </c>
      <c r="R1048" s="1" t="n">
        <v>2.5555E-005</v>
      </c>
      <c r="S1048" s="1" t="n">
        <v>7.64E-007</v>
      </c>
      <c r="T1048" s="1" t="n">
        <v>3</v>
      </c>
      <c r="U1048" s="1" t="n">
        <v>0</v>
      </c>
      <c r="V1048" s="1" t="n">
        <v>0</v>
      </c>
      <c r="W1048" s="186" t="s">
        <v>1683</v>
      </c>
      <c r="X1048" s="1" t="s">
        <v>1613</v>
      </c>
      <c r="Y1048" s="1" t="s">
        <v>309</v>
      </c>
    </row>
    <row r="1049" customFormat="false" ht="14.25" hidden="false" customHeight="true" outlineLevel="0" collapsed="false">
      <c r="A1049" s="1" t="s">
        <v>1684</v>
      </c>
      <c r="B1049" s="1" t="s">
        <v>305</v>
      </c>
      <c r="C1049" s="1" t="n">
        <v>0</v>
      </c>
      <c r="D1049" s="1" t="n">
        <v>200</v>
      </c>
      <c r="E1049" s="1" t="n">
        <v>976</v>
      </c>
      <c r="F1049" s="1" t="s">
        <v>306</v>
      </c>
      <c r="G1049" s="184" t="n">
        <v>0.0017863</v>
      </c>
      <c r="H1049" s="184" t="n">
        <v>6.29E-005</v>
      </c>
      <c r="I1049" s="184" t="n">
        <v>-8.2317E-006</v>
      </c>
      <c r="J1049" s="184" t="n">
        <v>-4.07E-007</v>
      </c>
      <c r="K1049" s="184" t="n">
        <v>0.0017945</v>
      </c>
      <c r="L1049" s="184" t="n">
        <v>6.33E-005</v>
      </c>
      <c r="M1049" s="185" t="n">
        <v>2.02</v>
      </c>
      <c r="N1049" s="1" t="n">
        <v>0</v>
      </c>
      <c r="O1049" s="1" t="n">
        <v>0</v>
      </c>
      <c r="P1049" s="1" t="n">
        <v>0</v>
      </c>
      <c r="Q1049" s="1" t="n">
        <v>1</v>
      </c>
      <c r="R1049" s="1" t="n">
        <v>1.7945E-005</v>
      </c>
      <c r="S1049" s="1" t="n">
        <v>6.327E-007</v>
      </c>
      <c r="T1049" s="1" t="n">
        <v>3</v>
      </c>
      <c r="U1049" s="1" t="n">
        <v>0</v>
      </c>
      <c r="V1049" s="1" t="n">
        <v>0</v>
      </c>
      <c r="W1049" s="186" t="s">
        <v>1685</v>
      </c>
      <c r="X1049" s="1" t="s">
        <v>1613</v>
      </c>
      <c r="Y1049" s="1" t="s">
        <v>309</v>
      </c>
    </row>
    <row r="1050" customFormat="false" ht="14.25" hidden="false" customHeight="true" outlineLevel="0" collapsed="false">
      <c r="A1050" s="1" t="s">
        <v>1684</v>
      </c>
      <c r="B1050" s="1" t="s">
        <v>305</v>
      </c>
      <c r="C1050" s="1" t="n">
        <v>0</v>
      </c>
      <c r="D1050" s="1" t="n">
        <v>200</v>
      </c>
      <c r="E1050" s="1" t="n">
        <v>976</v>
      </c>
      <c r="F1050" s="1" t="s">
        <v>306</v>
      </c>
      <c r="G1050" s="184" t="n">
        <v>0.0017858</v>
      </c>
      <c r="H1050" s="184" t="n">
        <v>6.25E-005</v>
      </c>
      <c r="I1050" s="184" t="n">
        <v>-8.2317E-006</v>
      </c>
      <c r="J1050" s="184" t="n">
        <v>-4.07E-007</v>
      </c>
      <c r="K1050" s="184" t="n">
        <v>0.0017941</v>
      </c>
      <c r="L1050" s="184" t="n">
        <v>6.29E-005</v>
      </c>
      <c r="M1050" s="185" t="n">
        <v>2.01</v>
      </c>
      <c r="N1050" s="1" t="n">
        <v>0</v>
      </c>
      <c r="O1050" s="1" t="n">
        <v>0</v>
      </c>
      <c r="P1050" s="1" t="n">
        <v>0</v>
      </c>
      <c r="Q1050" s="1" t="n">
        <v>1</v>
      </c>
      <c r="R1050" s="1" t="n">
        <v>1.7941E-005</v>
      </c>
      <c r="S1050" s="1" t="n">
        <v>6.291E-007</v>
      </c>
      <c r="T1050" s="1" t="n">
        <v>3</v>
      </c>
      <c r="U1050" s="1" t="n">
        <v>0</v>
      </c>
      <c r="V1050" s="1" t="n">
        <v>0</v>
      </c>
      <c r="W1050" s="186" t="s">
        <v>1686</v>
      </c>
      <c r="X1050" s="1" t="s">
        <v>1613</v>
      </c>
      <c r="Y1050" s="1" t="s">
        <v>309</v>
      </c>
    </row>
    <row r="1051" customFormat="false" ht="14.25" hidden="false" customHeight="true" outlineLevel="0" collapsed="false">
      <c r="A1051" s="1" t="s">
        <v>1684</v>
      </c>
      <c r="B1051" s="1" t="s">
        <v>305</v>
      </c>
      <c r="C1051" s="1" t="n">
        <v>0</v>
      </c>
      <c r="D1051" s="1" t="n">
        <v>200</v>
      </c>
      <c r="E1051" s="1" t="n">
        <v>976</v>
      </c>
      <c r="F1051" s="1" t="s">
        <v>306</v>
      </c>
      <c r="G1051" s="184" t="n">
        <v>0.0017858</v>
      </c>
      <c r="H1051" s="184" t="n">
        <v>6.22E-005</v>
      </c>
      <c r="I1051" s="184" t="n">
        <v>-8.2317E-006</v>
      </c>
      <c r="J1051" s="184" t="n">
        <v>-4.07E-007</v>
      </c>
      <c r="K1051" s="184" t="n">
        <v>0.001794</v>
      </c>
      <c r="L1051" s="184" t="n">
        <v>6.26E-005</v>
      </c>
      <c r="M1051" s="185" t="n">
        <v>2</v>
      </c>
      <c r="N1051" s="1" t="n">
        <v>0</v>
      </c>
      <c r="O1051" s="1" t="n">
        <v>0</v>
      </c>
      <c r="P1051" s="1" t="n">
        <v>0</v>
      </c>
      <c r="Q1051" s="1" t="n">
        <v>1</v>
      </c>
      <c r="R1051" s="1" t="n">
        <v>1.794E-005</v>
      </c>
      <c r="S1051" s="1" t="n">
        <v>6.262E-007</v>
      </c>
      <c r="T1051" s="1" t="n">
        <v>3</v>
      </c>
      <c r="U1051" s="1" t="n">
        <v>0</v>
      </c>
      <c r="V1051" s="1" t="n">
        <v>0</v>
      </c>
      <c r="W1051" s="186" t="s">
        <v>1687</v>
      </c>
      <c r="X1051" s="1" t="s">
        <v>1613</v>
      </c>
      <c r="Y1051" s="1" t="s">
        <v>309</v>
      </c>
    </row>
    <row r="1052" customFormat="false" ht="14.25" hidden="false" customHeight="true" outlineLevel="0" collapsed="false">
      <c r="A1052" s="1" t="s">
        <v>1688</v>
      </c>
      <c r="B1052" s="1" t="s">
        <v>305</v>
      </c>
      <c r="C1052" s="1" t="n">
        <v>0</v>
      </c>
      <c r="D1052" s="1" t="n">
        <v>200</v>
      </c>
      <c r="E1052" s="1" t="n">
        <v>976</v>
      </c>
      <c r="F1052" s="1" t="s">
        <v>306</v>
      </c>
      <c r="G1052" s="184" t="n">
        <v>0.0011439</v>
      </c>
      <c r="H1052" s="184" t="n">
        <v>3.87E-005</v>
      </c>
      <c r="I1052" s="184" t="n">
        <v>-8.2317E-006</v>
      </c>
      <c r="J1052" s="184" t="n">
        <v>-4.07E-007</v>
      </c>
      <c r="K1052" s="184" t="n">
        <v>0.0011521</v>
      </c>
      <c r="L1052" s="184" t="n">
        <v>3.91E-005</v>
      </c>
      <c r="M1052" s="185" t="n">
        <v>1.94</v>
      </c>
      <c r="N1052" s="1" t="n">
        <v>0</v>
      </c>
      <c r="O1052" s="1" t="n">
        <v>0</v>
      </c>
      <c r="P1052" s="1" t="n">
        <v>0</v>
      </c>
      <c r="Q1052" s="1" t="n">
        <v>1</v>
      </c>
      <c r="R1052" s="1" t="n">
        <v>1.1521E-005</v>
      </c>
      <c r="S1052" s="1" t="n">
        <v>3.912E-007</v>
      </c>
      <c r="T1052" s="1" t="n">
        <v>3</v>
      </c>
      <c r="U1052" s="1" t="n">
        <v>0</v>
      </c>
      <c r="V1052" s="1" t="n">
        <v>0</v>
      </c>
      <c r="W1052" s="186" t="s">
        <v>1689</v>
      </c>
      <c r="X1052" s="1" t="s">
        <v>1613</v>
      </c>
      <c r="Y1052" s="1" t="s">
        <v>309</v>
      </c>
    </row>
    <row r="1053" customFormat="false" ht="14.25" hidden="false" customHeight="true" outlineLevel="0" collapsed="false">
      <c r="A1053" s="1" t="s">
        <v>1688</v>
      </c>
      <c r="B1053" s="1" t="s">
        <v>305</v>
      </c>
      <c r="C1053" s="1" t="n">
        <v>0</v>
      </c>
      <c r="D1053" s="1" t="n">
        <v>200</v>
      </c>
      <c r="E1053" s="1" t="n">
        <v>976</v>
      </c>
      <c r="F1053" s="1" t="s">
        <v>306</v>
      </c>
      <c r="G1053" s="184" t="n">
        <v>0.0011439</v>
      </c>
      <c r="H1053" s="184" t="n">
        <v>3.84E-005</v>
      </c>
      <c r="I1053" s="184" t="n">
        <v>-8.2317E-006</v>
      </c>
      <c r="J1053" s="184" t="n">
        <v>-4.07E-007</v>
      </c>
      <c r="K1053" s="184" t="n">
        <v>0.0011521</v>
      </c>
      <c r="L1053" s="184" t="n">
        <v>3.88E-005</v>
      </c>
      <c r="M1053" s="185" t="n">
        <v>1.93</v>
      </c>
      <c r="N1053" s="1" t="n">
        <v>0</v>
      </c>
      <c r="O1053" s="1" t="n">
        <v>0</v>
      </c>
      <c r="P1053" s="1" t="n">
        <v>0</v>
      </c>
      <c r="Q1053" s="1" t="n">
        <v>1</v>
      </c>
      <c r="R1053" s="1" t="n">
        <v>1.1521E-005</v>
      </c>
      <c r="S1053" s="1" t="n">
        <v>3.88E-007</v>
      </c>
      <c r="T1053" s="1" t="n">
        <v>3</v>
      </c>
      <c r="U1053" s="1" t="n">
        <v>0</v>
      </c>
      <c r="V1053" s="1" t="n">
        <v>0</v>
      </c>
      <c r="W1053" s="186" t="s">
        <v>1690</v>
      </c>
      <c r="X1053" s="1" t="s">
        <v>1613</v>
      </c>
      <c r="Y1053" s="1" t="s">
        <v>309</v>
      </c>
    </row>
    <row r="1054" customFormat="false" ht="14.25" hidden="false" customHeight="true" outlineLevel="0" collapsed="false">
      <c r="A1054" s="1" t="s">
        <v>1688</v>
      </c>
      <c r="B1054" s="1" t="s">
        <v>305</v>
      </c>
      <c r="C1054" s="1" t="n">
        <v>0</v>
      </c>
      <c r="D1054" s="1" t="n">
        <v>200</v>
      </c>
      <c r="E1054" s="1" t="n">
        <v>976</v>
      </c>
      <c r="F1054" s="1" t="s">
        <v>306</v>
      </c>
      <c r="G1054" s="184" t="n">
        <v>0.0011438</v>
      </c>
      <c r="H1054" s="184" t="n">
        <v>3.89E-005</v>
      </c>
      <c r="I1054" s="184" t="n">
        <v>-8.2317E-006</v>
      </c>
      <c r="J1054" s="184" t="n">
        <v>-4.07E-007</v>
      </c>
      <c r="K1054" s="184" t="n">
        <v>0.001152</v>
      </c>
      <c r="L1054" s="184" t="n">
        <v>3.93E-005</v>
      </c>
      <c r="M1054" s="185" t="n">
        <v>1.95</v>
      </c>
      <c r="N1054" s="1" t="n">
        <v>0</v>
      </c>
      <c r="O1054" s="1" t="n">
        <v>0</v>
      </c>
      <c r="P1054" s="1" t="n">
        <v>0</v>
      </c>
      <c r="Q1054" s="1" t="n">
        <v>1</v>
      </c>
      <c r="R1054" s="1" t="n">
        <v>1.152E-005</v>
      </c>
      <c r="S1054" s="1" t="n">
        <v>3.929E-007</v>
      </c>
      <c r="T1054" s="1" t="n">
        <v>3</v>
      </c>
      <c r="U1054" s="1" t="n">
        <v>0</v>
      </c>
      <c r="V1054" s="1" t="n">
        <v>0</v>
      </c>
      <c r="W1054" s="186" t="s">
        <v>1691</v>
      </c>
      <c r="X1054" s="1" t="s">
        <v>1613</v>
      </c>
      <c r="Y1054" s="1" t="s">
        <v>309</v>
      </c>
    </row>
    <row r="1055" customFormat="false" ht="14.25" hidden="false" customHeight="true" outlineLevel="0" collapsed="false">
      <c r="A1055" s="1" t="s">
        <v>1692</v>
      </c>
      <c r="B1055" s="1" t="s">
        <v>305</v>
      </c>
      <c r="C1055" s="1" t="n">
        <v>0</v>
      </c>
      <c r="D1055" s="1" t="n">
        <v>200</v>
      </c>
      <c r="E1055" s="1" t="n">
        <v>976</v>
      </c>
      <c r="F1055" s="1" t="s">
        <v>306</v>
      </c>
      <c r="G1055" s="184" t="n">
        <v>0.00093448</v>
      </c>
      <c r="H1055" s="184" t="n">
        <v>2.982E-005</v>
      </c>
      <c r="I1055" s="184" t="n">
        <v>-8.2317E-006</v>
      </c>
      <c r="J1055" s="184" t="n">
        <v>-4.07E-007</v>
      </c>
      <c r="K1055" s="184" t="n">
        <v>0.00094271</v>
      </c>
      <c r="L1055" s="184" t="n">
        <v>3.0227E-005</v>
      </c>
      <c r="M1055" s="185" t="n">
        <v>1.84</v>
      </c>
      <c r="N1055" s="1" t="n">
        <v>0</v>
      </c>
      <c r="O1055" s="1" t="n">
        <v>0</v>
      </c>
      <c r="P1055" s="1" t="n">
        <v>0</v>
      </c>
      <c r="Q1055" s="1" t="n">
        <v>1</v>
      </c>
      <c r="R1055" s="1" t="n">
        <v>9.4271E-006</v>
      </c>
      <c r="S1055" s="1" t="n">
        <v>3.023E-007</v>
      </c>
      <c r="T1055" s="1" t="n">
        <v>3</v>
      </c>
      <c r="U1055" s="1" t="n">
        <v>0</v>
      </c>
      <c r="V1055" s="1" t="n">
        <v>0</v>
      </c>
      <c r="W1055" s="186" t="s">
        <v>1693</v>
      </c>
      <c r="X1055" s="1" t="s">
        <v>1613</v>
      </c>
      <c r="Y1055" s="1" t="s">
        <v>309</v>
      </c>
    </row>
    <row r="1056" customFormat="false" ht="14.25" hidden="false" customHeight="true" outlineLevel="0" collapsed="false">
      <c r="A1056" s="1" t="s">
        <v>1692</v>
      </c>
      <c r="B1056" s="1" t="s">
        <v>305</v>
      </c>
      <c r="C1056" s="1" t="n">
        <v>0</v>
      </c>
      <c r="D1056" s="1" t="n">
        <v>200</v>
      </c>
      <c r="E1056" s="1" t="n">
        <v>976</v>
      </c>
      <c r="F1056" s="1" t="s">
        <v>306</v>
      </c>
      <c r="G1056" s="184" t="n">
        <v>0.00093507</v>
      </c>
      <c r="H1056" s="184" t="n">
        <v>2.9823E-005</v>
      </c>
      <c r="I1056" s="184" t="n">
        <v>-8.2317E-006</v>
      </c>
      <c r="J1056" s="184" t="n">
        <v>-4.07E-007</v>
      </c>
      <c r="K1056" s="184" t="n">
        <v>0.0009433</v>
      </c>
      <c r="L1056" s="184" t="n">
        <v>3.023E-005</v>
      </c>
      <c r="M1056" s="185" t="n">
        <v>1.84</v>
      </c>
      <c r="N1056" s="1" t="n">
        <v>0</v>
      </c>
      <c r="O1056" s="1" t="n">
        <v>0</v>
      </c>
      <c r="P1056" s="1" t="n">
        <v>0</v>
      </c>
      <c r="Q1056" s="1" t="n">
        <v>1</v>
      </c>
      <c r="R1056" s="1" t="n">
        <v>9.433E-006</v>
      </c>
      <c r="S1056" s="1" t="n">
        <v>3.023E-007</v>
      </c>
      <c r="T1056" s="1" t="n">
        <v>3</v>
      </c>
      <c r="U1056" s="1" t="n">
        <v>0</v>
      </c>
      <c r="V1056" s="1" t="n">
        <v>0</v>
      </c>
      <c r="W1056" s="186" t="s">
        <v>1694</v>
      </c>
      <c r="X1056" s="1" t="s">
        <v>1613</v>
      </c>
      <c r="Y1056" s="1" t="s">
        <v>309</v>
      </c>
    </row>
    <row r="1057" customFormat="false" ht="14.25" hidden="false" customHeight="true" outlineLevel="0" collapsed="false">
      <c r="A1057" s="1" t="s">
        <v>1692</v>
      </c>
      <c r="B1057" s="1" t="s">
        <v>305</v>
      </c>
      <c r="C1057" s="1" t="n">
        <v>0</v>
      </c>
      <c r="D1057" s="1" t="n">
        <v>200</v>
      </c>
      <c r="E1057" s="1" t="n">
        <v>976</v>
      </c>
      <c r="F1057" s="1" t="s">
        <v>306</v>
      </c>
      <c r="G1057" s="184" t="n">
        <v>0.00093549</v>
      </c>
      <c r="H1057" s="184" t="n">
        <v>3.0398E-005</v>
      </c>
      <c r="I1057" s="184" t="n">
        <v>-8.2317E-006</v>
      </c>
      <c r="J1057" s="184" t="n">
        <v>-4.07E-007</v>
      </c>
      <c r="K1057" s="184" t="n">
        <v>0.00094372</v>
      </c>
      <c r="L1057" s="184" t="n">
        <v>3.0805E-005</v>
      </c>
      <c r="M1057" s="185" t="n">
        <v>1.87</v>
      </c>
      <c r="N1057" s="1" t="n">
        <v>0</v>
      </c>
      <c r="O1057" s="1" t="n">
        <v>0</v>
      </c>
      <c r="P1057" s="1" t="n">
        <v>0</v>
      </c>
      <c r="Q1057" s="1" t="n">
        <v>1</v>
      </c>
      <c r="R1057" s="1" t="n">
        <v>9.4372E-006</v>
      </c>
      <c r="S1057" s="1" t="n">
        <v>3.08E-007</v>
      </c>
      <c r="T1057" s="1" t="n">
        <v>3</v>
      </c>
      <c r="U1057" s="1" t="n">
        <v>0</v>
      </c>
      <c r="V1057" s="1" t="n">
        <v>0</v>
      </c>
      <c r="W1057" s="186" t="s">
        <v>1695</v>
      </c>
      <c r="X1057" s="1" t="s">
        <v>1613</v>
      </c>
      <c r="Y1057" s="1" t="s">
        <v>309</v>
      </c>
    </row>
    <row r="1058" customFormat="false" ht="14.25" hidden="false" customHeight="true" outlineLevel="0" collapsed="false">
      <c r="A1058" s="1" t="s">
        <v>1696</v>
      </c>
      <c r="B1058" s="1" t="s">
        <v>305</v>
      </c>
      <c r="C1058" s="1" t="n">
        <v>0</v>
      </c>
      <c r="D1058" s="1" t="n">
        <v>200</v>
      </c>
      <c r="E1058" s="1" t="n">
        <v>976</v>
      </c>
      <c r="F1058" s="1" t="s">
        <v>306</v>
      </c>
      <c r="G1058" s="184" t="n">
        <v>0.0011941</v>
      </c>
      <c r="H1058" s="184" t="n">
        <v>3.75E-005</v>
      </c>
      <c r="I1058" s="184" t="n">
        <v>-8.2317E-006</v>
      </c>
      <c r="J1058" s="184" t="n">
        <v>-4.07E-007</v>
      </c>
      <c r="K1058" s="184" t="n">
        <v>0.0012024</v>
      </c>
      <c r="L1058" s="184" t="n">
        <v>3.79E-005</v>
      </c>
      <c r="M1058" s="185" t="n">
        <v>1.81</v>
      </c>
      <c r="N1058" s="1" t="n">
        <v>0</v>
      </c>
      <c r="O1058" s="1" t="n">
        <v>0</v>
      </c>
      <c r="P1058" s="1" t="n">
        <v>0</v>
      </c>
      <c r="Q1058" s="1" t="n">
        <v>1</v>
      </c>
      <c r="R1058" s="1" t="n">
        <v>1.2024E-005</v>
      </c>
      <c r="S1058" s="1" t="n">
        <v>3.79E-007</v>
      </c>
      <c r="T1058" s="1" t="n">
        <v>3</v>
      </c>
      <c r="U1058" s="1" t="n">
        <v>0</v>
      </c>
      <c r="V1058" s="1" t="n">
        <v>0</v>
      </c>
      <c r="W1058" s="186" t="s">
        <v>1697</v>
      </c>
      <c r="X1058" s="1" t="s">
        <v>1613</v>
      </c>
      <c r="Y1058" s="1" t="s">
        <v>309</v>
      </c>
    </row>
    <row r="1059" customFormat="false" ht="14.25" hidden="false" customHeight="true" outlineLevel="0" collapsed="false">
      <c r="A1059" s="1" t="s">
        <v>1696</v>
      </c>
      <c r="B1059" s="1" t="s">
        <v>305</v>
      </c>
      <c r="C1059" s="1" t="n">
        <v>0</v>
      </c>
      <c r="D1059" s="1" t="n">
        <v>200</v>
      </c>
      <c r="E1059" s="1" t="n">
        <v>976</v>
      </c>
      <c r="F1059" s="1" t="s">
        <v>306</v>
      </c>
      <c r="G1059" s="184" t="n">
        <v>0.0011937</v>
      </c>
      <c r="H1059" s="184" t="n">
        <v>3.78E-005</v>
      </c>
      <c r="I1059" s="184" t="n">
        <v>-8.2317E-006</v>
      </c>
      <c r="J1059" s="184" t="n">
        <v>-4.07E-007</v>
      </c>
      <c r="K1059" s="184" t="n">
        <v>0.0012019</v>
      </c>
      <c r="L1059" s="184" t="n">
        <v>3.82E-005</v>
      </c>
      <c r="M1059" s="185" t="n">
        <v>1.82</v>
      </c>
      <c r="N1059" s="1" t="n">
        <v>0</v>
      </c>
      <c r="O1059" s="1" t="n">
        <v>0</v>
      </c>
      <c r="P1059" s="1" t="n">
        <v>0</v>
      </c>
      <c r="Q1059" s="1" t="n">
        <v>1</v>
      </c>
      <c r="R1059" s="1" t="n">
        <v>1.2019E-005</v>
      </c>
      <c r="S1059" s="1" t="n">
        <v>3.817E-007</v>
      </c>
      <c r="T1059" s="1" t="n">
        <v>3</v>
      </c>
      <c r="U1059" s="1" t="n">
        <v>0</v>
      </c>
      <c r="V1059" s="1" t="n">
        <v>0</v>
      </c>
      <c r="W1059" s="186" t="s">
        <v>1698</v>
      </c>
      <c r="X1059" s="1" t="s">
        <v>1613</v>
      </c>
      <c r="Y1059" s="1" t="s">
        <v>309</v>
      </c>
    </row>
    <row r="1060" customFormat="false" ht="14.25" hidden="false" customHeight="true" outlineLevel="0" collapsed="false">
      <c r="A1060" s="1" t="s">
        <v>1696</v>
      </c>
      <c r="B1060" s="1" t="s">
        <v>305</v>
      </c>
      <c r="C1060" s="1" t="n">
        <v>0</v>
      </c>
      <c r="D1060" s="1" t="n">
        <v>200</v>
      </c>
      <c r="E1060" s="1" t="n">
        <v>976</v>
      </c>
      <c r="F1060" s="1" t="s">
        <v>306</v>
      </c>
      <c r="G1060" s="184" t="n">
        <v>0.0011933</v>
      </c>
      <c r="H1060" s="184" t="n">
        <v>3.81E-005</v>
      </c>
      <c r="I1060" s="184" t="n">
        <v>-8.2317E-006</v>
      </c>
      <c r="J1060" s="184" t="n">
        <v>-4.07E-007</v>
      </c>
      <c r="K1060" s="184" t="n">
        <v>0.0012016</v>
      </c>
      <c r="L1060" s="184" t="n">
        <v>3.85E-005</v>
      </c>
      <c r="M1060" s="185" t="n">
        <v>1.84</v>
      </c>
      <c r="N1060" s="1" t="n">
        <v>0</v>
      </c>
      <c r="O1060" s="1" t="n">
        <v>0</v>
      </c>
      <c r="P1060" s="1" t="n">
        <v>0</v>
      </c>
      <c r="Q1060" s="1" t="n">
        <v>1</v>
      </c>
      <c r="R1060" s="1" t="n">
        <v>1.2016E-005</v>
      </c>
      <c r="S1060" s="1" t="n">
        <v>3.854E-007</v>
      </c>
      <c r="T1060" s="1" t="n">
        <v>3</v>
      </c>
      <c r="U1060" s="1" t="n">
        <v>0</v>
      </c>
      <c r="V1060" s="1" t="n">
        <v>0</v>
      </c>
      <c r="W1060" s="186" t="s">
        <v>1699</v>
      </c>
      <c r="X1060" s="1" t="s">
        <v>1613</v>
      </c>
      <c r="Y1060" s="1" t="s">
        <v>309</v>
      </c>
    </row>
    <row r="1061" customFormat="false" ht="14.25" hidden="false" customHeight="true" outlineLevel="0" collapsed="false">
      <c r="A1061" s="1" t="s">
        <v>1700</v>
      </c>
      <c r="B1061" s="1" t="s">
        <v>305</v>
      </c>
      <c r="C1061" s="1" t="n">
        <v>0</v>
      </c>
      <c r="D1061" s="1" t="n">
        <v>200</v>
      </c>
      <c r="E1061" s="1" t="n">
        <v>976</v>
      </c>
      <c r="F1061" s="1" t="s">
        <v>306</v>
      </c>
      <c r="G1061" s="184" t="n">
        <v>0.0037138</v>
      </c>
      <c r="H1061" s="184" t="n">
        <v>0.0001053</v>
      </c>
      <c r="I1061" s="184" t="n">
        <v>-8.2317E-006</v>
      </c>
      <c r="J1061" s="184" t="n">
        <v>-4.07E-007</v>
      </c>
      <c r="K1061" s="184" t="n">
        <v>0.003722</v>
      </c>
      <c r="L1061" s="184" t="n">
        <v>0.0001057</v>
      </c>
      <c r="M1061" s="185" t="n">
        <v>1.63</v>
      </c>
      <c r="N1061" s="1" t="n">
        <v>0</v>
      </c>
      <c r="O1061" s="1" t="n">
        <v>0</v>
      </c>
      <c r="P1061" s="1" t="n">
        <v>0</v>
      </c>
      <c r="Q1061" s="1" t="n">
        <v>1</v>
      </c>
      <c r="R1061" s="1" t="n">
        <v>3.722E-005</v>
      </c>
      <c r="S1061" s="1" t="n">
        <v>1.0566E-006</v>
      </c>
      <c r="T1061" s="1" t="n">
        <v>4</v>
      </c>
      <c r="U1061" s="1" t="n">
        <v>0</v>
      </c>
      <c r="V1061" s="1" t="n">
        <v>0</v>
      </c>
      <c r="W1061" s="186" t="s">
        <v>1701</v>
      </c>
      <c r="X1061" s="1" t="s">
        <v>1613</v>
      </c>
      <c r="Y1061" s="1" t="s">
        <v>309</v>
      </c>
    </row>
    <row r="1062" customFormat="false" ht="14.25" hidden="false" customHeight="true" outlineLevel="0" collapsed="false">
      <c r="A1062" s="1" t="s">
        <v>1700</v>
      </c>
      <c r="B1062" s="1" t="s">
        <v>305</v>
      </c>
      <c r="C1062" s="1" t="n">
        <v>0</v>
      </c>
      <c r="D1062" s="1" t="n">
        <v>200</v>
      </c>
      <c r="E1062" s="1" t="n">
        <v>976</v>
      </c>
      <c r="F1062" s="1" t="s">
        <v>306</v>
      </c>
      <c r="G1062" s="184" t="n">
        <v>0.0037128</v>
      </c>
      <c r="H1062" s="184" t="n">
        <v>0.000105</v>
      </c>
      <c r="I1062" s="184" t="n">
        <v>-8.2317E-006</v>
      </c>
      <c r="J1062" s="184" t="n">
        <v>-4.07E-007</v>
      </c>
      <c r="K1062" s="184" t="n">
        <v>0.0037211</v>
      </c>
      <c r="L1062" s="184" t="n">
        <v>0.0001054</v>
      </c>
      <c r="M1062" s="185" t="n">
        <v>1.62</v>
      </c>
      <c r="N1062" s="1" t="n">
        <v>0</v>
      </c>
      <c r="O1062" s="1" t="n">
        <v>0</v>
      </c>
      <c r="P1062" s="1" t="n">
        <v>0</v>
      </c>
      <c r="Q1062" s="1" t="n">
        <v>1</v>
      </c>
      <c r="R1062" s="1" t="n">
        <v>3.7211E-005</v>
      </c>
      <c r="S1062" s="1" t="n">
        <v>1.0544E-006</v>
      </c>
      <c r="T1062" s="1" t="n">
        <v>4</v>
      </c>
      <c r="U1062" s="1" t="n">
        <v>0</v>
      </c>
      <c r="V1062" s="1" t="n">
        <v>0</v>
      </c>
      <c r="W1062" s="186" t="s">
        <v>1702</v>
      </c>
      <c r="X1062" s="1" t="s">
        <v>1613</v>
      </c>
      <c r="Y1062" s="1" t="s">
        <v>309</v>
      </c>
    </row>
    <row r="1063" customFormat="false" ht="14.25" hidden="false" customHeight="true" outlineLevel="0" collapsed="false">
      <c r="A1063" s="1" t="s">
        <v>1700</v>
      </c>
      <c r="B1063" s="1" t="s">
        <v>305</v>
      </c>
      <c r="C1063" s="1" t="n">
        <v>0</v>
      </c>
      <c r="D1063" s="1" t="n">
        <v>200</v>
      </c>
      <c r="E1063" s="1" t="n">
        <v>976</v>
      </c>
      <c r="F1063" s="1" t="s">
        <v>306</v>
      </c>
      <c r="G1063" s="184" t="n">
        <v>0.0037129</v>
      </c>
      <c r="H1063" s="184" t="n">
        <v>0.0001043</v>
      </c>
      <c r="I1063" s="184" t="n">
        <v>-8.2317E-006</v>
      </c>
      <c r="J1063" s="184" t="n">
        <v>-4.07E-007</v>
      </c>
      <c r="K1063" s="184" t="n">
        <v>0.0037211</v>
      </c>
      <c r="L1063" s="184" t="n">
        <v>0.0001047</v>
      </c>
      <c r="M1063" s="185" t="n">
        <v>1.61</v>
      </c>
      <c r="N1063" s="1" t="n">
        <v>0</v>
      </c>
      <c r="O1063" s="1" t="n">
        <v>0</v>
      </c>
      <c r="P1063" s="1" t="n">
        <v>0</v>
      </c>
      <c r="Q1063" s="1" t="n">
        <v>1</v>
      </c>
      <c r="R1063" s="1" t="n">
        <v>3.7211E-005</v>
      </c>
      <c r="S1063" s="1" t="n">
        <v>1.0469E-006</v>
      </c>
      <c r="T1063" s="1" t="n">
        <v>4</v>
      </c>
      <c r="U1063" s="1" t="n">
        <v>0</v>
      </c>
      <c r="V1063" s="1" t="n">
        <v>0</v>
      </c>
      <c r="W1063" s="186" t="s">
        <v>1703</v>
      </c>
      <c r="X1063" s="1" t="s">
        <v>1613</v>
      </c>
      <c r="Y1063" s="1" t="s">
        <v>309</v>
      </c>
    </row>
    <row r="1064" customFormat="false" ht="14.25" hidden="false" customHeight="true" outlineLevel="0" collapsed="false">
      <c r="A1064" s="1" t="s">
        <v>1704</v>
      </c>
      <c r="B1064" s="1" t="s">
        <v>305</v>
      </c>
      <c r="C1064" s="1" t="n">
        <v>0</v>
      </c>
      <c r="D1064" s="1" t="n">
        <v>200</v>
      </c>
      <c r="E1064" s="1" t="n">
        <v>976</v>
      </c>
      <c r="F1064" s="1" t="s">
        <v>306</v>
      </c>
      <c r="G1064" s="184" t="n">
        <v>0.002008</v>
      </c>
      <c r="H1064" s="184" t="n">
        <v>5.91E-005</v>
      </c>
      <c r="I1064" s="184" t="n">
        <v>-8.2317E-006</v>
      </c>
      <c r="J1064" s="184" t="n">
        <v>-4.07E-007</v>
      </c>
      <c r="K1064" s="184" t="n">
        <v>0.0020162</v>
      </c>
      <c r="L1064" s="184" t="n">
        <v>5.95E-005</v>
      </c>
      <c r="M1064" s="185" t="n">
        <v>1.69</v>
      </c>
      <c r="N1064" s="1" t="n">
        <v>0</v>
      </c>
      <c r="O1064" s="1" t="n">
        <v>0</v>
      </c>
      <c r="P1064" s="1" t="n">
        <v>0</v>
      </c>
      <c r="Q1064" s="1" t="n">
        <v>1</v>
      </c>
      <c r="R1064" s="1" t="n">
        <v>2.0162E-005</v>
      </c>
      <c r="S1064" s="1" t="n">
        <v>5.948E-007</v>
      </c>
      <c r="T1064" s="1" t="n">
        <v>3</v>
      </c>
      <c r="U1064" s="1" t="n">
        <v>0</v>
      </c>
      <c r="V1064" s="1" t="n">
        <v>0</v>
      </c>
      <c r="W1064" s="186" t="s">
        <v>1705</v>
      </c>
      <c r="X1064" s="1" t="s">
        <v>1613</v>
      </c>
      <c r="Y1064" s="1" t="s">
        <v>309</v>
      </c>
    </row>
    <row r="1065" customFormat="false" ht="14.25" hidden="false" customHeight="true" outlineLevel="0" collapsed="false">
      <c r="A1065" s="1" t="s">
        <v>1704</v>
      </c>
      <c r="B1065" s="1" t="s">
        <v>305</v>
      </c>
      <c r="C1065" s="1" t="n">
        <v>0</v>
      </c>
      <c r="D1065" s="1" t="n">
        <v>200</v>
      </c>
      <c r="E1065" s="1" t="n">
        <v>976</v>
      </c>
      <c r="F1065" s="1" t="s">
        <v>306</v>
      </c>
      <c r="G1065" s="184" t="n">
        <v>0.0020075</v>
      </c>
      <c r="H1065" s="184" t="n">
        <v>5.92E-005</v>
      </c>
      <c r="I1065" s="184" t="n">
        <v>-8.2317E-006</v>
      </c>
      <c r="J1065" s="184" t="n">
        <v>-4.07E-007</v>
      </c>
      <c r="K1065" s="184" t="n">
        <v>0.0020157</v>
      </c>
      <c r="L1065" s="184" t="n">
        <v>5.96E-005</v>
      </c>
      <c r="M1065" s="185" t="n">
        <v>1.69</v>
      </c>
      <c r="N1065" s="1" t="n">
        <v>0</v>
      </c>
      <c r="O1065" s="1" t="n">
        <v>0</v>
      </c>
      <c r="P1065" s="1" t="n">
        <v>0</v>
      </c>
      <c r="Q1065" s="1" t="n">
        <v>1</v>
      </c>
      <c r="R1065" s="1" t="n">
        <v>2.0157E-005</v>
      </c>
      <c r="S1065" s="1" t="n">
        <v>5.958E-007</v>
      </c>
      <c r="T1065" s="1" t="n">
        <v>3</v>
      </c>
      <c r="U1065" s="1" t="n">
        <v>0</v>
      </c>
      <c r="V1065" s="1" t="n">
        <v>0</v>
      </c>
      <c r="W1065" s="186" t="s">
        <v>1706</v>
      </c>
      <c r="X1065" s="1" t="s">
        <v>1613</v>
      </c>
      <c r="Y1065" s="1" t="s">
        <v>309</v>
      </c>
    </row>
    <row r="1066" customFormat="false" ht="14.25" hidden="false" customHeight="true" outlineLevel="0" collapsed="false">
      <c r="A1066" s="1" t="s">
        <v>1704</v>
      </c>
      <c r="B1066" s="1" t="s">
        <v>305</v>
      </c>
      <c r="C1066" s="1" t="n">
        <v>0</v>
      </c>
      <c r="D1066" s="1" t="n">
        <v>200</v>
      </c>
      <c r="E1066" s="1" t="n">
        <v>976</v>
      </c>
      <c r="F1066" s="1" t="s">
        <v>306</v>
      </c>
      <c r="G1066" s="184" t="n">
        <v>0.0020069</v>
      </c>
      <c r="H1066" s="184" t="n">
        <v>5.91E-005</v>
      </c>
      <c r="I1066" s="184" t="n">
        <v>-8.2317E-006</v>
      </c>
      <c r="J1066" s="184" t="n">
        <v>-4.07E-007</v>
      </c>
      <c r="K1066" s="184" t="n">
        <v>0.0020151</v>
      </c>
      <c r="L1066" s="184" t="n">
        <v>5.95E-005</v>
      </c>
      <c r="M1066" s="185" t="n">
        <v>1.69</v>
      </c>
      <c r="N1066" s="1" t="n">
        <v>0</v>
      </c>
      <c r="O1066" s="1" t="n">
        <v>0</v>
      </c>
      <c r="P1066" s="1" t="n">
        <v>0</v>
      </c>
      <c r="Q1066" s="1" t="n">
        <v>1</v>
      </c>
      <c r="R1066" s="1" t="n">
        <v>2.0151E-005</v>
      </c>
      <c r="S1066" s="1" t="n">
        <v>5.95E-007</v>
      </c>
      <c r="T1066" s="1" t="n">
        <v>3</v>
      </c>
      <c r="U1066" s="1" t="n">
        <v>0</v>
      </c>
      <c r="V1066" s="1" t="n">
        <v>0</v>
      </c>
      <c r="W1066" s="186" t="s">
        <v>1707</v>
      </c>
      <c r="X1066" s="1" t="s">
        <v>1613</v>
      </c>
      <c r="Y1066" s="1" t="s">
        <v>309</v>
      </c>
    </row>
    <row r="1067" customFormat="false" ht="14.25" hidden="false" customHeight="true" outlineLevel="0" collapsed="false">
      <c r="A1067" s="1" t="s">
        <v>1708</v>
      </c>
      <c r="B1067" s="1" t="s">
        <v>305</v>
      </c>
      <c r="C1067" s="1" t="n">
        <v>0</v>
      </c>
      <c r="D1067" s="1" t="n">
        <v>200</v>
      </c>
      <c r="E1067" s="1" t="n">
        <v>976</v>
      </c>
      <c r="F1067" s="1" t="s">
        <v>306</v>
      </c>
      <c r="G1067" s="184" t="n">
        <v>0.0025849</v>
      </c>
      <c r="H1067" s="184" t="n">
        <v>7.83E-005</v>
      </c>
      <c r="I1067" s="184" t="n">
        <v>-8.2317E-006</v>
      </c>
      <c r="J1067" s="184" t="n">
        <v>-4.07E-007</v>
      </c>
      <c r="K1067" s="184" t="n">
        <v>0.0025931</v>
      </c>
      <c r="L1067" s="184" t="n">
        <v>7.87E-005</v>
      </c>
      <c r="M1067" s="185" t="n">
        <v>1.74</v>
      </c>
      <c r="N1067" s="1" t="n">
        <v>0</v>
      </c>
      <c r="O1067" s="1" t="n">
        <v>0</v>
      </c>
      <c r="P1067" s="1" t="n">
        <v>0</v>
      </c>
      <c r="Q1067" s="1" t="n">
        <v>1</v>
      </c>
      <c r="R1067" s="1" t="n">
        <v>2.5931E-005</v>
      </c>
      <c r="S1067" s="1" t="n">
        <v>7.872E-007</v>
      </c>
      <c r="T1067" s="1" t="n">
        <v>3</v>
      </c>
      <c r="U1067" s="1" t="n">
        <v>0</v>
      </c>
      <c r="V1067" s="1" t="n">
        <v>0</v>
      </c>
      <c r="W1067" s="186" t="s">
        <v>1709</v>
      </c>
      <c r="X1067" s="1" t="s">
        <v>1613</v>
      </c>
      <c r="Y1067" s="1" t="s">
        <v>309</v>
      </c>
    </row>
    <row r="1068" customFormat="false" ht="14.25" hidden="false" customHeight="true" outlineLevel="0" collapsed="false">
      <c r="A1068" s="1" t="s">
        <v>1708</v>
      </c>
      <c r="B1068" s="1" t="s">
        <v>305</v>
      </c>
      <c r="C1068" s="1" t="n">
        <v>0</v>
      </c>
      <c r="D1068" s="1" t="n">
        <v>200</v>
      </c>
      <c r="E1068" s="1" t="n">
        <v>976</v>
      </c>
      <c r="F1068" s="1" t="s">
        <v>306</v>
      </c>
      <c r="G1068" s="184" t="n">
        <v>0.0025843</v>
      </c>
      <c r="H1068" s="184" t="n">
        <v>7.81E-005</v>
      </c>
      <c r="I1068" s="184" t="n">
        <v>-8.2317E-006</v>
      </c>
      <c r="J1068" s="184" t="n">
        <v>-4.07E-007</v>
      </c>
      <c r="K1068" s="184" t="n">
        <v>0.0025925</v>
      </c>
      <c r="L1068" s="184" t="n">
        <v>7.85E-005</v>
      </c>
      <c r="M1068" s="185" t="n">
        <v>1.73</v>
      </c>
      <c r="N1068" s="1" t="n">
        <v>0</v>
      </c>
      <c r="O1068" s="1" t="n">
        <v>0</v>
      </c>
      <c r="P1068" s="1" t="n">
        <v>0</v>
      </c>
      <c r="Q1068" s="1" t="n">
        <v>1</v>
      </c>
      <c r="R1068" s="1" t="n">
        <v>2.5925E-005</v>
      </c>
      <c r="S1068" s="1" t="n">
        <v>7.85E-007</v>
      </c>
      <c r="T1068" s="1" t="n">
        <v>3</v>
      </c>
      <c r="U1068" s="1" t="n">
        <v>0</v>
      </c>
      <c r="V1068" s="1" t="n">
        <v>0</v>
      </c>
      <c r="W1068" s="186" t="s">
        <v>1710</v>
      </c>
      <c r="X1068" s="1" t="s">
        <v>1613</v>
      </c>
      <c r="Y1068" s="1" t="s">
        <v>309</v>
      </c>
    </row>
    <row r="1069" customFormat="false" ht="14.25" hidden="false" customHeight="true" outlineLevel="0" collapsed="false">
      <c r="A1069" s="1" t="s">
        <v>1708</v>
      </c>
      <c r="B1069" s="1" t="s">
        <v>305</v>
      </c>
      <c r="C1069" s="1" t="n">
        <v>0</v>
      </c>
      <c r="D1069" s="1" t="n">
        <v>200</v>
      </c>
      <c r="E1069" s="1" t="n">
        <v>976</v>
      </c>
      <c r="F1069" s="1" t="s">
        <v>306</v>
      </c>
      <c r="G1069" s="184" t="n">
        <v>0.0025824</v>
      </c>
      <c r="H1069" s="184" t="n">
        <v>7.79E-005</v>
      </c>
      <c r="I1069" s="184" t="n">
        <v>-8.2317E-006</v>
      </c>
      <c r="J1069" s="184" t="n">
        <v>-4.07E-007</v>
      </c>
      <c r="K1069" s="184" t="n">
        <v>0.0025906</v>
      </c>
      <c r="L1069" s="184" t="n">
        <v>7.83E-005</v>
      </c>
      <c r="M1069" s="185" t="n">
        <v>1.73</v>
      </c>
      <c r="N1069" s="1" t="n">
        <v>0</v>
      </c>
      <c r="O1069" s="1" t="n">
        <v>0</v>
      </c>
      <c r="P1069" s="1" t="n">
        <v>0</v>
      </c>
      <c r="Q1069" s="1" t="n">
        <v>1</v>
      </c>
      <c r="R1069" s="1" t="n">
        <v>2.5906E-005</v>
      </c>
      <c r="S1069" s="1" t="n">
        <v>7.833E-007</v>
      </c>
      <c r="T1069" s="1" t="n">
        <v>3</v>
      </c>
      <c r="U1069" s="1" t="n">
        <v>0</v>
      </c>
      <c r="V1069" s="1" t="n">
        <v>0</v>
      </c>
      <c r="W1069" s="186" t="s">
        <v>1711</v>
      </c>
      <c r="X1069" s="1" t="s">
        <v>1613</v>
      </c>
      <c r="Y1069" s="1" t="s">
        <v>309</v>
      </c>
    </row>
    <row r="1070" customFormat="false" ht="14.25" hidden="false" customHeight="true" outlineLevel="0" collapsed="false">
      <c r="A1070" s="1" t="s">
        <v>1712</v>
      </c>
      <c r="B1070" s="1" t="s">
        <v>305</v>
      </c>
      <c r="C1070" s="1" t="n">
        <v>0</v>
      </c>
      <c r="D1070" s="1" t="n">
        <v>200</v>
      </c>
      <c r="E1070" s="1" t="n">
        <v>976</v>
      </c>
      <c r="F1070" s="1" t="s">
        <v>306</v>
      </c>
      <c r="G1070" s="184" t="n">
        <v>0.0020451</v>
      </c>
      <c r="H1070" s="184" t="n">
        <v>6.44E-005</v>
      </c>
      <c r="I1070" s="184" t="n">
        <v>-8.2317E-006</v>
      </c>
      <c r="J1070" s="184" t="n">
        <v>-4.07E-007</v>
      </c>
      <c r="K1070" s="184" t="n">
        <v>0.0020533</v>
      </c>
      <c r="L1070" s="184" t="n">
        <v>6.48E-005</v>
      </c>
      <c r="M1070" s="185" t="n">
        <v>1.81</v>
      </c>
      <c r="N1070" s="1" t="n">
        <v>0</v>
      </c>
      <c r="O1070" s="1" t="n">
        <v>0</v>
      </c>
      <c r="P1070" s="1" t="n">
        <v>0</v>
      </c>
      <c r="Q1070" s="1" t="n">
        <v>1</v>
      </c>
      <c r="R1070" s="1" t="n">
        <v>2.0533E-005</v>
      </c>
      <c r="S1070" s="1" t="n">
        <v>6.479E-007</v>
      </c>
      <c r="T1070" s="1" t="n">
        <v>3</v>
      </c>
      <c r="U1070" s="1" t="n">
        <v>0</v>
      </c>
      <c r="V1070" s="1" t="n">
        <v>0</v>
      </c>
      <c r="W1070" s="186" t="s">
        <v>1713</v>
      </c>
      <c r="X1070" s="1" t="s">
        <v>1613</v>
      </c>
      <c r="Y1070" s="1" t="s">
        <v>309</v>
      </c>
    </row>
    <row r="1071" customFormat="false" ht="14.25" hidden="false" customHeight="true" outlineLevel="0" collapsed="false">
      <c r="A1071" s="1" t="s">
        <v>1712</v>
      </c>
      <c r="B1071" s="1" t="s">
        <v>305</v>
      </c>
      <c r="C1071" s="1" t="n">
        <v>0</v>
      </c>
      <c r="D1071" s="1" t="n">
        <v>200</v>
      </c>
      <c r="E1071" s="1" t="n">
        <v>976</v>
      </c>
      <c r="F1071" s="1" t="s">
        <v>306</v>
      </c>
      <c r="G1071" s="184" t="n">
        <v>0.0020449</v>
      </c>
      <c r="H1071" s="184" t="n">
        <v>6.38E-005</v>
      </c>
      <c r="I1071" s="184" t="n">
        <v>-8.2317E-006</v>
      </c>
      <c r="J1071" s="184" t="n">
        <v>-4.07E-007</v>
      </c>
      <c r="K1071" s="184" t="n">
        <v>0.0020531</v>
      </c>
      <c r="L1071" s="184" t="n">
        <v>6.42E-005</v>
      </c>
      <c r="M1071" s="185" t="n">
        <v>1.79</v>
      </c>
      <c r="N1071" s="1" t="n">
        <v>0</v>
      </c>
      <c r="O1071" s="1" t="n">
        <v>0</v>
      </c>
      <c r="P1071" s="1" t="n">
        <v>0</v>
      </c>
      <c r="Q1071" s="1" t="n">
        <v>1</v>
      </c>
      <c r="R1071" s="1" t="n">
        <v>2.0531E-005</v>
      </c>
      <c r="S1071" s="1" t="n">
        <v>6.417E-007</v>
      </c>
      <c r="T1071" s="1" t="n">
        <v>3</v>
      </c>
      <c r="U1071" s="1" t="n">
        <v>0</v>
      </c>
      <c r="V1071" s="1" t="n">
        <v>0</v>
      </c>
      <c r="W1071" s="186" t="s">
        <v>1714</v>
      </c>
      <c r="X1071" s="1" t="s">
        <v>1613</v>
      </c>
      <c r="Y1071" s="1" t="s">
        <v>309</v>
      </c>
    </row>
    <row r="1072" customFormat="false" ht="14.25" hidden="false" customHeight="true" outlineLevel="0" collapsed="false">
      <c r="A1072" s="1" t="s">
        <v>1712</v>
      </c>
      <c r="B1072" s="1" t="s">
        <v>305</v>
      </c>
      <c r="C1072" s="1" t="n">
        <v>0</v>
      </c>
      <c r="D1072" s="1" t="n">
        <v>200</v>
      </c>
      <c r="E1072" s="1" t="n">
        <v>976</v>
      </c>
      <c r="F1072" s="1" t="s">
        <v>306</v>
      </c>
      <c r="G1072" s="184" t="n">
        <v>0.0020454</v>
      </c>
      <c r="H1072" s="184" t="n">
        <v>6.41E-005</v>
      </c>
      <c r="I1072" s="184" t="n">
        <v>-8.2317E-006</v>
      </c>
      <c r="J1072" s="184" t="n">
        <v>-4.07E-007</v>
      </c>
      <c r="K1072" s="184" t="n">
        <v>0.0020536</v>
      </c>
      <c r="L1072" s="184" t="n">
        <v>6.45E-005</v>
      </c>
      <c r="M1072" s="185" t="n">
        <v>1.8</v>
      </c>
      <c r="N1072" s="1" t="n">
        <v>0</v>
      </c>
      <c r="O1072" s="1" t="n">
        <v>0</v>
      </c>
      <c r="P1072" s="1" t="n">
        <v>0</v>
      </c>
      <c r="Q1072" s="1" t="n">
        <v>1</v>
      </c>
      <c r="R1072" s="1" t="n">
        <v>2.0536E-005</v>
      </c>
      <c r="S1072" s="1" t="n">
        <v>6.451E-007</v>
      </c>
      <c r="T1072" s="1" t="n">
        <v>3</v>
      </c>
      <c r="U1072" s="1" t="n">
        <v>0</v>
      </c>
      <c r="V1072" s="1" t="n">
        <v>0</v>
      </c>
      <c r="W1072" s="186" t="s">
        <v>1715</v>
      </c>
      <c r="X1072" s="1" t="s">
        <v>1613</v>
      </c>
      <c r="Y1072" s="1" t="s">
        <v>309</v>
      </c>
    </row>
    <row r="1073" customFormat="false" ht="14.25" hidden="false" customHeight="true" outlineLevel="0" collapsed="false">
      <c r="A1073" s="1" t="s">
        <v>1716</v>
      </c>
      <c r="B1073" s="1" t="s">
        <v>305</v>
      </c>
      <c r="C1073" s="1" t="n">
        <v>0</v>
      </c>
      <c r="D1073" s="1" t="n">
        <v>200</v>
      </c>
      <c r="E1073" s="1" t="n">
        <v>976</v>
      </c>
      <c r="F1073" s="1" t="s">
        <v>306</v>
      </c>
      <c r="G1073" s="184" t="n">
        <v>0.0011928</v>
      </c>
      <c r="H1073" s="184" t="n">
        <v>3.73E-005</v>
      </c>
      <c r="I1073" s="184" t="n">
        <v>-8.2317E-006</v>
      </c>
      <c r="J1073" s="184" t="n">
        <v>-4.07E-007</v>
      </c>
      <c r="K1073" s="184" t="n">
        <v>0.0012011</v>
      </c>
      <c r="L1073" s="184" t="n">
        <v>3.77E-005</v>
      </c>
      <c r="M1073" s="185" t="n">
        <v>1.8</v>
      </c>
      <c r="N1073" s="1" t="n">
        <v>0</v>
      </c>
      <c r="O1073" s="1" t="n">
        <v>0</v>
      </c>
      <c r="P1073" s="1" t="n">
        <v>0</v>
      </c>
      <c r="Q1073" s="1" t="n">
        <v>1</v>
      </c>
      <c r="R1073" s="1" t="n">
        <v>1.2011E-005</v>
      </c>
      <c r="S1073" s="1" t="n">
        <v>3.767E-007</v>
      </c>
      <c r="T1073" s="1" t="n">
        <v>3</v>
      </c>
      <c r="U1073" s="1" t="n">
        <v>0</v>
      </c>
      <c r="V1073" s="1" t="n">
        <v>0</v>
      </c>
      <c r="W1073" s="186" t="s">
        <v>353</v>
      </c>
      <c r="X1073" s="1" t="s">
        <v>1613</v>
      </c>
      <c r="Y1073" s="1" t="s">
        <v>309</v>
      </c>
    </row>
    <row r="1074" customFormat="false" ht="14.25" hidden="false" customHeight="true" outlineLevel="0" collapsed="false">
      <c r="A1074" s="1" t="s">
        <v>1716</v>
      </c>
      <c r="B1074" s="1" t="s">
        <v>305</v>
      </c>
      <c r="C1074" s="1" t="n">
        <v>0</v>
      </c>
      <c r="D1074" s="1" t="n">
        <v>200</v>
      </c>
      <c r="E1074" s="1" t="n">
        <v>976</v>
      </c>
      <c r="F1074" s="1" t="s">
        <v>306</v>
      </c>
      <c r="G1074" s="184" t="n">
        <v>0.0011833</v>
      </c>
      <c r="H1074" s="184" t="n">
        <v>3.75E-005</v>
      </c>
      <c r="I1074" s="184" t="n">
        <v>-8.2317E-006</v>
      </c>
      <c r="J1074" s="184" t="n">
        <v>-4.07E-007</v>
      </c>
      <c r="K1074" s="184" t="n">
        <v>0.0011915</v>
      </c>
      <c r="L1074" s="184" t="n">
        <v>3.79E-005</v>
      </c>
      <c r="M1074" s="185" t="n">
        <v>1.82</v>
      </c>
      <c r="N1074" s="1" t="n">
        <v>0</v>
      </c>
      <c r="O1074" s="1" t="n">
        <v>0</v>
      </c>
      <c r="P1074" s="1" t="n">
        <v>0</v>
      </c>
      <c r="Q1074" s="1" t="n">
        <v>1</v>
      </c>
      <c r="R1074" s="1" t="n">
        <v>1.1915E-005</v>
      </c>
      <c r="S1074" s="1" t="n">
        <v>3.79E-007</v>
      </c>
      <c r="T1074" s="1" t="n">
        <v>3</v>
      </c>
      <c r="U1074" s="1" t="n">
        <v>0</v>
      </c>
      <c r="V1074" s="1" t="n">
        <v>0</v>
      </c>
      <c r="W1074" s="186" t="s">
        <v>1717</v>
      </c>
      <c r="X1074" s="1" t="s">
        <v>1613</v>
      </c>
      <c r="Y1074" s="1" t="s">
        <v>309</v>
      </c>
    </row>
    <row r="1075" customFormat="false" ht="14.25" hidden="false" customHeight="true" outlineLevel="0" collapsed="false">
      <c r="A1075" s="1" t="s">
        <v>1716</v>
      </c>
      <c r="B1075" s="1" t="s">
        <v>305</v>
      </c>
      <c r="C1075" s="1" t="n">
        <v>0</v>
      </c>
      <c r="D1075" s="1" t="n">
        <v>200</v>
      </c>
      <c r="E1075" s="1" t="n">
        <v>976</v>
      </c>
      <c r="F1075" s="1" t="s">
        <v>306</v>
      </c>
      <c r="G1075" s="184" t="n">
        <v>0.0011843</v>
      </c>
      <c r="H1075" s="184" t="n">
        <v>3.71E-005</v>
      </c>
      <c r="I1075" s="184" t="n">
        <v>-8.2317E-006</v>
      </c>
      <c r="J1075" s="184" t="n">
        <v>-4.07E-007</v>
      </c>
      <c r="K1075" s="184" t="n">
        <v>0.0011925</v>
      </c>
      <c r="L1075" s="184" t="n">
        <v>3.75E-005</v>
      </c>
      <c r="M1075" s="185" t="n">
        <v>1.8</v>
      </c>
      <c r="N1075" s="1" t="n">
        <v>0</v>
      </c>
      <c r="O1075" s="1" t="n">
        <v>0</v>
      </c>
      <c r="P1075" s="1" t="n">
        <v>0</v>
      </c>
      <c r="Q1075" s="1" t="n">
        <v>1</v>
      </c>
      <c r="R1075" s="1" t="n">
        <v>1.1925E-005</v>
      </c>
      <c r="S1075" s="1" t="n">
        <v>3.751E-007</v>
      </c>
      <c r="T1075" s="1" t="n">
        <v>3</v>
      </c>
      <c r="U1075" s="1" t="n">
        <v>0</v>
      </c>
      <c r="V1075" s="1" t="n">
        <v>0</v>
      </c>
      <c r="W1075" s="186" t="s">
        <v>355</v>
      </c>
      <c r="X1075" s="1" t="s">
        <v>1613</v>
      </c>
      <c r="Y1075" s="1" t="s">
        <v>309</v>
      </c>
    </row>
    <row r="1076" customFormat="false" ht="14.25" hidden="false" customHeight="true" outlineLevel="0" collapsed="false">
      <c r="A1076" s="1" t="s">
        <v>1718</v>
      </c>
      <c r="B1076" s="1" t="s">
        <v>305</v>
      </c>
      <c r="C1076" s="1" t="n">
        <v>0</v>
      </c>
      <c r="D1076" s="1" t="n">
        <v>200</v>
      </c>
      <c r="E1076" s="1" t="n">
        <v>976</v>
      </c>
      <c r="F1076" s="1" t="s">
        <v>306</v>
      </c>
      <c r="G1076" s="184" t="n">
        <v>0.0015605</v>
      </c>
      <c r="H1076" s="184" t="n">
        <v>4.73E-005</v>
      </c>
      <c r="I1076" s="184" t="n">
        <v>-8.2317E-006</v>
      </c>
      <c r="J1076" s="184" t="n">
        <v>-4.07E-007</v>
      </c>
      <c r="K1076" s="184" t="n">
        <v>0.0015687</v>
      </c>
      <c r="L1076" s="184" t="n">
        <v>4.77E-005</v>
      </c>
      <c r="M1076" s="185" t="n">
        <v>1.74</v>
      </c>
      <c r="N1076" s="1" t="n">
        <v>0</v>
      </c>
      <c r="O1076" s="1" t="n">
        <v>0</v>
      </c>
      <c r="P1076" s="1" t="n">
        <v>0</v>
      </c>
      <c r="Q1076" s="1" t="n">
        <v>1</v>
      </c>
      <c r="R1076" s="1" t="n">
        <v>1.5687E-005</v>
      </c>
      <c r="S1076" s="1" t="n">
        <v>4.768E-007</v>
      </c>
      <c r="T1076" s="1" t="n">
        <v>3</v>
      </c>
      <c r="U1076" s="1" t="n">
        <v>0</v>
      </c>
      <c r="V1076" s="1" t="n">
        <v>0</v>
      </c>
      <c r="W1076" s="186" t="s">
        <v>1719</v>
      </c>
      <c r="X1076" s="1" t="s">
        <v>1613</v>
      </c>
      <c r="Y1076" s="1" t="s">
        <v>309</v>
      </c>
    </row>
    <row r="1077" customFormat="false" ht="14.25" hidden="false" customHeight="true" outlineLevel="0" collapsed="false">
      <c r="A1077" s="1" t="s">
        <v>1718</v>
      </c>
      <c r="B1077" s="1" t="s">
        <v>305</v>
      </c>
      <c r="C1077" s="1" t="n">
        <v>0</v>
      </c>
      <c r="D1077" s="1" t="n">
        <v>200</v>
      </c>
      <c r="E1077" s="1" t="n">
        <v>976</v>
      </c>
      <c r="F1077" s="1" t="s">
        <v>306</v>
      </c>
      <c r="G1077" s="184" t="n">
        <v>0.0015611</v>
      </c>
      <c r="H1077" s="184" t="n">
        <v>4.71E-005</v>
      </c>
      <c r="I1077" s="184" t="n">
        <v>-8.2317E-006</v>
      </c>
      <c r="J1077" s="184" t="n">
        <v>-4.07E-007</v>
      </c>
      <c r="K1077" s="184" t="n">
        <v>0.0015694</v>
      </c>
      <c r="L1077" s="184" t="n">
        <v>4.75E-005</v>
      </c>
      <c r="M1077" s="185" t="n">
        <v>1.73</v>
      </c>
      <c r="N1077" s="1" t="n">
        <v>0</v>
      </c>
      <c r="O1077" s="1" t="n">
        <v>0</v>
      </c>
      <c r="P1077" s="1" t="n">
        <v>0</v>
      </c>
      <c r="Q1077" s="1" t="n">
        <v>1</v>
      </c>
      <c r="R1077" s="1" t="n">
        <v>1.5694E-005</v>
      </c>
      <c r="S1077" s="1" t="n">
        <v>4.751E-007</v>
      </c>
      <c r="T1077" s="1" t="n">
        <v>3</v>
      </c>
      <c r="U1077" s="1" t="n">
        <v>0</v>
      </c>
      <c r="V1077" s="1" t="n">
        <v>0</v>
      </c>
      <c r="W1077" s="186" t="s">
        <v>1720</v>
      </c>
      <c r="X1077" s="1" t="s">
        <v>1613</v>
      </c>
      <c r="Y1077" s="1" t="s">
        <v>309</v>
      </c>
    </row>
    <row r="1078" customFormat="false" ht="14.25" hidden="false" customHeight="true" outlineLevel="0" collapsed="false">
      <c r="A1078" s="1" t="s">
        <v>1718</v>
      </c>
      <c r="B1078" s="1" t="s">
        <v>305</v>
      </c>
      <c r="C1078" s="1" t="n">
        <v>0</v>
      </c>
      <c r="D1078" s="1" t="n">
        <v>200</v>
      </c>
      <c r="E1078" s="1" t="n">
        <v>976</v>
      </c>
      <c r="F1078" s="1" t="s">
        <v>306</v>
      </c>
      <c r="G1078" s="184" t="n">
        <v>0.0015596</v>
      </c>
      <c r="H1078" s="184" t="n">
        <v>4.74E-005</v>
      </c>
      <c r="I1078" s="184" t="n">
        <v>-8.2317E-006</v>
      </c>
      <c r="J1078" s="184" t="n">
        <v>-4.07E-007</v>
      </c>
      <c r="K1078" s="184" t="n">
        <v>0.0015679</v>
      </c>
      <c r="L1078" s="184" t="n">
        <v>4.78E-005</v>
      </c>
      <c r="M1078" s="185" t="n">
        <v>1.75</v>
      </c>
      <c r="N1078" s="1" t="n">
        <v>0</v>
      </c>
      <c r="O1078" s="1" t="n">
        <v>0</v>
      </c>
      <c r="P1078" s="1" t="n">
        <v>0</v>
      </c>
      <c r="Q1078" s="1" t="n">
        <v>1</v>
      </c>
      <c r="R1078" s="1" t="n">
        <v>1.5679E-005</v>
      </c>
      <c r="S1078" s="1" t="n">
        <v>4.777E-007</v>
      </c>
      <c r="T1078" s="1" t="n">
        <v>3</v>
      </c>
      <c r="U1078" s="1" t="n">
        <v>0</v>
      </c>
      <c r="V1078" s="1" t="n">
        <v>0</v>
      </c>
      <c r="W1078" s="186" t="s">
        <v>1721</v>
      </c>
      <c r="X1078" s="1" t="s">
        <v>1613</v>
      </c>
      <c r="Y1078" s="1" t="s">
        <v>309</v>
      </c>
    </row>
    <row r="1079" customFormat="false" ht="14.25" hidden="false" customHeight="true" outlineLevel="0" collapsed="false">
      <c r="A1079" s="1" t="s">
        <v>1722</v>
      </c>
      <c r="B1079" s="1" t="s">
        <v>305</v>
      </c>
      <c r="C1079" s="1" t="n">
        <v>0</v>
      </c>
      <c r="D1079" s="1" t="n">
        <v>200</v>
      </c>
      <c r="E1079" s="1" t="n">
        <v>976</v>
      </c>
      <c r="F1079" s="1" t="s">
        <v>306</v>
      </c>
      <c r="G1079" s="184" t="n">
        <v>0.0030566</v>
      </c>
      <c r="H1079" s="184" t="n">
        <v>8.46E-005</v>
      </c>
      <c r="I1079" s="184" t="n">
        <v>-8.2317E-006</v>
      </c>
      <c r="J1079" s="184" t="n">
        <v>-4.07E-007</v>
      </c>
      <c r="K1079" s="184" t="n">
        <v>0.0030648</v>
      </c>
      <c r="L1079" s="184" t="n">
        <v>8.5E-005</v>
      </c>
      <c r="M1079" s="185" t="n">
        <v>1.59</v>
      </c>
      <c r="N1079" s="1" t="n">
        <v>0</v>
      </c>
      <c r="O1079" s="1" t="n">
        <v>0</v>
      </c>
      <c r="P1079" s="1" t="n">
        <v>0</v>
      </c>
      <c r="Q1079" s="1" t="n">
        <v>1</v>
      </c>
      <c r="R1079" s="1" t="n">
        <v>3.0648E-005</v>
      </c>
      <c r="S1079" s="1" t="n">
        <v>8.497E-007</v>
      </c>
      <c r="T1079" s="1" t="n">
        <v>4</v>
      </c>
      <c r="U1079" s="1" t="n">
        <v>0</v>
      </c>
      <c r="V1079" s="1" t="n">
        <v>0</v>
      </c>
      <c r="W1079" s="186" t="s">
        <v>1723</v>
      </c>
      <c r="X1079" s="1" t="s">
        <v>1613</v>
      </c>
      <c r="Y1079" s="1" t="s">
        <v>309</v>
      </c>
    </row>
    <row r="1080" customFormat="false" ht="14.25" hidden="false" customHeight="true" outlineLevel="0" collapsed="false">
      <c r="A1080" s="1" t="s">
        <v>1722</v>
      </c>
      <c r="B1080" s="1" t="s">
        <v>305</v>
      </c>
      <c r="C1080" s="1" t="n">
        <v>0</v>
      </c>
      <c r="D1080" s="1" t="n">
        <v>200</v>
      </c>
      <c r="E1080" s="1" t="n">
        <v>976</v>
      </c>
      <c r="F1080" s="1" t="s">
        <v>306</v>
      </c>
      <c r="G1080" s="184" t="n">
        <v>0.0030563</v>
      </c>
      <c r="H1080" s="184" t="n">
        <v>8.4E-005</v>
      </c>
      <c r="I1080" s="184" t="n">
        <v>-8.2317E-006</v>
      </c>
      <c r="J1080" s="184" t="n">
        <v>-4.07E-007</v>
      </c>
      <c r="K1080" s="184" t="n">
        <v>0.0030645</v>
      </c>
      <c r="L1080" s="184" t="n">
        <v>8.44E-005</v>
      </c>
      <c r="M1080" s="185" t="n">
        <v>1.58</v>
      </c>
      <c r="N1080" s="1" t="n">
        <v>0</v>
      </c>
      <c r="O1080" s="1" t="n">
        <v>0</v>
      </c>
      <c r="P1080" s="1" t="n">
        <v>0</v>
      </c>
      <c r="Q1080" s="1" t="n">
        <v>1</v>
      </c>
      <c r="R1080" s="1" t="n">
        <v>3.0645E-005</v>
      </c>
      <c r="S1080" s="1" t="n">
        <v>8.437E-007</v>
      </c>
      <c r="T1080" s="1" t="n">
        <v>4</v>
      </c>
      <c r="U1080" s="1" t="n">
        <v>0</v>
      </c>
      <c r="V1080" s="1" t="n">
        <v>0</v>
      </c>
      <c r="W1080" s="186" t="s">
        <v>1724</v>
      </c>
      <c r="X1080" s="1" t="s">
        <v>1613</v>
      </c>
      <c r="Y1080" s="1" t="s">
        <v>309</v>
      </c>
    </row>
    <row r="1081" customFormat="false" ht="14.25" hidden="false" customHeight="true" outlineLevel="0" collapsed="false">
      <c r="A1081" s="1" t="s">
        <v>1722</v>
      </c>
      <c r="B1081" s="1" t="s">
        <v>305</v>
      </c>
      <c r="C1081" s="1" t="n">
        <v>0</v>
      </c>
      <c r="D1081" s="1" t="n">
        <v>200</v>
      </c>
      <c r="E1081" s="1" t="n">
        <v>976</v>
      </c>
      <c r="F1081" s="1" t="s">
        <v>306</v>
      </c>
      <c r="G1081" s="184" t="n">
        <v>0.0030552</v>
      </c>
      <c r="H1081" s="184" t="n">
        <v>8.43E-005</v>
      </c>
      <c r="I1081" s="184" t="n">
        <v>-8.2317E-006</v>
      </c>
      <c r="J1081" s="184" t="n">
        <v>-4.07E-007</v>
      </c>
      <c r="K1081" s="184" t="n">
        <v>0.0030634</v>
      </c>
      <c r="L1081" s="184" t="n">
        <v>8.47E-005</v>
      </c>
      <c r="M1081" s="185" t="n">
        <v>1.58</v>
      </c>
      <c r="N1081" s="1" t="n">
        <v>0</v>
      </c>
      <c r="O1081" s="1" t="n">
        <v>0</v>
      </c>
      <c r="P1081" s="1" t="n">
        <v>0</v>
      </c>
      <c r="Q1081" s="1" t="n">
        <v>1</v>
      </c>
      <c r="R1081" s="1" t="n">
        <v>3.0634E-005</v>
      </c>
      <c r="S1081" s="1" t="n">
        <v>8.473E-007</v>
      </c>
      <c r="T1081" s="1" t="n">
        <v>4</v>
      </c>
      <c r="U1081" s="1" t="n">
        <v>0</v>
      </c>
      <c r="V1081" s="1" t="n">
        <v>0</v>
      </c>
      <c r="W1081" s="186" t="s">
        <v>1725</v>
      </c>
      <c r="X1081" s="1" t="s">
        <v>1613</v>
      </c>
      <c r="Y1081" s="1" t="s">
        <v>309</v>
      </c>
    </row>
    <row r="1082" customFormat="false" ht="14.25" hidden="false" customHeight="true" outlineLevel="0" collapsed="false">
      <c r="A1082" s="1" t="s">
        <v>1726</v>
      </c>
      <c r="B1082" s="1" t="s">
        <v>305</v>
      </c>
      <c r="C1082" s="1" t="n">
        <v>0</v>
      </c>
      <c r="D1082" s="1" t="n">
        <v>200</v>
      </c>
      <c r="E1082" s="1" t="n">
        <v>976</v>
      </c>
      <c r="F1082" s="1" t="s">
        <v>306</v>
      </c>
      <c r="G1082" s="184" t="n">
        <v>0.00032398</v>
      </c>
      <c r="H1082" s="184" t="n">
        <v>9.9953E-006</v>
      </c>
      <c r="I1082" s="184" t="n">
        <v>-8.2317E-006</v>
      </c>
      <c r="J1082" s="184" t="n">
        <v>-4.07E-007</v>
      </c>
      <c r="K1082" s="184" t="n">
        <v>0.00033222</v>
      </c>
      <c r="L1082" s="184" t="n">
        <v>1.0402E-005</v>
      </c>
      <c r="M1082" s="185" t="n">
        <v>1.79</v>
      </c>
      <c r="N1082" s="1" t="n">
        <v>0</v>
      </c>
      <c r="O1082" s="1" t="n">
        <v>0</v>
      </c>
      <c r="P1082" s="1" t="n">
        <v>0</v>
      </c>
      <c r="Q1082" s="1" t="n">
        <v>1</v>
      </c>
      <c r="R1082" s="1" t="n">
        <v>3.3222E-006</v>
      </c>
      <c r="S1082" s="1" t="n">
        <v>1.04E-007</v>
      </c>
      <c r="T1082" s="1" t="n">
        <v>3</v>
      </c>
      <c r="U1082" s="1" t="n">
        <v>0</v>
      </c>
      <c r="V1082" s="1" t="n">
        <v>0</v>
      </c>
      <c r="W1082" s="186" t="s">
        <v>1727</v>
      </c>
      <c r="X1082" s="1" t="s">
        <v>1613</v>
      </c>
      <c r="Y1082" s="1" t="s">
        <v>309</v>
      </c>
    </row>
    <row r="1083" customFormat="false" ht="14.25" hidden="false" customHeight="true" outlineLevel="0" collapsed="false">
      <c r="A1083" s="1" t="s">
        <v>1726</v>
      </c>
      <c r="B1083" s="1" t="s">
        <v>305</v>
      </c>
      <c r="C1083" s="1" t="n">
        <v>0</v>
      </c>
      <c r="D1083" s="1" t="n">
        <v>200</v>
      </c>
      <c r="E1083" s="1" t="n">
        <v>976</v>
      </c>
      <c r="F1083" s="1" t="s">
        <v>306</v>
      </c>
      <c r="G1083" s="184" t="n">
        <v>0.00032416</v>
      </c>
      <c r="H1083" s="184" t="n">
        <v>9.6066E-006</v>
      </c>
      <c r="I1083" s="184" t="n">
        <v>-8.2317E-006</v>
      </c>
      <c r="J1083" s="184" t="n">
        <v>-4.07E-007</v>
      </c>
      <c r="K1083" s="184" t="n">
        <v>0.0003324</v>
      </c>
      <c r="L1083" s="184" t="n">
        <v>1.0014E-005</v>
      </c>
      <c r="M1083" s="185" t="n">
        <v>1.73</v>
      </c>
      <c r="N1083" s="1" t="n">
        <v>0</v>
      </c>
      <c r="O1083" s="1" t="n">
        <v>0</v>
      </c>
      <c r="P1083" s="1" t="n">
        <v>0</v>
      </c>
      <c r="Q1083" s="1" t="n">
        <v>1</v>
      </c>
      <c r="R1083" s="1" t="n">
        <v>3.324E-006</v>
      </c>
      <c r="S1083" s="1" t="n">
        <v>1.001E-007</v>
      </c>
      <c r="T1083" s="1" t="n">
        <v>3</v>
      </c>
      <c r="U1083" s="1" t="n">
        <v>0</v>
      </c>
      <c r="V1083" s="1" t="n">
        <v>0</v>
      </c>
      <c r="W1083" s="186" t="s">
        <v>1728</v>
      </c>
      <c r="X1083" s="1" t="s">
        <v>1613</v>
      </c>
      <c r="Y1083" s="1" t="s">
        <v>309</v>
      </c>
    </row>
    <row r="1084" customFormat="false" ht="14.25" hidden="false" customHeight="true" outlineLevel="0" collapsed="false">
      <c r="A1084" s="1" t="s">
        <v>1726</v>
      </c>
      <c r="B1084" s="1" t="s">
        <v>305</v>
      </c>
      <c r="C1084" s="1" t="n">
        <v>0</v>
      </c>
      <c r="D1084" s="1" t="n">
        <v>200</v>
      </c>
      <c r="E1084" s="1" t="n">
        <v>976</v>
      </c>
      <c r="F1084" s="1" t="s">
        <v>306</v>
      </c>
      <c r="G1084" s="184" t="n">
        <v>0.00032421</v>
      </c>
      <c r="H1084" s="184" t="n">
        <v>9.0871E-006</v>
      </c>
      <c r="I1084" s="184" t="n">
        <v>-8.2317E-006</v>
      </c>
      <c r="J1084" s="184" t="n">
        <v>-4.07E-007</v>
      </c>
      <c r="K1084" s="184" t="n">
        <v>0.00033245</v>
      </c>
      <c r="L1084" s="184" t="n">
        <v>9.4942E-006</v>
      </c>
      <c r="M1084" s="185" t="n">
        <v>1.64</v>
      </c>
      <c r="N1084" s="1" t="n">
        <v>0</v>
      </c>
      <c r="O1084" s="1" t="n">
        <v>0</v>
      </c>
      <c r="P1084" s="1" t="n">
        <v>0</v>
      </c>
      <c r="Q1084" s="1" t="n">
        <v>1</v>
      </c>
      <c r="R1084" s="1" t="n">
        <v>3.3245E-006</v>
      </c>
      <c r="S1084" s="1" t="n">
        <v>9.49E-008</v>
      </c>
      <c r="T1084" s="1" t="n">
        <v>3</v>
      </c>
      <c r="U1084" s="1" t="n">
        <v>0</v>
      </c>
      <c r="V1084" s="1" t="n">
        <v>0</v>
      </c>
      <c r="W1084" s="186" t="s">
        <v>1729</v>
      </c>
      <c r="X1084" s="1" t="s">
        <v>1613</v>
      </c>
      <c r="Y1084" s="1" t="s">
        <v>309</v>
      </c>
    </row>
    <row r="1085" customFormat="false" ht="14.25" hidden="false" customHeight="true" outlineLevel="0" collapsed="false">
      <c r="A1085" s="1" t="s">
        <v>1730</v>
      </c>
      <c r="B1085" s="1" t="s">
        <v>305</v>
      </c>
      <c r="C1085" s="1" t="n">
        <v>0</v>
      </c>
      <c r="D1085" s="1" t="n">
        <v>200</v>
      </c>
      <c r="E1085" s="1" t="n">
        <v>976</v>
      </c>
      <c r="F1085" s="1" t="s">
        <v>306</v>
      </c>
      <c r="G1085" s="184" t="n">
        <v>0.00095167</v>
      </c>
      <c r="H1085" s="184" t="n">
        <v>2.5775E-005</v>
      </c>
      <c r="I1085" s="184" t="n">
        <v>-8.2317E-006</v>
      </c>
      <c r="J1085" s="184" t="n">
        <v>-4.07E-007</v>
      </c>
      <c r="K1085" s="184" t="n">
        <v>0.0009599</v>
      </c>
      <c r="L1085" s="184" t="n">
        <v>2.6182E-005</v>
      </c>
      <c r="M1085" s="185" t="n">
        <v>1.56</v>
      </c>
      <c r="N1085" s="1" t="n">
        <v>0</v>
      </c>
      <c r="O1085" s="1" t="n">
        <v>0</v>
      </c>
      <c r="P1085" s="1" t="n">
        <v>0</v>
      </c>
      <c r="Q1085" s="1" t="n">
        <v>1</v>
      </c>
      <c r="R1085" s="1" t="n">
        <v>9.599E-006</v>
      </c>
      <c r="S1085" s="1" t="n">
        <v>2.618E-007</v>
      </c>
      <c r="T1085" s="1" t="n">
        <v>3</v>
      </c>
      <c r="U1085" s="1" t="n">
        <v>0</v>
      </c>
      <c r="V1085" s="1" t="n">
        <v>0</v>
      </c>
      <c r="W1085" s="186" t="s">
        <v>1731</v>
      </c>
      <c r="X1085" s="1" t="s">
        <v>1613</v>
      </c>
      <c r="Y1085" s="1" t="s">
        <v>309</v>
      </c>
    </row>
    <row r="1086" customFormat="false" ht="14.25" hidden="false" customHeight="true" outlineLevel="0" collapsed="false">
      <c r="A1086" s="1" t="s">
        <v>1730</v>
      </c>
      <c r="B1086" s="1" t="s">
        <v>305</v>
      </c>
      <c r="C1086" s="1" t="n">
        <v>0</v>
      </c>
      <c r="D1086" s="1" t="n">
        <v>200</v>
      </c>
      <c r="E1086" s="1" t="n">
        <v>976</v>
      </c>
      <c r="F1086" s="1" t="s">
        <v>306</v>
      </c>
      <c r="G1086" s="184" t="n">
        <v>0.00095196</v>
      </c>
      <c r="H1086" s="184" t="n">
        <v>2.5974E-005</v>
      </c>
      <c r="I1086" s="184" t="n">
        <v>-8.2317E-006</v>
      </c>
      <c r="J1086" s="184" t="n">
        <v>-4.07E-007</v>
      </c>
      <c r="K1086" s="184" t="n">
        <v>0.00096019</v>
      </c>
      <c r="L1086" s="184" t="n">
        <v>2.6381E-005</v>
      </c>
      <c r="M1086" s="185" t="n">
        <v>1.57</v>
      </c>
      <c r="N1086" s="1" t="n">
        <v>0</v>
      </c>
      <c r="O1086" s="1" t="n">
        <v>0</v>
      </c>
      <c r="P1086" s="1" t="n">
        <v>0</v>
      </c>
      <c r="Q1086" s="1" t="n">
        <v>1</v>
      </c>
      <c r="R1086" s="1" t="n">
        <v>9.6019E-006</v>
      </c>
      <c r="S1086" s="1" t="n">
        <v>2.638E-007</v>
      </c>
      <c r="T1086" s="1" t="n">
        <v>3</v>
      </c>
      <c r="U1086" s="1" t="n">
        <v>0</v>
      </c>
      <c r="V1086" s="1" t="n">
        <v>0</v>
      </c>
      <c r="W1086" s="186" t="s">
        <v>1732</v>
      </c>
      <c r="X1086" s="1" t="s">
        <v>1613</v>
      </c>
      <c r="Y1086" s="1" t="s">
        <v>309</v>
      </c>
    </row>
    <row r="1087" customFormat="false" ht="14.25" hidden="false" customHeight="true" outlineLevel="0" collapsed="false">
      <c r="A1087" s="1" t="s">
        <v>1730</v>
      </c>
      <c r="B1087" s="1" t="s">
        <v>305</v>
      </c>
      <c r="C1087" s="1" t="n">
        <v>0</v>
      </c>
      <c r="D1087" s="1" t="n">
        <v>200</v>
      </c>
      <c r="E1087" s="1" t="n">
        <v>976</v>
      </c>
      <c r="F1087" s="1" t="s">
        <v>306</v>
      </c>
      <c r="G1087" s="184" t="n">
        <v>0.00095159</v>
      </c>
      <c r="H1087" s="184" t="n">
        <v>2.6118E-005</v>
      </c>
      <c r="I1087" s="184" t="n">
        <v>-8.2317E-006</v>
      </c>
      <c r="J1087" s="184" t="n">
        <v>-4.07E-007</v>
      </c>
      <c r="K1087" s="184" t="n">
        <v>0.00095982</v>
      </c>
      <c r="L1087" s="184" t="n">
        <v>2.6525E-005</v>
      </c>
      <c r="M1087" s="185" t="n">
        <v>1.58</v>
      </c>
      <c r="N1087" s="1" t="n">
        <v>0</v>
      </c>
      <c r="O1087" s="1" t="n">
        <v>0</v>
      </c>
      <c r="P1087" s="1" t="n">
        <v>0</v>
      </c>
      <c r="Q1087" s="1" t="n">
        <v>1</v>
      </c>
      <c r="R1087" s="1" t="n">
        <v>9.5982E-006</v>
      </c>
      <c r="S1087" s="1" t="n">
        <v>2.652E-007</v>
      </c>
      <c r="T1087" s="1" t="n">
        <v>3</v>
      </c>
      <c r="U1087" s="1" t="n">
        <v>0</v>
      </c>
      <c r="V1087" s="1" t="n">
        <v>0</v>
      </c>
      <c r="W1087" s="186" t="s">
        <v>1733</v>
      </c>
      <c r="X1087" s="1" t="s">
        <v>1613</v>
      </c>
      <c r="Y1087" s="1" t="s">
        <v>309</v>
      </c>
    </row>
    <row r="1088" customFormat="false" ht="14.25" hidden="false" customHeight="true" outlineLevel="0" collapsed="false">
      <c r="A1088" s="1" t="s">
        <v>1734</v>
      </c>
      <c r="B1088" s="1" t="s">
        <v>305</v>
      </c>
      <c r="C1088" s="1" t="n">
        <v>0</v>
      </c>
      <c r="D1088" s="1" t="n">
        <v>200</v>
      </c>
      <c r="E1088" s="1" t="n">
        <v>976</v>
      </c>
      <c r="F1088" s="1" t="s">
        <v>306</v>
      </c>
      <c r="G1088" s="184" t="n">
        <v>0.00047932</v>
      </c>
      <c r="H1088" s="184" t="n">
        <v>1.3292E-005</v>
      </c>
      <c r="I1088" s="184" t="n">
        <v>-8.2317E-006</v>
      </c>
      <c r="J1088" s="184" t="n">
        <v>-4.07E-007</v>
      </c>
      <c r="K1088" s="184" t="n">
        <v>0.00048755</v>
      </c>
      <c r="L1088" s="184" t="n">
        <v>1.3699E-005</v>
      </c>
      <c r="M1088" s="185" t="n">
        <v>1.61</v>
      </c>
      <c r="N1088" s="1" t="n">
        <v>0</v>
      </c>
      <c r="O1088" s="1" t="n">
        <v>0</v>
      </c>
      <c r="P1088" s="1" t="n">
        <v>0</v>
      </c>
      <c r="Q1088" s="1" t="n">
        <v>1</v>
      </c>
      <c r="R1088" s="1" t="n">
        <v>4.8755E-006</v>
      </c>
      <c r="S1088" s="1" t="n">
        <v>1.37E-007</v>
      </c>
      <c r="T1088" s="1" t="n">
        <v>3</v>
      </c>
      <c r="U1088" s="1" t="n">
        <v>0</v>
      </c>
      <c r="V1088" s="1" t="n">
        <v>0</v>
      </c>
      <c r="W1088" s="186" t="s">
        <v>1735</v>
      </c>
      <c r="X1088" s="1" t="s">
        <v>1613</v>
      </c>
      <c r="Y1088" s="1" t="s">
        <v>309</v>
      </c>
    </row>
    <row r="1089" customFormat="false" ht="14.25" hidden="false" customHeight="true" outlineLevel="0" collapsed="false">
      <c r="A1089" s="1" t="s">
        <v>1734</v>
      </c>
      <c r="B1089" s="1" t="s">
        <v>305</v>
      </c>
      <c r="C1089" s="1" t="n">
        <v>0</v>
      </c>
      <c r="D1089" s="1" t="n">
        <v>200</v>
      </c>
      <c r="E1089" s="1" t="n">
        <v>976</v>
      </c>
      <c r="F1089" s="1" t="s">
        <v>306</v>
      </c>
      <c r="G1089" s="184" t="n">
        <v>0.00047968</v>
      </c>
      <c r="H1089" s="184" t="n">
        <v>1.2933E-005</v>
      </c>
      <c r="I1089" s="184" t="n">
        <v>-8.2317E-006</v>
      </c>
      <c r="J1089" s="184" t="n">
        <v>-4.07E-007</v>
      </c>
      <c r="K1089" s="184" t="n">
        <v>0.00048792</v>
      </c>
      <c r="L1089" s="184" t="n">
        <v>1.334E-005</v>
      </c>
      <c r="M1089" s="185" t="n">
        <v>1.57</v>
      </c>
      <c r="N1089" s="1" t="n">
        <v>0</v>
      </c>
      <c r="O1089" s="1" t="n">
        <v>0</v>
      </c>
      <c r="P1089" s="1" t="n">
        <v>0</v>
      </c>
      <c r="Q1089" s="1" t="n">
        <v>1</v>
      </c>
      <c r="R1089" s="1" t="n">
        <v>4.8792E-006</v>
      </c>
      <c r="S1089" s="1" t="n">
        <v>1.334E-007</v>
      </c>
      <c r="T1089" s="1" t="n">
        <v>3</v>
      </c>
      <c r="U1089" s="1" t="n">
        <v>0</v>
      </c>
      <c r="V1089" s="1" t="n">
        <v>0</v>
      </c>
      <c r="W1089" s="186" t="s">
        <v>1736</v>
      </c>
      <c r="X1089" s="1" t="s">
        <v>1613</v>
      </c>
      <c r="Y1089" s="1" t="s">
        <v>309</v>
      </c>
    </row>
    <row r="1090" customFormat="false" ht="14.25" hidden="false" customHeight="true" outlineLevel="0" collapsed="false">
      <c r="A1090" s="1" t="s">
        <v>1734</v>
      </c>
      <c r="B1090" s="1" t="s">
        <v>305</v>
      </c>
      <c r="C1090" s="1" t="n">
        <v>0</v>
      </c>
      <c r="D1090" s="1" t="n">
        <v>200</v>
      </c>
      <c r="E1090" s="1" t="n">
        <v>976</v>
      </c>
      <c r="F1090" s="1" t="s">
        <v>306</v>
      </c>
      <c r="G1090" s="184" t="n">
        <v>0.00047917</v>
      </c>
      <c r="H1090" s="184" t="n">
        <v>1.3143E-005</v>
      </c>
      <c r="I1090" s="184" t="n">
        <v>-8.2317E-006</v>
      </c>
      <c r="J1090" s="184" t="n">
        <v>-4.07E-007</v>
      </c>
      <c r="K1090" s="184" t="n">
        <v>0.0004874</v>
      </c>
      <c r="L1090" s="184" t="n">
        <v>1.355E-005</v>
      </c>
      <c r="M1090" s="185" t="n">
        <v>1.59</v>
      </c>
      <c r="N1090" s="1" t="n">
        <v>0</v>
      </c>
      <c r="O1090" s="1" t="n">
        <v>0</v>
      </c>
      <c r="P1090" s="1" t="n">
        <v>0</v>
      </c>
      <c r="Q1090" s="1" t="n">
        <v>1</v>
      </c>
      <c r="R1090" s="1" t="n">
        <v>4.874E-006</v>
      </c>
      <c r="S1090" s="1" t="n">
        <v>1.355E-007</v>
      </c>
      <c r="T1090" s="1" t="n">
        <v>3</v>
      </c>
      <c r="U1090" s="1" t="n">
        <v>0</v>
      </c>
      <c r="V1090" s="1" t="n">
        <v>0</v>
      </c>
      <c r="W1090" s="186" t="s">
        <v>1737</v>
      </c>
      <c r="X1090" s="1" t="s">
        <v>1613</v>
      </c>
      <c r="Y1090" s="1" t="s">
        <v>309</v>
      </c>
    </row>
    <row r="1091" customFormat="false" ht="14.25" hidden="false" customHeight="true" outlineLevel="0" collapsed="false">
      <c r="A1091" s="1" t="s">
        <v>1738</v>
      </c>
      <c r="B1091" s="1" t="s">
        <v>305</v>
      </c>
      <c r="C1091" s="1" t="n">
        <v>0</v>
      </c>
      <c r="D1091" s="1" t="n">
        <v>200</v>
      </c>
      <c r="E1091" s="1" t="n">
        <v>976</v>
      </c>
      <c r="F1091" s="1" t="s">
        <v>306</v>
      </c>
      <c r="G1091" s="184" t="n">
        <v>0.00022942</v>
      </c>
      <c r="H1091" s="184" t="n">
        <v>6.7229E-006</v>
      </c>
      <c r="I1091" s="184" t="n">
        <v>-8.2317E-006</v>
      </c>
      <c r="J1091" s="184" t="n">
        <v>-4.07E-007</v>
      </c>
      <c r="K1091" s="184" t="n">
        <v>0.00023765</v>
      </c>
      <c r="L1091" s="184" t="n">
        <v>7.13E-006</v>
      </c>
      <c r="M1091" s="185" t="n">
        <v>1.72</v>
      </c>
      <c r="N1091" s="1" t="n">
        <v>0</v>
      </c>
      <c r="O1091" s="1" t="n">
        <v>0</v>
      </c>
      <c r="P1091" s="1" t="n">
        <v>0</v>
      </c>
      <c r="Q1091" s="1" t="n">
        <v>1</v>
      </c>
      <c r="R1091" s="1" t="n">
        <v>2.3765E-006</v>
      </c>
      <c r="S1091" s="1" t="n">
        <v>7.13E-008</v>
      </c>
      <c r="T1091" s="1" t="n">
        <v>2</v>
      </c>
      <c r="U1091" s="1" t="n">
        <v>0</v>
      </c>
      <c r="V1091" s="1" t="n">
        <v>0</v>
      </c>
      <c r="W1091" s="186" t="s">
        <v>1739</v>
      </c>
      <c r="X1091" s="1" t="s">
        <v>1613</v>
      </c>
      <c r="Y1091" s="1" t="s">
        <v>309</v>
      </c>
    </row>
    <row r="1092" customFormat="false" ht="14.25" hidden="false" customHeight="true" outlineLevel="0" collapsed="false">
      <c r="A1092" s="1" t="s">
        <v>1738</v>
      </c>
      <c r="B1092" s="1" t="s">
        <v>305</v>
      </c>
      <c r="C1092" s="1" t="n">
        <v>0</v>
      </c>
      <c r="D1092" s="1" t="n">
        <v>200</v>
      </c>
      <c r="E1092" s="1" t="n">
        <v>976</v>
      </c>
      <c r="F1092" s="1" t="s">
        <v>306</v>
      </c>
      <c r="G1092" s="184" t="n">
        <v>0.00022943</v>
      </c>
      <c r="H1092" s="184" t="n">
        <v>6.7675E-006</v>
      </c>
      <c r="I1092" s="184" t="n">
        <v>-8.2317E-006</v>
      </c>
      <c r="J1092" s="184" t="n">
        <v>-4.07E-007</v>
      </c>
      <c r="K1092" s="184" t="n">
        <v>0.00023766</v>
      </c>
      <c r="L1092" s="184" t="n">
        <v>7.1745E-006</v>
      </c>
      <c r="M1092" s="185" t="n">
        <v>1.73</v>
      </c>
      <c r="N1092" s="1" t="n">
        <v>0</v>
      </c>
      <c r="O1092" s="1" t="n">
        <v>0</v>
      </c>
      <c r="P1092" s="1" t="n">
        <v>0</v>
      </c>
      <c r="Q1092" s="1" t="n">
        <v>1</v>
      </c>
      <c r="R1092" s="1" t="n">
        <v>2.3766E-006</v>
      </c>
      <c r="S1092" s="1" t="n">
        <v>7.17E-008</v>
      </c>
      <c r="T1092" s="1" t="n">
        <v>2</v>
      </c>
      <c r="U1092" s="1" t="n">
        <v>0</v>
      </c>
      <c r="V1092" s="1" t="n">
        <v>0</v>
      </c>
      <c r="W1092" s="186" t="s">
        <v>1740</v>
      </c>
      <c r="X1092" s="1" t="s">
        <v>1613</v>
      </c>
      <c r="Y1092" s="1" t="s">
        <v>309</v>
      </c>
    </row>
    <row r="1093" customFormat="false" ht="14.25" hidden="false" customHeight="true" outlineLevel="0" collapsed="false">
      <c r="A1093" s="1" t="s">
        <v>1738</v>
      </c>
      <c r="B1093" s="1" t="s">
        <v>305</v>
      </c>
      <c r="C1093" s="1" t="n">
        <v>0</v>
      </c>
      <c r="D1093" s="1" t="n">
        <v>200</v>
      </c>
      <c r="E1093" s="1" t="n">
        <v>976</v>
      </c>
      <c r="F1093" s="1" t="s">
        <v>306</v>
      </c>
      <c r="G1093" s="184" t="n">
        <v>0.00022944</v>
      </c>
      <c r="H1093" s="184" t="n">
        <v>6.8678E-006</v>
      </c>
      <c r="I1093" s="184" t="n">
        <v>-8.2317E-006</v>
      </c>
      <c r="J1093" s="184" t="n">
        <v>-4.07E-007</v>
      </c>
      <c r="K1093" s="184" t="n">
        <v>0.00023767</v>
      </c>
      <c r="L1093" s="184" t="n">
        <v>7.2749E-006</v>
      </c>
      <c r="M1093" s="185" t="n">
        <v>1.75</v>
      </c>
      <c r="N1093" s="1" t="n">
        <v>0</v>
      </c>
      <c r="O1093" s="1" t="n">
        <v>0</v>
      </c>
      <c r="P1093" s="1" t="n">
        <v>0</v>
      </c>
      <c r="Q1093" s="1" t="n">
        <v>1</v>
      </c>
      <c r="R1093" s="1" t="n">
        <v>2.3767E-006</v>
      </c>
      <c r="S1093" s="1" t="n">
        <v>7.27E-008</v>
      </c>
      <c r="T1093" s="1" t="n">
        <v>2</v>
      </c>
      <c r="U1093" s="1" t="n">
        <v>0</v>
      </c>
      <c r="V1093" s="1" t="n">
        <v>0</v>
      </c>
      <c r="W1093" s="186" t="s">
        <v>1741</v>
      </c>
      <c r="X1093" s="1" t="s">
        <v>1613</v>
      </c>
      <c r="Y1093" s="1" t="s">
        <v>309</v>
      </c>
    </row>
    <row r="1094" customFormat="false" ht="14.25" hidden="false" customHeight="true" outlineLevel="0" collapsed="false">
      <c r="A1094" s="1" t="s">
        <v>1742</v>
      </c>
      <c r="B1094" s="1" t="s">
        <v>305</v>
      </c>
      <c r="C1094" s="1" t="n">
        <v>0</v>
      </c>
      <c r="D1094" s="1" t="n">
        <v>200</v>
      </c>
      <c r="E1094" s="1" t="n">
        <v>976</v>
      </c>
      <c r="F1094" s="1" t="s">
        <v>306</v>
      </c>
      <c r="G1094" s="184" t="n">
        <v>0.00019327</v>
      </c>
      <c r="H1094" s="184" t="n">
        <v>5.5199E-006</v>
      </c>
      <c r="I1094" s="184" t="n">
        <v>-8.2317E-006</v>
      </c>
      <c r="J1094" s="184" t="n">
        <v>-4.07E-007</v>
      </c>
      <c r="K1094" s="184" t="n">
        <v>0.0002015</v>
      </c>
      <c r="L1094" s="184" t="n">
        <v>5.927E-006</v>
      </c>
      <c r="M1094" s="185" t="n">
        <v>1.68</v>
      </c>
      <c r="N1094" s="1" t="n">
        <v>0</v>
      </c>
      <c r="O1094" s="1" t="n">
        <v>0</v>
      </c>
      <c r="P1094" s="1" t="n">
        <v>0</v>
      </c>
      <c r="Q1094" s="1" t="n">
        <v>1</v>
      </c>
      <c r="R1094" s="1" t="n">
        <v>2.015E-006</v>
      </c>
      <c r="S1094" s="1" t="n">
        <v>5.93E-008</v>
      </c>
      <c r="T1094" s="1" t="n">
        <v>2</v>
      </c>
      <c r="U1094" s="1" t="n">
        <v>0</v>
      </c>
      <c r="V1094" s="1" t="n">
        <v>0</v>
      </c>
      <c r="W1094" s="186" t="s">
        <v>1743</v>
      </c>
      <c r="X1094" s="1" t="s">
        <v>1613</v>
      </c>
      <c r="Y1094" s="1" t="s">
        <v>309</v>
      </c>
    </row>
    <row r="1095" customFormat="false" ht="14.25" hidden="false" customHeight="true" outlineLevel="0" collapsed="false">
      <c r="A1095" s="1" t="s">
        <v>1742</v>
      </c>
      <c r="B1095" s="1" t="s">
        <v>305</v>
      </c>
      <c r="C1095" s="1" t="n">
        <v>0</v>
      </c>
      <c r="D1095" s="1" t="n">
        <v>200</v>
      </c>
      <c r="E1095" s="1" t="n">
        <v>976</v>
      </c>
      <c r="F1095" s="1" t="s">
        <v>306</v>
      </c>
      <c r="G1095" s="184" t="n">
        <v>0.00019332</v>
      </c>
      <c r="H1095" s="184" t="n">
        <v>5.5276E-006</v>
      </c>
      <c r="I1095" s="184" t="n">
        <v>-8.2317E-006</v>
      </c>
      <c r="J1095" s="184" t="n">
        <v>-4.07E-007</v>
      </c>
      <c r="K1095" s="184" t="n">
        <v>0.00020155</v>
      </c>
      <c r="L1095" s="184" t="n">
        <v>5.9346E-006</v>
      </c>
      <c r="M1095" s="185" t="n">
        <v>1.69</v>
      </c>
      <c r="N1095" s="1" t="n">
        <v>0</v>
      </c>
      <c r="O1095" s="1" t="n">
        <v>0</v>
      </c>
      <c r="P1095" s="1" t="n">
        <v>0</v>
      </c>
      <c r="Q1095" s="1" t="n">
        <v>1</v>
      </c>
      <c r="R1095" s="1" t="n">
        <v>2.0155E-006</v>
      </c>
      <c r="S1095" s="1" t="n">
        <v>5.93E-008</v>
      </c>
      <c r="T1095" s="1" t="n">
        <v>2</v>
      </c>
      <c r="U1095" s="1" t="n">
        <v>0</v>
      </c>
      <c r="V1095" s="1" t="n">
        <v>0</v>
      </c>
      <c r="W1095" s="186" t="s">
        <v>1744</v>
      </c>
      <c r="X1095" s="1" t="s">
        <v>1613</v>
      </c>
      <c r="Y1095" s="1" t="s">
        <v>309</v>
      </c>
    </row>
    <row r="1096" customFormat="false" ht="14.25" hidden="false" customHeight="true" outlineLevel="0" collapsed="false">
      <c r="A1096" s="1" t="s">
        <v>1742</v>
      </c>
      <c r="B1096" s="1" t="s">
        <v>305</v>
      </c>
      <c r="C1096" s="1" t="n">
        <v>0</v>
      </c>
      <c r="D1096" s="1" t="n">
        <v>200</v>
      </c>
      <c r="E1096" s="1" t="n">
        <v>976</v>
      </c>
      <c r="F1096" s="1" t="s">
        <v>306</v>
      </c>
      <c r="G1096" s="184" t="n">
        <v>0.00019331</v>
      </c>
      <c r="H1096" s="184" t="n">
        <v>5.7647E-006</v>
      </c>
      <c r="I1096" s="184" t="n">
        <v>-8.2317E-006</v>
      </c>
      <c r="J1096" s="184" t="n">
        <v>-4.07E-007</v>
      </c>
      <c r="K1096" s="184" t="n">
        <v>0.00020155</v>
      </c>
      <c r="L1096" s="184" t="n">
        <v>6.1717E-006</v>
      </c>
      <c r="M1096" s="185" t="n">
        <v>1.75</v>
      </c>
      <c r="N1096" s="1" t="n">
        <v>0</v>
      </c>
      <c r="O1096" s="1" t="n">
        <v>0</v>
      </c>
      <c r="P1096" s="1" t="n">
        <v>0</v>
      </c>
      <c r="Q1096" s="1" t="n">
        <v>1</v>
      </c>
      <c r="R1096" s="1" t="n">
        <v>2.0155E-006</v>
      </c>
      <c r="S1096" s="1" t="n">
        <v>6.17E-008</v>
      </c>
      <c r="T1096" s="1" t="n">
        <v>2</v>
      </c>
      <c r="U1096" s="1" t="n">
        <v>0</v>
      </c>
      <c r="V1096" s="1" t="n">
        <v>0</v>
      </c>
      <c r="W1096" s="186" t="s">
        <v>1745</v>
      </c>
      <c r="X1096" s="1" t="s">
        <v>1613</v>
      </c>
      <c r="Y1096" s="1" t="s">
        <v>309</v>
      </c>
    </row>
    <row r="1097" customFormat="false" ht="14.25" hidden="false" customHeight="true" outlineLevel="0" collapsed="false">
      <c r="A1097" s="1" t="s">
        <v>1746</v>
      </c>
      <c r="B1097" s="1" t="s">
        <v>305</v>
      </c>
      <c r="C1097" s="1" t="n">
        <v>0</v>
      </c>
      <c r="D1097" s="1" t="n">
        <v>200</v>
      </c>
      <c r="E1097" s="1" t="n">
        <v>976</v>
      </c>
      <c r="F1097" s="1" t="s">
        <v>306</v>
      </c>
      <c r="G1097" s="184" t="n">
        <v>0.00036247</v>
      </c>
      <c r="H1097" s="184" t="n">
        <v>9.6813E-006</v>
      </c>
      <c r="I1097" s="184" t="n">
        <v>-8.2317E-006</v>
      </c>
      <c r="J1097" s="184" t="n">
        <v>-4.07E-007</v>
      </c>
      <c r="K1097" s="184" t="n">
        <v>0.00037071</v>
      </c>
      <c r="L1097" s="184" t="n">
        <v>1.0088E-005</v>
      </c>
      <c r="M1097" s="185" t="n">
        <v>1.56</v>
      </c>
      <c r="N1097" s="1" t="n">
        <v>0</v>
      </c>
      <c r="O1097" s="1" t="n">
        <v>0</v>
      </c>
      <c r="P1097" s="1" t="n">
        <v>0</v>
      </c>
      <c r="Q1097" s="1" t="n">
        <v>1</v>
      </c>
      <c r="R1097" s="1" t="n">
        <v>3.7071E-006</v>
      </c>
      <c r="S1097" s="1" t="n">
        <v>1.009E-007</v>
      </c>
      <c r="T1097" s="1" t="n">
        <v>3</v>
      </c>
      <c r="U1097" s="1" t="n">
        <v>0</v>
      </c>
      <c r="V1097" s="1" t="n">
        <v>0</v>
      </c>
      <c r="W1097" s="186" t="s">
        <v>1747</v>
      </c>
      <c r="X1097" s="1" t="s">
        <v>1613</v>
      </c>
      <c r="Y1097" s="1" t="s">
        <v>309</v>
      </c>
    </row>
    <row r="1098" customFormat="false" ht="14.25" hidden="false" customHeight="true" outlineLevel="0" collapsed="false">
      <c r="A1098" s="1" t="s">
        <v>1746</v>
      </c>
      <c r="B1098" s="1" t="s">
        <v>305</v>
      </c>
      <c r="C1098" s="1" t="n">
        <v>0</v>
      </c>
      <c r="D1098" s="1" t="n">
        <v>200</v>
      </c>
      <c r="E1098" s="1" t="n">
        <v>976</v>
      </c>
      <c r="F1098" s="1" t="s">
        <v>306</v>
      </c>
      <c r="G1098" s="184" t="n">
        <v>0.00036262</v>
      </c>
      <c r="H1098" s="184" t="n">
        <v>1.0067E-005</v>
      </c>
      <c r="I1098" s="184" t="n">
        <v>-8.2317E-006</v>
      </c>
      <c r="J1098" s="184" t="n">
        <v>-4.07E-007</v>
      </c>
      <c r="K1098" s="184" t="n">
        <v>0.00037085</v>
      </c>
      <c r="L1098" s="184" t="n">
        <v>1.0474E-005</v>
      </c>
      <c r="M1098" s="185" t="n">
        <v>1.62</v>
      </c>
      <c r="N1098" s="1" t="n">
        <v>0</v>
      </c>
      <c r="O1098" s="1" t="n">
        <v>0</v>
      </c>
      <c r="P1098" s="1" t="n">
        <v>0</v>
      </c>
      <c r="Q1098" s="1" t="n">
        <v>1</v>
      </c>
      <c r="R1098" s="1" t="n">
        <v>3.7085E-006</v>
      </c>
      <c r="S1098" s="1" t="n">
        <v>1.047E-007</v>
      </c>
      <c r="T1098" s="1" t="n">
        <v>3</v>
      </c>
      <c r="U1098" s="1" t="n">
        <v>0</v>
      </c>
      <c r="V1098" s="1" t="n">
        <v>0</v>
      </c>
      <c r="W1098" s="186" t="s">
        <v>1748</v>
      </c>
      <c r="X1098" s="1" t="s">
        <v>1613</v>
      </c>
      <c r="Y1098" s="1" t="s">
        <v>309</v>
      </c>
    </row>
    <row r="1099" customFormat="false" ht="14.25" hidden="false" customHeight="true" outlineLevel="0" collapsed="false">
      <c r="A1099" s="1" t="s">
        <v>1746</v>
      </c>
      <c r="B1099" s="1" t="s">
        <v>305</v>
      </c>
      <c r="C1099" s="1" t="n">
        <v>0</v>
      </c>
      <c r="D1099" s="1" t="n">
        <v>200</v>
      </c>
      <c r="E1099" s="1" t="n">
        <v>976</v>
      </c>
      <c r="F1099" s="1" t="s">
        <v>306</v>
      </c>
      <c r="G1099" s="184" t="n">
        <v>0.00036245</v>
      </c>
      <c r="H1099" s="184" t="n">
        <v>1.0039E-005</v>
      </c>
      <c r="I1099" s="184" t="n">
        <v>-8.2317E-006</v>
      </c>
      <c r="J1099" s="184" t="n">
        <v>-4.07E-007</v>
      </c>
      <c r="K1099" s="184" t="n">
        <v>0.00037069</v>
      </c>
      <c r="L1099" s="184" t="n">
        <v>1.0446E-005</v>
      </c>
      <c r="M1099" s="185" t="n">
        <v>1.61</v>
      </c>
      <c r="N1099" s="1" t="n">
        <v>0</v>
      </c>
      <c r="O1099" s="1" t="n">
        <v>0</v>
      </c>
      <c r="P1099" s="1" t="n">
        <v>0</v>
      </c>
      <c r="Q1099" s="1" t="n">
        <v>1</v>
      </c>
      <c r="R1099" s="1" t="n">
        <v>3.7069E-006</v>
      </c>
      <c r="S1099" s="1" t="n">
        <v>1.045E-007</v>
      </c>
      <c r="T1099" s="1" t="n">
        <v>3</v>
      </c>
      <c r="U1099" s="1" t="n">
        <v>0</v>
      </c>
      <c r="V1099" s="1" t="n">
        <v>0</v>
      </c>
      <c r="W1099" s="186" t="s">
        <v>1749</v>
      </c>
      <c r="X1099" s="1" t="s">
        <v>1613</v>
      </c>
      <c r="Y1099" s="1" t="s">
        <v>309</v>
      </c>
    </row>
    <row r="1100" customFormat="false" ht="14.25" hidden="false" customHeight="true" outlineLevel="0" collapsed="false">
      <c r="A1100" s="1" t="s">
        <v>1750</v>
      </c>
      <c r="B1100" s="1" t="s">
        <v>305</v>
      </c>
      <c r="C1100" s="1" t="n">
        <v>0</v>
      </c>
      <c r="D1100" s="1" t="n">
        <v>200</v>
      </c>
      <c r="E1100" s="1" t="n">
        <v>976</v>
      </c>
      <c r="F1100" s="1" t="s">
        <v>306</v>
      </c>
      <c r="G1100" s="184" t="n">
        <v>0.0029498</v>
      </c>
      <c r="H1100" s="184" t="n">
        <v>8.86E-005</v>
      </c>
      <c r="I1100" s="184" t="n">
        <v>-8.2317E-006</v>
      </c>
      <c r="J1100" s="184" t="n">
        <v>-4.07E-007</v>
      </c>
      <c r="K1100" s="184" t="n">
        <v>0.002958</v>
      </c>
      <c r="L1100" s="184" t="n">
        <v>8.9E-005</v>
      </c>
      <c r="M1100" s="185" t="n">
        <v>1.72</v>
      </c>
      <c r="N1100" s="1" t="n">
        <v>0</v>
      </c>
      <c r="O1100" s="1" t="n">
        <v>0</v>
      </c>
      <c r="P1100" s="1" t="n">
        <v>0</v>
      </c>
      <c r="Q1100" s="1" t="n">
        <v>1</v>
      </c>
      <c r="R1100" s="1" t="n">
        <v>2.958E-005</v>
      </c>
      <c r="S1100" s="1" t="n">
        <v>8.904E-007</v>
      </c>
      <c r="T1100" s="1" t="n">
        <v>4</v>
      </c>
      <c r="U1100" s="1" t="n">
        <v>0</v>
      </c>
      <c r="V1100" s="1" t="n">
        <v>0</v>
      </c>
      <c r="W1100" s="186" t="s">
        <v>383</v>
      </c>
      <c r="X1100" s="1" t="s">
        <v>1613</v>
      </c>
      <c r="Y1100" s="1" t="s">
        <v>309</v>
      </c>
    </row>
    <row r="1101" customFormat="false" ht="14.25" hidden="false" customHeight="true" outlineLevel="0" collapsed="false">
      <c r="A1101" s="1" t="s">
        <v>1750</v>
      </c>
      <c r="B1101" s="1" t="s">
        <v>305</v>
      </c>
      <c r="C1101" s="1" t="n">
        <v>0</v>
      </c>
      <c r="D1101" s="1" t="n">
        <v>200</v>
      </c>
      <c r="E1101" s="1" t="n">
        <v>976</v>
      </c>
      <c r="F1101" s="1" t="s">
        <v>306</v>
      </c>
      <c r="G1101" s="184" t="n">
        <v>0.0029497</v>
      </c>
      <c r="H1101" s="184" t="n">
        <v>8.93E-005</v>
      </c>
      <c r="I1101" s="184" t="n">
        <v>-8.2317E-006</v>
      </c>
      <c r="J1101" s="184" t="n">
        <v>-4.07E-007</v>
      </c>
      <c r="K1101" s="184" t="n">
        <v>0.0029579</v>
      </c>
      <c r="L1101" s="184" t="n">
        <v>8.97E-005</v>
      </c>
      <c r="M1101" s="185" t="n">
        <v>1.74</v>
      </c>
      <c r="N1101" s="1" t="n">
        <v>0</v>
      </c>
      <c r="O1101" s="1" t="n">
        <v>0</v>
      </c>
      <c r="P1101" s="1" t="n">
        <v>0</v>
      </c>
      <c r="Q1101" s="1" t="n">
        <v>1</v>
      </c>
      <c r="R1101" s="1" t="n">
        <v>2.9579E-005</v>
      </c>
      <c r="S1101" s="1" t="n">
        <v>8.969E-007</v>
      </c>
      <c r="T1101" s="1" t="n">
        <v>4</v>
      </c>
      <c r="U1101" s="1" t="n">
        <v>0</v>
      </c>
      <c r="V1101" s="1" t="n">
        <v>0</v>
      </c>
      <c r="W1101" s="186" t="s">
        <v>1751</v>
      </c>
      <c r="X1101" s="1" t="s">
        <v>1613</v>
      </c>
      <c r="Y1101" s="1" t="s">
        <v>309</v>
      </c>
    </row>
    <row r="1102" customFormat="false" ht="14.25" hidden="false" customHeight="true" outlineLevel="0" collapsed="false">
      <c r="A1102" s="1" t="s">
        <v>1750</v>
      </c>
      <c r="B1102" s="1" t="s">
        <v>305</v>
      </c>
      <c r="C1102" s="1" t="n">
        <v>0</v>
      </c>
      <c r="D1102" s="1" t="n">
        <v>200</v>
      </c>
      <c r="E1102" s="1" t="n">
        <v>976</v>
      </c>
      <c r="F1102" s="1" t="s">
        <v>306</v>
      </c>
      <c r="G1102" s="184" t="n">
        <v>0.00295</v>
      </c>
      <c r="H1102" s="184" t="n">
        <v>8.95E-005</v>
      </c>
      <c r="I1102" s="184" t="n">
        <v>-8.2317E-006</v>
      </c>
      <c r="J1102" s="184" t="n">
        <v>-4.07E-007</v>
      </c>
      <c r="K1102" s="184" t="n">
        <v>0.0029582</v>
      </c>
      <c r="L1102" s="184" t="n">
        <v>8.99E-005</v>
      </c>
      <c r="M1102" s="185" t="n">
        <v>1.74</v>
      </c>
      <c r="N1102" s="1" t="n">
        <v>0</v>
      </c>
      <c r="O1102" s="1" t="n">
        <v>0</v>
      </c>
      <c r="P1102" s="1" t="n">
        <v>0</v>
      </c>
      <c r="Q1102" s="1" t="n">
        <v>1</v>
      </c>
      <c r="R1102" s="1" t="n">
        <v>2.9582E-005</v>
      </c>
      <c r="S1102" s="1" t="n">
        <v>8.988E-007</v>
      </c>
      <c r="T1102" s="1" t="n">
        <v>4</v>
      </c>
      <c r="U1102" s="1" t="n">
        <v>0</v>
      </c>
      <c r="V1102" s="1" t="n">
        <v>0</v>
      </c>
      <c r="W1102" s="186" t="s">
        <v>1752</v>
      </c>
      <c r="X1102" s="1" t="s">
        <v>1613</v>
      </c>
      <c r="Y1102" s="1" t="s">
        <v>309</v>
      </c>
    </row>
    <row r="1103" customFormat="false" ht="14.25" hidden="false" customHeight="true" outlineLevel="0" collapsed="false">
      <c r="A1103" s="1" t="s">
        <v>1753</v>
      </c>
      <c r="B1103" s="1" t="s">
        <v>305</v>
      </c>
      <c r="C1103" s="1" t="n">
        <v>0</v>
      </c>
      <c r="D1103" s="1" t="n">
        <v>200</v>
      </c>
      <c r="E1103" s="1" t="n">
        <v>976</v>
      </c>
      <c r="F1103" s="1" t="s">
        <v>306</v>
      </c>
      <c r="G1103" s="184" t="n">
        <v>0.0035288</v>
      </c>
      <c r="H1103" s="184" t="n">
        <v>0.0001178</v>
      </c>
      <c r="I1103" s="184" t="n">
        <v>-8.2317E-006</v>
      </c>
      <c r="J1103" s="184" t="n">
        <v>-4.07E-007</v>
      </c>
      <c r="K1103" s="184" t="n">
        <v>0.003537</v>
      </c>
      <c r="L1103" s="184" t="n">
        <v>0.0001182</v>
      </c>
      <c r="M1103" s="185" t="n">
        <v>1.91</v>
      </c>
      <c r="N1103" s="1" t="n">
        <v>0</v>
      </c>
      <c r="O1103" s="1" t="n">
        <v>0</v>
      </c>
      <c r="P1103" s="1" t="n">
        <v>0</v>
      </c>
      <c r="Q1103" s="1" t="n">
        <v>1</v>
      </c>
      <c r="R1103" s="1" t="n">
        <v>3.537E-005</v>
      </c>
      <c r="S1103" s="1" t="n">
        <v>1.1816E-006</v>
      </c>
      <c r="T1103" s="1" t="n">
        <v>4</v>
      </c>
      <c r="U1103" s="1" t="n">
        <v>0</v>
      </c>
      <c r="V1103" s="1" t="n">
        <v>0</v>
      </c>
      <c r="W1103" s="186" t="s">
        <v>1754</v>
      </c>
      <c r="X1103" s="1" t="s">
        <v>1613</v>
      </c>
      <c r="Y1103" s="1" t="s">
        <v>309</v>
      </c>
    </row>
    <row r="1104" customFormat="false" ht="14.25" hidden="false" customHeight="true" outlineLevel="0" collapsed="false">
      <c r="A1104" s="1" t="s">
        <v>1753</v>
      </c>
      <c r="B1104" s="1" t="s">
        <v>305</v>
      </c>
      <c r="C1104" s="1" t="n">
        <v>0</v>
      </c>
      <c r="D1104" s="1" t="n">
        <v>200</v>
      </c>
      <c r="E1104" s="1" t="n">
        <v>976</v>
      </c>
      <c r="F1104" s="1" t="s">
        <v>306</v>
      </c>
      <c r="G1104" s="184" t="n">
        <v>0.0035284</v>
      </c>
      <c r="H1104" s="184" t="n">
        <v>0.0001165</v>
      </c>
      <c r="I1104" s="184" t="n">
        <v>-8.2317E-006</v>
      </c>
      <c r="J1104" s="184" t="n">
        <v>-4.07E-007</v>
      </c>
      <c r="K1104" s="184" t="n">
        <v>0.0035367</v>
      </c>
      <c r="L1104" s="184" t="n">
        <v>0.0001169</v>
      </c>
      <c r="M1104" s="185" t="n">
        <v>1.89</v>
      </c>
      <c r="N1104" s="1" t="n">
        <v>0</v>
      </c>
      <c r="O1104" s="1" t="n">
        <v>0</v>
      </c>
      <c r="P1104" s="1" t="n">
        <v>0</v>
      </c>
      <c r="Q1104" s="1" t="n">
        <v>1</v>
      </c>
      <c r="R1104" s="1" t="n">
        <v>3.5367E-005</v>
      </c>
      <c r="S1104" s="1" t="n">
        <v>1.1688E-006</v>
      </c>
      <c r="T1104" s="1" t="n">
        <v>4</v>
      </c>
      <c r="U1104" s="1" t="n">
        <v>0</v>
      </c>
      <c r="V1104" s="1" t="n">
        <v>0</v>
      </c>
      <c r="W1104" s="186" t="s">
        <v>1755</v>
      </c>
      <c r="X1104" s="1" t="s">
        <v>1613</v>
      </c>
      <c r="Y1104" s="1" t="s">
        <v>309</v>
      </c>
    </row>
    <row r="1105" customFormat="false" ht="14.25" hidden="false" customHeight="true" outlineLevel="0" collapsed="false">
      <c r="A1105" s="1" t="s">
        <v>1753</v>
      </c>
      <c r="B1105" s="1" t="s">
        <v>305</v>
      </c>
      <c r="C1105" s="1" t="n">
        <v>0</v>
      </c>
      <c r="D1105" s="1" t="n">
        <v>200</v>
      </c>
      <c r="E1105" s="1" t="n">
        <v>976</v>
      </c>
      <c r="F1105" s="1" t="s">
        <v>306</v>
      </c>
      <c r="G1105" s="184" t="n">
        <v>0.0035284</v>
      </c>
      <c r="H1105" s="184" t="n">
        <v>0.0001174</v>
      </c>
      <c r="I1105" s="184" t="n">
        <v>-8.2317E-006</v>
      </c>
      <c r="J1105" s="184" t="n">
        <v>-4.07E-007</v>
      </c>
      <c r="K1105" s="184" t="n">
        <v>0.0035366</v>
      </c>
      <c r="L1105" s="184" t="n">
        <v>0.0001178</v>
      </c>
      <c r="M1105" s="185" t="n">
        <v>1.91</v>
      </c>
      <c r="N1105" s="1" t="n">
        <v>0</v>
      </c>
      <c r="O1105" s="1" t="n">
        <v>0</v>
      </c>
      <c r="P1105" s="1" t="n">
        <v>0</v>
      </c>
      <c r="Q1105" s="1" t="n">
        <v>1</v>
      </c>
      <c r="R1105" s="1" t="n">
        <v>3.5366E-005</v>
      </c>
      <c r="S1105" s="1" t="n">
        <v>1.1777E-006</v>
      </c>
      <c r="T1105" s="1" t="n">
        <v>4</v>
      </c>
      <c r="U1105" s="1" t="n">
        <v>0</v>
      </c>
      <c r="V1105" s="1" t="n">
        <v>0</v>
      </c>
      <c r="W1105" s="186" t="s">
        <v>1756</v>
      </c>
      <c r="X1105" s="1" t="s">
        <v>1613</v>
      </c>
      <c r="Y1105" s="1" t="s">
        <v>309</v>
      </c>
    </row>
    <row r="1106" customFormat="false" ht="14.25" hidden="false" customHeight="true" outlineLevel="0" collapsed="false">
      <c r="A1106" s="1" t="s">
        <v>1757</v>
      </c>
      <c r="B1106" s="1" t="s">
        <v>305</v>
      </c>
      <c r="C1106" s="1" t="n">
        <v>0</v>
      </c>
      <c r="D1106" s="1" t="n">
        <v>200</v>
      </c>
      <c r="E1106" s="1" t="n">
        <v>976</v>
      </c>
      <c r="F1106" s="1" t="s">
        <v>306</v>
      </c>
      <c r="G1106" s="184" t="n">
        <v>0.0025625</v>
      </c>
      <c r="H1106" s="184" t="n">
        <v>8.12E-005</v>
      </c>
      <c r="I1106" s="184" t="n">
        <v>-8.2317E-006</v>
      </c>
      <c r="J1106" s="184" t="n">
        <v>-4.07E-007</v>
      </c>
      <c r="K1106" s="184" t="n">
        <v>0.0025707</v>
      </c>
      <c r="L1106" s="184" t="n">
        <v>8.16E-005</v>
      </c>
      <c r="M1106" s="185" t="n">
        <v>1.82</v>
      </c>
      <c r="N1106" s="1" t="n">
        <v>0</v>
      </c>
      <c r="O1106" s="1" t="n">
        <v>0</v>
      </c>
      <c r="P1106" s="1" t="n">
        <v>0</v>
      </c>
      <c r="Q1106" s="1" t="n">
        <v>1</v>
      </c>
      <c r="R1106" s="1" t="n">
        <v>2.5707E-005</v>
      </c>
      <c r="S1106" s="1" t="n">
        <v>8.162E-007</v>
      </c>
      <c r="T1106" s="1" t="n">
        <v>3</v>
      </c>
      <c r="U1106" s="1" t="n">
        <v>0</v>
      </c>
      <c r="V1106" s="1" t="n">
        <v>0</v>
      </c>
      <c r="W1106" s="186" t="s">
        <v>1758</v>
      </c>
      <c r="X1106" s="1" t="s">
        <v>1613</v>
      </c>
      <c r="Y1106" s="1" t="s">
        <v>309</v>
      </c>
    </row>
    <row r="1107" customFormat="false" ht="14.25" hidden="false" customHeight="true" outlineLevel="0" collapsed="false">
      <c r="A1107" s="1" t="s">
        <v>1757</v>
      </c>
      <c r="B1107" s="1" t="s">
        <v>305</v>
      </c>
      <c r="C1107" s="1" t="n">
        <v>0</v>
      </c>
      <c r="D1107" s="1" t="n">
        <v>200</v>
      </c>
      <c r="E1107" s="1" t="n">
        <v>976</v>
      </c>
      <c r="F1107" s="1" t="s">
        <v>306</v>
      </c>
      <c r="G1107" s="184" t="n">
        <v>0.0025629</v>
      </c>
      <c r="H1107" s="184" t="n">
        <v>8.16E-005</v>
      </c>
      <c r="I1107" s="184" t="n">
        <v>-8.2317E-006</v>
      </c>
      <c r="J1107" s="184" t="n">
        <v>-4.07E-007</v>
      </c>
      <c r="K1107" s="184" t="n">
        <v>0.0025711</v>
      </c>
      <c r="L1107" s="184" t="n">
        <v>8.2E-005</v>
      </c>
      <c r="M1107" s="185" t="n">
        <v>1.83</v>
      </c>
      <c r="N1107" s="1" t="n">
        <v>0</v>
      </c>
      <c r="O1107" s="1" t="n">
        <v>0</v>
      </c>
      <c r="P1107" s="1" t="n">
        <v>0</v>
      </c>
      <c r="Q1107" s="1" t="n">
        <v>1</v>
      </c>
      <c r="R1107" s="1" t="n">
        <v>2.5711E-005</v>
      </c>
      <c r="S1107" s="1" t="n">
        <v>8.201E-007</v>
      </c>
      <c r="T1107" s="1" t="n">
        <v>3</v>
      </c>
      <c r="U1107" s="1" t="n">
        <v>0</v>
      </c>
      <c r="V1107" s="1" t="n">
        <v>0</v>
      </c>
      <c r="W1107" s="186" t="s">
        <v>1759</v>
      </c>
      <c r="X1107" s="1" t="s">
        <v>1613</v>
      </c>
      <c r="Y1107" s="1" t="s">
        <v>309</v>
      </c>
    </row>
    <row r="1108" customFormat="false" ht="14.25" hidden="false" customHeight="true" outlineLevel="0" collapsed="false">
      <c r="A1108" s="1" t="s">
        <v>1757</v>
      </c>
      <c r="B1108" s="1" t="s">
        <v>305</v>
      </c>
      <c r="C1108" s="1" t="n">
        <v>0</v>
      </c>
      <c r="D1108" s="1" t="n">
        <v>200</v>
      </c>
      <c r="E1108" s="1" t="n">
        <v>976</v>
      </c>
      <c r="F1108" s="1" t="s">
        <v>306</v>
      </c>
      <c r="G1108" s="184" t="n">
        <v>0.0025624</v>
      </c>
      <c r="H1108" s="184" t="n">
        <v>8.13E-005</v>
      </c>
      <c r="I1108" s="184" t="n">
        <v>-8.2317E-006</v>
      </c>
      <c r="J1108" s="184" t="n">
        <v>-4.07E-007</v>
      </c>
      <c r="K1108" s="184" t="n">
        <v>0.0025707</v>
      </c>
      <c r="L1108" s="184" t="n">
        <v>8.18E-005</v>
      </c>
      <c r="M1108" s="185" t="n">
        <v>1.82</v>
      </c>
      <c r="N1108" s="1" t="n">
        <v>0</v>
      </c>
      <c r="O1108" s="1" t="n">
        <v>0</v>
      </c>
      <c r="P1108" s="1" t="n">
        <v>0</v>
      </c>
      <c r="Q1108" s="1" t="n">
        <v>1</v>
      </c>
      <c r="R1108" s="1" t="n">
        <v>2.5707E-005</v>
      </c>
      <c r="S1108" s="1" t="n">
        <v>8.175E-007</v>
      </c>
      <c r="T1108" s="1" t="n">
        <v>3</v>
      </c>
      <c r="U1108" s="1" t="n">
        <v>0</v>
      </c>
      <c r="V1108" s="1" t="n">
        <v>0</v>
      </c>
      <c r="W1108" s="186" t="s">
        <v>1760</v>
      </c>
      <c r="X1108" s="1" t="s">
        <v>1613</v>
      </c>
      <c r="Y1108" s="1" t="s">
        <v>309</v>
      </c>
    </row>
    <row r="1109" customFormat="false" ht="14.25" hidden="false" customHeight="true" outlineLevel="0" collapsed="false">
      <c r="A1109" s="1" t="s">
        <v>1761</v>
      </c>
      <c r="B1109" s="1" t="s">
        <v>305</v>
      </c>
      <c r="C1109" s="1" t="n">
        <v>0</v>
      </c>
      <c r="D1109" s="1" t="n">
        <v>200</v>
      </c>
      <c r="E1109" s="1" t="n">
        <v>976</v>
      </c>
      <c r="F1109" s="1" t="s">
        <v>306</v>
      </c>
      <c r="G1109" s="184" t="n">
        <v>0.0021371</v>
      </c>
      <c r="H1109" s="184" t="n">
        <v>6.67E-005</v>
      </c>
      <c r="I1109" s="184" t="n">
        <v>-8.2317E-006</v>
      </c>
      <c r="J1109" s="184" t="n">
        <v>-4.07E-007</v>
      </c>
      <c r="K1109" s="184" t="n">
        <v>0.0021454</v>
      </c>
      <c r="L1109" s="184" t="n">
        <v>6.71E-005</v>
      </c>
      <c r="M1109" s="185" t="n">
        <v>1.79</v>
      </c>
      <c r="N1109" s="1" t="n">
        <v>0</v>
      </c>
      <c r="O1109" s="1" t="n">
        <v>0</v>
      </c>
      <c r="P1109" s="1" t="n">
        <v>0</v>
      </c>
      <c r="Q1109" s="1" t="n">
        <v>1</v>
      </c>
      <c r="R1109" s="1" t="n">
        <v>2.1454E-005</v>
      </c>
      <c r="S1109" s="1" t="n">
        <v>6.715E-007</v>
      </c>
      <c r="T1109" s="1" t="n">
        <v>3</v>
      </c>
      <c r="U1109" s="1" t="n">
        <v>0</v>
      </c>
      <c r="V1109" s="1" t="n">
        <v>0</v>
      </c>
      <c r="W1109" s="186" t="s">
        <v>1762</v>
      </c>
      <c r="X1109" s="1" t="s">
        <v>1613</v>
      </c>
      <c r="Y1109" s="1" t="s">
        <v>309</v>
      </c>
    </row>
    <row r="1110" customFormat="false" ht="14.25" hidden="false" customHeight="true" outlineLevel="0" collapsed="false">
      <c r="A1110" s="1" t="s">
        <v>1761</v>
      </c>
      <c r="B1110" s="1" t="s">
        <v>305</v>
      </c>
      <c r="C1110" s="1" t="n">
        <v>0</v>
      </c>
      <c r="D1110" s="1" t="n">
        <v>200</v>
      </c>
      <c r="E1110" s="1" t="n">
        <v>976</v>
      </c>
      <c r="F1110" s="1" t="s">
        <v>306</v>
      </c>
      <c r="G1110" s="184" t="n">
        <v>0.002137</v>
      </c>
      <c r="H1110" s="184" t="n">
        <v>6.67E-005</v>
      </c>
      <c r="I1110" s="184" t="n">
        <v>-8.2317E-006</v>
      </c>
      <c r="J1110" s="184" t="n">
        <v>-4.07E-007</v>
      </c>
      <c r="K1110" s="184" t="n">
        <v>0.0021453</v>
      </c>
      <c r="L1110" s="184" t="n">
        <v>6.71E-005</v>
      </c>
      <c r="M1110" s="185" t="n">
        <v>1.79</v>
      </c>
      <c r="N1110" s="1" t="n">
        <v>0</v>
      </c>
      <c r="O1110" s="1" t="n">
        <v>0</v>
      </c>
      <c r="P1110" s="1" t="n">
        <v>0</v>
      </c>
      <c r="Q1110" s="1" t="n">
        <v>1</v>
      </c>
      <c r="R1110" s="1" t="n">
        <v>2.1453E-005</v>
      </c>
      <c r="S1110" s="1" t="n">
        <v>6.708E-007</v>
      </c>
      <c r="T1110" s="1" t="n">
        <v>3</v>
      </c>
      <c r="U1110" s="1" t="n">
        <v>0</v>
      </c>
      <c r="V1110" s="1" t="n">
        <v>0</v>
      </c>
      <c r="W1110" s="186" t="s">
        <v>1763</v>
      </c>
      <c r="X1110" s="1" t="s">
        <v>1613</v>
      </c>
      <c r="Y1110" s="1" t="s">
        <v>309</v>
      </c>
    </row>
    <row r="1111" customFormat="false" ht="14.25" hidden="false" customHeight="true" outlineLevel="0" collapsed="false">
      <c r="A1111" s="1" t="s">
        <v>1761</v>
      </c>
      <c r="B1111" s="1" t="s">
        <v>305</v>
      </c>
      <c r="C1111" s="1" t="n">
        <v>0</v>
      </c>
      <c r="D1111" s="1" t="n">
        <v>200</v>
      </c>
      <c r="E1111" s="1" t="n">
        <v>976</v>
      </c>
      <c r="F1111" s="1" t="s">
        <v>306</v>
      </c>
      <c r="G1111" s="184" t="n">
        <v>0.002137</v>
      </c>
      <c r="H1111" s="184" t="n">
        <v>6.71E-005</v>
      </c>
      <c r="I1111" s="184" t="n">
        <v>-8.2317E-006</v>
      </c>
      <c r="J1111" s="184" t="n">
        <v>-4.07E-007</v>
      </c>
      <c r="K1111" s="184" t="n">
        <v>0.0021452</v>
      </c>
      <c r="L1111" s="184" t="n">
        <v>6.75E-005</v>
      </c>
      <c r="M1111" s="185" t="n">
        <v>1.8</v>
      </c>
      <c r="N1111" s="1" t="n">
        <v>0</v>
      </c>
      <c r="O1111" s="1" t="n">
        <v>0</v>
      </c>
      <c r="P1111" s="1" t="n">
        <v>0</v>
      </c>
      <c r="Q1111" s="1" t="n">
        <v>1</v>
      </c>
      <c r="R1111" s="1" t="n">
        <v>2.1452E-005</v>
      </c>
      <c r="S1111" s="1" t="n">
        <v>6.748E-007</v>
      </c>
      <c r="T1111" s="1" t="n">
        <v>3</v>
      </c>
      <c r="U1111" s="1" t="n">
        <v>0</v>
      </c>
      <c r="V1111" s="1" t="n">
        <v>0</v>
      </c>
      <c r="W1111" s="186" t="s">
        <v>1764</v>
      </c>
      <c r="X1111" s="1" t="s">
        <v>1613</v>
      </c>
      <c r="Y1111" s="1" t="s">
        <v>309</v>
      </c>
    </row>
    <row r="1112" customFormat="false" ht="14.25" hidden="false" customHeight="true" outlineLevel="0" collapsed="false">
      <c r="A1112" s="1" t="s">
        <v>1765</v>
      </c>
      <c r="B1112" s="1" t="s">
        <v>305</v>
      </c>
      <c r="C1112" s="1" t="n">
        <v>0</v>
      </c>
      <c r="D1112" s="1" t="n">
        <v>200</v>
      </c>
      <c r="E1112" s="1" t="n">
        <v>976</v>
      </c>
      <c r="F1112" s="1" t="s">
        <v>306</v>
      </c>
      <c r="G1112" s="184" t="n">
        <v>0.0021347</v>
      </c>
      <c r="H1112" s="184" t="n">
        <v>6.62E-005</v>
      </c>
      <c r="I1112" s="184" t="n">
        <v>-8.2317E-006</v>
      </c>
      <c r="J1112" s="184" t="n">
        <v>-4.07E-007</v>
      </c>
      <c r="K1112" s="184" t="n">
        <v>0.002143</v>
      </c>
      <c r="L1112" s="184" t="n">
        <v>6.66E-005</v>
      </c>
      <c r="M1112" s="185" t="n">
        <v>1.78</v>
      </c>
      <c r="N1112" s="1" t="n">
        <v>0</v>
      </c>
      <c r="O1112" s="1" t="n">
        <v>0</v>
      </c>
      <c r="P1112" s="1" t="n">
        <v>0</v>
      </c>
      <c r="Q1112" s="1" t="n">
        <v>1</v>
      </c>
      <c r="R1112" s="1" t="n">
        <v>2.143E-005</v>
      </c>
      <c r="S1112" s="1" t="n">
        <v>6.657E-007</v>
      </c>
      <c r="T1112" s="1" t="n">
        <v>3</v>
      </c>
      <c r="U1112" s="1" t="n">
        <v>0</v>
      </c>
      <c r="V1112" s="1" t="n">
        <v>0</v>
      </c>
      <c r="W1112" s="186" t="s">
        <v>1766</v>
      </c>
      <c r="X1112" s="1" t="s">
        <v>1613</v>
      </c>
      <c r="Y1112" s="1" t="s">
        <v>309</v>
      </c>
    </row>
    <row r="1113" customFormat="false" ht="14.25" hidden="false" customHeight="true" outlineLevel="0" collapsed="false">
      <c r="A1113" s="1" t="s">
        <v>1765</v>
      </c>
      <c r="B1113" s="1" t="s">
        <v>305</v>
      </c>
      <c r="C1113" s="1" t="n">
        <v>0</v>
      </c>
      <c r="D1113" s="1" t="n">
        <v>200</v>
      </c>
      <c r="E1113" s="1" t="n">
        <v>976</v>
      </c>
      <c r="F1113" s="1" t="s">
        <v>306</v>
      </c>
      <c r="G1113" s="184" t="n">
        <v>0.0021346</v>
      </c>
      <c r="H1113" s="184" t="n">
        <v>6.61E-005</v>
      </c>
      <c r="I1113" s="184" t="n">
        <v>-8.2317E-006</v>
      </c>
      <c r="J1113" s="184" t="n">
        <v>-4.07E-007</v>
      </c>
      <c r="K1113" s="184" t="n">
        <v>0.0021428</v>
      </c>
      <c r="L1113" s="184" t="n">
        <v>6.65E-005</v>
      </c>
      <c r="M1113" s="185" t="n">
        <v>1.78</v>
      </c>
      <c r="N1113" s="1" t="n">
        <v>0</v>
      </c>
      <c r="O1113" s="1" t="n">
        <v>0</v>
      </c>
      <c r="P1113" s="1" t="n">
        <v>0</v>
      </c>
      <c r="Q1113" s="1" t="n">
        <v>1</v>
      </c>
      <c r="R1113" s="1" t="n">
        <v>2.1428E-005</v>
      </c>
      <c r="S1113" s="1" t="n">
        <v>6.65E-007</v>
      </c>
      <c r="T1113" s="1" t="n">
        <v>3</v>
      </c>
      <c r="U1113" s="1" t="n">
        <v>0</v>
      </c>
      <c r="V1113" s="1" t="n">
        <v>0</v>
      </c>
      <c r="W1113" s="186" t="s">
        <v>399</v>
      </c>
      <c r="X1113" s="1" t="s">
        <v>1613</v>
      </c>
      <c r="Y1113" s="1" t="s">
        <v>309</v>
      </c>
    </row>
    <row r="1114" customFormat="false" ht="14.25" hidden="false" customHeight="true" outlineLevel="0" collapsed="false">
      <c r="A1114" s="1" t="s">
        <v>1765</v>
      </c>
      <c r="B1114" s="1" t="s">
        <v>305</v>
      </c>
      <c r="C1114" s="1" t="n">
        <v>0</v>
      </c>
      <c r="D1114" s="1" t="n">
        <v>200</v>
      </c>
      <c r="E1114" s="1" t="n">
        <v>976</v>
      </c>
      <c r="F1114" s="1" t="s">
        <v>306</v>
      </c>
      <c r="G1114" s="184" t="n">
        <v>0.0021341</v>
      </c>
      <c r="H1114" s="184" t="n">
        <v>6.59E-005</v>
      </c>
      <c r="I1114" s="184" t="n">
        <v>-8.2317E-006</v>
      </c>
      <c r="J1114" s="184" t="n">
        <v>-4.07E-007</v>
      </c>
      <c r="K1114" s="184" t="n">
        <v>0.0021423</v>
      </c>
      <c r="L1114" s="184" t="n">
        <v>6.63E-005</v>
      </c>
      <c r="M1114" s="185" t="n">
        <v>1.77</v>
      </c>
      <c r="N1114" s="1" t="n">
        <v>0</v>
      </c>
      <c r="O1114" s="1" t="n">
        <v>0</v>
      </c>
      <c r="P1114" s="1" t="n">
        <v>0</v>
      </c>
      <c r="Q1114" s="1" t="n">
        <v>1</v>
      </c>
      <c r="R1114" s="1" t="n">
        <v>2.1423E-005</v>
      </c>
      <c r="S1114" s="1" t="n">
        <v>6.634E-007</v>
      </c>
      <c r="T1114" s="1" t="n">
        <v>3</v>
      </c>
      <c r="U1114" s="1" t="n">
        <v>0</v>
      </c>
      <c r="V1114" s="1" t="n">
        <v>0</v>
      </c>
      <c r="W1114" s="186" t="s">
        <v>1767</v>
      </c>
      <c r="X1114" s="1" t="s">
        <v>1613</v>
      </c>
      <c r="Y1114" s="1" t="s">
        <v>309</v>
      </c>
    </row>
    <row r="1115" customFormat="false" ht="14.25" hidden="false" customHeight="true" outlineLevel="0" collapsed="false">
      <c r="A1115" s="1" t="s">
        <v>1768</v>
      </c>
      <c r="B1115" s="1" t="s">
        <v>305</v>
      </c>
      <c r="C1115" s="1" t="n">
        <v>0</v>
      </c>
      <c r="D1115" s="1" t="n">
        <v>200</v>
      </c>
      <c r="E1115" s="1" t="n">
        <v>976</v>
      </c>
      <c r="F1115" s="1" t="s">
        <v>306</v>
      </c>
      <c r="G1115" s="184" t="n">
        <v>0.0031663</v>
      </c>
      <c r="H1115" s="184" t="n">
        <v>9.32E-005</v>
      </c>
      <c r="I1115" s="184" t="n">
        <v>-8.2317E-006</v>
      </c>
      <c r="J1115" s="184" t="n">
        <v>-4.07E-007</v>
      </c>
      <c r="K1115" s="184" t="n">
        <v>0.0031745</v>
      </c>
      <c r="L1115" s="184" t="n">
        <v>9.36E-005</v>
      </c>
      <c r="M1115" s="185" t="n">
        <v>1.69</v>
      </c>
      <c r="N1115" s="1" t="n">
        <v>0</v>
      </c>
      <c r="O1115" s="1" t="n">
        <v>0</v>
      </c>
      <c r="P1115" s="1" t="n">
        <v>0</v>
      </c>
      <c r="Q1115" s="1" t="n">
        <v>1</v>
      </c>
      <c r="R1115" s="1" t="n">
        <v>3.1745E-005</v>
      </c>
      <c r="S1115" s="1" t="n">
        <v>9.363E-007</v>
      </c>
      <c r="T1115" s="1" t="n">
        <v>4</v>
      </c>
      <c r="U1115" s="1" t="n">
        <v>0</v>
      </c>
      <c r="V1115" s="1" t="n">
        <v>0</v>
      </c>
      <c r="W1115" s="186" t="s">
        <v>1769</v>
      </c>
      <c r="X1115" s="1" t="s">
        <v>1613</v>
      </c>
      <c r="Y1115" s="1" t="s">
        <v>309</v>
      </c>
    </row>
    <row r="1116" customFormat="false" ht="14.25" hidden="false" customHeight="true" outlineLevel="0" collapsed="false">
      <c r="A1116" s="1" t="s">
        <v>1768</v>
      </c>
      <c r="B1116" s="1" t="s">
        <v>305</v>
      </c>
      <c r="C1116" s="1" t="n">
        <v>0</v>
      </c>
      <c r="D1116" s="1" t="n">
        <v>200</v>
      </c>
      <c r="E1116" s="1" t="n">
        <v>976</v>
      </c>
      <c r="F1116" s="1" t="s">
        <v>306</v>
      </c>
      <c r="G1116" s="184" t="n">
        <v>0.0031659</v>
      </c>
      <c r="H1116" s="184" t="n">
        <v>9.33E-005</v>
      </c>
      <c r="I1116" s="184" t="n">
        <v>-8.2317E-006</v>
      </c>
      <c r="J1116" s="184" t="n">
        <v>-4.07E-007</v>
      </c>
      <c r="K1116" s="184" t="n">
        <v>0.0031741</v>
      </c>
      <c r="L1116" s="184" t="n">
        <v>9.37E-005</v>
      </c>
      <c r="M1116" s="185" t="n">
        <v>1.69</v>
      </c>
      <c r="N1116" s="1" t="n">
        <v>0</v>
      </c>
      <c r="O1116" s="1" t="n">
        <v>0</v>
      </c>
      <c r="P1116" s="1" t="n">
        <v>0</v>
      </c>
      <c r="Q1116" s="1" t="n">
        <v>1</v>
      </c>
      <c r="R1116" s="1" t="n">
        <v>3.1741E-005</v>
      </c>
      <c r="S1116" s="1" t="n">
        <v>9.374E-007</v>
      </c>
      <c r="T1116" s="1" t="n">
        <v>4</v>
      </c>
      <c r="U1116" s="1" t="n">
        <v>0</v>
      </c>
      <c r="V1116" s="1" t="n">
        <v>0</v>
      </c>
      <c r="W1116" s="186" t="s">
        <v>1770</v>
      </c>
      <c r="X1116" s="1" t="s">
        <v>1613</v>
      </c>
      <c r="Y1116" s="1" t="s">
        <v>309</v>
      </c>
    </row>
    <row r="1117" customFormat="false" ht="14.25" hidden="false" customHeight="true" outlineLevel="0" collapsed="false">
      <c r="A1117" s="1" t="s">
        <v>1768</v>
      </c>
      <c r="B1117" s="1" t="s">
        <v>305</v>
      </c>
      <c r="C1117" s="1" t="n">
        <v>0</v>
      </c>
      <c r="D1117" s="1" t="n">
        <v>200</v>
      </c>
      <c r="E1117" s="1" t="n">
        <v>976</v>
      </c>
      <c r="F1117" s="1" t="s">
        <v>306</v>
      </c>
      <c r="G1117" s="184" t="n">
        <v>0.0031646</v>
      </c>
      <c r="H1117" s="184" t="n">
        <v>9.38E-005</v>
      </c>
      <c r="I1117" s="184" t="n">
        <v>-8.2317E-006</v>
      </c>
      <c r="J1117" s="184" t="n">
        <v>-4.07E-007</v>
      </c>
      <c r="K1117" s="184" t="n">
        <v>0.0031728</v>
      </c>
      <c r="L1117" s="184" t="n">
        <v>9.43E-005</v>
      </c>
      <c r="M1117" s="185" t="n">
        <v>1.7</v>
      </c>
      <c r="N1117" s="1" t="n">
        <v>0</v>
      </c>
      <c r="O1117" s="1" t="n">
        <v>0</v>
      </c>
      <c r="P1117" s="1" t="n">
        <v>0</v>
      </c>
      <c r="Q1117" s="1" t="n">
        <v>1</v>
      </c>
      <c r="R1117" s="1" t="n">
        <v>3.1728E-005</v>
      </c>
      <c r="S1117" s="1" t="n">
        <v>9.425E-007</v>
      </c>
      <c r="T1117" s="1" t="n">
        <v>4</v>
      </c>
      <c r="U1117" s="1" t="n">
        <v>0</v>
      </c>
      <c r="V1117" s="1" t="n">
        <v>0</v>
      </c>
      <c r="W1117" s="186" t="s">
        <v>1771</v>
      </c>
      <c r="X1117" s="1" t="s">
        <v>1613</v>
      </c>
      <c r="Y1117" s="1" t="s">
        <v>309</v>
      </c>
    </row>
    <row r="1118" customFormat="false" ht="14.25" hidden="false" customHeight="true" outlineLevel="0" collapsed="false">
      <c r="A1118" s="1" t="s">
        <v>1772</v>
      </c>
      <c r="B1118" s="1" t="s">
        <v>305</v>
      </c>
      <c r="C1118" s="1" t="n">
        <v>0</v>
      </c>
      <c r="D1118" s="1" t="n">
        <v>200</v>
      </c>
      <c r="E1118" s="1" t="n">
        <v>976</v>
      </c>
      <c r="F1118" s="1" t="s">
        <v>306</v>
      </c>
      <c r="G1118" s="184" t="n">
        <v>0.0028225</v>
      </c>
      <c r="H1118" s="184" t="n">
        <v>7.79E-005</v>
      </c>
      <c r="I1118" s="184" t="n">
        <v>-8.2317E-006</v>
      </c>
      <c r="J1118" s="184" t="n">
        <v>-4.07E-007</v>
      </c>
      <c r="K1118" s="184" t="n">
        <v>0.0028308</v>
      </c>
      <c r="L1118" s="184" t="n">
        <v>7.83E-005</v>
      </c>
      <c r="M1118" s="185" t="n">
        <v>1.58</v>
      </c>
      <c r="N1118" s="1" t="n">
        <v>0</v>
      </c>
      <c r="O1118" s="1" t="n">
        <v>0</v>
      </c>
      <c r="P1118" s="1" t="n">
        <v>0</v>
      </c>
      <c r="Q1118" s="1" t="n">
        <v>1</v>
      </c>
      <c r="R1118" s="1" t="n">
        <v>2.8308E-005</v>
      </c>
      <c r="S1118" s="1" t="n">
        <v>7.826E-007</v>
      </c>
      <c r="T1118" s="1" t="n">
        <v>3</v>
      </c>
      <c r="U1118" s="1" t="n">
        <v>0</v>
      </c>
      <c r="V1118" s="1" t="n">
        <v>0</v>
      </c>
      <c r="W1118" s="186" t="s">
        <v>1773</v>
      </c>
      <c r="X1118" s="1" t="s">
        <v>1613</v>
      </c>
      <c r="Y1118" s="1" t="s">
        <v>309</v>
      </c>
    </row>
    <row r="1119" customFormat="false" ht="14.25" hidden="false" customHeight="true" outlineLevel="0" collapsed="false">
      <c r="A1119" s="1" t="s">
        <v>1772</v>
      </c>
      <c r="B1119" s="1" t="s">
        <v>305</v>
      </c>
      <c r="C1119" s="1" t="n">
        <v>0</v>
      </c>
      <c r="D1119" s="1" t="n">
        <v>200</v>
      </c>
      <c r="E1119" s="1" t="n">
        <v>976</v>
      </c>
      <c r="F1119" s="1" t="s">
        <v>306</v>
      </c>
      <c r="G1119" s="184" t="n">
        <v>0.0028221</v>
      </c>
      <c r="H1119" s="184" t="n">
        <v>7.73E-005</v>
      </c>
      <c r="I1119" s="184" t="n">
        <v>-8.2317E-006</v>
      </c>
      <c r="J1119" s="184" t="n">
        <v>-4.07E-007</v>
      </c>
      <c r="K1119" s="184" t="n">
        <v>0.0028303</v>
      </c>
      <c r="L1119" s="184" t="n">
        <v>7.77E-005</v>
      </c>
      <c r="M1119" s="185" t="n">
        <v>1.57</v>
      </c>
      <c r="N1119" s="1" t="n">
        <v>0</v>
      </c>
      <c r="O1119" s="1" t="n">
        <v>0</v>
      </c>
      <c r="P1119" s="1" t="n">
        <v>0</v>
      </c>
      <c r="Q1119" s="1" t="n">
        <v>1</v>
      </c>
      <c r="R1119" s="1" t="n">
        <v>2.8303E-005</v>
      </c>
      <c r="S1119" s="1" t="n">
        <v>7.77E-007</v>
      </c>
      <c r="T1119" s="1" t="n">
        <v>3</v>
      </c>
      <c r="U1119" s="1" t="n">
        <v>0</v>
      </c>
      <c r="V1119" s="1" t="n">
        <v>0</v>
      </c>
      <c r="W1119" s="186" t="s">
        <v>1774</v>
      </c>
      <c r="X1119" s="1" t="s">
        <v>1613</v>
      </c>
      <c r="Y1119" s="1" t="s">
        <v>309</v>
      </c>
    </row>
    <row r="1120" customFormat="false" ht="14.25" hidden="false" customHeight="true" outlineLevel="0" collapsed="false">
      <c r="A1120" s="1" t="s">
        <v>1772</v>
      </c>
      <c r="B1120" s="1" t="s">
        <v>305</v>
      </c>
      <c r="C1120" s="1" t="n">
        <v>0</v>
      </c>
      <c r="D1120" s="1" t="n">
        <v>200</v>
      </c>
      <c r="E1120" s="1" t="n">
        <v>976</v>
      </c>
      <c r="F1120" s="1" t="s">
        <v>306</v>
      </c>
      <c r="G1120" s="184" t="n">
        <v>0.0028219</v>
      </c>
      <c r="H1120" s="184" t="n">
        <v>7.74E-005</v>
      </c>
      <c r="I1120" s="184" t="n">
        <v>-8.2317E-006</v>
      </c>
      <c r="J1120" s="184" t="n">
        <v>-4.07E-007</v>
      </c>
      <c r="K1120" s="184" t="n">
        <v>0.0028301</v>
      </c>
      <c r="L1120" s="184" t="n">
        <v>7.78E-005</v>
      </c>
      <c r="M1120" s="185" t="n">
        <v>1.57</v>
      </c>
      <c r="N1120" s="1" t="n">
        <v>0</v>
      </c>
      <c r="O1120" s="1" t="n">
        <v>0</v>
      </c>
      <c r="P1120" s="1" t="n">
        <v>0</v>
      </c>
      <c r="Q1120" s="1" t="n">
        <v>1</v>
      </c>
      <c r="R1120" s="1" t="n">
        <v>2.8301E-005</v>
      </c>
      <c r="S1120" s="1" t="n">
        <v>7.777E-007</v>
      </c>
      <c r="T1120" s="1" t="n">
        <v>3</v>
      </c>
      <c r="U1120" s="1" t="n">
        <v>0</v>
      </c>
      <c r="V1120" s="1" t="n">
        <v>0</v>
      </c>
      <c r="W1120" s="186" t="s">
        <v>1775</v>
      </c>
      <c r="X1120" s="1" t="s">
        <v>1613</v>
      </c>
      <c r="Y1120" s="1" t="s">
        <v>309</v>
      </c>
    </row>
    <row r="1121" customFormat="false" ht="14.25" hidden="false" customHeight="true" outlineLevel="0" collapsed="false">
      <c r="A1121" s="1" t="s">
        <v>1776</v>
      </c>
      <c r="B1121" s="1" t="s">
        <v>305</v>
      </c>
      <c r="C1121" s="1" t="n">
        <v>0</v>
      </c>
      <c r="D1121" s="1" t="n">
        <v>200</v>
      </c>
      <c r="E1121" s="1" t="n">
        <v>976</v>
      </c>
      <c r="F1121" s="1" t="s">
        <v>306</v>
      </c>
      <c r="G1121" s="184" t="n">
        <v>0.0015126</v>
      </c>
      <c r="H1121" s="184" t="n">
        <v>4.79E-005</v>
      </c>
      <c r="I1121" s="184" t="n">
        <v>-8.2317E-006</v>
      </c>
      <c r="J1121" s="184" t="n">
        <v>-4.07E-007</v>
      </c>
      <c r="K1121" s="184" t="n">
        <v>0.0015208</v>
      </c>
      <c r="L1121" s="184" t="n">
        <v>4.83E-005</v>
      </c>
      <c r="M1121" s="185" t="n">
        <v>1.82</v>
      </c>
      <c r="N1121" s="1" t="n">
        <v>0</v>
      </c>
      <c r="O1121" s="1" t="n">
        <v>0</v>
      </c>
      <c r="P1121" s="1" t="n">
        <v>0</v>
      </c>
      <c r="Q1121" s="1" t="n">
        <v>1</v>
      </c>
      <c r="R1121" s="1" t="n">
        <v>1.5208E-005</v>
      </c>
      <c r="S1121" s="1" t="n">
        <v>4.83E-007</v>
      </c>
      <c r="T1121" s="1" t="n">
        <v>3</v>
      </c>
      <c r="U1121" s="1" t="n">
        <v>0</v>
      </c>
      <c r="V1121" s="1" t="n">
        <v>0</v>
      </c>
      <c r="W1121" s="186" t="s">
        <v>1777</v>
      </c>
      <c r="X1121" s="1" t="s">
        <v>1613</v>
      </c>
      <c r="Y1121" s="1" t="s">
        <v>309</v>
      </c>
    </row>
    <row r="1122" customFormat="false" ht="14.25" hidden="false" customHeight="true" outlineLevel="0" collapsed="false">
      <c r="A1122" s="1" t="s">
        <v>1776</v>
      </c>
      <c r="B1122" s="1" t="s">
        <v>305</v>
      </c>
      <c r="C1122" s="1" t="n">
        <v>0</v>
      </c>
      <c r="D1122" s="1" t="n">
        <v>200</v>
      </c>
      <c r="E1122" s="1" t="n">
        <v>976</v>
      </c>
      <c r="F1122" s="1" t="s">
        <v>306</v>
      </c>
      <c r="G1122" s="184" t="n">
        <v>0.0015122</v>
      </c>
      <c r="H1122" s="184" t="n">
        <v>4.83E-005</v>
      </c>
      <c r="I1122" s="184" t="n">
        <v>-8.2317E-006</v>
      </c>
      <c r="J1122" s="184" t="n">
        <v>-4.07E-007</v>
      </c>
      <c r="K1122" s="184" t="n">
        <v>0.0015205</v>
      </c>
      <c r="L1122" s="184" t="n">
        <v>4.87E-005</v>
      </c>
      <c r="M1122" s="185" t="n">
        <v>1.84</v>
      </c>
      <c r="N1122" s="1" t="n">
        <v>0</v>
      </c>
      <c r="O1122" s="1" t="n">
        <v>0</v>
      </c>
      <c r="P1122" s="1" t="n">
        <v>0</v>
      </c>
      <c r="Q1122" s="1" t="n">
        <v>1</v>
      </c>
      <c r="R1122" s="1" t="n">
        <v>1.5205E-005</v>
      </c>
      <c r="S1122" s="1" t="n">
        <v>4.873E-007</v>
      </c>
      <c r="T1122" s="1" t="n">
        <v>3</v>
      </c>
      <c r="U1122" s="1" t="n">
        <v>0</v>
      </c>
      <c r="V1122" s="1" t="n">
        <v>0</v>
      </c>
      <c r="W1122" s="186" t="s">
        <v>1778</v>
      </c>
      <c r="X1122" s="1" t="s">
        <v>1613</v>
      </c>
      <c r="Y1122" s="1" t="s">
        <v>309</v>
      </c>
    </row>
    <row r="1123" customFormat="false" ht="14.25" hidden="false" customHeight="true" outlineLevel="0" collapsed="false">
      <c r="A1123" s="1" t="s">
        <v>1776</v>
      </c>
      <c r="B1123" s="1" t="s">
        <v>305</v>
      </c>
      <c r="C1123" s="1" t="n">
        <v>0</v>
      </c>
      <c r="D1123" s="1" t="n">
        <v>200</v>
      </c>
      <c r="E1123" s="1" t="n">
        <v>976</v>
      </c>
      <c r="F1123" s="1" t="s">
        <v>306</v>
      </c>
      <c r="G1123" s="184" t="n">
        <v>0.0015129</v>
      </c>
      <c r="H1123" s="184" t="n">
        <v>4.84E-005</v>
      </c>
      <c r="I1123" s="184" t="n">
        <v>-8.2317E-006</v>
      </c>
      <c r="J1123" s="184" t="n">
        <v>-4.07E-007</v>
      </c>
      <c r="K1123" s="184" t="n">
        <v>0.0015211</v>
      </c>
      <c r="L1123" s="184" t="n">
        <v>4.88E-005</v>
      </c>
      <c r="M1123" s="185" t="n">
        <v>1.84</v>
      </c>
      <c r="N1123" s="1" t="n">
        <v>0</v>
      </c>
      <c r="O1123" s="1" t="n">
        <v>0</v>
      </c>
      <c r="P1123" s="1" t="n">
        <v>0</v>
      </c>
      <c r="Q1123" s="1" t="n">
        <v>1</v>
      </c>
      <c r="R1123" s="1" t="n">
        <v>1.5211E-005</v>
      </c>
      <c r="S1123" s="1" t="n">
        <v>4.882E-007</v>
      </c>
      <c r="T1123" s="1" t="n">
        <v>3</v>
      </c>
      <c r="U1123" s="1" t="n">
        <v>0</v>
      </c>
      <c r="V1123" s="1" t="n">
        <v>0</v>
      </c>
      <c r="W1123" s="186" t="s">
        <v>1779</v>
      </c>
      <c r="X1123" s="1" t="s">
        <v>1613</v>
      </c>
      <c r="Y1123" s="1" t="s">
        <v>309</v>
      </c>
    </row>
    <row r="1124" customFormat="false" ht="14.25" hidden="false" customHeight="true" outlineLevel="0" collapsed="false">
      <c r="A1124" s="1" t="s">
        <v>1780</v>
      </c>
      <c r="B1124" s="1" t="s">
        <v>305</v>
      </c>
      <c r="C1124" s="1" t="n">
        <v>0</v>
      </c>
      <c r="D1124" s="1" t="n">
        <v>200</v>
      </c>
      <c r="E1124" s="1" t="n">
        <v>976</v>
      </c>
      <c r="F1124" s="1" t="s">
        <v>306</v>
      </c>
      <c r="G1124" s="184" t="n">
        <v>0.0014499</v>
      </c>
      <c r="H1124" s="184" t="n">
        <v>4.29E-005</v>
      </c>
      <c r="I1124" s="184" t="n">
        <v>-8.2317E-006</v>
      </c>
      <c r="J1124" s="184" t="n">
        <v>-4.07E-007</v>
      </c>
      <c r="K1124" s="184" t="n">
        <v>0.0014581</v>
      </c>
      <c r="L1124" s="184" t="n">
        <v>4.33E-005</v>
      </c>
      <c r="M1124" s="185" t="n">
        <v>1.7</v>
      </c>
      <c r="N1124" s="1" t="n">
        <v>0</v>
      </c>
      <c r="O1124" s="1" t="n">
        <v>0</v>
      </c>
      <c r="P1124" s="1" t="n">
        <v>0</v>
      </c>
      <c r="Q1124" s="1" t="n">
        <v>1</v>
      </c>
      <c r="R1124" s="1" t="n">
        <v>1.4581E-005</v>
      </c>
      <c r="S1124" s="1" t="n">
        <v>4.329E-007</v>
      </c>
      <c r="T1124" s="1" t="n">
        <v>3</v>
      </c>
      <c r="U1124" s="1" t="n">
        <v>0</v>
      </c>
      <c r="V1124" s="1" t="n">
        <v>0</v>
      </c>
      <c r="W1124" s="186" t="s">
        <v>1781</v>
      </c>
      <c r="X1124" s="1" t="s">
        <v>1613</v>
      </c>
      <c r="Y1124" s="1" t="s">
        <v>309</v>
      </c>
    </row>
    <row r="1125" customFormat="false" ht="14.25" hidden="false" customHeight="true" outlineLevel="0" collapsed="false">
      <c r="A1125" s="1" t="s">
        <v>1780</v>
      </c>
      <c r="B1125" s="1" t="s">
        <v>305</v>
      </c>
      <c r="C1125" s="1" t="n">
        <v>0</v>
      </c>
      <c r="D1125" s="1" t="n">
        <v>200</v>
      </c>
      <c r="E1125" s="1" t="n">
        <v>976</v>
      </c>
      <c r="F1125" s="1" t="s">
        <v>306</v>
      </c>
      <c r="G1125" s="184" t="n">
        <v>0.0014493</v>
      </c>
      <c r="H1125" s="184" t="n">
        <v>4.28E-005</v>
      </c>
      <c r="I1125" s="184" t="n">
        <v>-8.2317E-006</v>
      </c>
      <c r="J1125" s="184" t="n">
        <v>-4.07E-007</v>
      </c>
      <c r="K1125" s="184" t="n">
        <v>0.0014576</v>
      </c>
      <c r="L1125" s="184" t="n">
        <v>4.32E-005</v>
      </c>
      <c r="M1125" s="185" t="n">
        <v>1.7</v>
      </c>
      <c r="N1125" s="1" t="n">
        <v>0</v>
      </c>
      <c r="O1125" s="1" t="n">
        <v>0</v>
      </c>
      <c r="P1125" s="1" t="n">
        <v>0</v>
      </c>
      <c r="Q1125" s="1" t="n">
        <v>1</v>
      </c>
      <c r="R1125" s="1" t="n">
        <v>1.4576E-005</v>
      </c>
      <c r="S1125" s="1" t="n">
        <v>4.316E-007</v>
      </c>
      <c r="T1125" s="1" t="n">
        <v>3</v>
      </c>
      <c r="U1125" s="1" t="n">
        <v>0</v>
      </c>
      <c r="V1125" s="1" t="n">
        <v>0</v>
      </c>
      <c r="W1125" s="186" t="s">
        <v>1782</v>
      </c>
      <c r="X1125" s="1" t="s">
        <v>1613</v>
      </c>
      <c r="Y1125" s="1" t="s">
        <v>309</v>
      </c>
    </row>
    <row r="1126" customFormat="false" ht="14.25" hidden="false" customHeight="true" outlineLevel="0" collapsed="false">
      <c r="A1126" s="1" t="s">
        <v>1780</v>
      </c>
      <c r="B1126" s="1" t="s">
        <v>305</v>
      </c>
      <c r="C1126" s="1" t="n">
        <v>0</v>
      </c>
      <c r="D1126" s="1" t="n">
        <v>200</v>
      </c>
      <c r="E1126" s="1" t="n">
        <v>976</v>
      </c>
      <c r="F1126" s="1" t="s">
        <v>306</v>
      </c>
      <c r="G1126" s="184" t="n">
        <v>0.001449</v>
      </c>
      <c r="H1126" s="184" t="n">
        <v>4.24E-005</v>
      </c>
      <c r="I1126" s="184" t="n">
        <v>-8.2317E-006</v>
      </c>
      <c r="J1126" s="184" t="n">
        <v>-4.07E-007</v>
      </c>
      <c r="K1126" s="184" t="n">
        <v>0.0014572</v>
      </c>
      <c r="L1126" s="184" t="n">
        <v>4.28E-005</v>
      </c>
      <c r="M1126" s="185" t="n">
        <v>1.68</v>
      </c>
      <c r="N1126" s="1" t="n">
        <v>0</v>
      </c>
      <c r="O1126" s="1" t="n">
        <v>0</v>
      </c>
      <c r="P1126" s="1" t="n">
        <v>0</v>
      </c>
      <c r="Q1126" s="1" t="n">
        <v>1</v>
      </c>
      <c r="R1126" s="1" t="n">
        <v>1.4572E-005</v>
      </c>
      <c r="S1126" s="1" t="n">
        <v>4.28E-007</v>
      </c>
      <c r="T1126" s="1" t="n">
        <v>3</v>
      </c>
      <c r="U1126" s="1" t="n">
        <v>0</v>
      </c>
      <c r="V1126" s="1" t="n">
        <v>0</v>
      </c>
      <c r="W1126" s="186" t="s">
        <v>1783</v>
      </c>
      <c r="X1126" s="1" t="s">
        <v>1613</v>
      </c>
      <c r="Y1126" s="1" t="s">
        <v>309</v>
      </c>
    </row>
    <row r="1127" customFormat="false" ht="14.25" hidden="false" customHeight="true" outlineLevel="0" collapsed="false">
      <c r="A1127" s="1" t="s">
        <v>1784</v>
      </c>
      <c r="B1127" s="1" t="s">
        <v>305</v>
      </c>
      <c r="C1127" s="1" t="n">
        <v>0</v>
      </c>
      <c r="D1127" s="1" t="n">
        <v>200</v>
      </c>
      <c r="E1127" s="1" t="n">
        <v>976</v>
      </c>
      <c r="F1127" s="1" t="s">
        <v>306</v>
      </c>
      <c r="G1127" s="184" t="n">
        <v>0.001498</v>
      </c>
      <c r="H1127" s="184" t="n">
        <v>4.47E-005</v>
      </c>
      <c r="I1127" s="184" t="n">
        <v>-8.2317E-006</v>
      </c>
      <c r="J1127" s="184" t="n">
        <v>-4.07E-007</v>
      </c>
      <c r="K1127" s="184" t="n">
        <v>0.0015063</v>
      </c>
      <c r="L1127" s="184" t="n">
        <v>4.51E-005</v>
      </c>
      <c r="M1127" s="185" t="n">
        <v>1.71</v>
      </c>
      <c r="N1127" s="1" t="n">
        <v>0</v>
      </c>
      <c r="O1127" s="1" t="n">
        <v>0</v>
      </c>
      <c r="P1127" s="1" t="n">
        <v>0</v>
      </c>
      <c r="Q1127" s="1" t="n">
        <v>1</v>
      </c>
      <c r="R1127" s="1" t="n">
        <v>1.5063E-005</v>
      </c>
      <c r="S1127" s="1" t="n">
        <v>4.508E-007</v>
      </c>
      <c r="T1127" s="1" t="n">
        <v>3</v>
      </c>
      <c r="U1127" s="1" t="n">
        <v>0</v>
      </c>
      <c r="V1127" s="1" t="n">
        <v>0</v>
      </c>
      <c r="W1127" s="186" t="s">
        <v>415</v>
      </c>
      <c r="X1127" s="1" t="s">
        <v>1613</v>
      </c>
      <c r="Y1127" s="1" t="s">
        <v>309</v>
      </c>
    </row>
    <row r="1128" customFormat="false" ht="14.25" hidden="false" customHeight="true" outlineLevel="0" collapsed="false">
      <c r="A1128" s="1" t="s">
        <v>1784</v>
      </c>
      <c r="B1128" s="1" t="s">
        <v>305</v>
      </c>
      <c r="C1128" s="1" t="n">
        <v>0</v>
      </c>
      <c r="D1128" s="1" t="n">
        <v>200</v>
      </c>
      <c r="E1128" s="1" t="n">
        <v>976</v>
      </c>
      <c r="F1128" s="1" t="s">
        <v>306</v>
      </c>
      <c r="G1128" s="184" t="n">
        <v>0.0014976</v>
      </c>
      <c r="H1128" s="184" t="n">
        <v>4.5E-005</v>
      </c>
      <c r="I1128" s="184" t="n">
        <v>-8.2317E-006</v>
      </c>
      <c r="J1128" s="184" t="n">
        <v>-4.07E-007</v>
      </c>
      <c r="K1128" s="184" t="n">
        <v>0.0015059</v>
      </c>
      <c r="L1128" s="184" t="n">
        <v>4.54E-005</v>
      </c>
      <c r="M1128" s="185" t="n">
        <v>1.73</v>
      </c>
      <c r="N1128" s="1" t="n">
        <v>0</v>
      </c>
      <c r="O1128" s="1" t="n">
        <v>0</v>
      </c>
      <c r="P1128" s="1" t="n">
        <v>0</v>
      </c>
      <c r="Q1128" s="1" t="n">
        <v>1</v>
      </c>
      <c r="R1128" s="1" t="n">
        <v>1.5059E-005</v>
      </c>
      <c r="S1128" s="1" t="n">
        <v>4.537E-007</v>
      </c>
      <c r="T1128" s="1" t="n">
        <v>3</v>
      </c>
      <c r="U1128" s="1" t="n">
        <v>0</v>
      </c>
      <c r="V1128" s="1" t="n">
        <v>0</v>
      </c>
      <c r="W1128" s="186" t="s">
        <v>1785</v>
      </c>
      <c r="X1128" s="1" t="s">
        <v>1613</v>
      </c>
      <c r="Y1128" s="1" t="s">
        <v>309</v>
      </c>
    </row>
    <row r="1129" customFormat="false" ht="14.25" hidden="false" customHeight="true" outlineLevel="0" collapsed="false">
      <c r="A1129" s="1" t="s">
        <v>1784</v>
      </c>
      <c r="B1129" s="1" t="s">
        <v>305</v>
      </c>
      <c r="C1129" s="1" t="n">
        <v>0</v>
      </c>
      <c r="D1129" s="1" t="n">
        <v>200</v>
      </c>
      <c r="E1129" s="1" t="n">
        <v>976</v>
      </c>
      <c r="F1129" s="1" t="s">
        <v>306</v>
      </c>
      <c r="G1129" s="184" t="n">
        <v>0.0014968</v>
      </c>
      <c r="H1129" s="184" t="n">
        <v>4.46E-005</v>
      </c>
      <c r="I1129" s="184" t="n">
        <v>-8.2317E-006</v>
      </c>
      <c r="J1129" s="184" t="n">
        <v>-4.07E-007</v>
      </c>
      <c r="K1129" s="184" t="n">
        <v>0.0015051</v>
      </c>
      <c r="L1129" s="184" t="n">
        <v>4.5E-005</v>
      </c>
      <c r="M1129" s="185" t="n">
        <v>1.71</v>
      </c>
      <c r="N1129" s="1" t="n">
        <v>0</v>
      </c>
      <c r="O1129" s="1" t="n">
        <v>0</v>
      </c>
      <c r="P1129" s="1" t="n">
        <v>0</v>
      </c>
      <c r="Q1129" s="1" t="n">
        <v>1</v>
      </c>
      <c r="R1129" s="1" t="n">
        <v>1.5051E-005</v>
      </c>
      <c r="S1129" s="1" t="n">
        <v>4.498E-007</v>
      </c>
      <c r="T1129" s="1" t="n">
        <v>3</v>
      </c>
      <c r="U1129" s="1" t="n">
        <v>0</v>
      </c>
      <c r="V1129" s="1" t="n">
        <v>0</v>
      </c>
      <c r="W1129" s="186" t="s">
        <v>1786</v>
      </c>
      <c r="X1129" s="1" t="s">
        <v>1613</v>
      </c>
      <c r="Y1129" s="1" t="s">
        <v>309</v>
      </c>
    </row>
    <row r="1130" customFormat="false" ht="14.25" hidden="false" customHeight="true" outlineLevel="0" collapsed="false">
      <c r="A1130" s="1" t="s">
        <v>1787</v>
      </c>
      <c r="B1130" s="1" t="s">
        <v>305</v>
      </c>
      <c r="C1130" s="1" t="n">
        <v>0</v>
      </c>
      <c r="D1130" s="1" t="n">
        <v>200</v>
      </c>
      <c r="E1130" s="1" t="n">
        <v>976</v>
      </c>
      <c r="F1130" s="1" t="s">
        <v>306</v>
      </c>
      <c r="G1130" s="184" t="n">
        <v>0.0025176</v>
      </c>
      <c r="H1130" s="184" t="n">
        <v>6.86E-005</v>
      </c>
      <c r="I1130" s="184" t="n">
        <v>-8.2317E-006</v>
      </c>
      <c r="J1130" s="184" t="n">
        <v>-4.07E-007</v>
      </c>
      <c r="K1130" s="184" t="n">
        <v>0.0025258</v>
      </c>
      <c r="L1130" s="184" t="n">
        <v>6.9E-005</v>
      </c>
      <c r="M1130" s="185" t="n">
        <v>1.57</v>
      </c>
      <c r="N1130" s="1" t="n">
        <v>0</v>
      </c>
      <c r="O1130" s="1" t="n">
        <v>0</v>
      </c>
      <c r="P1130" s="1" t="n">
        <v>0</v>
      </c>
      <c r="Q1130" s="1" t="n">
        <v>1</v>
      </c>
      <c r="R1130" s="1" t="n">
        <v>2.5258E-005</v>
      </c>
      <c r="S1130" s="1" t="n">
        <v>6.902E-007</v>
      </c>
      <c r="T1130" s="1" t="n">
        <v>3</v>
      </c>
      <c r="U1130" s="1" t="n">
        <v>0</v>
      </c>
      <c r="V1130" s="1" t="n">
        <v>0</v>
      </c>
      <c r="W1130" s="186" t="s">
        <v>1788</v>
      </c>
      <c r="X1130" s="1" t="s">
        <v>1613</v>
      </c>
      <c r="Y1130" s="1" t="s">
        <v>309</v>
      </c>
    </row>
    <row r="1131" customFormat="false" ht="14.25" hidden="false" customHeight="true" outlineLevel="0" collapsed="false">
      <c r="A1131" s="1" t="s">
        <v>1787</v>
      </c>
      <c r="B1131" s="1" t="s">
        <v>305</v>
      </c>
      <c r="C1131" s="1" t="n">
        <v>0</v>
      </c>
      <c r="D1131" s="1" t="n">
        <v>200</v>
      </c>
      <c r="E1131" s="1" t="n">
        <v>976</v>
      </c>
      <c r="F1131" s="1" t="s">
        <v>306</v>
      </c>
      <c r="G1131" s="184" t="n">
        <v>0.0025161</v>
      </c>
      <c r="H1131" s="184" t="n">
        <v>6.83E-005</v>
      </c>
      <c r="I1131" s="184" t="n">
        <v>-8.2317E-006</v>
      </c>
      <c r="J1131" s="184" t="n">
        <v>-4.07E-007</v>
      </c>
      <c r="K1131" s="184" t="n">
        <v>0.0025244</v>
      </c>
      <c r="L1131" s="184" t="n">
        <v>6.87E-005</v>
      </c>
      <c r="M1131" s="185" t="n">
        <v>1.56</v>
      </c>
      <c r="N1131" s="1" t="n">
        <v>0</v>
      </c>
      <c r="O1131" s="1" t="n">
        <v>0</v>
      </c>
      <c r="P1131" s="1" t="n">
        <v>0</v>
      </c>
      <c r="Q1131" s="1" t="n">
        <v>1</v>
      </c>
      <c r="R1131" s="1" t="n">
        <v>2.5244E-005</v>
      </c>
      <c r="S1131" s="1" t="n">
        <v>6.867E-007</v>
      </c>
      <c r="T1131" s="1" t="n">
        <v>3</v>
      </c>
      <c r="U1131" s="1" t="n">
        <v>0</v>
      </c>
      <c r="V1131" s="1" t="n">
        <v>0</v>
      </c>
      <c r="W1131" s="186" t="s">
        <v>1789</v>
      </c>
      <c r="X1131" s="1" t="s">
        <v>1613</v>
      </c>
      <c r="Y1131" s="1" t="s">
        <v>309</v>
      </c>
    </row>
    <row r="1132" customFormat="false" ht="14.25" hidden="false" customHeight="true" outlineLevel="0" collapsed="false">
      <c r="A1132" s="1" t="s">
        <v>1787</v>
      </c>
      <c r="B1132" s="1" t="s">
        <v>305</v>
      </c>
      <c r="C1132" s="1" t="n">
        <v>0</v>
      </c>
      <c r="D1132" s="1" t="n">
        <v>200</v>
      </c>
      <c r="E1132" s="1" t="n">
        <v>976</v>
      </c>
      <c r="F1132" s="1" t="s">
        <v>306</v>
      </c>
      <c r="G1132" s="184" t="n">
        <v>0.0025154</v>
      </c>
      <c r="H1132" s="184" t="n">
        <v>6.82E-005</v>
      </c>
      <c r="I1132" s="184" t="n">
        <v>-8.2317E-006</v>
      </c>
      <c r="J1132" s="184" t="n">
        <v>-4.07E-007</v>
      </c>
      <c r="K1132" s="184" t="n">
        <v>0.0025236</v>
      </c>
      <c r="L1132" s="184" t="n">
        <v>6.86E-005</v>
      </c>
      <c r="M1132" s="185" t="n">
        <v>1.56</v>
      </c>
      <c r="N1132" s="1" t="n">
        <v>0</v>
      </c>
      <c r="O1132" s="1" t="n">
        <v>0</v>
      </c>
      <c r="P1132" s="1" t="n">
        <v>0</v>
      </c>
      <c r="Q1132" s="1" t="n">
        <v>1</v>
      </c>
      <c r="R1132" s="1" t="n">
        <v>2.5236E-005</v>
      </c>
      <c r="S1132" s="1" t="n">
        <v>6.864E-007</v>
      </c>
      <c r="T1132" s="1" t="n">
        <v>3</v>
      </c>
      <c r="U1132" s="1" t="n">
        <v>0</v>
      </c>
      <c r="V1132" s="1" t="n">
        <v>0</v>
      </c>
      <c r="W1132" s="186" t="s">
        <v>1790</v>
      </c>
      <c r="X1132" s="1" t="s">
        <v>1613</v>
      </c>
      <c r="Y1132" s="1" t="s">
        <v>309</v>
      </c>
    </row>
    <row r="1133" customFormat="false" ht="14.25" hidden="false" customHeight="true" outlineLevel="0" collapsed="false">
      <c r="A1133" s="1" t="s">
        <v>1791</v>
      </c>
      <c r="B1133" s="1" t="s">
        <v>305</v>
      </c>
      <c r="C1133" s="1" t="n">
        <v>0</v>
      </c>
      <c r="D1133" s="1" t="n">
        <v>200</v>
      </c>
      <c r="E1133" s="1" t="n">
        <v>976</v>
      </c>
      <c r="F1133" s="1" t="s">
        <v>306</v>
      </c>
      <c r="G1133" s="184" t="n">
        <v>0.0041817</v>
      </c>
      <c r="H1133" s="184" t="n">
        <v>0.0001065</v>
      </c>
      <c r="I1133" s="184" t="n">
        <v>-8.2317E-006</v>
      </c>
      <c r="J1133" s="184" t="n">
        <v>-4.07E-007</v>
      </c>
      <c r="K1133" s="184" t="n">
        <v>0.0041899</v>
      </c>
      <c r="L1133" s="184" t="n">
        <v>0.0001069</v>
      </c>
      <c r="M1133" s="185" t="n">
        <v>1.46</v>
      </c>
      <c r="N1133" s="1" t="n">
        <v>0</v>
      </c>
      <c r="O1133" s="1" t="n">
        <v>0</v>
      </c>
      <c r="P1133" s="1" t="n">
        <v>0</v>
      </c>
      <c r="Q1133" s="1" t="n">
        <v>1</v>
      </c>
      <c r="R1133" s="1" t="n">
        <v>4.1899E-005</v>
      </c>
      <c r="S1133" s="1" t="n">
        <v>1.0694E-006</v>
      </c>
      <c r="T1133" s="1" t="n">
        <v>4</v>
      </c>
      <c r="U1133" s="1" t="n">
        <v>0</v>
      </c>
      <c r="V1133" s="1" t="n">
        <v>0</v>
      </c>
      <c r="W1133" s="186" t="s">
        <v>1792</v>
      </c>
      <c r="X1133" s="1" t="s">
        <v>1613</v>
      </c>
      <c r="Y1133" s="1" t="s">
        <v>309</v>
      </c>
    </row>
    <row r="1134" customFormat="false" ht="14.25" hidden="false" customHeight="true" outlineLevel="0" collapsed="false">
      <c r="A1134" s="1" t="s">
        <v>1791</v>
      </c>
      <c r="B1134" s="1" t="s">
        <v>305</v>
      </c>
      <c r="C1134" s="1" t="n">
        <v>0</v>
      </c>
      <c r="D1134" s="1" t="n">
        <v>200</v>
      </c>
      <c r="E1134" s="1" t="n">
        <v>976</v>
      </c>
      <c r="F1134" s="1" t="s">
        <v>306</v>
      </c>
      <c r="G1134" s="184" t="n">
        <v>0.0041807</v>
      </c>
      <c r="H1134" s="184" t="n">
        <v>0.000106</v>
      </c>
      <c r="I1134" s="184" t="n">
        <v>-8.2317E-006</v>
      </c>
      <c r="J1134" s="184" t="n">
        <v>-4.07E-007</v>
      </c>
      <c r="K1134" s="184" t="n">
        <v>0.0041889</v>
      </c>
      <c r="L1134" s="184" t="n">
        <v>0.0001064</v>
      </c>
      <c r="M1134" s="185" t="n">
        <v>1.46</v>
      </c>
      <c r="N1134" s="1" t="n">
        <v>0</v>
      </c>
      <c r="O1134" s="1" t="n">
        <v>0</v>
      </c>
      <c r="P1134" s="1" t="n">
        <v>0</v>
      </c>
      <c r="Q1134" s="1" t="n">
        <v>1</v>
      </c>
      <c r="R1134" s="1" t="n">
        <v>4.1889E-005</v>
      </c>
      <c r="S1134" s="1" t="n">
        <v>1.0642E-006</v>
      </c>
      <c r="T1134" s="1" t="n">
        <v>4</v>
      </c>
      <c r="U1134" s="1" t="n">
        <v>0</v>
      </c>
      <c r="V1134" s="1" t="n">
        <v>0</v>
      </c>
      <c r="W1134" s="186" t="s">
        <v>1793</v>
      </c>
      <c r="X1134" s="1" t="s">
        <v>1613</v>
      </c>
      <c r="Y1134" s="1" t="s">
        <v>309</v>
      </c>
    </row>
    <row r="1135" customFormat="false" ht="14.25" hidden="false" customHeight="true" outlineLevel="0" collapsed="false">
      <c r="A1135" s="1" t="s">
        <v>1791</v>
      </c>
      <c r="B1135" s="1" t="s">
        <v>305</v>
      </c>
      <c r="C1135" s="1" t="n">
        <v>0</v>
      </c>
      <c r="D1135" s="1" t="n">
        <v>200</v>
      </c>
      <c r="E1135" s="1" t="n">
        <v>976</v>
      </c>
      <c r="F1135" s="1" t="s">
        <v>306</v>
      </c>
      <c r="G1135" s="184" t="n">
        <v>0.0041799</v>
      </c>
      <c r="H1135" s="184" t="n">
        <v>0.0001068</v>
      </c>
      <c r="I1135" s="184" t="n">
        <v>-8.2317E-006</v>
      </c>
      <c r="J1135" s="184" t="n">
        <v>-4.07E-007</v>
      </c>
      <c r="K1135" s="184" t="n">
        <v>0.0041882</v>
      </c>
      <c r="L1135" s="184" t="n">
        <v>0.0001072</v>
      </c>
      <c r="M1135" s="185" t="n">
        <v>1.47</v>
      </c>
      <c r="N1135" s="1" t="n">
        <v>0</v>
      </c>
      <c r="O1135" s="1" t="n">
        <v>0</v>
      </c>
      <c r="P1135" s="1" t="n">
        <v>0</v>
      </c>
      <c r="Q1135" s="1" t="n">
        <v>1</v>
      </c>
      <c r="R1135" s="1" t="n">
        <v>4.1882E-005</v>
      </c>
      <c r="S1135" s="1" t="n">
        <v>1.0716E-006</v>
      </c>
      <c r="T1135" s="1" t="n">
        <v>4</v>
      </c>
      <c r="U1135" s="1" t="n">
        <v>0</v>
      </c>
      <c r="V1135" s="1" t="n">
        <v>0</v>
      </c>
      <c r="W1135" s="186" t="s">
        <v>1794</v>
      </c>
      <c r="X1135" s="1" t="s">
        <v>1613</v>
      </c>
      <c r="Y1135" s="1" t="s">
        <v>309</v>
      </c>
    </row>
    <row r="1136" customFormat="false" ht="14.25" hidden="false" customHeight="true" outlineLevel="0" collapsed="false">
      <c r="A1136" s="1" t="s">
        <v>1795</v>
      </c>
      <c r="B1136" s="1" t="s">
        <v>305</v>
      </c>
      <c r="C1136" s="1" t="n">
        <v>0</v>
      </c>
      <c r="D1136" s="1" t="n">
        <v>200</v>
      </c>
      <c r="E1136" s="1" t="n">
        <v>976</v>
      </c>
      <c r="F1136" s="1" t="s">
        <v>306</v>
      </c>
      <c r="G1136" s="184" t="n">
        <v>0.0017636</v>
      </c>
      <c r="H1136" s="184" t="n">
        <v>5.17E-005</v>
      </c>
      <c r="I1136" s="184" t="n">
        <v>-8.2317E-006</v>
      </c>
      <c r="J1136" s="184" t="n">
        <v>-4.07E-007</v>
      </c>
      <c r="K1136" s="184" t="n">
        <v>0.0017719</v>
      </c>
      <c r="L1136" s="184" t="n">
        <v>5.21E-005</v>
      </c>
      <c r="M1136" s="185" t="n">
        <v>1.69</v>
      </c>
      <c r="N1136" s="1" t="n">
        <v>0</v>
      </c>
      <c r="O1136" s="1" t="n">
        <v>0</v>
      </c>
      <c r="P1136" s="1" t="n">
        <v>0</v>
      </c>
      <c r="Q1136" s="1" t="n">
        <v>1</v>
      </c>
      <c r="R1136" s="1" t="n">
        <v>1.7719E-005</v>
      </c>
      <c r="S1136" s="1" t="n">
        <v>5.215E-007</v>
      </c>
      <c r="T1136" s="1" t="n">
        <v>3</v>
      </c>
      <c r="U1136" s="1" t="n">
        <v>0</v>
      </c>
      <c r="V1136" s="1" t="n">
        <v>0</v>
      </c>
      <c r="W1136" s="186" t="s">
        <v>1796</v>
      </c>
      <c r="X1136" s="1" t="s">
        <v>1613</v>
      </c>
      <c r="Y1136" s="1" t="s">
        <v>309</v>
      </c>
    </row>
    <row r="1137" customFormat="false" ht="14.25" hidden="false" customHeight="true" outlineLevel="0" collapsed="false">
      <c r="A1137" s="1" t="s">
        <v>1795</v>
      </c>
      <c r="B1137" s="1" t="s">
        <v>305</v>
      </c>
      <c r="C1137" s="1" t="n">
        <v>0</v>
      </c>
      <c r="D1137" s="1" t="n">
        <v>200</v>
      </c>
      <c r="E1137" s="1" t="n">
        <v>976</v>
      </c>
      <c r="F1137" s="1" t="s">
        <v>306</v>
      </c>
      <c r="G1137" s="184" t="n">
        <v>0.0017636</v>
      </c>
      <c r="H1137" s="184" t="n">
        <v>5.17E-005</v>
      </c>
      <c r="I1137" s="184" t="n">
        <v>-8.2317E-006</v>
      </c>
      <c r="J1137" s="184" t="n">
        <v>-4.07E-007</v>
      </c>
      <c r="K1137" s="184" t="n">
        <v>0.0017718</v>
      </c>
      <c r="L1137" s="184" t="n">
        <v>5.21E-005</v>
      </c>
      <c r="M1137" s="185" t="n">
        <v>1.68</v>
      </c>
      <c r="N1137" s="1" t="n">
        <v>0</v>
      </c>
      <c r="O1137" s="1" t="n">
        <v>0</v>
      </c>
      <c r="P1137" s="1" t="n">
        <v>0</v>
      </c>
      <c r="Q1137" s="1" t="n">
        <v>1</v>
      </c>
      <c r="R1137" s="1" t="n">
        <v>1.7718E-005</v>
      </c>
      <c r="S1137" s="1" t="n">
        <v>5.207E-007</v>
      </c>
      <c r="T1137" s="1" t="n">
        <v>3</v>
      </c>
      <c r="U1137" s="1" t="n">
        <v>0</v>
      </c>
      <c r="V1137" s="1" t="n">
        <v>0</v>
      </c>
      <c r="W1137" s="186" t="s">
        <v>1797</v>
      </c>
      <c r="X1137" s="1" t="s">
        <v>1613</v>
      </c>
      <c r="Y1137" s="1" t="s">
        <v>309</v>
      </c>
    </row>
    <row r="1138" customFormat="false" ht="14.25" hidden="false" customHeight="true" outlineLevel="0" collapsed="false">
      <c r="A1138" s="1" t="s">
        <v>1795</v>
      </c>
      <c r="B1138" s="1" t="s">
        <v>305</v>
      </c>
      <c r="C1138" s="1" t="n">
        <v>0</v>
      </c>
      <c r="D1138" s="1" t="n">
        <v>200</v>
      </c>
      <c r="E1138" s="1" t="n">
        <v>976</v>
      </c>
      <c r="F1138" s="1" t="s">
        <v>306</v>
      </c>
      <c r="G1138" s="184" t="n">
        <v>0.0017628</v>
      </c>
      <c r="H1138" s="184" t="n">
        <v>5.11E-005</v>
      </c>
      <c r="I1138" s="184" t="n">
        <v>-8.2317E-006</v>
      </c>
      <c r="J1138" s="184" t="n">
        <v>-4.07E-007</v>
      </c>
      <c r="K1138" s="184" t="n">
        <v>0.001771</v>
      </c>
      <c r="L1138" s="184" t="n">
        <v>5.15E-005</v>
      </c>
      <c r="M1138" s="185" t="n">
        <v>1.66</v>
      </c>
      <c r="N1138" s="1" t="n">
        <v>0</v>
      </c>
      <c r="O1138" s="1" t="n">
        <v>0</v>
      </c>
      <c r="P1138" s="1" t="n">
        <v>0</v>
      </c>
      <c r="Q1138" s="1" t="n">
        <v>1</v>
      </c>
      <c r="R1138" s="1" t="n">
        <v>1.771E-005</v>
      </c>
      <c r="S1138" s="1" t="n">
        <v>5.146E-007</v>
      </c>
      <c r="T1138" s="1" t="n">
        <v>3</v>
      </c>
      <c r="U1138" s="1" t="n">
        <v>0</v>
      </c>
      <c r="V1138" s="1" t="n">
        <v>0</v>
      </c>
      <c r="W1138" s="186" t="s">
        <v>1798</v>
      </c>
      <c r="X1138" s="1" t="s">
        <v>1613</v>
      </c>
      <c r="Y1138" s="1" t="s">
        <v>309</v>
      </c>
    </row>
    <row r="1139" customFormat="false" ht="14.25" hidden="false" customHeight="true" outlineLevel="0" collapsed="false">
      <c r="A1139" s="1" t="s">
        <v>1799</v>
      </c>
      <c r="B1139" s="1" t="s">
        <v>305</v>
      </c>
      <c r="C1139" s="1" t="n">
        <v>0</v>
      </c>
      <c r="D1139" s="1" t="n">
        <v>200</v>
      </c>
      <c r="E1139" s="1" t="n">
        <v>976</v>
      </c>
      <c r="F1139" s="1" t="s">
        <v>306</v>
      </c>
      <c r="G1139" s="184" t="n">
        <v>0.0021901</v>
      </c>
      <c r="H1139" s="184" t="n">
        <v>6.78E-005</v>
      </c>
      <c r="I1139" s="184" t="n">
        <v>-8.2317E-006</v>
      </c>
      <c r="J1139" s="184" t="n">
        <v>-4.07E-007</v>
      </c>
      <c r="K1139" s="184" t="n">
        <v>0.0021984</v>
      </c>
      <c r="L1139" s="184" t="n">
        <v>6.82E-005</v>
      </c>
      <c r="M1139" s="185" t="n">
        <v>1.78</v>
      </c>
      <c r="N1139" s="1" t="n">
        <v>0</v>
      </c>
      <c r="O1139" s="1" t="n">
        <v>0</v>
      </c>
      <c r="P1139" s="1" t="n">
        <v>0</v>
      </c>
      <c r="Q1139" s="1" t="n">
        <v>1</v>
      </c>
      <c r="R1139" s="1" t="n">
        <v>2.1984E-005</v>
      </c>
      <c r="S1139" s="1" t="n">
        <v>6.823E-007</v>
      </c>
      <c r="T1139" s="1" t="n">
        <v>3</v>
      </c>
      <c r="U1139" s="1" t="n">
        <v>0</v>
      </c>
      <c r="V1139" s="1" t="n">
        <v>0</v>
      </c>
      <c r="W1139" s="186" t="s">
        <v>1800</v>
      </c>
      <c r="X1139" s="1" t="s">
        <v>1613</v>
      </c>
      <c r="Y1139" s="1" t="s">
        <v>309</v>
      </c>
    </row>
    <row r="1140" customFormat="false" ht="14.25" hidden="false" customHeight="true" outlineLevel="0" collapsed="false">
      <c r="A1140" s="1" t="s">
        <v>1799</v>
      </c>
      <c r="B1140" s="1" t="s">
        <v>305</v>
      </c>
      <c r="C1140" s="1" t="n">
        <v>0</v>
      </c>
      <c r="D1140" s="1" t="n">
        <v>200</v>
      </c>
      <c r="E1140" s="1" t="n">
        <v>976</v>
      </c>
      <c r="F1140" s="1" t="s">
        <v>306</v>
      </c>
      <c r="G1140" s="184" t="n">
        <v>0.0021901</v>
      </c>
      <c r="H1140" s="184" t="n">
        <v>6.75E-005</v>
      </c>
      <c r="I1140" s="184" t="n">
        <v>-8.2317E-006</v>
      </c>
      <c r="J1140" s="184" t="n">
        <v>-4.07E-007</v>
      </c>
      <c r="K1140" s="184" t="n">
        <v>0.0021984</v>
      </c>
      <c r="L1140" s="184" t="n">
        <v>6.79E-005</v>
      </c>
      <c r="M1140" s="185" t="n">
        <v>1.77</v>
      </c>
      <c r="N1140" s="1" t="n">
        <v>0</v>
      </c>
      <c r="O1140" s="1" t="n">
        <v>0</v>
      </c>
      <c r="P1140" s="1" t="n">
        <v>0</v>
      </c>
      <c r="Q1140" s="1" t="n">
        <v>1</v>
      </c>
      <c r="R1140" s="1" t="n">
        <v>2.1984E-005</v>
      </c>
      <c r="S1140" s="1" t="n">
        <v>6.787E-007</v>
      </c>
      <c r="T1140" s="1" t="n">
        <v>3</v>
      </c>
      <c r="U1140" s="1" t="n">
        <v>0</v>
      </c>
      <c r="V1140" s="1" t="n">
        <v>0</v>
      </c>
      <c r="W1140" s="186" t="s">
        <v>1801</v>
      </c>
      <c r="X1140" s="1" t="s">
        <v>1613</v>
      </c>
      <c r="Y1140" s="1" t="s">
        <v>309</v>
      </c>
    </row>
    <row r="1141" customFormat="false" ht="14.25" hidden="false" customHeight="true" outlineLevel="0" collapsed="false">
      <c r="A1141" s="1" t="s">
        <v>1799</v>
      </c>
      <c r="B1141" s="1" t="s">
        <v>305</v>
      </c>
      <c r="C1141" s="1" t="n">
        <v>0</v>
      </c>
      <c r="D1141" s="1" t="n">
        <v>200</v>
      </c>
      <c r="E1141" s="1" t="n">
        <v>976</v>
      </c>
      <c r="F1141" s="1" t="s">
        <v>306</v>
      </c>
      <c r="G1141" s="184" t="n">
        <v>0.0021941</v>
      </c>
      <c r="H1141" s="184" t="n">
        <v>6.74E-005</v>
      </c>
      <c r="I1141" s="184" t="n">
        <v>-8.2317E-006</v>
      </c>
      <c r="J1141" s="184" t="n">
        <v>-4.07E-007</v>
      </c>
      <c r="K1141" s="184" t="n">
        <v>0.0022023</v>
      </c>
      <c r="L1141" s="184" t="n">
        <v>6.78E-005</v>
      </c>
      <c r="M1141" s="185" t="n">
        <v>1.76</v>
      </c>
      <c r="N1141" s="1" t="n">
        <v>0</v>
      </c>
      <c r="O1141" s="1" t="n">
        <v>0</v>
      </c>
      <c r="P1141" s="1" t="n">
        <v>0</v>
      </c>
      <c r="Q1141" s="1" t="n">
        <v>1</v>
      </c>
      <c r="R1141" s="1" t="n">
        <v>2.2023E-005</v>
      </c>
      <c r="S1141" s="1" t="n">
        <v>6.776E-007</v>
      </c>
      <c r="T1141" s="1" t="n">
        <v>3</v>
      </c>
      <c r="U1141" s="1" t="n">
        <v>0</v>
      </c>
      <c r="V1141" s="1" t="n">
        <v>0</v>
      </c>
      <c r="W1141" s="186" t="s">
        <v>1802</v>
      </c>
      <c r="X1141" s="1" t="s">
        <v>1613</v>
      </c>
      <c r="Y1141" s="1" t="s">
        <v>309</v>
      </c>
    </row>
    <row r="1142" customFormat="false" ht="14.25" hidden="false" customHeight="true" outlineLevel="0" collapsed="false">
      <c r="A1142" s="1" t="s">
        <v>1803</v>
      </c>
      <c r="B1142" s="1" t="s">
        <v>305</v>
      </c>
      <c r="C1142" s="1" t="n">
        <v>0</v>
      </c>
      <c r="D1142" s="1" t="n">
        <v>200</v>
      </c>
      <c r="E1142" s="1" t="n">
        <v>976</v>
      </c>
      <c r="F1142" s="1" t="s">
        <v>306</v>
      </c>
      <c r="G1142" s="184" t="n">
        <v>0.00095945</v>
      </c>
      <c r="H1142" s="184" t="n">
        <v>3.003E-005</v>
      </c>
      <c r="I1142" s="184" t="n">
        <v>-8.2317E-006</v>
      </c>
      <c r="J1142" s="184" t="n">
        <v>-4.07E-007</v>
      </c>
      <c r="K1142" s="184" t="n">
        <v>0.00096768</v>
      </c>
      <c r="L1142" s="184" t="n">
        <v>3.0437E-005</v>
      </c>
      <c r="M1142" s="185" t="n">
        <v>1.8</v>
      </c>
      <c r="N1142" s="1" t="n">
        <v>0</v>
      </c>
      <c r="O1142" s="1" t="n">
        <v>0</v>
      </c>
      <c r="P1142" s="1" t="n">
        <v>0</v>
      </c>
      <c r="Q1142" s="1" t="n">
        <v>1</v>
      </c>
      <c r="R1142" s="1" t="n">
        <v>9.6768E-006</v>
      </c>
      <c r="S1142" s="1" t="n">
        <v>3.044E-007</v>
      </c>
      <c r="T1142" s="1" t="n">
        <v>3</v>
      </c>
      <c r="U1142" s="1" t="n">
        <v>0</v>
      </c>
      <c r="V1142" s="1" t="n">
        <v>0</v>
      </c>
      <c r="W1142" s="186" t="s">
        <v>1804</v>
      </c>
      <c r="X1142" s="1" t="s">
        <v>1613</v>
      </c>
      <c r="Y1142" s="1" t="s">
        <v>309</v>
      </c>
    </row>
    <row r="1143" customFormat="false" ht="14.25" hidden="false" customHeight="true" outlineLevel="0" collapsed="false">
      <c r="A1143" s="1" t="s">
        <v>1803</v>
      </c>
      <c r="B1143" s="1" t="s">
        <v>305</v>
      </c>
      <c r="C1143" s="1" t="n">
        <v>0</v>
      </c>
      <c r="D1143" s="1" t="n">
        <v>200</v>
      </c>
      <c r="E1143" s="1" t="n">
        <v>976</v>
      </c>
      <c r="F1143" s="1" t="s">
        <v>306</v>
      </c>
      <c r="G1143" s="184" t="n">
        <v>0.00095937</v>
      </c>
      <c r="H1143" s="184" t="n">
        <v>3.0085E-005</v>
      </c>
      <c r="I1143" s="184" t="n">
        <v>-8.2317E-006</v>
      </c>
      <c r="J1143" s="184" t="n">
        <v>-4.07E-007</v>
      </c>
      <c r="K1143" s="184" t="n">
        <v>0.0009676</v>
      </c>
      <c r="L1143" s="184" t="n">
        <v>3.0492E-005</v>
      </c>
      <c r="M1143" s="185" t="n">
        <v>1.8</v>
      </c>
      <c r="N1143" s="1" t="n">
        <v>0</v>
      </c>
      <c r="O1143" s="1" t="n">
        <v>0</v>
      </c>
      <c r="P1143" s="1" t="n">
        <v>0</v>
      </c>
      <c r="Q1143" s="1" t="n">
        <v>1</v>
      </c>
      <c r="R1143" s="1" t="n">
        <v>9.676E-006</v>
      </c>
      <c r="S1143" s="1" t="n">
        <v>3.049E-007</v>
      </c>
      <c r="T1143" s="1" t="n">
        <v>3</v>
      </c>
      <c r="U1143" s="1" t="n">
        <v>0</v>
      </c>
      <c r="V1143" s="1" t="n">
        <v>0</v>
      </c>
      <c r="W1143" s="186" t="s">
        <v>1805</v>
      </c>
      <c r="X1143" s="1" t="s">
        <v>1613</v>
      </c>
      <c r="Y1143" s="1" t="s">
        <v>309</v>
      </c>
    </row>
    <row r="1144" customFormat="false" ht="14.25" hidden="false" customHeight="true" outlineLevel="0" collapsed="false">
      <c r="A1144" s="1" t="s">
        <v>1803</v>
      </c>
      <c r="B1144" s="1" t="s">
        <v>305</v>
      </c>
      <c r="C1144" s="1" t="n">
        <v>0</v>
      </c>
      <c r="D1144" s="1" t="n">
        <v>200</v>
      </c>
      <c r="E1144" s="1" t="n">
        <v>976</v>
      </c>
      <c r="F1144" s="1" t="s">
        <v>306</v>
      </c>
      <c r="G1144" s="184" t="n">
        <v>0.00095908</v>
      </c>
      <c r="H1144" s="184" t="n">
        <v>3.0043E-005</v>
      </c>
      <c r="I1144" s="184" t="n">
        <v>-8.2317E-006</v>
      </c>
      <c r="J1144" s="184" t="n">
        <v>-4.07E-007</v>
      </c>
      <c r="K1144" s="184" t="n">
        <v>0.00096731</v>
      </c>
      <c r="L1144" s="184" t="n">
        <v>3.045E-005</v>
      </c>
      <c r="M1144" s="185" t="n">
        <v>1.8</v>
      </c>
      <c r="N1144" s="1" t="n">
        <v>0</v>
      </c>
      <c r="O1144" s="1" t="n">
        <v>0</v>
      </c>
      <c r="P1144" s="1" t="n">
        <v>0</v>
      </c>
      <c r="Q1144" s="1" t="n">
        <v>1</v>
      </c>
      <c r="R1144" s="1" t="n">
        <v>9.6731E-006</v>
      </c>
      <c r="S1144" s="1" t="n">
        <v>3.045E-007</v>
      </c>
      <c r="T1144" s="1" t="n">
        <v>3</v>
      </c>
      <c r="U1144" s="1" t="n">
        <v>0</v>
      </c>
      <c r="V1144" s="1" t="n">
        <v>0</v>
      </c>
      <c r="W1144" s="186" t="s">
        <v>1806</v>
      </c>
      <c r="X1144" s="1" t="s">
        <v>1613</v>
      </c>
      <c r="Y1144" s="1" t="s">
        <v>309</v>
      </c>
    </row>
    <row r="1145" customFormat="false" ht="14.25" hidden="false" customHeight="true" outlineLevel="0" collapsed="false">
      <c r="A1145" s="1" t="s">
        <v>1807</v>
      </c>
      <c r="B1145" s="1" t="s">
        <v>305</v>
      </c>
      <c r="C1145" s="1" t="n">
        <v>0</v>
      </c>
      <c r="D1145" s="1" t="n">
        <v>200</v>
      </c>
      <c r="E1145" s="1" t="n">
        <v>976</v>
      </c>
      <c r="F1145" s="1" t="s">
        <v>306</v>
      </c>
      <c r="G1145" s="184" t="n">
        <v>0.00064107</v>
      </c>
      <c r="H1145" s="184" t="n">
        <v>2.091E-005</v>
      </c>
      <c r="I1145" s="184" t="n">
        <v>-8.2317E-006</v>
      </c>
      <c r="J1145" s="184" t="n">
        <v>-4.07E-007</v>
      </c>
      <c r="K1145" s="184" t="n">
        <v>0.00064931</v>
      </c>
      <c r="L1145" s="184" t="n">
        <v>2.1317E-005</v>
      </c>
      <c r="M1145" s="185" t="n">
        <v>1.88</v>
      </c>
      <c r="N1145" s="1" t="n">
        <v>0</v>
      </c>
      <c r="O1145" s="1" t="n">
        <v>0</v>
      </c>
      <c r="P1145" s="1" t="n">
        <v>0</v>
      </c>
      <c r="Q1145" s="1" t="n">
        <v>1</v>
      </c>
      <c r="R1145" s="1" t="n">
        <v>6.4931E-006</v>
      </c>
      <c r="S1145" s="1" t="n">
        <v>2.132E-007</v>
      </c>
      <c r="T1145" s="1" t="n">
        <v>3</v>
      </c>
      <c r="U1145" s="1" t="n">
        <v>0</v>
      </c>
      <c r="V1145" s="1" t="n">
        <v>0</v>
      </c>
      <c r="W1145" s="186" t="s">
        <v>1808</v>
      </c>
      <c r="X1145" s="1" t="s">
        <v>1613</v>
      </c>
      <c r="Y1145" s="1" t="s">
        <v>309</v>
      </c>
    </row>
    <row r="1146" customFormat="false" ht="14.25" hidden="false" customHeight="true" outlineLevel="0" collapsed="false">
      <c r="A1146" s="1" t="s">
        <v>1807</v>
      </c>
      <c r="B1146" s="1" t="s">
        <v>305</v>
      </c>
      <c r="C1146" s="1" t="n">
        <v>0</v>
      </c>
      <c r="D1146" s="1" t="n">
        <v>200</v>
      </c>
      <c r="E1146" s="1" t="n">
        <v>976</v>
      </c>
      <c r="F1146" s="1" t="s">
        <v>306</v>
      </c>
      <c r="G1146" s="184" t="n">
        <v>0.00064125</v>
      </c>
      <c r="H1146" s="184" t="n">
        <v>2.1261E-005</v>
      </c>
      <c r="I1146" s="184" t="n">
        <v>-8.2317E-006</v>
      </c>
      <c r="J1146" s="184" t="n">
        <v>-4.07E-007</v>
      </c>
      <c r="K1146" s="184" t="n">
        <v>0.00064948</v>
      </c>
      <c r="L1146" s="184" t="n">
        <v>2.1668E-005</v>
      </c>
      <c r="M1146" s="185" t="n">
        <v>1.91</v>
      </c>
      <c r="N1146" s="1" t="n">
        <v>0</v>
      </c>
      <c r="O1146" s="1" t="n">
        <v>0</v>
      </c>
      <c r="P1146" s="1" t="n">
        <v>0</v>
      </c>
      <c r="Q1146" s="1" t="n">
        <v>1</v>
      </c>
      <c r="R1146" s="1" t="n">
        <v>6.4948E-006</v>
      </c>
      <c r="S1146" s="1" t="n">
        <v>2.167E-007</v>
      </c>
      <c r="T1146" s="1" t="n">
        <v>3</v>
      </c>
      <c r="U1146" s="1" t="n">
        <v>0</v>
      </c>
      <c r="V1146" s="1" t="n">
        <v>0</v>
      </c>
      <c r="W1146" s="186" t="s">
        <v>1809</v>
      </c>
      <c r="X1146" s="1" t="s">
        <v>1613</v>
      </c>
      <c r="Y1146" s="1" t="s">
        <v>309</v>
      </c>
    </row>
    <row r="1147" customFormat="false" ht="14.25" hidden="false" customHeight="true" outlineLevel="0" collapsed="false">
      <c r="A1147" s="1" t="s">
        <v>1807</v>
      </c>
      <c r="B1147" s="1" t="s">
        <v>305</v>
      </c>
      <c r="C1147" s="1" t="n">
        <v>0</v>
      </c>
      <c r="D1147" s="1" t="n">
        <v>200</v>
      </c>
      <c r="E1147" s="1" t="n">
        <v>976</v>
      </c>
      <c r="F1147" s="1" t="s">
        <v>306</v>
      </c>
      <c r="G1147" s="184" t="n">
        <v>0.00064107</v>
      </c>
      <c r="H1147" s="184" t="n">
        <v>2.1302E-005</v>
      </c>
      <c r="I1147" s="184" t="n">
        <v>-8.2317E-006</v>
      </c>
      <c r="J1147" s="184" t="n">
        <v>-4.07E-007</v>
      </c>
      <c r="K1147" s="184" t="n">
        <v>0.0006493</v>
      </c>
      <c r="L1147" s="184" t="n">
        <v>2.1709E-005</v>
      </c>
      <c r="M1147" s="185" t="n">
        <v>1.91</v>
      </c>
      <c r="N1147" s="1" t="n">
        <v>0</v>
      </c>
      <c r="O1147" s="1" t="n">
        <v>0</v>
      </c>
      <c r="P1147" s="1" t="n">
        <v>0</v>
      </c>
      <c r="Q1147" s="1" t="n">
        <v>1</v>
      </c>
      <c r="R1147" s="1" t="n">
        <v>6.493E-006</v>
      </c>
      <c r="S1147" s="1" t="n">
        <v>2.171E-007</v>
      </c>
      <c r="T1147" s="1" t="n">
        <v>3</v>
      </c>
      <c r="U1147" s="1" t="n">
        <v>0</v>
      </c>
      <c r="V1147" s="1" t="n">
        <v>0</v>
      </c>
      <c r="W1147" s="186" t="s">
        <v>1810</v>
      </c>
      <c r="X1147" s="1" t="s">
        <v>1613</v>
      </c>
      <c r="Y1147" s="1" t="s">
        <v>309</v>
      </c>
    </row>
    <row r="1148" customFormat="false" ht="14.25" hidden="false" customHeight="true" outlineLevel="0" collapsed="false">
      <c r="A1148" s="1" t="s">
        <v>1811</v>
      </c>
      <c r="B1148" s="1" t="s">
        <v>305</v>
      </c>
      <c r="C1148" s="1" t="n">
        <v>0</v>
      </c>
      <c r="D1148" s="1" t="n">
        <v>200</v>
      </c>
      <c r="E1148" s="1" t="n">
        <v>976</v>
      </c>
      <c r="F1148" s="1" t="s">
        <v>306</v>
      </c>
      <c r="G1148" s="184" t="n">
        <v>0.00099092</v>
      </c>
      <c r="H1148" s="184" t="n">
        <v>2.974E-005</v>
      </c>
      <c r="I1148" s="184" t="n">
        <v>-8.2317E-006</v>
      </c>
      <c r="J1148" s="184" t="n">
        <v>-4.07E-007</v>
      </c>
      <c r="K1148" s="184" t="n">
        <v>0.00099915</v>
      </c>
      <c r="L1148" s="184" t="n">
        <v>3.0147E-005</v>
      </c>
      <c r="M1148" s="185" t="n">
        <v>1.73</v>
      </c>
      <c r="N1148" s="1" t="n">
        <v>0</v>
      </c>
      <c r="O1148" s="1" t="n">
        <v>0</v>
      </c>
      <c r="P1148" s="1" t="n">
        <v>0</v>
      </c>
      <c r="Q1148" s="1" t="n">
        <v>1</v>
      </c>
      <c r="R1148" s="1" t="n">
        <v>9.9915E-006</v>
      </c>
      <c r="S1148" s="1" t="n">
        <v>3.015E-007</v>
      </c>
      <c r="T1148" s="1" t="n">
        <v>3</v>
      </c>
      <c r="U1148" s="1" t="n">
        <v>0</v>
      </c>
      <c r="V1148" s="1" t="n">
        <v>0</v>
      </c>
      <c r="W1148" s="186" t="s">
        <v>1812</v>
      </c>
      <c r="X1148" s="1" t="s">
        <v>1613</v>
      </c>
      <c r="Y1148" s="1" t="s">
        <v>309</v>
      </c>
    </row>
    <row r="1149" customFormat="false" ht="14.25" hidden="false" customHeight="true" outlineLevel="0" collapsed="false">
      <c r="A1149" s="1" t="s">
        <v>1811</v>
      </c>
      <c r="B1149" s="1" t="s">
        <v>305</v>
      </c>
      <c r="C1149" s="1" t="n">
        <v>0</v>
      </c>
      <c r="D1149" s="1" t="n">
        <v>200</v>
      </c>
      <c r="E1149" s="1" t="n">
        <v>976</v>
      </c>
      <c r="F1149" s="1" t="s">
        <v>306</v>
      </c>
      <c r="G1149" s="184" t="n">
        <v>0.00099057</v>
      </c>
      <c r="H1149" s="184" t="n">
        <v>2.5989E-005</v>
      </c>
      <c r="I1149" s="184" t="n">
        <v>-8.2317E-006</v>
      </c>
      <c r="J1149" s="184" t="n">
        <v>-4.07E-007</v>
      </c>
      <c r="K1149" s="184" t="n">
        <v>0.0009988</v>
      </c>
      <c r="L1149" s="184" t="n">
        <v>2.6396E-005</v>
      </c>
      <c r="M1149" s="185" t="n">
        <v>1.51</v>
      </c>
      <c r="N1149" s="1" t="n">
        <v>0</v>
      </c>
      <c r="O1149" s="1" t="n">
        <v>0</v>
      </c>
      <c r="P1149" s="1" t="n">
        <v>0</v>
      </c>
      <c r="Q1149" s="1" t="n">
        <v>1</v>
      </c>
      <c r="R1149" s="1" t="n">
        <v>9.988E-006</v>
      </c>
      <c r="S1149" s="1" t="n">
        <v>2.64E-007</v>
      </c>
      <c r="T1149" s="1" t="n">
        <v>3</v>
      </c>
      <c r="U1149" s="1" t="n">
        <v>0</v>
      </c>
      <c r="V1149" s="1" t="n">
        <v>0</v>
      </c>
      <c r="W1149" s="186" t="s">
        <v>1260</v>
      </c>
      <c r="X1149" s="1" t="s">
        <v>1613</v>
      </c>
      <c r="Y1149" s="1" t="s">
        <v>309</v>
      </c>
    </row>
    <row r="1150" customFormat="false" ht="14.25" hidden="false" customHeight="true" outlineLevel="0" collapsed="false">
      <c r="A1150" s="1" t="s">
        <v>1811</v>
      </c>
      <c r="B1150" s="1" t="s">
        <v>305</v>
      </c>
      <c r="C1150" s="1" t="n">
        <v>0</v>
      </c>
      <c r="D1150" s="1" t="n">
        <v>200</v>
      </c>
      <c r="E1150" s="1" t="n">
        <v>976</v>
      </c>
      <c r="F1150" s="1" t="s">
        <v>306</v>
      </c>
      <c r="G1150" s="184" t="n">
        <v>0.00099052</v>
      </c>
      <c r="H1150" s="184" t="n">
        <v>2.9067E-005</v>
      </c>
      <c r="I1150" s="184" t="n">
        <v>-8.2317E-006</v>
      </c>
      <c r="J1150" s="184" t="n">
        <v>-4.07E-007</v>
      </c>
      <c r="K1150" s="184" t="n">
        <v>0.00099875</v>
      </c>
      <c r="L1150" s="184" t="n">
        <v>2.9474E-005</v>
      </c>
      <c r="M1150" s="185" t="n">
        <v>1.69</v>
      </c>
      <c r="N1150" s="1" t="n">
        <v>0</v>
      </c>
      <c r="O1150" s="1" t="n">
        <v>0</v>
      </c>
      <c r="P1150" s="1" t="n">
        <v>0</v>
      </c>
      <c r="Q1150" s="1" t="n">
        <v>1</v>
      </c>
      <c r="R1150" s="1" t="n">
        <v>9.9875E-006</v>
      </c>
      <c r="S1150" s="1" t="n">
        <v>2.947E-007</v>
      </c>
      <c r="T1150" s="1" t="n">
        <v>3</v>
      </c>
      <c r="U1150" s="1" t="n">
        <v>0</v>
      </c>
      <c r="V1150" s="1" t="n">
        <v>0</v>
      </c>
      <c r="W1150" s="186" t="s">
        <v>1813</v>
      </c>
      <c r="X1150" s="1" t="s">
        <v>1613</v>
      </c>
      <c r="Y1150" s="1" t="s">
        <v>309</v>
      </c>
    </row>
    <row r="1151" customFormat="false" ht="14.25" hidden="false" customHeight="true" outlineLevel="0" collapsed="false">
      <c r="A1151" s="1" t="s">
        <v>1814</v>
      </c>
      <c r="B1151" s="1" t="s">
        <v>305</v>
      </c>
      <c r="C1151" s="1" t="n">
        <v>0</v>
      </c>
      <c r="D1151" s="1" t="n">
        <v>200</v>
      </c>
      <c r="E1151" s="1" t="n">
        <v>976</v>
      </c>
      <c r="F1151" s="1" t="s">
        <v>306</v>
      </c>
      <c r="G1151" s="184" t="n">
        <v>0.0023147</v>
      </c>
      <c r="H1151" s="184" t="n">
        <v>6.55E-005</v>
      </c>
      <c r="I1151" s="184" t="n">
        <v>-8.2317E-006</v>
      </c>
      <c r="J1151" s="184" t="n">
        <v>-4.07E-007</v>
      </c>
      <c r="K1151" s="184" t="n">
        <v>0.0023229</v>
      </c>
      <c r="L1151" s="184" t="n">
        <v>6.59E-005</v>
      </c>
      <c r="M1151" s="185" t="n">
        <v>1.63</v>
      </c>
      <c r="N1151" s="1" t="n">
        <v>0</v>
      </c>
      <c r="O1151" s="1" t="n">
        <v>0</v>
      </c>
      <c r="P1151" s="1" t="n">
        <v>0</v>
      </c>
      <c r="Q1151" s="1" t="n">
        <v>1</v>
      </c>
      <c r="R1151" s="1" t="n">
        <v>2.3229E-005</v>
      </c>
      <c r="S1151" s="1" t="n">
        <v>6.595E-007</v>
      </c>
      <c r="T1151" s="1" t="n">
        <v>3</v>
      </c>
      <c r="U1151" s="1" t="n">
        <v>0</v>
      </c>
      <c r="V1151" s="1" t="n">
        <v>0</v>
      </c>
      <c r="W1151" s="186" t="s">
        <v>445</v>
      </c>
      <c r="X1151" s="1" t="s">
        <v>1613</v>
      </c>
      <c r="Y1151" s="1" t="s">
        <v>309</v>
      </c>
    </row>
    <row r="1152" customFormat="false" ht="14.25" hidden="false" customHeight="true" outlineLevel="0" collapsed="false">
      <c r="A1152" s="1" t="s">
        <v>1814</v>
      </c>
      <c r="B1152" s="1" t="s">
        <v>305</v>
      </c>
      <c r="C1152" s="1" t="n">
        <v>0</v>
      </c>
      <c r="D1152" s="1" t="n">
        <v>200</v>
      </c>
      <c r="E1152" s="1" t="n">
        <v>976</v>
      </c>
      <c r="F1152" s="1" t="s">
        <v>306</v>
      </c>
      <c r="G1152" s="184" t="n">
        <v>0.0023142</v>
      </c>
      <c r="H1152" s="184" t="n">
        <v>6.6E-005</v>
      </c>
      <c r="I1152" s="184" t="n">
        <v>-8.2317E-006</v>
      </c>
      <c r="J1152" s="184" t="n">
        <v>-4.07E-007</v>
      </c>
      <c r="K1152" s="184" t="n">
        <v>0.0023224</v>
      </c>
      <c r="L1152" s="184" t="n">
        <v>6.64E-005</v>
      </c>
      <c r="M1152" s="185" t="n">
        <v>1.64</v>
      </c>
      <c r="N1152" s="1" t="n">
        <v>0</v>
      </c>
      <c r="O1152" s="1" t="n">
        <v>0</v>
      </c>
      <c r="P1152" s="1" t="n">
        <v>0</v>
      </c>
      <c r="Q1152" s="1" t="n">
        <v>1</v>
      </c>
      <c r="R1152" s="1" t="n">
        <v>2.3224E-005</v>
      </c>
      <c r="S1152" s="1" t="n">
        <v>6.641E-007</v>
      </c>
      <c r="T1152" s="1" t="n">
        <v>3</v>
      </c>
      <c r="U1152" s="1" t="n">
        <v>0</v>
      </c>
      <c r="V1152" s="1" t="n">
        <v>0</v>
      </c>
      <c r="W1152" s="186" t="s">
        <v>446</v>
      </c>
      <c r="X1152" s="1" t="s">
        <v>1613</v>
      </c>
      <c r="Y1152" s="1" t="s">
        <v>309</v>
      </c>
    </row>
    <row r="1153" customFormat="false" ht="14.25" hidden="false" customHeight="true" outlineLevel="0" collapsed="false">
      <c r="A1153" s="1" t="s">
        <v>1814</v>
      </c>
      <c r="B1153" s="1" t="s">
        <v>305</v>
      </c>
      <c r="C1153" s="1" t="n">
        <v>0</v>
      </c>
      <c r="D1153" s="1" t="n">
        <v>200</v>
      </c>
      <c r="E1153" s="1" t="n">
        <v>976</v>
      </c>
      <c r="F1153" s="1" t="s">
        <v>306</v>
      </c>
      <c r="G1153" s="184" t="n">
        <v>0.0023139</v>
      </c>
      <c r="H1153" s="184" t="n">
        <v>6.6E-005</v>
      </c>
      <c r="I1153" s="184" t="n">
        <v>-8.2317E-006</v>
      </c>
      <c r="J1153" s="184" t="n">
        <v>-4.07E-007</v>
      </c>
      <c r="K1153" s="184" t="n">
        <v>0.0023221</v>
      </c>
      <c r="L1153" s="184" t="n">
        <v>6.64E-005</v>
      </c>
      <c r="M1153" s="185" t="n">
        <v>1.64</v>
      </c>
      <c r="N1153" s="1" t="n">
        <v>0</v>
      </c>
      <c r="O1153" s="1" t="n">
        <v>0</v>
      </c>
      <c r="P1153" s="1" t="n">
        <v>0</v>
      </c>
      <c r="Q1153" s="1" t="n">
        <v>1</v>
      </c>
      <c r="R1153" s="1" t="n">
        <v>2.3221E-005</v>
      </c>
      <c r="S1153" s="1" t="n">
        <v>6.64E-007</v>
      </c>
      <c r="T1153" s="1" t="n">
        <v>3</v>
      </c>
      <c r="U1153" s="1" t="n">
        <v>0</v>
      </c>
      <c r="V1153" s="1" t="n">
        <v>0</v>
      </c>
      <c r="W1153" s="186" t="s">
        <v>447</v>
      </c>
      <c r="X1153" s="1" t="s">
        <v>1613</v>
      </c>
      <c r="Y1153" s="1" t="s">
        <v>309</v>
      </c>
    </row>
    <row r="1154" customFormat="false" ht="14.25" hidden="false" customHeight="true" outlineLevel="0" collapsed="false">
      <c r="A1154" s="1" t="s">
        <v>1815</v>
      </c>
      <c r="B1154" s="1" t="s">
        <v>305</v>
      </c>
      <c r="C1154" s="1" t="n">
        <v>0</v>
      </c>
      <c r="D1154" s="1" t="n">
        <v>200</v>
      </c>
      <c r="E1154" s="1" t="n">
        <v>976</v>
      </c>
      <c r="F1154" s="1" t="s">
        <v>306</v>
      </c>
      <c r="G1154" s="184" t="n">
        <v>0.0023573</v>
      </c>
      <c r="H1154" s="184" t="n">
        <v>6.95E-005</v>
      </c>
      <c r="I1154" s="184" t="n">
        <v>-8.2317E-006</v>
      </c>
      <c r="J1154" s="184" t="n">
        <v>-4.07E-007</v>
      </c>
      <c r="K1154" s="184" t="n">
        <v>0.0023655</v>
      </c>
      <c r="L1154" s="184" t="n">
        <v>6.99E-005</v>
      </c>
      <c r="M1154" s="185" t="n">
        <v>1.69</v>
      </c>
      <c r="N1154" s="1" t="n">
        <v>0</v>
      </c>
      <c r="O1154" s="1" t="n">
        <v>0</v>
      </c>
      <c r="P1154" s="1" t="n">
        <v>0</v>
      </c>
      <c r="Q1154" s="1" t="n">
        <v>1</v>
      </c>
      <c r="R1154" s="1" t="n">
        <v>2.3655E-005</v>
      </c>
      <c r="S1154" s="1" t="n">
        <v>6.987E-007</v>
      </c>
      <c r="T1154" s="1" t="n">
        <v>3</v>
      </c>
      <c r="U1154" s="1" t="n">
        <v>0</v>
      </c>
      <c r="V1154" s="1" t="n">
        <v>0</v>
      </c>
      <c r="W1154" s="186" t="s">
        <v>1816</v>
      </c>
      <c r="X1154" s="1" t="s">
        <v>1613</v>
      </c>
      <c r="Y1154" s="1" t="s">
        <v>309</v>
      </c>
    </row>
    <row r="1155" customFormat="false" ht="14.25" hidden="false" customHeight="true" outlineLevel="0" collapsed="false">
      <c r="A1155" s="1" t="s">
        <v>1815</v>
      </c>
      <c r="B1155" s="1" t="s">
        <v>305</v>
      </c>
      <c r="C1155" s="1" t="n">
        <v>0</v>
      </c>
      <c r="D1155" s="1" t="n">
        <v>200</v>
      </c>
      <c r="E1155" s="1" t="n">
        <v>976</v>
      </c>
      <c r="F1155" s="1" t="s">
        <v>306</v>
      </c>
      <c r="G1155" s="184" t="n">
        <v>0.0023564</v>
      </c>
      <c r="H1155" s="184" t="n">
        <v>6.98E-005</v>
      </c>
      <c r="I1155" s="184" t="n">
        <v>-8.2317E-006</v>
      </c>
      <c r="J1155" s="184" t="n">
        <v>-4.07E-007</v>
      </c>
      <c r="K1155" s="184" t="n">
        <v>0.0023647</v>
      </c>
      <c r="L1155" s="184" t="n">
        <v>7.02E-005</v>
      </c>
      <c r="M1155" s="185" t="n">
        <v>1.7</v>
      </c>
      <c r="N1155" s="1" t="n">
        <v>0</v>
      </c>
      <c r="O1155" s="1" t="n">
        <v>0</v>
      </c>
      <c r="P1155" s="1" t="n">
        <v>0</v>
      </c>
      <c r="Q1155" s="1" t="n">
        <v>1</v>
      </c>
      <c r="R1155" s="1" t="n">
        <v>2.3647E-005</v>
      </c>
      <c r="S1155" s="1" t="n">
        <v>7.022E-007</v>
      </c>
      <c r="T1155" s="1" t="n">
        <v>3</v>
      </c>
      <c r="U1155" s="1" t="n">
        <v>0</v>
      </c>
      <c r="V1155" s="1" t="n">
        <v>0</v>
      </c>
      <c r="W1155" s="186" t="s">
        <v>1817</v>
      </c>
      <c r="X1155" s="1" t="s">
        <v>1613</v>
      </c>
      <c r="Y1155" s="1" t="s">
        <v>309</v>
      </c>
    </row>
    <row r="1156" customFormat="false" ht="14.25" hidden="false" customHeight="true" outlineLevel="0" collapsed="false">
      <c r="A1156" s="1" t="s">
        <v>1815</v>
      </c>
      <c r="B1156" s="1" t="s">
        <v>305</v>
      </c>
      <c r="C1156" s="1" t="n">
        <v>0</v>
      </c>
      <c r="D1156" s="1" t="n">
        <v>200</v>
      </c>
      <c r="E1156" s="1" t="n">
        <v>976</v>
      </c>
      <c r="F1156" s="1" t="s">
        <v>306</v>
      </c>
      <c r="G1156" s="184" t="n">
        <v>0.0023547</v>
      </c>
      <c r="H1156" s="184" t="n">
        <v>6.93E-005</v>
      </c>
      <c r="I1156" s="184" t="n">
        <v>-8.2317E-006</v>
      </c>
      <c r="J1156" s="184" t="n">
        <v>-4.07E-007</v>
      </c>
      <c r="K1156" s="184" t="n">
        <v>0.0023629</v>
      </c>
      <c r="L1156" s="184" t="n">
        <v>6.97E-005</v>
      </c>
      <c r="M1156" s="185" t="n">
        <v>1.69</v>
      </c>
      <c r="N1156" s="1" t="n">
        <v>0</v>
      </c>
      <c r="O1156" s="1" t="n">
        <v>0</v>
      </c>
      <c r="P1156" s="1" t="n">
        <v>0</v>
      </c>
      <c r="Q1156" s="1" t="n">
        <v>1</v>
      </c>
      <c r="R1156" s="1" t="n">
        <v>2.3629E-005</v>
      </c>
      <c r="S1156" s="1" t="n">
        <v>6.975E-007</v>
      </c>
      <c r="T1156" s="1" t="n">
        <v>3</v>
      </c>
      <c r="U1156" s="1" t="n">
        <v>0</v>
      </c>
      <c r="V1156" s="1" t="n">
        <v>0</v>
      </c>
      <c r="W1156" s="186" t="s">
        <v>1818</v>
      </c>
      <c r="X1156" s="1" t="s">
        <v>1613</v>
      </c>
      <c r="Y1156" s="1" t="s">
        <v>309</v>
      </c>
    </row>
    <row r="1157" customFormat="false" ht="14.25" hidden="false" customHeight="true" outlineLevel="0" collapsed="false">
      <c r="A1157" s="1" t="s">
        <v>1819</v>
      </c>
      <c r="B1157" s="1" t="s">
        <v>305</v>
      </c>
      <c r="C1157" s="1" t="n">
        <v>0</v>
      </c>
      <c r="D1157" s="1" t="n">
        <v>200</v>
      </c>
      <c r="E1157" s="1" t="n">
        <v>976</v>
      </c>
      <c r="F1157" s="1" t="s">
        <v>306</v>
      </c>
      <c r="G1157" s="184" t="n">
        <v>0.0028275</v>
      </c>
      <c r="H1157" s="184" t="n">
        <v>8.02E-005</v>
      </c>
      <c r="I1157" s="184" t="n">
        <v>-8.2317E-006</v>
      </c>
      <c r="J1157" s="184" t="n">
        <v>-4.07E-007</v>
      </c>
      <c r="K1157" s="184" t="n">
        <v>0.0028357</v>
      </c>
      <c r="L1157" s="184" t="n">
        <v>8.06E-005</v>
      </c>
      <c r="M1157" s="185" t="n">
        <v>1.63</v>
      </c>
      <c r="N1157" s="1" t="n">
        <v>0</v>
      </c>
      <c r="O1157" s="1" t="n">
        <v>0</v>
      </c>
      <c r="P1157" s="1" t="n">
        <v>0</v>
      </c>
      <c r="Q1157" s="1" t="n">
        <v>1</v>
      </c>
      <c r="R1157" s="1" t="n">
        <v>2.8357E-005</v>
      </c>
      <c r="S1157" s="1" t="n">
        <v>8.057E-007</v>
      </c>
      <c r="T1157" s="1" t="n">
        <v>3</v>
      </c>
      <c r="U1157" s="1" t="n">
        <v>0</v>
      </c>
      <c r="V1157" s="1" t="n">
        <v>0</v>
      </c>
      <c r="W1157" s="186" t="s">
        <v>1820</v>
      </c>
      <c r="X1157" s="1" t="s">
        <v>1613</v>
      </c>
      <c r="Y1157" s="1" t="s">
        <v>309</v>
      </c>
    </row>
    <row r="1158" customFormat="false" ht="14.25" hidden="false" customHeight="true" outlineLevel="0" collapsed="false">
      <c r="A1158" s="1" t="s">
        <v>1819</v>
      </c>
      <c r="B1158" s="1" t="s">
        <v>305</v>
      </c>
      <c r="C1158" s="1" t="n">
        <v>0</v>
      </c>
      <c r="D1158" s="1" t="n">
        <v>200</v>
      </c>
      <c r="E1158" s="1" t="n">
        <v>976</v>
      </c>
      <c r="F1158" s="1" t="s">
        <v>306</v>
      </c>
      <c r="G1158" s="184" t="n">
        <v>0.002827</v>
      </c>
      <c r="H1158" s="184" t="n">
        <v>8E-005</v>
      </c>
      <c r="I1158" s="184" t="n">
        <v>-8.2317E-006</v>
      </c>
      <c r="J1158" s="184" t="n">
        <v>-4.07E-007</v>
      </c>
      <c r="K1158" s="184" t="n">
        <v>0.0028353</v>
      </c>
      <c r="L1158" s="184" t="n">
        <v>8.04E-005</v>
      </c>
      <c r="M1158" s="185" t="n">
        <v>1.62</v>
      </c>
      <c r="N1158" s="1" t="n">
        <v>0</v>
      </c>
      <c r="O1158" s="1" t="n">
        <v>0</v>
      </c>
      <c r="P1158" s="1" t="n">
        <v>0</v>
      </c>
      <c r="Q1158" s="1" t="n">
        <v>1</v>
      </c>
      <c r="R1158" s="1" t="n">
        <v>2.8353E-005</v>
      </c>
      <c r="S1158" s="1" t="n">
        <v>8.038E-007</v>
      </c>
      <c r="T1158" s="1" t="n">
        <v>3</v>
      </c>
      <c r="U1158" s="1" t="n">
        <v>0</v>
      </c>
      <c r="V1158" s="1" t="n">
        <v>0</v>
      </c>
      <c r="W1158" s="186" t="s">
        <v>1821</v>
      </c>
      <c r="X1158" s="1" t="s">
        <v>1613</v>
      </c>
      <c r="Y1158" s="1" t="s">
        <v>309</v>
      </c>
    </row>
    <row r="1159" customFormat="false" ht="14.25" hidden="false" customHeight="true" outlineLevel="0" collapsed="false">
      <c r="A1159" s="1" t="s">
        <v>1819</v>
      </c>
      <c r="B1159" s="1" t="s">
        <v>305</v>
      </c>
      <c r="C1159" s="1" t="n">
        <v>0</v>
      </c>
      <c r="D1159" s="1" t="n">
        <v>200</v>
      </c>
      <c r="E1159" s="1" t="n">
        <v>976</v>
      </c>
      <c r="F1159" s="1" t="s">
        <v>306</v>
      </c>
      <c r="G1159" s="184" t="n">
        <v>0.0028265</v>
      </c>
      <c r="H1159" s="184" t="n">
        <v>7.97E-005</v>
      </c>
      <c r="I1159" s="184" t="n">
        <v>-8.2317E-006</v>
      </c>
      <c r="J1159" s="184" t="n">
        <v>-4.07E-007</v>
      </c>
      <c r="K1159" s="184" t="n">
        <v>0.0028347</v>
      </c>
      <c r="L1159" s="184" t="n">
        <v>8.01E-005</v>
      </c>
      <c r="M1159" s="185" t="n">
        <v>1.62</v>
      </c>
      <c r="N1159" s="1" t="n">
        <v>0</v>
      </c>
      <c r="O1159" s="1" t="n">
        <v>0</v>
      </c>
      <c r="P1159" s="1" t="n">
        <v>0</v>
      </c>
      <c r="Q1159" s="1" t="n">
        <v>1</v>
      </c>
      <c r="R1159" s="1" t="n">
        <v>2.8347E-005</v>
      </c>
      <c r="S1159" s="1" t="n">
        <v>8.009E-007</v>
      </c>
      <c r="T1159" s="1" t="n">
        <v>3</v>
      </c>
      <c r="U1159" s="1" t="n">
        <v>0</v>
      </c>
      <c r="V1159" s="1" t="n">
        <v>0</v>
      </c>
      <c r="W1159" s="186" t="s">
        <v>1822</v>
      </c>
      <c r="X1159" s="1" t="s">
        <v>1613</v>
      </c>
      <c r="Y1159" s="1" t="s">
        <v>309</v>
      </c>
    </row>
    <row r="1160" customFormat="false" ht="14.25" hidden="false" customHeight="true" outlineLevel="0" collapsed="false">
      <c r="A1160" s="1" t="s">
        <v>1823</v>
      </c>
      <c r="B1160" s="1" t="s">
        <v>305</v>
      </c>
      <c r="C1160" s="1" t="n">
        <v>0</v>
      </c>
      <c r="D1160" s="1" t="n">
        <v>200</v>
      </c>
      <c r="E1160" s="1" t="n">
        <v>976</v>
      </c>
      <c r="F1160" s="1" t="s">
        <v>306</v>
      </c>
      <c r="G1160" s="184" t="n">
        <v>0.0015374</v>
      </c>
      <c r="H1160" s="184" t="n">
        <v>4.49E-005</v>
      </c>
      <c r="I1160" s="184" t="n">
        <v>-8.2317E-006</v>
      </c>
      <c r="J1160" s="184" t="n">
        <v>-4.07E-007</v>
      </c>
      <c r="K1160" s="184" t="n">
        <v>0.0015456</v>
      </c>
      <c r="L1160" s="184" t="n">
        <v>4.53E-005</v>
      </c>
      <c r="M1160" s="185" t="n">
        <v>1.68</v>
      </c>
      <c r="N1160" s="1" t="n">
        <v>0</v>
      </c>
      <c r="O1160" s="1" t="n">
        <v>0</v>
      </c>
      <c r="P1160" s="1" t="n">
        <v>0</v>
      </c>
      <c r="Q1160" s="1" t="n">
        <v>1</v>
      </c>
      <c r="R1160" s="1" t="n">
        <v>1.5456E-005</v>
      </c>
      <c r="S1160" s="1" t="n">
        <v>4.531E-007</v>
      </c>
      <c r="T1160" s="1" t="n">
        <v>3</v>
      </c>
      <c r="U1160" s="1" t="n">
        <v>0</v>
      </c>
      <c r="V1160" s="1" t="n">
        <v>0</v>
      </c>
      <c r="W1160" s="186" t="s">
        <v>1824</v>
      </c>
      <c r="X1160" s="1" t="s">
        <v>1613</v>
      </c>
      <c r="Y1160" s="1" t="s">
        <v>309</v>
      </c>
    </row>
    <row r="1161" customFormat="false" ht="14.25" hidden="false" customHeight="true" outlineLevel="0" collapsed="false">
      <c r="A1161" s="1" t="s">
        <v>1823</v>
      </c>
      <c r="B1161" s="1" t="s">
        <v>305</v>
      </c>
      <c r="C1161" s="1" t="n">
        <v>0</v>
      </c>
      <c r="D1161" s="1" t="n">
        <v>200</v>
      </c>
      <c r="E1161" s="1" t="n">
        <v>976</v>
      </c>
      <c r="F1161" s="1" t="s">
        <v>306</v>
      </c>
      <c r="G1161" s="184" t="n">
        <v>0.001538</v>
      </c>
      <c r="H1161" s="184" t="n">
        <v>4.47E-005</v>
      </c>
      <c r="I1161" s="184" t="n">
        <v>-8.2317E-006</v>
      </c>
      <c r="J1161" s="184" t="n">
        <v>-4.07E-007</v>
      </c>
      <c r="K1161" s="184" t="n">
        <v>0.0015462</v>
      </c>
      <c r="L1161" s="184" t="n">
        <v>4.51E-005</v>
      </c>
      <c r="M1161" s="185" t="n">
        <v>1.67</v>
      </c>
      <c r="N1161" s="1" t="n">
        <v>0</v>
      </c>
      <c r="O1161" s="1" t="n">
        <v>0</v>
      </c>
      <c r="P1161" s="1" t="n">
        <v>0</v>
      </c>
      <c r="Q1161" s="1" t="n">
        <v>1</v>
      </c>
      <c r="R1161" s="1" t="n">
        <v>1.5462E-005</v>
      </c>
      <c r="S1161" s="1" t="n">
        <v>4.515E-007</v>
      </c>
      <c r="T1161" s="1" t="n">
        <v>3</v>
      </c>
      <c r="U1161" s="1" t="n">
        <v>0</v>
      </c>
      <c r="V1161" s="1" t="n">
        <v>0</v>
      </c>
      <c r="W1161" s="186" t="s">
        <v>1825</v>
      </c>
      <c r="X1161" s="1" t="s">
        <v>1613</v>
      </c>
      <c r="Y1161" s="1" t="s">
        <v>309</v>
      </c>
    </row>
    <row r="1162" customFormat="false" ht="14.25" hidden="false" customHeight="true" outlineLevel="0" collapsed="false">
      <c r="A1162" s="1" t="s">
        <v>1823</v>
      </c>
      <c r="B1162" s="1" t="s">
        <v>305</v>
      </c>
      <c r="C1162" s="1" t="n">
        <v>0</v>
      </c>
      <c r="D1162" s="1" t="n">
        <v>200</v>
      </c>
      <c r="E1162" s="1" t="n">
        <v>976</v>
      </c>
      <c r="F1162" s="1" t="s">
        <v>306</v>
      </c>
      <c r="G1162" s="184" t="n">
        <v>0.0015399</v>
      </c>
      <c r="H1162" s="184" t="n">
        <v>4.67E-005</v>
      </c>
      <c r="I1162" s="184" t="n">
        <v>-8.2317E-006</v>
      </c>
      <c r="J1162" s="184" t="n">
        <v>-4.07E-007</v>
      </c>
      <c r="K1162" s="184" t="n">
        <v>0.0015481</v>
      </c>
      <c r="L1162" s="184" t="n">
        <v>4.71E-005</v>
      </c>
      <c r="M1162" s="185" t="n">
        <v>1.74</v>
      </c>
      <c r="N1162" s="1" t="n">
        <v>0</v>
      </c>
      <c r="O1162" s="1" t="n">
        <v>0</v>
      </c>
      <c r="P1162" s="1" t="n">
        <v>0</v>
      </c>
      <c r="Q1162" s="1" t="n">
        <v>1</v>
      </c>
      <c r="R1162" s="1" t="n">
        <v>1.5481E-005</v>
      </c>
      <c r="S1162" s="1" t="n">
        <v>4.711E-007</v>
      </c>
      <c r="T1162" s="1" t="n">
        <v>3</v>
      </c>
      <c r="U1162" s="1" t="n">
        <v>0</v>
      </c>
      <c r="V1162" s="1" t="n">
        <v>0</v>
      </c>
      <c r="W1162" s="186" t="s">
        <v>1826</v>
      </c>
      <c r="X1162" s="1" t="s">
        <v>1613</v>
      </c>
      <c r="Y1162" s="1" t="s">
        <v>309</v>
      </c>
    </row>
    <row r="1163" customFormat="false" ht="14.25" hidden="false" customHeight="true" outlineLevel="0" collapsed="false">
      <c r="A1163" s="1" t="s">
        <v>1827</v>
      </c>
      <c r="B1163" s="1" t="s">
        <v>305</v>
      </c>
      <c r="C1163" s="1" t="n">
        <v>0</v>
      </c>
      <c r="D1163" s="1" t="n">
        <v>200</v>
      </c>
      <c r="E1163" s="1" t="n">
        <v>976</v>
      </c>
      <c r="F1163" s="1" t="s">
        <v>306</v>
      </c>
      <c r="G1163" s="184" t="n">
        <v>0.0013715</v>
      </c>
      <c r="H1163" s="184" t="n">
        <v>4.24E-005</v>
      </c>
      <c r="I1163" s="184" t="n">
        <v>-8.2317E-006</v>
      </c>
      <c r="J1163" s="184" t="n">
        <v>-4.07E-007</v>
      </c>
      <c r="K1163" s="184" t="n">
        <v>0.0013797</v>
      </c>
      <c r="L1163" s="184" t="n">
        <v>4.28E-005</v>
      </c>
      <c r="M1163" s="185" t="n">
        <v>1.78</v>
      </c>
      <c r="N1163" s="1" t="n">
        <v>0</v>
      </c>
      <c r="O1163" s="1" t="n">
        <v>0</v>
      </c>
      <c r="P1163" s="1" t="n">
        <v>0</v>
      </c>
      <c r="Q1163" s="1" t="n">
        <v>1</v>
      </c>
      <c r="R1163" s="1" t="n">
        <v>1.3797E-005</v>
      </c>
      <c r="S1163" s="1" t="n">
        <v>4.276E-007</v>
      </c>
      <c r="T1163" s="1" t="n">
        <v>3</v>
      </c>
      <c r="U1163" s="1" t="n">
        <v>0</v>
      </c>
      <c r="V1163" s="1" t="n">
        <v>0</v>
      </c>
      <c r="W1163" s="186" t="s">
        <v>1828</v>
      </c>
      <c r="X1163" s="1" t="s">
        <v>1613</v>
      </c>
      <c r="Y1163" s="1" t="s">
        <v>309</v>
      </c>
    </row>
    <row r="1164" customFormat="false" ht="14.25" hidden="false" customHeight="true" outlineLevel="0" collapsed="false">
      <c r="A1164" s="1" t="s">
        <v>1827</v>
      </c>
      <c r="B1164" s="1" t="s">
        <v>305</v>
      </c>
      <c r="C1164" s="1" t="n">
        <v>0</v>
      </c>
      <c r="D1164" s="1" t="n">
        <v>200</v>
      </c>
      <c r="E1164" s="1" t="n">
        <v>976</v>
      </c>
      <c r="F1164" s="1" t="s">
        <v>306</v>
      </c>
      <c r="G1164" s="184" t="n">
        <v>0.0013683</v>
      </c>
      <c r="H1164" s="184" t="n">
        <v>3.99E-005</v>
      </c>
      <c r="I1164" s="184" t="n">
        <v>-8.2317E-006</v>
      </c>
      <c r="J1164" s="184" t="n">
        <v>-4.07E-007</v>
      </c>
      <c r="K1164" s="184" t="n">
        <v>0.0013765</v>
      </c>
      <c r="L1164" s="184" t="n">
        <v>4.03E-005</v>
      </c>
      <c r="M1164" s="185" t="n">
        <v>1.68</v>
      </c>
      <c r="N1164" s="1" t="n">
        <v>0</v>
      </c>
      <c r="O1164" s="1" t="n">
        <v>0</v>
      </c>
      <c r="P1164" s="1" t="n">
        <v>0</v>
      </c>
      <c r="Q1164" s="1" t="n">
        <v>1</v>
      </c>
      <c r="R1164" s="1" t="n">
        <v>1.3765E-005</v>
      </c>
      <c r="S1164" s="1" t="n">
        <v>4.033E-007</v>
      </c>
      <c r="T1164" s="1" t="n">
        <v>3</v>
      </c>
      <c r="U1164" s="1" t="n">
        <v>0</v>
      </c>
      <c r="V1164" s="1" t="n">
        <v>0</v>
      </c>
      <c r="W1164" s="186" t="s">
        <v>1829</v>
      </c>
      <c r="X1164" s="1" t="s">
        <v>1613</v>
      </c>
      <c r="Y1164" s="1" t="s">
        <v>309</v>
      </c>
    </row>
    <row r="1165" customFormat="false" ht="14.25" hidden="false" customHeight="true" outlineLevel="0" collapsed="false">
      <c r="A1165" s="1" t="s">
        <v>1827</v>
      </c>
      <c r="B1165" s="1" t="s">
        <v>305</v>
      </c>
      <c r="C1165" s="1" t="n">
        <v>0</v>
      </c>
      <c r="D1165" s="1" t="n">
        <v>200</v>
      </c>
      <c r="E1165" s="1" t="n">
        <v>976</v>
      </c>
      <c r="F1165" s="1" t="s">
        <v>306</v>
      </c>
      <c r="G1165" s="184" t="n">
        <v>0.0013696</v>
      </c>
      <c r="H1165" s="184" t="n">
        <v>4.15E-005</v>
      </c>
      <c r="I1165" s="184" t="n">
        <v>-8.2317E-006</v>
      </c>
      <c r="J1165" s="184" t="n">
        <v>-4.07E-007</v>
      </c>
      <c r="K1165" s="184" t="n">
        <v>0.0013778</v>
      </c>
      <c r="L1165" s="184" t="n">
        <v>4.19E-005</v>
      </c>
      <c r="M1165" s="185" t="n">
        <v>1.74</v>
      </c>
      <c r="N1165" s="1" t="n">
        <v>0</v>
      </c>
      <c r="O1165" s="1" t="n">
        <v>0</v>
      </c>
      <c r="P1165" s="1" t="n">
        <v>0</v>
      </c>
      <c r="Q1165" s="1" t="n">
        <v>1</v>
      </c>
      <c r="R1165" s="1" t="n">
        <v>1.3778E-005</v>
      </c>
      <c r="S1165" s="1" t="n">
        <v>4.193E-007</v>
      </c>
      <c r="T1165" s="1" t="n">
        <v>3</v>
      </c>
      <c r="U1165" s="1" t="n">
        <v>0</v>
      </c>
      <c r="V1165" s="1" t="n">
        <v>0</v>
      </c>
      <c r="W1165" s="186" t="s">
        <v>1830</v>
      </c>
      <c r="X1165" s="1" t="s">
        <v>1613</v>
      </c>
      <c r="Y1165" s="1" t="s">
        <v>309</v>
      </c>
    </row>
    <row r="1166" customFormat="false" ht="14.25" hidden="false" customHeight="true" outlineLevel="0" collapsed="false">
      <c r="A1166" s="1" t="s">
        <v>1831</v>
      </c>
      <c r="B1166" s="1" t="s">
        <v>305</v>
      </c>
      <c r="C1166" s="1" t="n">
        <v>0</v>
      </c>
      <c r="D1166" s="1" t="n">
        <v>200</v>
      </c>
      <c r="E1166" s="1" t="n">
        <v>976</v>
      </c>
      <c r="F1166" s="1" t="s">
        <v>306</v>
      </c>
      <c r="G1166" s="184" t="n">
        <v>0.0017821</v>
      </c>
      <c r="H1166" s="184" t="n">
        <v>5.05E-005</v>
      </c>
      <c r="I1166" s="184" t="n">
        <v>-8.2317E-006</v>
      </c>
      <c r="J1166" s="184" t="n">
        <v>-4.07E-007</v>
      </c>
      <c r="K1166" s="184" t="n">
        <v>0.0017903</v>
      </c>
      <c r="L1166" s="184" t="n">
        <v>5.09E-005</v>
      </c>
      <c r="M1166" s="185" t="n">
        <v>1.63</v>
      </c>
      <c r="N1166" s="1" t="n">
        <v>0</v>
      </c>
      <c r="O1166" s="1" t="n">
        <v>0</v>
      </c>
      <c r="P1166" s="1" t="n">
        <v>0</v>
      </c>
      <c r="Q1166" s="1" t="n">
        <v>1</v>
      </c>
      <c r="R1166" s="1" t="n">
        <v>1.7903E-005</v>
      </c>
      <c r="S1166" s="1" t="n">
        <v>5.093E-007</v>
      </c>
      <c r="T1166" s="1" t="n">
        <v>3</v>
      </c>
      <c r="U1166" s="1" t="n">
        <v>0</v>
      </c>
      <c r="V1166" s="1" t="n">
        <v>0</v>
      </c>
      <c r="W1166" s="186" t="s">
        <v>1832</v>
      </c>
      <c r="X1166" s="1" t="s">
        <v>1613</v>
      </c>
      <c r="Y1166" s="1" t="s">
        <v>309</v>
      </c>
    </row>
    <row r="1167" customFormat="false" ht="14.25" hidden="false" customHeight="true" outlineLevel="0" collapsed="false">
      <c r="A1167" s="1" t="s">
        <v>1831</v>
      </c>
      <c r="B1167" s="1" t="s">
        <v>305</v>
      </c>
      <c r="C1167" s="1" t="n">
        <v>0</v>
      </c>
      <c r="D1167" s="1" t="n">
        <v>200</v>
      </c>
      <c r="E1167" s="1" t="n">
        <v>976</v>
      </c>
      <c r="F1167" s="1" t="s">
        <v>306</v>
      </c>
      <c r="G1167" s="184" t="n">
        <v>0.0017826</v>
      </c>
      <c r="H1167" s="184" t="n">
        <v>5.07E-005</v>
      </c>
      <c r="I1167" s="184" t="n">
        <v>-8.2317E-006</v>
      </c>
      <c r="J1167" s="184" t="n">
        <v>-4.07E-007</v>
      </c>
      <c r="K1167" s="184" t="n">
        <v>0.0017908</v>
      </c>
      <c r="L1167" s="184" t="n">
        <v>5.11E-005</v>
      </c>
      <c r="M1167" s="185" t="n">
        <v>1.63</v>
      </c>
      <c r="N1167" s="1" t="n">
        <v>0</v>
      </c>
      <c r="O1167" s="1" t="n">
        <v>0</v>
      </c>
      <c r="P1167" s="1" t="n">
        <v>0</v>
      </c>
      <c r="Q1167" s="1" t="n">
        <v>1</v>
      </c>
      <c r="R1167" s="1" t="n">
        <v>1.7908E-005</v>
      </c>
      <c r="S1167" s="1" t="n">
        <v>5.109E-007</v>
      </c>
      <c r="T1167" s="1" t="n">
        <v>3</v>
      </c>
      <c r="U1167" s="1" t="n">
        <v>0</v>
      </c>
      <c r="V1167" s="1" t="n">
        <v>0</v>
      </c>
      <c r="W1167" s="186" t="s">
        <v>1833</v>
      </c>
      <c r="X1167" s="1" t="s">
        <v>1613</v>
      </c>
      <c r="Y1167" s="1" t="s">
        <v>309</v>
      </c>
    </row>
    <row r="1168" customFormat="false" ht="14.25" hidden="false" customHeight="true" outlineLevel="0" collapsed="false">
      <c r="A1168" s="1" t="s">
        <v>1831</v>
      </c>
      <c r="B1168" s="1" t="s">
        <v>305</v>
      </c>
      <c r="C1168" s="1" t="n">
        <v>0</v>
      </c>
      <c r="D1168" s="1" t="n">
        <v>200</v>
      </c>
      <c r="E1168" s="1" t="n">
        <v>976</v>
      </c>
      <c r="F1168" s="1" t="s">
        <v>306</v>
      </c>
      <c r="G1168" s="184" t="n">
        <v>0.0017813</v>
      </c>
      <c r="H1168" s="184" t="n">
        <v>4.99E-005</v>
      </c>
      <c r="I1168" s="184" t="n">
        <v>-8.2317E-006</v>
      </c>
      <c r="J1168" s="184" t="n">
        <v>-4.07E-007</v>
      </c>
      <c r="K1168" s="184" t="n">
        <v>0.0017896</v>
      </c>
      <c r="L1168" s="184" t="n">
        <v>5.03E-005</v>
      </c>
      <c r="M1168" s="185" t="n">
        <v>1.61</v>
      </c>
      <c r="N1168" s="1" t="n">
        <v>0</v>
      </c>
      <c r="O1168" s="1" t="n">
        <v>0</v>
      </c>
      <c r="P1168" s="1" t="n">
        <v>0</v>
      </c>
      <c r="Q1168" s="1" t="n">
        <v>1</v>
      </c>
      <c r="R1168" s="1" t="n">
        <v>1.7896E-005</v>
      </c>
      <c r="S1168" s="1" t="n">
        <v>5.027E-007</v>
      </c>
      <c r="T1168" s="1" t="n">
        <v>3</v>
      </c>
      <c r="U1168" s="1" t="n">
        <v>0</v>
      </c>
      <c r="V1168" s="1" t="n">
        <v>0</v>
      </c>
      <c r="W1168" s="186" t="s">
        <v>465</v>
      </c>
      <c r="X1168" s="1" t="s">
        <v>1613</v>
      </c>
      <c r="Y1168" s="1" t="s">
        <v>309</v>
      </c>
    </row>
    <row r="1169" customFormat="false" ht="14.25" hidden="false" customHeight="true" outlineLevel="0" collapsed="false">
      <c r="A1169" s="1" t="s">
        <v>1834</v>
      </c>
      <c r="B1169" s="1" t="s">
        <v>305</v>
      </c>
      <c r="C1169" s="1" t="n">
        <v>0</v>
      </c>
      <c r="D1169" s="1" t="n">
        <v>200</v>
      </c>
      <c r="E1169" s="1" t="n">
        <v>976</v>
      </c>
      <c r="F1169" s="1" t="s">
        <v>306</v>
      </c>
      <c r="G1169" s="184" t="n">
        <v>0.0039246</v>
      </c>
      <c r="H1169" s="184" t="n">
        <v>0.0001087</v>
      </c>
      <c r="I1169" s="184" t="n">
        <v>-8.2317E-006</v>
      </c>
      <c r="J1169" s="184" t="n">
        <v>-4.07E-007</v>
      </c>
      <c r="K1169" s="184" t="n">
        <v>0.0039329</v>
      </c>
      <c r="L1169" s="184" t="n">
        <v>0.0001091</v>
      </c>
      <c r="M1169" s="185" t="n">
        <v>1.59</v>
      </c>
      <c r="N1169" s="1" t="n">
        <v>0</v>
      </c>
      <c r="O1169" s="1" t="n">
        <v>0</v>
      </c>
      <c r="P1169" s="1" t="n">
        <v>0</v>
      </c>
      <c r="Q1169" s="1" t="n">
        <v>1</v>
      </c>
      <c r="R1169" s="1" t="n">
        <v>3.9329E-005</v>
      </c>
      <c r="S1169" s="1" t="n">
        <v>1.0913E-006</v>
      </c>
      <c r="T1169" s="1" t="n">
        <v>4</v>
      </c>
      <c r="U1169" s="1" t="n">
        <v>0</v>
      </c>
      <c r="V1169" s="1" t="n">
        <v>0</v>
      </c>
      <c r="W1169" s="186" t="s">
        <v>1835</v>
      </c>
      <c r="X1169" s="1" t="s">
        <v>1613</v>
      </c>
      <c r="Y1169" s="1" t="s">
        <v>309</v>
      </c>
    </row>
    <row r="1170" customFormat="false" ht="14.25" hidden="false" customHeight="true" outlineLevel="0" collapsed="false">
      <c r="A1170" s="1" t="s">
        <v>1834</v>
      </c>
      <c r="B1170" s="1" t="s">
        <v>305</v>
      </c>
      <c r="C1170" s="1" t="n">
        <v>0</v>
      </c>
      <c r="D1170" s="1" t="n">
        <v>200</v>
      </c>
      <c r="E1170" s="1" t="n">
        <v>976</v>
      </c>
      <c r="F1170" s="1" t="s">
        <v>306</v>
      </c>
      <c r="G1170" s="184" t="n">
        <v>0.0039262</v>
      </c>
      <c r="H1170" s="184" t="n">
        <v>0.0001084</v>
      </c>
      <c r="I1170" s="184" t="n">
        <v>-8.2317E-006</v>
      </c>
      <c r="J1170" s="184" t="n">
        <v>-4.07E-007</v>
      </c>
      <c r="K1170" s="184" t="n">
        <v>0.0039344</v>
      </c>
      <c r="L1170" s="184" t="n">
        <v>0.0001088</v>
      </c>
      <c r="M1170" s="185" t="n">
        <v>1.58</v>
      </c>
      <c r="N1170" s="1" t="n">
        <v>0</v>
      </c>
      <c r="O1170" s="1" t="n">
        <v>0</v>
      </c>
      <c r="P1170" s="1" t="n">
        <v>0</v>
      </c>
      <c r="Q1170" s="1" t="n">
        <v>1</v>
      </c>
      <c r="R1170" s="1" t="n">
        <v>3.9344E-005</v>
      </c>
      <c r="S1170" s="1" t="n">
        <v>1.0884E-006</v>
      </c>
      <c r="T1170" s="1" t="n">
        <v>4</v>
      </c>
      <c r="U1170" s="1" t="n">
        <v>0</v>
      </c>
      <c r="V1170" s="1" t="n">
        <v>0</v>
      </c>
      <c r="W1170" s="186" t="s">
        <v>1836</v>
      </c>
      <c r="X1170" s="1" t="s">
        <v>1613</v>
      </c>
      <c r="Y1170" s="1" t="s">
        <v>309</v>
      </c>
    </row>
    <row r="1171" customFormat="false" ht="14.25" hidden="false" customHeight="true" outlineLevel="0" collapsed="false">
      <c r="A1171" s="1" t="s">
        <v>1834</v>
      </c>
      <c r="B1171" s="1" t="s">
        <v>305</v>
      </c>
      <c r="C1171" s="1" t="n">
        <v>0</v>
      </c>
      <c r="D1171" s="1" t="n">
        <v>200</v>
      </c>
      <c r="E1171" s="1" t="n">
        <v>976</v>
      </c>
      <c r="F1171" s="1" t="s">
        <v>306</v>
      </c>
      <c r="G1171" s="184" t="n">
        <v>0.0039248</v>
      </c>
      <c r="H1171" s="184" t="n">
        <v>0.0001073</v>
      </c>
      <c r="I1171" s="184" t="n">
        <v>-8.2317E-006</v>
      </c>
      <c r="J1171" s="184" t="n">
        <v>-4.07E-007</v>
      </c>
      <c r="K1171" s="184" t="n">
        <v>0.003933</v>
      </c>
      <c r="L1171" s="184" t="n">
        <v>0.0001077</v>
      </c>
      <c r="M1171" s="185" t="n">
        <v>1.57</v>
      </c>
      <c r="N1171" s="1" t="n">
        <v>0</v>
      </c>
      <c r="O1171" s="1" t="n">
        <v>0</v>
      </c>
      <c r="P1171" s="1" t="n">
        <v>0</v>
      </c>
      <c r="Q1171" s="1" t="n">
        <v>1</v>
      </c>
      <c r="R1171" s="1" t="n">
        <v>3.933E-005</v>
      </c>
      <c r="S1171" s="1" t="n">
        <v>1.077E-006</v>
      </c>
      <c r="T1171" s="1" t="n">
        <v>4</v>
      </c>
      <c r="U1171" s="1" t="n">
        <v>0</v>
      </c>
      <c r="V1171" s="1" t="n">
        <v>0</v>
      </c>
      <c r="W1171" s="186" t="s">
        <v>1837</v>
      </c>
      <c r="X1171" s="1" t="s">
        <v>1613</v>
      </c>
      <c r="Y1171" s="1" t="s">
        <v>309</v>
      </c>
    </row>
    <row r="1172" customFormat="false" ht="14.25" hidden="false" customHeight="true" outlineLevel="0" collapsed="false">
      <c r="A1172" s="1" t="s">
        <v>1838</v>
      </c>
      <c r="B1172" s="1" t="s">
        <v>305</v>
      </c>
      <c r="C1172" s="1" t="n">
        <v>0</v>
      </c>
      <c r="D1172" s="1" t="n">
        <v>200</v>
      </c>
      <c r="E1172" s="1" t="n">
        <v>976</v>
      </c>
      <c r="F1172" s="1" t="s">
        <v>306</v>
      </c>
      <c r="G1172" s="184" t="n">
        <v>0.00070726</v>
      </c>
      <c r="H1172" s="184" t="n">
        <v>2.538E-005</v>
      </c>
      <c r="I1172" s="184" t="n">
        <v>-8.2317E-006</v>
      </c>
      <c r="J1172" s="184" t="n">
        <v>-4.07E-007</v>
      </c>
      <c r="K1172" s="184" t="n">
        <v>0.00071549</v>
      </c>
      <c r="L1172" s="184" t="n">
        <v>2.5787E-005</v>
      </c>
      <c r="M1172" s="185" t="n">
        <v>2.06</v>
      </c>
      <c r="N1172" s="1" t="n">
        <v>0</v>
      </c>
      <c r="O1172" s="1" t="n">
        <v>0</v>
      </c>
      <c r="P1172" s="1" t="n">
        <v>0</v>
      </c>
      <c r="Q1172" s="1" t="n">
        <v>1</v>
      </c>
      <c r="R1172" s="1" t="n">
        <v>7.1549E-006</v>
      </c>
      <c r="S1172" s="1" t="n">
        <v>2.579E-007</v>
      </c>
      <c r="T1172" s="1" t="n">
        <v>3</v>
      </c>
      <c r="U1172" s="1" t="n">
        <v>0</v>
      </c>
      <c r="V1172" s="1" t="n">
        <v>0</v>
      </c>
      <c r="W1172" s="186" t="s">
        <v>1839</v>
      </c>
      <c r="X1172" s="1" t="s">
        <v>1613</v>
      </c>
      <c r="Y1172" s="1" t="s">
        <v>309</v>
      </c>
    </row>
    <row r="1173" customFormat="false" ht="14.25" hidden="false" customHeight="true" outlineLevel="0" collapsed="false">
      <c r="A1173" s="1" t="s">
        <v>1838</v>
      </c>
      <c r="B1173" s="1" t="s">
        <v>305</v>
      </c>
      <c r="C1173" s="1" t="n">
        <v>0</v>
      </c>
      <c r="D1173" s="1" t="n">
        <v>200</v>
      </c>
      <c r="E1173" s="1" t="n">
        <v>976</v>
      </c>
      <c r="F1173" s="1" t="s">
        <v>306</v>
      </c>
      <c r="G1173" s="184" t="n">
        <v>0.0007075</v>
      </c>
      <c r="H1173" s="184" t="n">
        <v>2.5218E-005</v>
      </c>
      <c r="I1173" s="184" t="n">
        <v>-8.2317E-006</v>
      </c>
      <c r="J1173" s="184" t="n">
        <v>-4.07E-007</v>
      </c>
      <c r="K1173" s="184" t="n">
        <v>0.00071573</v>
      </c>
      <c r="L1173" s="184" t="n">
        <v>2.5625E-005</v>
      </c>
      <c r="M1173" s="185" t="n">
        <v>2.05</v>
      </c>
      <c r="N1173" s="1" t="n">
        <v>0</v>
      </c>
      <c r="O1173" s="1" t="n">
        <v>0</v>
      </c>
      <c r="P1173" s="1" t="n">
        <v>0</v>
      </c>
      <c r="Q1173" s="1" t="n">
        <v>1</v>
      </c>
      <c r="R1173" s="1" t="n">
        <v>7.1573E-006</v>
      </c>
      <c r="S1173" s="1" t="n">
        <v>2.562E-007</v>
      </c>
      <c r="T1173" s="1" t="n">
        <v>3</v>
      </c>
      <c r="U1173" s="1" t="n">
        <v>0</v>
      </c>
      <c r="V1173" s="1" t="n">
        <v>0</v>
      </c>
      <c r="W1173" s="186" t="s">
        <v>1840</v>
      </c>
      <c r="X1173" s="1" t="s">
        <v>1613</v>
      </c>
      <c r="Y1173" s="1" t="s">
        <v>309</v>
      </c>
    </row>
    <row r="1174" customFormat="false" ht="14.25" hidden="false" customHeight="true" outlineLevel="0" collapsed="false">
      <c r="A1174" s="1" t="s">
        <v>1841</v>
      </c>
      <c r="G1174" s="184"/>
      <c r="H1174" s="184"/>
      <c r="I1174" s="184"/>
      <c r="J1174" s="184"/>
      <c r="K1174" s="184"/>
      <c r="L1174" s="184"/>
      <c r="M1174" s="185"/>
      <c r="W1174" s="186"/>
    </row>
    <row r="1175" customFormat="false" ht="14.25" hidden="false" customHeight="true" outlineLevel="0" collapsed="false">
      <c r="A1175" s="1" t="s">
        <v>1842</v>
      </c>
      <c r="B1175" s="1" t="s">
        <v>305</v>
      </c>
      <c r="C1175" s="1" t="n">
        <v>0</v>
      </c>
      <c r="D1175" s="1" t="n">
        <v>200</v>
      </c>
      <c r="E1175" s="1" t="n">
        <v>976</v>
      </c>
      <c r="F1175" s="1" t="s">
        <v>306</v>
      </c>
      <c r="G1175" s="184" t="n">
        <v>0.0008984</v>
      </c>
      <c r="H1175" s="184" t="n">
        <v>3.6386E-005</v>
      </c>
      <c r="I1175" s="184" t="n">
        <v>-8.2317E-006</v>
      </c>
      <c r="J1175" s="184" t="n">
        <v>-4.07E-007</v>
      </c>
      <c r="K1175" s="184" t="n">
        <v>0.00090663</v>
      </c>
      <c r="L1175" s="184" t="n">
        <v>3.6793E-005</v>
      </c>
      <c r="M1175" s="185" t="n">
        <v>2.32</v>
      </c>
      <c r="N1175" s="1" t="n">
        <v>0</v>
      </c>
      <c r="O1175" s="1" t="n">
        <v>0</v>
      </c>
      <c r="P1175" s="1" t="n">
        <v>0</v>
      </c>
      <c r="Q1175" s="1" t="n">
        <v>1</v>
      </c>
      <c r="R1175" s="1" t="n">
        <v>9.0663E-006</v>
      </c>
      <c r="S1175" s="1" t="n">
        <v>3.679E-007</v>
      </c>
      <c r="T1175" s="1" t="n">
        <v>3</v>
      </c>
      <c r="U1175" s="1" t="n">
        <v>0</v>
      </c>
      <c r="V1175" s="1" t="n">
        <v>0</v>
      </c>
      <c r="W1175" s="186" t="s">
        <v>1291</v>
      </c>
      <c r="X1175" s="1" t="s">
        <v>1613</v>
      </c>
      <c r="Y1175" s="1" t="s">
        <v>309</v>
      </c>
    </row>
    <row r="1176" customFormat="false" ht="14.25" hidden="false" customHeight="true" outlineLevel="0" collapsed="false">
      <c r="A1176" s="1" t="s">
        <v>1842</v>
      </c>
      <c r="B1176" s="1" t="s">
        <v>305</v>
      </c>
      <c r="C1176" s="1" t="n">
        <v>0</v>
      </c>
      <c r="D1176" s="1" t="n">
        <v>200</v>
      </c>
      <c r="E1176" s="1" t="n">
        <v>976</v>
      </c>
      <c r="F1176" s="1" t="s">
        <v>306</v>
      </c>
      <c r="G1176" s="184" t="n">
        <v>0.00089846</v>
      </c>
      <c r="H1176" s="184" t="n">
        <v>3.7057E-005</v>
      </c>
      <c r="I1176" s="184" t="n">
        <v>-8.2317E-006</v>
      </c>
      <c r="J1176" s="184" t="n">
        <v>-4.07E-007</v>
      </c>
      <c r="K1176" s="184" t="n">
        <v>0.00090669</v>
      </c>
      <c r="L1176" s="184" t="n">
        <v>3.7464E-005</v>
      </c>
      <c r="M1176" s="185" t="n">
        <v>2.37</v>
      </c>
      <c r="N1176" s="1" t="n">
        <v>0</v>
      </c>
      <c r="O1176" s="1" t="n">
        <v>0</v>
      </c>
      <c r="P1176" s="1" t="n">
        <v>0</v>
      </c>
      <c r="Q1176" s="1" t="n">
        <v>1</v>
      </c>
      <c r="R1176" s="1" t="n">
        <v>9.0669E-006</v>
      </c>
      <c r="S1176" s="1" t="n">
        <v>3.746E-007</v>
      </c>
      <c r="T1176" s="1" t="n">
        <v>3</v>
      </c>
      <c r="U1176" s="1" t="n">
        <v>0</v>
      </c>
      <c r="V1176" s="1" t="n">
        <v>0</v>
      </c>
      <c r="W1176" s="186" t="s">
        <v>1843</v>
      </c>
      <c r="X1176" s="1" t="s">
        <v>1613</v>
      </c>
      <c r="Y1176" s="1" t="s">
        <v>309</v>
      </c>
    </row>
    <row r="1177" customFormat="false" ht="14.25" hidden="false" customHeight="true" outlineLevel="0" collapsed="false">
      <c r="A1177" s="1" t="s">
        <v>1842</v>
      </c>
      <c r="B1177" s="1" t="s">
        <v>305</v>
      </c>
      <c r="C1177" s="1" t="n">
        <v>0</v>
      </c>
      <c r="D1177" s="1" t="n">
        <v>200</v>
      </c>
      <c r="E1177" s="1" t="n">
        <v>976</v>
      </c>
      <c r="F1177" s="1" t="s">
        <v>306</v>
      </c>
      <c r="G1177" s="184" t="n">
        <v>0.00089931</v>
      </c>
      <c r="H1177" s="184" t="n">
        <v>3.6199E-005</v>
      </c>
      <c r="I1177" s="184" t="n">
        <v>-8.2317E-006</v>
      </c>
      <c r="J1177" s="184" t="n">
        <v>-4.07E-007</v>
      </c>
      <c r="K1177" s="184" t="n">
        <v>0.00090754</v>
      </c>
      <c r="L1177" s="184" t="n">
        <v>3.6606E-005</v>
      </c>
      <c r="M1177" s="185" t="n">
        <v>2.31</v>
      </c>
      <c r="N1177" s="1" t="n">
        <v>0</v>
      </c>
      <c r="O1177" s="1" t="n">
        <v>0</v>
      </c>
      <c r="P1177" s="1" t="n">
        <v>0</v>
      </c>
      <c r="Q1177" s="1" t="n">
        <v>1</v>
      </c>
      <c r="R1177" s="1" t="n">
        <v>9.0754E-006</v>
      </c>
      <c r="S1177" s="1" t="n">
        <v>3.661E-007</v>
      </c>
      <c r="T1177" s="1" t="n">
        <v>3</v>
      </c>
      <c r="U1177" s="1" t="n">
        <v>0</v>
      </c>
      <c r="V1177" s="1" t="n">
        <v>0</v>
      </c>
      <c r="W1177" s="186" t="s">
        <v>1844</v>
      </c>
      <c r="X1177" s="1" t="s">
        <v>1613</v>
      </c>
      <c r="Y1177" s="1" t="s">
        <v>309</v>
      </c>
    </row>
    <row r="1178" customFormat="false" ht="14.25" hidden="false" customHeight="true" outlineLevel="0" collapsed="false">
      <c r="A1178" s="1" t="s">
        <v>1845</v>
      </c>
      <c r="B1178" s="1" t="s">
        <v>305</v>
      </c>
      <c r="C1178" s="1" t="n">
        <v>0</v>
      </c>
      <c r="D1178" s="1" t="n">
        <v>200</v>
      </c>
      <c r="E1178" s="1" t="n">
        <v>976</v>
      </c>
      <c r="F1178" s="1" t="s">
        <v>306</v>
      </c>
      <c r="G1178" s="184" t="n">
        <v>0.00043883</v>
      </c>
      <c r="H1178" s="184" t="n">
        <v>1.6407E-005</v>
      </c>
      <c r="I1178" s="184" t="n">
        <v>-8.2317E-006</v>
      </c>
      <c r="J1178" s="184" t="n">
        <v>-4.07E-007</v>
      </c>
      <c r="K1178" s="184" t="n">
        <v>0.00044706</v>
      </c>
      <c r="L1178" s="184" t="n">
        <v>1.6814E-005</v>
      </c>
      <c r="M1178" s="185" t="n">
        <v>2.15</v>
      </c>
      <c r="N1178" s="1" t="n">
        <v>0</v>
      </c>
      <c r="O1178" s="1" t="n">
        <v>0</v>
      </c>
      <c r="P1178" s="1" t="n">
        <v>0</v>
      </c>
      <c r="Q1178" s="1" t="n">
        <v>1</v>
      </c>
      <c r="R1178" s="1" t="n">
        <v>4.4706E-006</v>
      </c>
      <c r="S1178" s="1" t="n">
        <v>1.681E-007</v>
      </c>
      <c r="T1178" s="1" t="n">
        <v>3</v>
      </c>
      <c r="U1178" s="1" t="n">
        <v>0</v>
      </c>
      <c r="V1178" s="1" t="n">
        <v>0</v>
      </c>
      <c r="W1178" s="186" t="s">
        <v>1846</v>
      </c>
      <c r="X1178" s="1" t="s">
        <v>1613</v>
      </c>
      <c r="Y1178" s="1" t="s">
        <v>309</v>
      </c>
    </row>
    <row r="1179" customFormat="false" ht="14.25" hidden="false" customHeight="true" outlineLevel="0" collapsed="false">
      <c r="A1179" s="1" t="s">
        <v>1845</v>
      </c>
      <c r="B1179" s="1" t="s">
        <v>305</v>
      </c>
      <c r="C1179" s="1" t="n">
        <v>0</v>
      </c>
      <c r="D1179" s="1" t="n">
        <v>200</v>
      </c>
      <c r="E1179" s="1" t="n">
        <v>976</v>
      </c>
      <c r="F1179" s="1" t="s">
        <v>306</v>
      </c>
      <c r="G1179" s="184" t="n">
        <v>0.00043884</v>
      </c>
      <c r="H1179" s="184" t="n">
        <v>1.6242E-005</v>
      </c>
      <c r="I1179" s="184" t="n">
        <v>-8.2317E-006</v>
      </c>
      <c r="J1179" s="184" t="n">
        <v>-4.07E-007</v>
      </c>
      <c r="K1179" s="184" t="n">
        <v>0.00044707</v>
      </c>
      <c r="L1179" s="184" t="n">
        <v>1.6649E-005</v>
      </c>
      <c r="M1179" s="185" t="n">
        <v>2.13</v>
      </c>
      <c r="N1179" s="1" t="n">
        <v>0</v>
      </c>
      <c r="O1179" s="1" t="n">
        <v>0</v>
      </c>
      <c r="P1179" s="1" t="n">
        <v>0</v>
      </c>
      <c r="Q1179" s="1" t="n">
        <v>1</v>
      </c>
      <c r="R1179" s="1" t="n">
        <v>4.4707E-006</v>
      </c>
      <c r="S1179" s="1" t="n">
        <v>1.665E-007</v>
      </c>
      <c r="T1179" s="1" t="n">
        <v>3</v>
      </c>
      <c r="U1179" s="1" t="n">
        <v>0</v>
      </c>
      <c r="V1179" s="1" t="n">
        <v>0</v>
      </c>
      <c r="W1179" s="186" t="s">
        <v>1847</v>
      </c>
      <c r="X1179" s="1" t="s">
        <v>1613</v>
      </c>
      <c r="Y1179" s="1" t="s">
        <v>309</v>
      </c>
    </row>
    <row r="1180" customFormat="false" ht="14.25" hidden="false" customHeight="true" outlineLevel="0" collapsed="false">
      <c r="A1180" s="1" t="s">
        <v>1845</v>
      </c>
      <c r="B1180" s="1" t="s">
        <v>305</v>
      </c>
      <c r="C1180" s="1" t="n">
        <v>0</v>
      </c>
      <c r="D1180" s="1" t="n">
        <v>200</v>
      </c>
      <c r="E1180" s="1" t="n">
        <v>976</v>
      </c>
      <c r="F1180" s="1" t="s">
        <v>306</v>
      </c>
      <c r="G1180" s="184" t="n">
        <v>0.00043839</v>
      </c>
      <c r="H1180" s="184" t="n">
        <v>1.6168E-005</v>
      </c>
      <c r="I1180" s="184" t="n">
        <v>-8.2317E-006</v>
      </c>
      <c r="J1180" s="184" t="n">
        <v>-4.07E-007</v>
      </c>
      <c r="K1180" s="184" t="n">
        <v>0.00044663</v>
      </c>
      <c r="L1180" s="184" t="n">
        <v>1.6575E-005</v>
      </c>
      <c r="M1180" s="185" t="n">
        <v>2.13</v>
      </c>
      <c r="N1180" s="1" t="n">
        <v>0</v>
      </c>
      <c r="O1180" s="1" t="n">
        <v>0</v>
      </c>
      <c r="P1180" s="1" t="n">
        <v>0</v>
      </c>
      <c r="Q1180" s="1" t="n">
        <v>1</v>
      </c>
      <c r="R1180" s="1" t="n">
        <v>4.4663E-006</v>
      </c>
      <c r="S1180" s="1" t="n">
        <v>1.657E-007</v>
      </c>
      <c r="T1180" s="1" t="n">
        <v>3</v>
      </c>
      <c r="U1180" s="1" t="n">
        <v>0</v>
      </c>
      <c r="V1180" s="1" t="n">
        <v>0</v>
      </c>
      <c r="W1180" s="186" t="s">
        <v>1848</v>
      </c>
      <c r="X1180" s="1" t="s">
        <v>1613</v>
      </c>
      <c r="Y1180" s="1" t="s">
        <v>309</v>
      </c>
    </row>
    <row r="1181" customFormat="false" ht="14.25" hidden="false" customHeight="true" outlineLevel="0" collapsed="false">
      <c r="A1181" s="1" t="s">
        <v>1849</v>
      </c>
      <c r="B1181" s="1" t="s">
        <v>305</v>
      </c>
      <c r="C1181" s="1" t="n">
        <v>0</v>
      </c>
      <c r="D1181" s="1" t="n">
        <v>200</v>
      </c>
      <c r="E1181" s="1" t="n">
        <v>976</v>
      </c>
      <c r="F1181" s="1" t="s">
        <v>306</v>
      </c>
      <c r="G1181" s="184" t="n">
        <v>0.00030848</v>
      </c>
      <c r="H1181" s="184" t="n">
        <v>1.1106E-005</v>
      </c>
      <c r="I1181" s="184" t="n">
        <v>-8.2317E-006</v>
      </c>
      <c r="J1181" s="184" t="n">
        <v>-4.07E-007</v>
      </c>
      <c r="K1181" s="184" t="n">
        <v>0.00031671</v>
      </c>
      <c r="L1181" s="184" t="n">
        <v>1.1513E-005</v>
      </c>
      <c r="M1181" s="185" t="n">
        <v>2.08</v>
      </c>
      <c r="N1181" s="1" t="n">
        <v>0</v>
      </c>
      <c r="O1181" s="1" t="n">
        <v>0</v>
      </c>
      <c r="P1181" s="1" t="n">
        <v>0</v>
      </c>
      <c r="Q1181" s="1" t="n">
        <v>1</v>
      </c>
      <c r="R1181" s="1" t="n">
        <v>3.1671E-006</v>
      </c>
      <c r="S1181" s="1" t="n">
        <v>1.151E-007</v>
      </c>
      <c r="T1181" s="1" t="n">
        <v>3</v>
      </c>
      <c r="U1181" s="1" t="n">
        <v>0</v>
      </c>
      <c r="V1181" s="1" t="n">
        <v>0</v>
      </c>
      <c r="W1181" s="186" t="s">
        <v>1850</v>
      </c>
      <c r="X1181" s="1" t="s">
        <v>1613</v>
      </c>
      <c r="Y1181" s="1" t="s">
        <v>309</v>
      </c>
    </row>
    <row r="1182" customFormat="false" ht="14.25" hidden="false" customHeight="true" outlineLevel="0" collapsed="false">
      <c r="A1182" s="1" t="s">
        <v>1849</v>
      </c>
      <c r="B1182" s="1" t="s">
        <v>305</v>
      </c>
      <c r="C1182" s="1" t="n">
        <v>0</v>
      </c>
      <c r="D1182" s="1" t="n">
        <v>200</v>
      </c>
      <c r="E1182" s="1" t="n">
        <v>976</v>
      </c>
      <c r="F1182" s="1" t="s">
        <v>306</v>
      </c>
      <c r="G1182" s="184" t="n">
        <v>0.0003091</v>
      </c>
      <c r="H1182" s="184" t="n">
        <v>1.1894E-005</v>
      </c>
      <c r="I1182" s="184" t="n">
        <v>-8.2317E-006</v>
      </c>
      <c r="J1182" s="184" t="n">
        <v>-4.07E-007</v>
      </c>
      <c r="K1182" s="184" t="n">
        <v>0.00031733</v>
      </c>
      <c r="L1182" s="184" t="n">
        <v>1.2301E-005</v>
      </c>
      <c r="M1182" s="185" t="n">
        <v>2.22</v>
      </c>
      <c r="N1182" s="1" t="n">
        <v>0</v>
      </c>
      <c r="O1182" s="1" t="n">
        <v>0</v>
      </c>
      <c r="P1182" s="1" t="n">
        <v>0</v>
      </c>
      <c r="Q1182" s="1" t="n">
        <v>1</v>
      </c>
      <c r="R1182" s="1" t="n">
        <v>3.1733E-006</v>
      </c>
      <c r="S1182" s="1" t="n">
        <v>1.23E-007</v>
      </c>
      <c r="T1182" s="1" t="n">
        <v>3</v>
      </c>
      <c r="U1182" s="1" t="n">
        <v>0</v>
      </c>
      <c r="V1182" s="1" t="n">
        <v>0</v>
      </c>
      <c r="W1182" s="186" t="s">
        <v>1851</v>
      </c>
      <c r="X1182" s="1" t="s">
        <v>1613</v>
      </c>
      <c r="Y1182" s="1" t="s">
        <v>309</v>
      </c>
    </row>
    <row r="1183" customFormat="false" ht="14.25" hidden="false" customHeight="true" outlineLevel="0" collapsed="false">
      <c r="A1183" s="1" t="s">
        <v>1849</v>
      </c>
      <c r="B1183" s="1" t="s">
        <v>305</v>
      </c>
      <c r="C1183" s="1" t="n">
        <v>0</v>
      </c>
      <c r="D1183" s="1" t="n">
        <v>200</v>
      </c>
      <c r="E1183" s="1" t="n">
        <v>976</v>
      </c>
      <c r="F1183" s="1" t="s">
        <v>306</v>
      </c>
      <c r="G1183" s="184" t="n">
        <v>0.00030897</v>
      </c>
      <c r="H1183" s="184" t="n">
        <v>1.2667E-005</v>
      </c>
      <c r="I1183" s="184" t="n">
        <v>-8.2317E-006</v>
      </c>
      <c r="J1183" s="184" t="n">
        <v>-4.07E-007</v>
      </c>
      <c r="K1183" s="184" t="n">
        <v>0.0003172</v>
      </c>
      <c r="L1183" s="184" t="n">
        <v>1.3074E-005</v>
      </c>
      <c r="M1183" s="185" t="n">
        <v>2.36</v>
      </c>
      <c r="N1183" s="1" t="n">
        <v>0</v>
      </c>
      <c r="O1183" s="1" t="n">
        <v>0</v>
      </c>
      <c r="P1183" s="1" t="n">
        <v>0</v>
      </c>
      <c r="Q1183" s="1" t="n">
        <v>1</v>
      </c>
      <c r="R1183" s="1" t="n">
        <v>3.172E-006</v>
      </c>
      <c r="S1183" s="1" t="n">
        <v>1.307E-007</v>
      </c>
      <c r="T1183" s="1" t="n">
        <v>3</v>
      </c>
      <c r="U1183" s="1" t="n">
        <v>0</v>
      </c>
      <c r="V1183" s="1" t="n">
        <v>0</v>
      </c>
      <c r="W1183" s="186" t="s">
        <v>1852</v>
      </c>
      <c r="X1183" s="1" t="s">
        <v>1613</v>
      </c>
      <c r="Y1183" s="1" t="s">
        <v>309</v>
      </c>
    </row>
    <row r="1184" customFormat="false" ht="14.25" hidden="false" customHeight="true" outlineLevel="0" collapsed="false">
      <c r="A1184" s="1" t="s">
        <v>1853</v>
      </c>
      <c r="B1184" s="1" t="s">
        <v>305</v>
      </c>
      <c r="C1184" s="1" t="n">
        <v>0</v>
      </c>
      <c r="D1184" s="1" t="n">
        <v>200</v>
      </c>
      <c r="E1184" s="1" t="n">
        <v>976</v>
      </c>
      <c r="F1184" s="1" t="s">
        <v>306</v>
      </c>
      <c r="G1184" s="184" t="n">
        <v>0.00045536</v>
      </c>
      <c r="H1184" s="184" t="n">
        <v>1.5857E-005</v>
      </c>
      <c r="I1184" s="184" t="n">
        <v>-8.2317E-006</v>
      </c>
      <c r="J1184" s="184" t="n">
        <v>-4.07E-007</v>
      </c>
      <c r="K1184" s="184" t="n">
        <v>0.00046359</v>
      </c>
      <c r="L1184" s="184" t="n">
        <v>1.6264E-005</v>
      </c>
      <c r="M1184" s="185" t="n">
        <v>2.01</v>
      </c>
      <c r="N1184" s="1" t="n">
        <v>0</v>
      </c>
      <c r="O1184" s="1" t="n">
        <v>0</v>
      </c>
      <c r="P1184" s="1" t="n">
        <v>0</v>
      </c>
      <c r="Q1184" s="1" t="n">
        <v>1</v>
      </c>
      <c r="R1184" s="1" t="n">
        <v>4.6359E-006</v>
      </c>
      <c r="S1184" s="1" t="n">
        <v>1.626E-007</v>
      </c>
      <c r="T1184" s="1" t="n">
        <v>3</v>
      </c>
      <c r="U1184" s="1" t="n">
        <v>0</v>
      </c>
      <c r="V1184" s="1" t="n">
        <v>0</v>
      </c>
      <c r="W1184" s="186" t="s">
        <v>1854</v>
      </c>
      <c r="X1184" s="1" t="s">
        <v>1613</v>
      </c>
      <c r="Y1184" s="1" t="s">
        <v>309</v>
      </c>
    </row>
    <row r="1185" customFormat="false" ht="14.25" hidden="false" customHeight="true" outlineLevel="0" collapsed="false">
      <c r="A1185" s="1" t="s">
        <v>1853</v>
      </c>
      <c r="B1185" s="1" t="s">
        <v>305</v>
      </c>
      <c r="C1185" s="1" t="n">
        <v>0</v>
      </c>
      <c r="D1185" s="1" t="n">
        <v>200</v>
      </c>
      <c r="E1185" s="1" t="n">
        <v>976</v>
      </c>
      <c r="F1185" s="1" t="s">
        <v>306</v>
      </c>
      <c r="G1185" s="184" t="n">
        <v>0.00045534</v>
      </c>
      <c r="H1185" s="184" t="n">
        <v>1.5905E-005</v>
      </c>
      <c r="I1185" s="184" t="n">
        <v>-8.2317E-006</v>
      </c>
      <c r="J1185" s="184" t="n">
        <v>-4.07E-007</v>
      </c>
      <c r="K1185" s="184" t="n">
        <v>0.00046357</v>
      </c>
      <c r="L1185" s="184" t="n">
        <v>1.6312E-005</v>
      </c>
      <c r="M1185" s="185" t="n">
        <v>2.02</v>
      </c>
      <c r="N1185" s="1" t="n">
        <v>0</v>
      </c>
      <c r="O1185" s="1" t="n">
        <v>0</v>
      </c>
      <c r="P1185" s="1" t="n">
        <v>0</v>
      </c>
      <c r="Q1185" s="1" t="n">
        <v>1</v>
      </c>
      <c r="R1185" s="1" t="n">
        <v>4.6357E-006</v>
      </c>
      <c r="S1185" s="1" t="n">
        <v>1.631E-007</v>
      </c>
      <c r="T1185" s="1" t="n">
        <v>3</v>
      </c>
      <c r="U1185" s="1" t="n">
        <v>0</v>
      </c>
      <c r="V1185" s="1" t="n">
        <v>0</v>
      </c>
      <c r="W1185" s="186" t="s">
        <v>1855</v>
      </c>
      <c r="X1185" s="1" t="s">
        <v>1613</v>
      </c>
      <c r="Y1185" s="1" t="s">
        <v>309</v>
      </c>
    </row>
    <row r="1186" customFormat="false" ht="14.25" hidden="false" customHeight="true" outlineLevel="0" collapsed="false">
      <c r="A1186" s="1" t="s">
        <v>1853</v>
      </c>
      <c r="B1186" s="1" t="s">
        <v>305</v>
      </c>
      <c r="C1186" s="1" t="n">
        <v>0</v>
      </c>
      <c r="D1186" s="1" t="n">
        <v>200</v>
      </c>
      <c r="E1186" s="1" t="n">
        <v>976</v>
      </c>
      <c r="F1186" s="1" t="s">
        <v>306</v>
      </c>
      <c r="G1186" s="184" t="n">
        <v>0.00045515</v>
      </c>
      <c r="H1186" s="184" t="n">
        <v>1.5876E-005</v>
      </c>
      <c r="I1186" s="184" t="n">
        <v>-8.2317E-006</v>
      </c>
      <c r="J1186" s="184" t="n">
        <v>-4.07E-007</v>
      </c>
      <c r="K1186" s="184" t="n">
        <v>0.00046338</v>
      </c>
      <c r="L1186" s="184" t="n">
        <v>1.6283E-005</v>
      </c>
      <c r="M1186" s="185" t="n">
        <v>2.01</v>
      </c>
      <c r="N1186" s="1" t="n">
        <v>0</v>
      </c>
      <c r="O1186" s="1" t="n">
        <v>0</v>
      </c>
      <c r="P1186" s="1" t="n">
        <v>0</v>
      </c>
      <c r="Q1186" s="1" t="n">
        <v>1</v>
      </c>
      <c r="R1186" s="1" t="n">
        <v>4.6338E-006</v>
      </c>
      <c r="S1186" s="1" t="n">
        <v>1.628E-007</v>
      </c>
      <c r="T1186" s="1" t="n">
        <v>3</v>
      </c>
      <c r="U1186" s="1" t="n">
        <v>0</v>
      </c>
      <c r="V1186" s="1" t="n">
        <v>0</v>
      </c>
      <c r="W1186" s="186" t="s">
        <v>1856</v>
      </c>
      <c r="X1186" s="1" t="s">
        <v>1613</v>
      </c>
      <c r="Y1186" s="1" t="s">
        <v>309</v>
      </c>
    </row>
    <row r="1187" customFormat="false" ht="14.25" hidden="false" customHeight="true" outlineLevel="0" collapsed="false">
      <c r="A1187" s="1" t="s">
        <v>1857</v>
      </c>
      <c r="B1187" s="1" t="s">
        <v>305</v>
      </c>
      <c r="C1187" s="1" t="n">
        <v>0</v>
      </c>
      <c r="D1187" s="1" t="n">
        <v>200</v>
      </c>
      <c r="E1187" s="1" t="n">
        <v>976</v>
      </c>
      <c r="F1187" s="1" t="s">
        <v>306</v>
      </c>
      <c r="G1187" s="184" t="n">
        <v>0.0011277</v>
      </c>
      <c r="H1187" s="184" t="n">
        <v>3.76E-005</v>
      </c>
      <c r="I1187" s="184" t="n">
        <v>-8.2317E-006</v>
      </c>
      <c r="J1187" s="184" t="n">
        <v>-4.07E-007</v>
      </c>
      <c r="K1187" s="184" t="n">
        <v>0.0011359</v>
      </c>
      <c r="L1187" s="184" t="n">
        <v>3.8E-005</v>
      </c>
      <c r="M1187" s="185" t="n">
        <v>1.92</v>
      </c>
      <c r="N1187" s="1" t="n">
        <v>0</v>
      </c>
      <c r="O1187" s="1" t="n">
        <v>0</v>
      </c>
      <c r="P1187" s="1" t="n">
        <v>0</v>
      </c>
      <c r="Q1187" s="1" t="n">
        <v>1</v>
      </c>
      <c r="R1187" s="1" t="n">
        <v>1.1359E-005</v>
      </c>
      <c r="S1187" s="1" t="n">
        <v>3.799E-007</v>
      </c>
      <c r="T1187" s="1" t="n">
        <v>3</v>
      </c>
      <c r="U1187" s="1" t="n">
        <v>0</v>
      </c>
      <c r="V1187" s="1" t="n">
        <v>0</v>
      </c>
      <c r="W1187" s="186" t="s">
        <v>1858</v>
      </c>
      <c r="X1187" s="1" t="s">
        <v>1613</v>
      </c>
      <c r="Y1187" s="1" t="s">
        <v>309</v>
      </c>
    </row>
    <row r="1188" customFormat="false" ht="14.25" hidden="false" customHeight="true" outlineLevel="0" collapsed="false">
      <c r="A1188" s="1" t="s">
        <v>1857</v>
      </c>
      <c r="B1188" s="1" t="s">
        <v>305</v>
      </c>
      <c r="C1188" s="1" t="n">
        <v>0</v>
      </c>
      <c r="D1188" s="1" t="n">
        <v>200</v>
      </c>
      <c r="E1188" s="1" t="n">
        <v>976</v>
      </c>
      <c r="F1188" s="1" t="s">
        <v>306</v>
      </c>
      <c r="G1188" s="184" t="n">
        <v>0.0011275</v>
      </c>
      <c r="H1188" s="184" t="n">
        <v>3.72E-005</v>
      </c>
      <c r="I1188" s="184" t="n">
        <v>-8.2317E-006</v>
      </c>
      <c r="J1188" s="184" t="n">
        <v>-4.07E-007</v>
      </c>
      <c r="K1188" s="184" t="n">
        <v>0.0011357</v>
      </c>
      <c r="L1188" s="184" t="n">
        <v>3.76E-005</v>
      </c>
      <c r="M1188" s="185" t="n">
        <v>1.9</v>
      </c>
      <c r="N1188" s="1" t="n">
        <v>0</v>
      </c>
      <c r="O1188" s="1" t="n">
        <v>0</v>
      </c>
      <c r="P1188" s="1" t="n">
        <v>0</v>
      </c>
      <c r="Q1188" s="1" t="n">
        <v>1</v>
      </c>
      <c r="R1188" s="1" t="n">
        <v>1.1357E-005</v>
      </c>
      <c r="S1188" s="1" t="n">
        <v>3.758E-007</v>
      </c>
      <c r="T1188" s="1" t="n">
        <v>3</v>
      </c>
      <c r="U1188" s="1" t="n">
        <v>0</v>
      </c>
      <c r="V1188" s="1" t="n">
        <v>0</v>
      </c>
      <c r="W1188" s="186" t="s">
        <v>1859</v>
      </c>
      <c r="X1188" s="1" t="s">
        <v>1613</v>
      </c>
      <c r="Y1188" s="1" t="s">
        <v>309</v>
      </c>
    </row>
    <row r="1189" customFormat="false" ht="14.25" hidden="false" customHeight="true" outlineLevel="0" collapsed="false">
      <c r="A1189" s="1" t="s">
        <v>1857</v>
      </c>
      <c r="B1189" s="1" t="s">
        <v>305</v>
      </c>
      <c r="C1189" s="1" t="n">
        <v>0</v>
      </c>
      <c r="D1189" s="1" t="n">
        <v>200</v>
      </c>
      <c r="E1189" s="1" t="n">
        <v>976</v>
      </c>
      <c r="F1189" s="1" t="s">
        <v>306</v>
      </c>
      <c r="G1189" s="184" t="n">
        <v>0.0011273</v>
      </c>
      <c r="H1189" s="184" t="n">
        <v>3.71E-005</v>
      </c>
      <c r="I1189" s="184" t="n">
        <v>-8.2317E-006</v>
      </c>
      <c r="J1189" s="184" t="n">
        <v>-4.07E-007</v>
      </c>
      <c r="K1189" s="184" t="n">
        <v>0.0011355</v>
      </c>
      <c r="L1189" s="184" t="n">
        <v>3.76E-005</v>
      </c>
      <c r="M1189" s="185" t="n">
        <v>1.89</v>
      </c>
      <c r="N1189" s="1" t="n">
        <v>0</v>
      </c>
      <c r="O1189" s="1" t="n">
        <v>0</v>
      </c>
      <c r="P1189" s="1" t="n">
        <v>0</v>
      </c>
      <c r="Q1189" s="1" t="n">
        <v>1</v>
      </c>
      <c r="R1189" s="1" t="n">
        <v>1.1355E-005</v>
      </c>
      <c r="S1189" s="1" t="n">
        <v>3.755E-007</v>
      </c>
      <c r="T1189" s="1" t="n">
        <v>3</v>
      </c>
      <c r="U1189" s="1" t="n">
        <v>0</v>
      </c>
      <c r="V1189" s="1" t="n">
        <v>0</v>
      </c>
      <c r="W1189" s="186" t="s">
        <v>1860</v>
      </c>
      <c r="X1189" s="1" t="s">
        <v>1613</v>
      </c>
      <c r="Y1189" s="1" t="s">
        <v>309</v>
      </c>
    </row>
    <row r="1190" customFormat="false" ht="14.25" hidden="false" customHeight="true" outlineLevel="0" collapsed="false">
      <c r="A1190" s="1" t="s">
        <v>1861</v>
      </c>
      <c r="B1190" s="1" t="s">
        <v>305</v>
      </c>
      <c r="C1190" s="1" t="n">
        <v>0</v>
      </c>
      <c r="D1190" s="1" t="n">
        <v>200</v>
      </c>
      <c r="E1190" s="1" t="n">
        <v>976</v>
      </c>
      <c r="F1190" s="1" t="s">
        <v>306</v>
      </c>
      <c r="G1190" s="184" t="n">
        <v>0.0022964</v>
      </c>
      <c r="H1190" s="184" t="n">
        <v>6.53E-005</v>
      </c>
      <c r="I1190" s="184" t="n">
        <v>-8.2317E-006</v>
      </c>
      <c r="J1190" s="184" t="n">
        <v>-4.07E-007</v>
      </c>
      <c r="K1190" s="184" t="n">
        <v>0.0023047</v>
      </c>
      <c r="L1190" s="184" t="n">
        <v>6.57E-005</v>
      </c>
      <c r="M1190" s="185" t="n">
        <v>1.63</v>
      </c>
      <c r="N1190" s="1" t="n">
        <v>0</v>
      </c>
      <c r="O1190" s="1" t="n">
        <v>0</v>
      </c>
      <c r="P1190" s="1" t="n">
        <v>0</v>
      </c>
      <c r="Q1190" s="1" t="n">
        <v>1</v>
      </c>
      <c r="R1190" s="1" t="n">
        <v>2.3047E-005</v>
      </c>
      <c r="S1190" s="1" t="n">
        <v>6.571E-007</v>
      </c>
      <c r="T1190" s="1" t="n">
        <v>3</v>
      </c>
      <c r="U1190" s="1" t="n">
        <v>0</v>
      </c>
      <c r="V1190" s="1" t="n">
        <v>0</v>
      </c>
      <c r="W1190" s="186" t="s">
        <v>1862</v>
      </c>
      <c r="X1190" s="1" t="s">
        <v>1613</v>
      </c>
      <c r="Y1190" s="1" t="s">
        <v>309</v>
      </c>
    </row>
    <row r="1191" customFormat="false" ht="14.25" hidden="false" customHeight="true" outlineLevel="0" collapsed="false">
      <c r="A1191" s="1" t="s">
        <v>1861</v>
      </c>
      <c r="B1191" s="1" t="s">
        <v>305</v>
      </c>
      <c r="C1191" s="1" t="n">
        <v>0</v>
      </c>
      <c r="D1191" s="1" t="n">
        <v>200</v>
      </c>
      <c r="E1191" s="1" t="n">
        <v>976</v>
      </c>
      <c r="F1191" s="1" t="s">
        <v>306</v>
      </c>
      <c r="G1191" s="184" t="n">
        <v>0.0022967</v>
      </c>
      <c r="H1191" s="184" t="n">
        <v>6.58E-005</v>
      </c>
      <c r="I1191" s="184" t="n">
        <v>-8.2317E-006</v>
      </c>
      <c r="J1191" s="184" t="n">
        <v>-4.07E-007</v>
      </c>
      <c r="K1191" s="184" t="n">
        <v>0.002305</v>
      </c>
      <c r="L1191" s="184" t="n">
        <v>6.62E-005</v>
      </c>
      <c r="M1191" s="185" t="n">
        <v>1.65</v>
      </c>
      <c r="N1191" s="1" t="n">
        <v>0</v>
      </c>
      <c r="O1191" s="1" t="n">
        <v>0</v>
      </c>
      <c r="P1191" s="1" t="n">
        <v>0</v>
      </c>
      <c r="Q1191" s="1" t="n">
        <v>1</v>
      </c>
      <c r="R1191" s="1" t="n">
        <v>2.305E-005</v>
      </c>
      <c r="S1191" s="1" t="n">
        <v>6.622E-007</v>
      </c>
      <c r="T1191" s="1" t="n">
        <v>3</v>
      </c>
      <c r="U1191" s="1" t="n">
        <v>0</v>
      </c>
      <c r="V1191" s="1" t="n">
        <v>0</v>
      </c>
      <c r="W1191" s="186" t="s">
        <v>1863</v>
      </c>
      <c r="X1191" s="1" t="s">
        <v>1613</v>
      </c>
      <c r="Y1191" s="1" t="s">
        <v>309</v>
      </c>
    </row>
    <row r="1192" customFormat="false" ht="14.25" hidden="false" customHeight="true" outlineLevel="0" collapsed="false">
      <c r="A1192" s="1" t="s">
        <v>1861</v>
      </c>
      <c r="B1192" s="1" t="s">
        <v>305</v>
      </c>
      <c r="C1192" s="1" t="n">
        <v>0</v>
      </c>
      <c r="D1192" s="1" t="n">
        <v>200</v>
      </c>
      <c r="E1192" s="1" t="n">
        <v>976</v>
      </c>
      <c r="F1192" s="1" t="s">
        <v>306</v>
      </c>
      <c r="G1192" s="184" t="n">
        <v>0.0022965</v>
      </c>
      <c r="H1192" s="184" t="n">
        <v>6.5E-005</v>
      </c>
      <c r="I1192" s="184" t="n">
        <v>-8.2317E-006</v>
      </c>
      <c r="J1192" s="184" t="n">
        <v>-4.07E-007</v>
      </c>
      <c r="K1192" s="184" t="n">
        <v>0.0023047</v>
      </c>
      <c r="L1192" s="184" t="n">
        <v>6.54E-005</v>
      </c>
      <c r="M1192" s="185" t="n">
        <v>1.63</v>
      </c>
      <c r="N1192" s="1" t="n">
        <v>0</v>
      </c>
      <c r="O1192" s="1" t="n">
        <v>0</v>
      </c>
      <c r="P1192" s="1" t="n">
        <v>0</v>
      </c>
      <c r="Q1192" s="1" t="n">
        <v>1</v>
      </c>
      <c r="R1192" s="1" t="n">
        <v>2.3047E-005</v>
      </c>
      <c r="S1192" s="1" t="n">
        <v>6.54E-007</v>
      </c>
      <c r="T1192" s="1" t="n">
        <v>3</v>
      </c>
      <c r="U1192" s="1" t="n">
        <v>0</v>
      </c>
      <c r="V1192" s="1" t="n">
        <v>0</v>
      </c>
      <c r="W1192" s="186" t="s">
        <v>1864</v>
      </c>
      <c r="X1192" s="1" t="s">
        <v>1613</v>
      </c>
      <c r="Y1192" s="1" t="s">
        <v>309</v>
      </c>
    </row>
    <row r="1193" customFormat="false" ht="14.25" hidden="false" customHeight="true" outlineLevel="0" collapsed="false">
      <c r="A1193" s="1" t="s">
        <v>1865</v>
      </c>
      <c r="B1193" s="1" t="s">
        <v>305</v>
      </c>
      <c r="C1193" s="1" t="n">
        <v>0</v>
      </c>
      <c r="D1193" s="1" t="n">
        <v>200</v>
      </c>
      <c r="E1193" s="1" t="n">
        <v>976</v>
      </c>
      <c r="F1193" s="1" t="s">
        <v>306</v>
      </c>
      <c r="G1193" s="184" t="n">
        <v>0.0025838</v>
      </c>
      <c r="H1193" s="184" t="n">
        <v>6.86E-005</v>
      </c>
      <c r="I1193" s="184" t="n">
        <v>-8.2317E-006</v>
      </c>
      <c r="J1193" s="184" t="n">
        <v>-4.07E-007</v>
      </c>
      <c r="K1193" s="184" t="n">
        <v>0.002592</v>
      </c>
      <c r="L1193" s="184" t="n">
        <v>6.9E-005</v>
      </c>
      <c r="M1193" s="185" t="n">
        <v>1.52</v>
      </c>
      <c r="N1193" s="1" t="n">
        <v>0</v>
      </c>
      <c r="O1193" s="1" t="n">
        <v>0</v>
      </c>
      <c r="P1193" s="1" t="n">
        <v>0</v>
      </c>
      <c r="Q1193" s="1" t="n">
        <v>1</v>
      </c>
      <c r="R1193" s="1" t="n">
        <v>2.592E-005</v>
      </c>
      <c r="S1193" s="1" t="n">
        <v>6.9E-007</v>
      </c>
      <c r="T1193" s="1" t="n">
        <v>3</v>
      </c>
      <c r="U1193" s="1" t="n">
        <v>0</v>
      </c>
      <c r="V1193" s="1" t="n">
        <v>0</v>
      </c>
      <c r="W1193" s="186" t="s">
        <v>1866</v>
      </c>
      <c r="X1193" s="1" t="s">
        <v>1613</v>
      </c>
      <c r="Y1193" s="1" t="s">
        <v>309</v>
      </c>
    </row>
    <row r="1194" customFormat="false" ht="14.25" hidden="false" customHeight="true" outlineLevel="0" collapsed="false">
      <c r="A1194" s="1" t="s">
        <v>1865</v>
      </c>
      <c r="B1194" s="1" t="s">
        <v>305</v>
      </c>
      <c r="C1194" s="1" t="n">
        <v>0</v>
      </c>
      <c r="D1194" s="1" t="n">
        <v>200</v>
      </c>
      <c r="E1194" s="1" t="n">
        <v>976</v>
      </c>
      <c r="F1194" s="1" t="s">
        <v>306</v>
      </c>
      <c r="G1194" s="184" t="n">
        <v>0.0025856</v>
      </c>
      <c r="H1194" s="184" t="n">
        <v>6.83E-005</v>
      </c>
      <c r="I1194" s="184" t="n">
        <v>-8.2317E-006</v>
      </c>
      <c r="J1194" s="184" t="n">
        <v>-4.07E-007</v>
      </c>
      <c r="K1194" s="184" t="n">
        <v>0.0025938</v>
      </c>
      <c r="L1194" s="184" t="n">
        <v>6.87E-005</v>
      </c>
      <c r="M1194" s="185" t="n">
        <v>1.52</v>
      </c>
      <c r="N1194" s="1" t="n">
        <v>0</v>
      </c>
      <c r="O1194" s="1" t="n">
        <v>0</v>
      </c>
      <c r="P1194" s="1" t="n">
        <v>0</v>
      </c>
      <c r="Q1194" s="1" t="n">
        <v>1</v>
      </c>
      <c r="R1194" s="1" t="n">
        <v>2.5938E-005</v>
      </c>
      <c r="S1194" s="1" t="n">
        <v>6.869E-007</v>
      </c>
      <c r="T1194" s="1" t="n">
        <v>3</v>
      </c>
      <c r="U1194" s="1" t="n">
        <v>0</v>
      </c>
      <c r="V1194" s="1" t="n">
        <v>0</v>
      </c>
      <c r="W1194" s="186" t="s">
        <v>1867</v>
      </c>
      <c r="X1194" s="1" t="s">
        <v>1613</v>
      </c>
      <c r="Y1194" s="1" t="s">
        <v>309</v>
      </c>
    </row>
    <row r="1195" customFormat="false" ht="14.25" hidden="false" customHeight="true" outlineLevel="0" collapsed="false">
      <c r="A1195" s="1" t="s">
        <v>1865</v>
      </c>
      <c r="B1195" s="1" t="s">
        <v>305</v>
      </c>
      <c r="C1195" s="1" t="n">
        <v>0</v>
      </c>
      <c r="D1195" s="1" t="n">
        <v>200</v>
      </c>
      <c r="E1195" s="1" t="n">
        <v>976</v>
      </c>
      <c r="F1195" s="1" t="s">
        <v>306</v>
      </c>
      <c r="G1195" s="184" t="n">
        <v>0.0025877</v>
      </c>
      <c r="H1195" s="184" t="n">
        <v>6.84E-005</v>
      </c>
      <c r="I1195" s="184" t="n">
        <v>-8.2317E-006</v>
      </c>
      <c r="J1195" s="184" t="n">
        <v>-4.07E-007</v>
      </c>
      <c r="K1195" s="184" t="n">
        <v>0.0025959</v>
      </c>
      <c r="L1195" s="184" t="n">
        <v>6.88E-005</v>
      </c>
      <c r="M1195" s="185" t="n">
        <v>1.52</v>
      </c>
      <c r="N1195" s="1" t="n">
        <v>0</v>
      </c>
      <c r="O1195" s="1" t="n">
        <v>0</v>
      </c>
      <c r="P1195" s="1" t="n">
        <v>0</v>
      </c>
      <c r="Q1195" s="1" t="n">
        <v>1</v>
      </c>
      <c r="R1195" s="1" t="n">
        <v>2.5959E-005</v>
      </c>
      <c r="S1195" s="1" t="n">
        <v>6.885E-007</v>
      </c>
      <c r="T1195" s="1" t="n">
        <v>3</v>
      </c>
      <c r="U1195" s="1" t="n">
        <v>0</v>
      </c>
      <c r="V1195" s="1" t="n">
        <v>0</v>
      </c>
      <c r="W1195" s="186" t="s">
        <v>1868</v>
      </c>
      <c r="X1195" s="1" t="s">
        <v>1613</v>
      </c>
      <c r="Y1195" s="1" t="s">
        <v>309</v>
      </c>
    </row>
    <row r="1196" customFormat="false" ht="14.25" hidden="false" customHeight="true" outlineLevel="0" collapsed="false">
      <c r="A1196" s="1" t="s">
        <v>1869</v>
      </c>
      <c r="B1196" s="1" t="s">
        <v>305</v>
      </c>
      <c r="C1196" s="1" t="n">
        <v>0</v>
      </c>
      <c r="D1196" s="1" t="n">
        <v>200</v>
      </c>
      <c r="E1196" s="1" t="n">
        <v>976</v>
      </c>
      <c r="F1196" s="1" t="s">
        <v>306</v>
      </c>
      <c r="G1196" s="184" t="n">
        <v>0.0028657</v>
      </c>
      <c r="H1196" s="184" t="n">
        <v>7.59E-005</v>
      </c>
      <c r="I1196" s="184" t="n">
        <v>-8.2317E-006</v>
      </c>
      <c r="J1196" s="184" t="n">
        <v>-4.07E-007</v>
      </c>
      <c r="K1196" s="184" t="n">
        <v>0.002874</v>
      </c>
      <c r="L1196" s="184" t="n">
        <v>7.63E-005</v>
      </c>
      <c r="M1196" s="185" t="n">
        <v>1.52</v>
      </c>
      <c r="N1196" s="1" t="n">
        <v>0</v>
      </c>
      <c r="O1196" s="1" t="n">
        <v>0</v>
      </c>
      <c r="P1196" s="1" t="n">
        <v>0</v>
      </c>
      <c r="Q1196" s="1" t="n">
        <v>1</v>
      </c>
      <c r="R1196" s="1" t="n">
        <v>2.874E-005</v>
      </c>
      <c r="S1196" s="1" t="n">
        <v>7.628E-007</v>
      </c>
      <c r="T1196" s="1" t="n">
        <v>3</v>
      </c>
      <c r="U1196" s="1" t="n">
        <v>0</v>
      </c>
      <c r="V1196" s="1" t="n">
        <v>0</v>
      </c>
      <c r="W1196" s="186" t="s">
        <v>1870</v>
      </c>
      <c r="X1196" s="1" t="s">
        <v>1613</v>
      </c>
      <c r="Y1196" s="1" t="s">
        <v>309</v>
      </c>
    </row>
    <row r="1197" customFormat="false" ht="14.25" hidden="false" customHeight="true" outlineLevel="0" collapsed="false">
      <c r="A1197" s="1" t="s">
        <v>1869</v>
      </c>
      <c r="B1197" s="1" t="s">
        <v>305</v>
      </c>
      <c r="C1197" s="1" t="n">
        <v>0</v>
      </c>
      <c r="D1197" s="1" t="n">
        <v>200</v>
      </c>
      <c r="E1197" s="1" t="n">
        <v>976</v>
      </c>
      <c r="F1197" s="1" t="s">
        <v>306</v>
      </c>
      <c r="G1197" s="184" t="n">
        <v>0.002864</v>
      </c>
      <c r="H1197" s="184" t="n">
        <v>7.56E-005</v>
      </c>
      <c r="I1197" s="184" t="n">
        <v>-8.2317E-006</v>
      </c>
      <c r="J1197" s="184" t="n">
        <v>-4.07E-007</v>
      </c>
      <c r="K1197" s="184" t="n">
        <v>0.0028723</v>
      </c>
      <c r="L1197" s="184" t="n">
        <v>7.6E-005</v>
      </c>
      <c r="M1197" s="185" t="n">
        <v>1.52</v>
      </c>
      <c r="N1197" s="1" t="n">
        <v>0</v>
      </c>
      <c r="O1197" s="1" t="n">
        <v>0</v>
      </c>
      <c r="P1197" s="1" t="n">
        <v>0</v>
      </c>
      <c r="Q1197" s="1" t="n">
        <v>1</v>
      </c>
      <c r="R1197" s="1" t="n">
        <v>2.8723E-005</v>
      </c>
      <c r="S1197" s="1" t="n">
        <v>7.599E-007</v>
      </c>
      <c r="T1197" s="1" t="n">
        <v>3</v>
      </c>
      <c r="U1197" s="1" t="n">
        <v>0</v>
      </c>
      <c r="V1197" s="1" t="n">
        <v>0</v>
      </c>
      <c r="W1197" s="186" t="s">
        <v>1871</v>
      </c>
      <c r="X1197" s="1" t="s">
        <v>1613</v>
      </c>
      <c r="Y1197" s="1" t="s">
        <v>309</v>
      </c>
    </row>
    <row r="1198" customFormat="false" ht="14.25" hidden="false" customHeight="true" outlineLevel="0" collapsed="false">
      <c r="A1198" s="1" t="s">
        <v>1869</v>
      </c>
      <c r="B1198" s="1" t="s">
        <v>305</v>
      </c>
      <c r="C1198" s="1" t="n">
        <v>0</v>
      </c>
      <c r="D1198" s="1" t="n">
        <v>200</v>
      </c>
      <c r="E1198" s="1" t="n">
        <v>976</v>
      </c>
      <c r="F1198" s="1" t="s">
        <v>306</v>
      </c>
      <c r="G1198" s="184" t="n">
        <v>0.0028636</v>
      </c>
      <c r="H1198" s="184" t="n">
        <v>7.57E-005</v>
      </c>
      <c r="I1198" s="184" t="n">
        <v>-8.2317E-006</v>
      </c>
      <c r="J1198" s="184" t="n">
        <v>-4.07E-007</v>
      </c>
      <c r="K1198" s="184" t="n">
        <v>0.0028718</v>
      </c>
      <c r="L1198" s="184" t="n">
        <v>7.61E-005</v>
      </c>
      <c r="M1198" s="185" t="n">
        <v>1.52</v>
      </c>
      <c r="N1198" s="1" t="n">
        <v>0</v>
      </c>
      <c r="O1198" s="1" t="n">
        <v>0</v>
      </c>
      <c r="P1198" s="1" t="n">
        <v>0</v>
      </c>
      <c r="Q1198" s="1" t="n">
        <v>1</v>
      </c>
      <c r="R1198" s="1" t="n">
        <v>2.8718E-005</v>
      </c>
      <c r="S1198" s="1" t="n">
        <v>7.611E-007</v>
      </c>
      <c r="T1198" s="1" t="n">
        <v>3</v>
      </c>
      <c r="U1198" s="1" t="n">
        <v>0</v>
      </c>
      <c r="V1198" s="1" t="n">
        <v>0</v>
      </c>
      <c r="W1198" s="186" t="s">
        <v>1872</v>
      </c>
      <c r="X1198" s="1" t="s">
        <v>1613</v>
      </c>
      <c r="Y1198" s="1" t="s">
        <v>309</v>
      </c>
    </row>
    <row r="1199" customFormat="false" ht="14.25" hidden="false" customHeight="true" outlineLevel="0" collapsed="false">
      <c r="A1199" s="1" t="s">
        <v>1873</v>
      </c>
      <c r="B1199" s="1" t="s">
        <v>305</v>
      </c>
      <c r="C1199" s="1" t="n">
        <v>0</v>
      </c>
      <c r="D1199" s="1" t="n">
        <v>200</v>
      </c>
      <c r="E1199" s="1" t="n">
        <v>976</v>
      </c>
      <c r="F1199" s="1" t="s">
        <v>306</v>
      </c>
      <c r="G1199" s="184" t="n">
        <v>0.0014894</v>
      </c>
      <c r="H1199" s="184" t="n">
        <v>4.3E-005</v>
      </c>
      <c r="I1199" s="184" t="n">
        <v>-8.2317E-006</v>
      </c>
      <c r="J1199" s="184" t="n">
        <v>-4.07E-007</v>
      </c>
      <c r="K1199" s="184" t="n">
        <v>0.0014976</v>
      </c>
      <c r="L1199" s="184" t="n">
        <v>4.34E-005</v>
      </c>
      <c r="M1199" s="185" t="n">
        <v>1.66</v>
      </c>
      <c r="N1199" s="1" t="n">
        <v>0</v>
      </c>
      <c r="O1199" s="1" t="n">
        <v>0</v>
      </c>
      <c r="P1199" s="1" t="n">
        <v>0</v>
      </c>
      <c r="Q1199" s="1" t="n">
        <v>1</v>
      </c>
      <c r="R1199" s="1" t="n">
        <v>1.4976E-005</v>
      </c>
      <c r="S1199" s="1" t="n">
        <v>4.336E-007</v>
      </c>
      <c r="T1199" s="1" t="n">
        <v>3</v>
      </c>
      <c r="U1199" s="1" t="n">
        <v>0</v>
      </c>
      <c r="V1199" s="1" t="n">
        <v>0</v>
      </c>
      <c r="W1199" s="186" t="s">
        <v>1874</v>
      </c>
      <c r="X1199" s="1" t="s">
        <v>1613</v>
      </c>
      <c r="Y1199" s="1" t="s">
        <v>309</v>
      </c>
    </row>
    <row r="1200" customFormat="false" ht="14.25" hidden="false" customHeight="true" outlineLevel="0" collapsed="false">
      <c r="A1200" s="1" t="s">
        <v>1873</v>
      </c>
      <c r="B1200" s="1" t="s">
        <v>305</v>
      </c>
      <c r="C1200" s="1" t="n">
        <v>0</v>
      </c>
      <c r="D1200" s="1" t="n">
        <v>200</v>
      </c>
      <c r="E1200" s="1" t="n">
        <v>976</v>
      </c>
      <c r="F1200" s="1" t="s">
        <v>306</v>
      </c>
      <c r="G1200" s="184" t="n">
        <v>0.0014893</v>
      </c>
      <c r="H1200" s="184" t="n">
        <v>4.24E-005</v>
      </c>
      <c r="I1200" s="184" t="n">
        <v>-8.2317E-006</v>
      </c>
      <c r="J1200" s="184" t="n">
        <v>-4.07E-007</v>
      </c>
      <c r="K1200" s="184" t="n">
        <v>0.0014976</v>
      </c>
      <c r="L1200" s="184" t="n">
        <v>4.28E-005</v>
      </c>
      <c r="M1200" s="185" t="n">
        <v>1.64</v>
      </c>
      <c r="N1200" s="1" t="n">
        <v>0</v>
      </c>
      <c r="O1200" s="1" t="n">
        <v>0</v>
      </c>
      <c r="P1200" s="1" t="n">
        <v>0</v>
      </c>
      <c r="Q1200" s="1" t="n">
        <v>1</v>
      </c>
      <c r="R1200" s="1" t="n">
        <v>1.4976E-005</v>
      </c>
      <c r="S1200" s="1" t="n">
        <v>4.285E-007</v>
      </c>
      <c r="T1200" s="1" t="n">
        <v>3</v>
      </c>
      <c r="U1200" s="1" t="n">
        <v>0</v>
      </c>
      <c r="V1200" s="1" t="n">
        <v>0</v>
      </c>
      <c r="W1200" s="186" t="s">
        <v>1875</v>
      </c>
      <c r="X1200" s="1" t="s">
        <v>1613</v>
      </c>
      <c r="Y1200" s="1" t="s">
        <v>309</v>
      </c>
    </row>
    <row r="1201" customFormat="false" ht="14.25" hidden="false" customHeight="true" outlineLevel="0" collapsed="false">
      <c r="A1201" s="1" t="s">
        <v>1873</v>
      </c>
      <c r="B1201" s="1" t="s">
        <v>305</v>
      </c>
      <c r="C1201" s="1" t="n">
        <v>0</v>
      </c>
      <c r="D1201" s="1" t="n">
        <v>200</v>
      </c>
      <c r="E1201" s="1" t="n">
        <v>976</v>
      </c>
      <c r="F1201" s="1" t="s">
        <v>306</v>
      </c>
      <c r="G1201" s="184" t="n">
        <v>0.0014888</v>
      </c>
      <c r="H1201" s="184" t="n">
        <v>4.25E-005</v>
      </c>
      <c r="I1201" s="184" t="n">
        <v>-8.2317E-006</v>
      </c>
      <c r="J1201" s="184" t="n">
        <v>-4.07E-007</v>
      </c>
      <c r="K1201" s="184" t="n">
        <v>0.001497</v>
      </c>
      <c r="L1201" s="184" t="n">
        <v>4.29E-005</v>
      </c>
      <c r="M1201" s="185" t="n">
        <v>1.64</v>
      </c>
      <c r="N1201" s="1" t="n">
        <v>0</v>
      </c>
      <c r="O1201" s="1" t="n">
        <v>0</v>
      </c>
      <c r="P1201" s="1" t="n">
        <v>0</v>
      </c>
      <c r="Q1201" s="1" t="n">
        <v>1</v>
      </c>
      <c r="R1201" s="1" t="n">
        <v>1.497E-005</v>
      </c>
      <c r="S1201" s="1" t="n">
        <v>4.287E-007</v>
      </c>
      <c r="T1201" s="1" t="n">
        <v>3</v>
      </c>
      <c r="U1201" s="1" t="n">
        <v>0</v>
      </c>
      <c r="V1201" s="1" t="n">
        <v>0</v>
      </c>
      <c r="W1201" s="186" t="s">
        <v>1876</v>
      </c>
      <c r="X1201" s="1" t="s">
        <v>1613</v>
      </c>
      <c r="Y1201" s="1" t="s">
        <v>309</v>
      </c>
    </row>
    <row r="1202" customFormat="false" ht="14.25" hidden="false" customHeight="true" outlineLevel="0" collapsed="false">
      <c r="A1202" s="1" t="s">
        <v>1877</v>
      </c>
      <c r="B1202" s="1" t="s">
        <v>305</v>
      </c>
      <c r="C1202" s="1" t="n">
        <v>0</v>
      </c>
      <c r="D1202" s="1" t="n">
        <v>200</v>
      </c>
      <c r="E1202" s="1" t="n">
        <v>976</v>
      </c>
      <c r="F1202" s="1" t="s">
        <v>306</v>
      </c>
      <c r="G1202" s="184" t="n">
        <v>0.0014831</v>
      </c>
      <c r="H1202" s="184" t="n">
        <v>4.27E-005</v>
      </c>
      <c r="I1202" s="184" t="n">
        <v>-8.2317E-006</v>
      </c>
      <c r="J1202" s="184" t="n">
        <v>-4.07E-007</v>
      </c>
      <c r="K1202" s="184" t="n">
        <v>0.0014913</v>
      </c>
      <c r="L1202" s="184" t="n">
        <v>4.31E-005</v>
      </c>
      <c r="M1202" s="185" t="n">
        <v>1.66</v>
      </c>
      <c r="N1202" s="1" t="n">
        <v>0</v>
      </c>
      <c r="O1202" s="1" t="n">
        <v>0</v>
      </c>
      <c r="P1202" s="1" t="n">
        <v>0</v>
      </c>
      <c r="Q1202" s="1" t="n">
        <v>1</v>
      </c>
      <c r="R1202" s="1" t="n">
        <v>1.4913E-005</v>
      </c>
      <c r="S1202" s="1" t="n">
        <v>4.31E-007</v>
      </c>
      <c r="T1202" s="1" t="n">
        <v>3</v>
      </c>
      <c r="U1202" s="1" t="n">
        <v>0</v>
      </c>
      <c r="V1202" s="1" t="n">
        <v>0</v>
      </c>
      <c r="W1202" s="186" t="s">
        <v>1878</v>
      </c>
      <c r="X1202" s="1" t="s">
        <v>1613</v>
      </c>
      <c r="Y1202" s="1" t="s">
        <v>309</v>
      </c>
    </row>
    <row r="1203" customFormat="false" ht="14.25" hidden="false" customHeight="true" outlineLevel="0" collapsed="false">
      <c r="A1203" s="1" t="s">
        <v>1877</v>
      </c>
      <c r="B1203" s="1" t="s">
        <v>305</v>
      </c>
      <c r="C1203" s="1" t="n">
        <v>0</v>
      </c>
      <c r="D1203" s="1" t="n">
        <v>200</v>
      </c>
      <c r="E1203" s="1" t="n">
        <v>976</v>
      </c>
      <c r="F1203" s="1" t="s">
        <v>306</v>
      </c>
      <c r="G1203" s="184" t="n">
        <v>0.0014832</v>
      </c>
      <c r="H1203" s="184" t="n">
        <v>4.25E-005</v>
      </c>
      <c r="I1203" s="184" t="n">
        <v>-8.2317E-006</v>
      </c>
      <c r="J1203" s="184" t="n">
        <v>-4.07E-007</v>
      </c>
      <c r="K1203" s="184" t="n">
        <v>0.0014914</v>
      </c>
      <c r="L1203" s="184" t="n">
        <v>4.29E-005</v>
      </c>
      <c r="M1203" s="185" t="n">
        <v>1.65</v>
      </c>
      <c r="N1203" s="1" t="n">
        <v>0</v>
      </c>
      <c r="O1203" s="1" t="n">
        <v>0</v>
      </c>
      <c r="P1203" s="1" t="n">
        <v>0</v>
      </c>
      <c r="Q1203" s="1" t="n">
        <v>1</v>
      </c>
      <c r="R1203" s="1" t="n">
        <v>1.4914E-005</v>
      </c>
      <c r="S1203" s="1" t="n">
        <v>4.293E-007</v>
      </c>
      <c r="T1203" s="1" t="n">
        <v>3</v>
      </c>
      <c r="U1203" s="1" t="n">
        <v>0</v>
      </c>
      <c r="V1203" s="1" t="n">
        <v>0</v>
      </c>
      <c r="W1203" s="186" t="s">
        <v>1879</v>
      </c>
      <c r="X1203" s="1" t="s">
        <v>1613</v>
      </c>
      <c r="Y1203" s="1" t="s">
        <v>309</v>
      </c>
    </row>
    <row r="1204" customFormat="false" ht="14.25" hidden="false" customHeight="true" outlineLevel="0" collapsed="false">
      <c r="A1204" s="1" t="s">
        <v>1877</v>
      </c>
      <c r="B1204" s="1" t="s">
        <v>305</v>
      </c>
      <c r="C1204" s="1" t="n">
        <v>0</v>
      </c>
      <c r="D1204" s="1" t="n">
        <v>200</v>
      </c>
      <c r="E1204" s="1" t="n">
        <v>976</v>
      </c>
      <c r="F1204" s="1" t="s">
        <v>306</v>
      </c>
      <c r="G1204" s="184" t="n">
        <v>0.0014827</v>
      </c>
      <c r="H1204" s="184" t="n">
        <v>4.27E-005</v>
      </c>
      <c r="I1204" s="184" t="n">
        <v>-8.2317E-006</v>
      </c>
      <c r="J1204" s="184" t="n">
        <v>-4.07E-007</v>
      </c>
      <c r="K1204" s="184" t="n">
        <v>0.0014909</v>
      </c>
      <c r="L1204" s="184" t="n">
        <v>4.31E-005</v>
      </c>
      <c r="M1204" s="185" t="n">
        <v>1.66</v>
      </c>
      <c r="N1204" s="1" t="n">
        <v>0</v>
      </c>
      <c r="O1204" s="1" t="n">
        <v>0</v>
      </c>
      <c r="P1204" s="1" t="n">
        <v>0</v>
      </c>
      <c r="Q1204" s="1" t="n">
        <v>1</v>
      </c>
      <c r="R1204" s="1" t="n">
        <v>1.4909E-005</v>
      </c>
      <c r="S1204" s="1" t="n">
        <v>4.311E-007</v>
      </c>
      <c r="T1204" s="1" t="n">
        <v>3</v>
      </c>
      <c r="U1204" s="1" t="n">
        <v>0</v>
      </c>
      <c r="V1204" s="1" t="n">
        <v>0</v>
      </c>
      <c r="W1204" s="186" t="s">
        <v>1880</v>
      </c>
      <c r="X1204" s="1" t="s">
        <v>1613</v>
      </c>
      <c r="Y1204" s="1" t="s">
        <v>309</v>
      </c>
    </row>
    <row r="1205" customFormat="false" ht="14.25" hidden="false" customHeight="true" outlineLevel="0" collapsed="false">
      <c r="A1205" s="1" t="s">
        <v>1881</v>
      </c>
      <c r="B1205" s="1" t="s">
        <v>305</v>
      </c>
      <c r="C1205" s="1" t="n">
        <v>0</v>
      </c>
      <c r="D1205" s="1" t="n">
        <v>200</v>
      </c>
      <c r="E1205" s="1" t="n">
        <v>976</v>
      </c>
      <c r="F1205" s="1" t="s">
        <v>306</v>
      </c>
      <c r="G1205" s="184" t="n">
        <v>0.0027846</v>
      </c>
      <c r="H1205" s="184" t="n">
        <v>7.99E-005</v>
      </c>
      <c r="I1205" s="184" t="n">
        <v>-8.2317E-006</v>
      </c>
      <c r="J1205" s="184" t="n">
        <v>-4.07E-007</v>
      </c>
      <c r="K1205" s="184" t="n">
        <v>0.0027929</v>
      </c>
      <c r="L1205" s="184" t="n">
        <v>8.03E-005</v>
      </c>
      <c r="M1205" s="185" t="n">
        <v>1.65</v>
      </c>
      <c r="N1205" s="1" t="n">
        <v>0</v>
      </c>
      <c r="O1205" s="1" t="n">
        <v>0</v>
      </c>
      <c r="P1205" s="1" t="n">
        <v>0</v>
      </c>
      <c r="Q1205" s="1" t="n">
        <v>1</v>
      </c>
      <c r="R1205" s="1" t="n">
        <v>2.7929E-005</v>
      </c>
      <c r="S1205" s="1" t="n">
        <v>8.027E-007</v>
      </c>
      <c r="T1205" s="1" t="n">
        <v>3</v>
      </c>
      <c r="U1205" s="1" t="n">
        <v>0</v>
      </c>
      <c r="V1205" s="1" t="n">
        <v>0</v>
      </c>
      <c r="W1205" s="186" t="s">
        <v>1882</v>
      </c>
      <c r="X1205" s="1" t="s">
        <v>1613</v>
      </c>
      <c r="Y1205" s="1" t="s">
        <v>309</v>
      </c>
    </row>
    <row r="1206" customFormat="false" ht="14.25" hidden="false" customHeight="true" outlineLevel="0" collapsed="false">
      <c r="A1206" s="1" t="s">
        <v>1881</v>
      </c>
      <c r="B1206" s="1" t="s">
        <v>305</v>
      </c>
      <c r="C1206" s="1" t="n">
        <v>0</v>
      </c>
      <c r="D1206" s="1" t="n">
        <v>200</v>
      </c>
      <c r="E1206" s="1" t="n">
        <v>976</v>
      </c>
      <c r="F1206" s="1" t="s">
        <v>306</v>
      </c>
      <c r="G1206" s="184" t="n">
        <v>0.002784</v>
      </c>
      <c r="H1206" s="184" t="n">
        <v>7.96E-005</v>
      </c>
      <c r="I1206" s="184" t="n">
        <v>-8.2317E-006</v>
      </c>
      <c r="J1206" s="184" t="n">
        <v>-4.07E-007</v>
      </c>
      <c r="K1206" s="184" t="n">
        <v>0.0027922</v>
      </c>
      <c r="L1206" s="184" t="n">
        <v>8E-005</v>
      </c>
      <c r="M1206" s="185" t="n">
        <v>1.64</v>
      </c>
      <c r="N1206" s="1" t="n">
        <v>0</v>
      </c>
      <c r="O1206" s="1" t="n">
        <v>0</v>
      </c>
      <c r="P1206" s="1" t="n">
        <v>0</v>
      </c>
      <c r="Q1206" s="1" t="n">
        <v>1</v>
      </c>
      <c r="R1206" s="1" t="n">
        <v>2.7922E-005</v>
      </c>
      <c r="S1206" s="1" t="n">
        <v>8.005E-007</v>
      </c>
      <c r="T1206" s="1" t="n">
        <v>3</v>
      </c>
      <c r="U1206" s="1" t="n">
        <v>0</v>
      </c>
      <c r="V1206" s="1" t="n">
        <v>0</v>
      </c>
      <c r="W1206" s="186" t="s">
        <v>1883</v>
      </c>
      <c r="X1206" s="1" t="s">
        <v>1613</v>
      </c>
      <c r="Y1206" s="1" t="s">
        <v>309</v>
      </c>
    </row>
    <row r="1207" customFormat="false" ht="14.25" hidden="false" customHeight="true" outlineLevel="0" collapsed="false">
      <c r="A1207" s="1" t="s">
        <v>1881</v>
      </c>
      <c r="B1207" s="1" t="s">
        <v>305</v>
      </c>
      <c r="C1207" s="1" t="n">
        <v>0</v>
      </c>
      <c r="D1207" s="1" t="n">
        <v>200</v>
      </c>
      <c r="E1207" s="1" t="n">
        <v>976</v>
      </c>
      <c r="F1207" s="1" t="s">
        <v>306</v>
      </c>
      <c r="G1207" s="184" t="n">
        <v>0.0027838</v>
      </c>
      <c r="H1207" s="184" t="n">
        <v>7.98E-005</v>
      </c>
      <c r="I1207" s="184" t="n">
        <v>-8.2317E-006</v>
      </c>
      <c r="J1207" s="184" t="n">
        <v>-4.07E-007</v>
      </c>
      <c r="K1207" s="184" t="n">
        <v>0.002792</v>
      </c>
      <c r="L1207" s="184" t="n">
        <v>8.03E-005</v>
      </c>
      <c r="M1207" s="185" t="n">
        <v>1.65</v>
      </c>
      <c r="N1207" s="1" t="n">
        <v>0</v>
      </c>
      <c r="O1207" s="1" t="n">
        <v>0</v>
      </c>
      <c r="P1207" s="1" t="n">
        <v>0</v>
      </c>
      <c r="Q1207" s="1" t="n">
        <v>1</v>
      </c>
      <c r="R1207" s="1" t="n">
        <v>2.792E-005</v>
      </c>
      <c r="S1207" s="1" t="n">
        <v>8.025E-007</v>
      </c>
      <c r="T1207" s="1" t="n">
        <v>3</v>
      </c>
      <c r="U1207" s="1" t="n">
        <v>0</v>
      </c>
      <c r="V1207" s="1" t="n">
        <v>0</v>
      </c>
      <c r="W1207" s="186" t="s">
        <v>514</v>
      </c>
      <c r="X1207" s="1" t="s">
        <v>1613</v>
      </c>
      <c r="Y1207" s="1" t="s">
        <v>309</v>
      </c>
    </row>
    <row r="1208" customFormat="false" ht="14.25" hidden="false" customHeight="true" outlineLevel="0" collapsed="false">
      <c r="A1208" s="1" t="s">
        <v>1884</v>
      </c>
      <c r="B1208" s="1" t="s">
        <v>305</v>
      </c>
      <c r="C1208" s="1" t="n">
        <v>0</v>
      </c>
      <c r="D1208" s="1" t="n">
        <v>200</v>
      </c>
      <c r="E1208" s="1" t="n">
        <v>976</v>
      </c>
      <c r="F1208" s="1" t="s">
        <v>306</v>
      </c>
      <c r="G1208" s="184" t="n">
        <v>0.0015065</v>
      </c>
      <c r="H1208" s="184" t="n">
        <v>4.88E-005</v>
      </c>
      <c r="I1208" s="184" t="n">
        <v>-8.2317E-006</v>
      </c>
      <c r="J1208" s="184" t="n">
        <v>-4.07E-007</v>
      </c>
      <c r="K1208" s="184" t="n">
        <v>0.0015148</v>
      </c>
      <c r="L1208" s="184" t="n">
        <v>4.92E-005</v>
      </c>
      <c r="M1208" s="185" t="n">
        <v>1.86</v>
      </c>
      <c r="N1208" s="1" t="n">
        <v>0</v>
      </c>
      <c r="O1208" s="1" t="n">
        <v>0</v>
      </c>
      <c r="P1208" s="1" t="n">
        <v>0</v>
      </c>
      <c r="Q1208" s="1" t="n">
        <v>1</v>
      </c>
      <c r="R1208" s="1" t="n">
        <v>1.5148E-005</v>
      </c>
      <c r="S1208" s="1" t="n">
        <v>4.917E-007</v>
      </c>
      <c r="T1208" s="1" t="n">
        <v>3</v>
      </c>
      <c r="U1208" s="1" t="n">
        <v>0</v>
      </c>
      <c r="V1208" s="1" t="n">
        <v>0</v>
      </c>
      <c r="W1208" s="186" t="s">
        <v>1885</v>
      </c>
      <c r="X1208" s="1" t="s">
        <v>1613</v>
      </c>
      <c r="Y1208" s="1" t="s">
        <v>309</v>
      </c>
    </row>
    <row r="1209" customFormat="false" ht="14.25" hidden="false" customHeight="true" outlineLevel="0" collapsed="false">
      <c r="A1209" s="1" t="s">
        <v>1884</v>
      </c>
      <c r="B1209" s="1" t="s">
        <v>305</v>
      </c>
      <c r="C1209" s="1" t="n">
        <v>0</v>
      </c>
      <c r="D1209" s="1" t="n">
        <v>200</v>
      </c>
      <c r="E1209" s="1" t="n">
        <v>976</v>
      </c>
      <c r="F1209" s="1" t="s">
        <v>306</v>
      </c>
      <c r="G1209" s="184" t="n">
        <v>0.0015061</v>
      </c>
      <c r="H1209" s="184" t="n">
        <v>4.85E-005</v>
      </c>
      <c r="I1209" s="184" t="n">
        <v>-8.2317E-006</v>
      </c>
      <c r="J1209" s="184" t="n">
        <v>-4.07E-007</v>
      </c>
      <c r="K1209" s="184" t="n">
        <v>0.0015143</v>
      </c>
      <c r="L1209" s="184" t="n">
        <v>4.89E-005</v>
      </c>
      <c r="M1209" s="185" t="n">
        <v>1.85</v>
      </c>
      <c r="N1209" s="1" t="n">
        <v>0</v>
      </c>
      <c r="O1209" s="1" t="n">
        <v>0</v>
      </c>
      <c r="P1209" s="1" t="n">
        <v>0</v>
      </c>
      <c r="Q1209" s="1" t="n">
        <v>1</v>
      </c>
      <c r="R1209" s="1" t="n">
        <v>1.5143E-005</v>
      </c>
      <c r="S1209" s="1" t="n">
        <v>4.891E-007</v>
      </c>
      <c r="T1209" s="1" t="n">
        <v>3</v>
      </c>
      <c r="U1209" s="1" t="n">
        <v>0</v>
      </c>
      <c r="V1209" s="1" t="n">
        <v>0</v>
      </c>
      <c r="W1209" s="186" t="s">
        <v>1886</v>
      </c>
      <c r="X1209" s="1" t="s">
        <v>1613</v>
      </c>
      <c r="Y1209" s="1" t="s">
        <v>309</v>
      </c>
    </row>
    <row r="1210" customFormat="false" ht="14.25" hidden="false" customHeight="true" outlineLevel="0" collapsed="false">
      <c r="A1210" s="1" t="s">
        <v>1884</v>
      </c>
      <c r="B1210" s="1" t="s">
        <v>305</v>
      </c>
      <c r="C1210" s="1" t="n">
        <v>0</v>
      </c>
      <c r="D1210" s="1" t="n">
        <v>200</v>
      </c>
      <c r="E1210" s="1" t="n">
        <v>976</v>
      </c>
      <c r="F1210" s="1" t="s">
        <v>306</v>
      </c>
      <c r="G1210" s="184" t="n">
        <v>0.0015062</v>
      </c>
      <c r="H1210" s="184" t="n">
        <v>4.84E-005</v>
      </c>
      <c r="I1210" s="184" t="n">
        <v>-8.2317E-006</v>
      </c>
      <c r="J1210" s="184" t="n">
        <v>-4.07E-007</v>
      </c>
      <c r="K1210" s="184" t="n">
        <v>0.0015144</v>
      </c>
      <c r="L1210" s="184" t="n">
        <v>4.89E-005</v>
      </c>
      <c r="M1210" s="185" t="n">
        <v>1.85</v>
      </c>
      <c r="N1210" s="1" t="n">
        <v>0</v>
      </c>
      <c r="O1210" s="1" t="n">
        <v>0</v>
      </c>
      <c r="P1210" s="1" t="n">
        <v>0</v>
      </c>
      <c r="Q1210" s="1" t="n">
        <v>1</v>
      </c>
      <c r="R1210" s="1" t="n">
        <v>1.5144E-005</v>
      </c>
      <c r="S1210" s="1" t="n">
        <v>4.886E-007</v>
      </c>
      <c r="T1210" s="1" t="n">
        <v>3</v>
      </c>
      <c r="U1210" s="1" t="n">
        <v>0</v>
      </c>
      <c r="V1210" s="1" t="n">
        <v>0</v>
      </c>
      <c r="W1210" s="186" t="s">
        <v>1887</v>
      </c>
      <c r="X1210" s="1" t="s">
        <v>1613</v>
      </c>
      <c r="Y1210" s="1" t="s">
        <v>309</v>
      </c>
    </row>
    <row r="1211" customFormat="false" ht="14.25" hidden="false" customHeight="true" outlineLevel="0" collapsed="false">
      <c r="A1211" s="1" t="s">
        <v>1888</v>
      </c>
      <c r="B1211" s="1" t="s">
        <v>305</v>
      </c>
      <c r="C1211" s="1" t="n">
        <v>0</v>
      </c>
      <c r="D1211" s="1" t="n">
        <v>200</v>
      </c>
      <c r="E1211" s="1" t="n">
        <v>976</v>
      </c>
      <c r="F1211" s="1" t="s">
        <v>306</v>
      </c>
      <c r="G1211" s="184" t="n">
        <v>0.0017438</v>
      </c>
      <c r="H1211" s="184" t="n">
        <v>6.01E-005</v>
      </c>
      <c r="I1211" s="184" t="n">
        <v>-8.2317E-006</v>
      </c>
      <c r="J1211" s="184" t="n">
        <v>-4.07E-007</v>
      </c>
      <c r="K1211" s="184" t="n">
        <v>0.001752</v>
      </c>
      <c r="L1211" s="184" t="n">
        <v>6.05E-005</v>
      </c>
      <c r="M1211" s="185" t="n">
        <v>1.98</v>
      </c>
      <c r="N1211" s="1" t="n">
        <v>0</v>
      </c>
      <c r="O1211" s="1" t="n">
        <v>0</v>
      </c>
      <c r="P1211" s="1" t="n">
        <v>0</v>
      </c>
      <c r="Q1211" s="1" t="n">
        <v>1</v>
      </c>
      <c r="R1211" s="1" t="n">
        <v>1.752E-005</v>
      </c>
      <c r="S1211" s="1" t="n">
        <v>6.046E-007</v>
      </c>
      <c r="T1211" s="1" t="n">
        <v>3</v>
      </c>
      <c r="U1211" s="1" t="n">
        <v>0</v>
      </c>
      <c r="V1211" s="1" t="n">
        <v>0</v>
      </c>
      <c r="W1211" s="186" t="s">
        <v>519</v>
      </c>
      <c r="X1211" s="1" t="s">
        <v>1613</v>
      </c>
      <c r="Y1211" s="1" t="s">
        <v>309</v>
      </c>
    </row>
    <row r="1212" customFormat="false" ht="14.25" hidden="false" customHeight="true" outlineLevel="0" collapsed="false">
      <c r="A1212" s="1" t="s">
        <v>1888</v>
      </c>
      <c r="B1212" s="1" t="s">
        <v>305</v>
      </c>
      <c r="C1212" s="1" t="n">
        <v>0</v>
      </c>
      <c r="D1212" s="1" t="n">
        <v>200</v>
      </c>
      <c r="E1212" s="1" t="n">
        <v>976</v>
      </c>
      <c r="F1212" s="1" t="s">
        <v>306</v>
      </c>
      <c r="G1212" s="184" t="n">
        <v>0.0017447</v>
      </c>
      <c r="H1212" s="184" t="n">
        <v>5.96E-005</v>
      </c>
      <c r="I1212" s="184" t="n">
        <v>-8.2317E-006</v>
      </c>
      <c r="J1212" s="184" t="n">
        <v>-4.07E-007</v>
      </c>
      <c r="K1212" s="184" t="n">
        <v>0.001753</v>
      </c>
      <c r="L1212" s="184" t="n">
        <v>6E-005</v>
      </c>
      <c r="M1212" s="185" t="n">
        <v>1.96</v>
      </c>
      <c r="N1212" s="1" t="n">
        <v>0</v>
      </c>
      <c r="O1212" s="1" t="n">
        <v>0</v>
      </c>
      <c r="P1212" s="1" t="n">
        <v>0</v>
      </c>
      <c r="Q1212" s="1" t="n">
        <v>1</v>
      </c>
      <c r="R1212" s="1" t="n">
        <v>1.753E-005</v>
      </c>
      <c r="S1212" s="1" t="n">
        <v>6E-007</v>
      </c>
      <c r="T1212" s="1" t="n">
        <v>3</v>
      </c>
      <c r="U1212" s="1" t="n">
        <v>0</v>
      </c>
      <c r="V1212" s="1" t="n">
        <v>0</v>
      </c>
      <c r="W1212" s="186" t="s">
        <v>1889</v>
      </c>
      <c r="X1212" s="1" t="s">
        <v>1613</v>
      </c>
      <c r="Y1212" s="1" t="s">
        <v>309</v>
      </c>
    </row>
    <row r="1213" customFormat="false" ht="14.25" hidden="false" customHeight="true" outlineLevel="0" collapsed="false">
      <c r="A1213" s="1" t="s">
        <v>1888</v>
      </c>
      <c r="B1213" s="1" t="s">
        <v>305</v>
      </c>
      <c r="C1213" s="1" t="n">
        <v>0</v>
      </c>
      <c r="D1213" s="1" t="n">
        <v>200</v>
      </c>
      <c r="E1213" s="1" t="n">
        <v>976</v>
      </c>
      <c r="F1213" s="1" t="s">
        <v>306</v>
      </c>
      <c r="G1213" s="184" t="n">
        <v>0.0017435</v>
      </c>
      <c r="H1213" s="184" t="n">
        <v>5.94E-005</v>
      </c>
      <c r="I1213" s="184" t="n">
        <v>-8.2317E-006</v>
      </c>
      <c r="J1213" s="184" t="n">
        <v>-4.07E-007</v>
      </c>
      <c r="K1213" s="184" t="n">
        <v>0.0017518</v>
      </c>
      <c r="L1213" s="184" t="n">
        <v>5.98E-005</v>
      </c>
      <c r="M1213" s="185" t="n">
        <v>1.95</v>
      </c>
      <c r="N1213" s="1" t="n">
        <v>0</v>
      </c>
      <c r="O1213" s="1" t="n">
        <v>0</v>
      </c>
      <c r="P1213" s="1" t="n">
        <v>0</v>
      </c>
      <c r="Q1213" s="1" t="n">
        <v>1</v>
      </c>
      <c r="R1213" s="1" t="n">
        <v>1.7518E-005</v>
      </c>
      <c r="S1213" s="1" t="n">
        <v>5.977E-007</v>
      </c>
      <c r="T1213" s="1" t="n">
        <v>3</v>
      </c>
      <c r="U1213" s="1" t="n">
        <v>0</v>
      </c>
      <c r="V1213" s="1" t="n">
        <v>0</v>
      </c>
      <c r="W1213" s="186" t="s">
        <v>1338</v>
      </c>
      <c r="X1213" s="1" t="s">
        <v>1613</v>
      </c>
      <c r="Y1213" s="1" t="s">
        <v>309</v>
      </c>
    </row>
    <row r="1214" customFormat="false" ht="14.25" hidden="false" customHeight="true" outlineLevel="0" collapsed="false">
      <c r="A1214" s="1" t="s">
        <v>1890</v>
      </c>
      <c r="B1214" s="1" t="s">
        <v>305</v>
      </c>
      <c r="C1214" s="1" t="n">
        <v>0</v>
      </c>
      <c r="D1214" s="1" t="n">
        <v>200</v>
      </c>
      <c r="E1214" s="1" t="n">
        <v>976</v>
      </c>
      <c r="F1214" s="1" t="s">
        <v>306</v>
      </c>
      <c r="G1214" s="184" t="n">
        <v>0.0011761</v>
      </c>
      <c r="H1214" s="184" t="n">
        <v>3.81E-005</v>
      </c>
      <c r="I1214" s="184" t="n">
        <v>-8.2317E-006</v>
      </c>
      <c r="J1214" s="184" t="n">
        <v>-4.07E-007</v>
      </c>
      <c r="K1214" s="184" t="n">
        <v>0.0011843</v>
      </c>
      <c r="L1214" s="184" t="n">
        <v>3.86E-005</v>
      </c>
      <c r="M1214" s="185" t="n">
        <v>1.86</v>
      </c>
      <c r="N1214" s="1" t="n">
        <v>0</v>
      </c>
      <c r="O1214" s="1" t="n">
        <v>0</v>
      </c>
      <c r="P1214" s="1" t="n">
        <v>0</v>
      </c>
      <c r="Q1214" s="1" t="n">
        <v>1</v>
      </c>
      <c r="R1214" s="1" t="n">
        <v>1.1843E-005</v>
      </c>
      <c r="S1214" s="1" t="n">
        <v>3.856E-007</v>
      </c>
      <c r="T1214" s="1" t="n">
        <v>3</v>
      </c>
      <c r="U1214" s="1" t="n">
        <v>0</v>
      </c>
      <c r="V1214" s="1" t="n">
        <v>0</v>
      </c>
      <c r="W1214" s="186" t="s">
        <v>1891</v>
      </c>
      <c r="X1214" s="1" t="s">
        <v>1613</v>
      </c>
      <c r="Y1214" s="1" t="s">
        <v>309</v>
      </c>
    </row>
    <row r="1215" customFormat="false" ht="14.25" hidden="false" customHeight="true" outlineLevel="0" collapsed="false">
      <c r="A1215" s="1" t="s">
        <v>1890</v>
      </c>
      <c r="B1215" s="1" t="s">
        <v>305</v>
      </c>
      <c r="C1215" s="1" t="n">
        <v>0</v>
      </c>
      <c r="D1215" s="1" t="n">
        <v>200</v>
      </c>
      <c r="E1215" s="1" t="n">
        <v>976</v>
      </c>
      <c r="F1215" s="1" t="s">
        <v>306</v>
      </c>
      <c r="G1215" s="184" t="n">
        <v>0.0011757</v>
      </c>
      <c r="H1215" s="184" t="n">
        <v>3.83E-005</v>
      </c>
      <c r="I1215" s="184" t="n">
        <v>-8.2317E-006</v>
      </c>
      <c r="J1215" s="184" t="n">
        <v>-4.07E-007</v>
      </c>
      <c r="K1215" s="184" t="n">
        <v>0.0011839</v>
      </c>
      <c r="L1215" s="184" t="n">
        <v>3.87E-005</v>
      </c>
      <c r="M1215" s="185" t="n">
        <v>1.87</v>
      </c>
      <c r="N1215" s="1" t="n">
        <v>0</v>
      </c>
      <c r="O1215" s="1" t="n">
        <v>0</v>
      </c>
      <c r="P1215" s="1" t="n">
        <v>0</v>
      </c>
      <c r="Q1215" s="1" t="n">
        <v>1</v>
      </c>
      <c r="R1215" s="1" t="n">
        <v>1.1839E-005</v>
      </c>
      <c r="S1215" s="1" t="n">
        <v>3.869E-007</v>
      </c>
      <c r="T1215" s="1" t="n">
        <v>3</v>
      </c>
      <c r="U1215" s="1" t="n">
        <v>0</v>
      </c>
      <c r="V1215" s="1" t="n">
        <v>0</v>
      </c>
      <c r="W1215" s="186" t="s">
        <v>1340</v>
      </c>
      <c r="X1215" s="1" t="s">
        <v>1613</v>
      </c>
      <c r="Y1215" s="1" t="s">
        <v>309</v>
      </c>
    </row>
    <row r="1216" customFormat="false" ht="14.25" hidden="false" customHeight="true" outlineLevel="0" collapsed="false">
      <c r="A1216" s="1" t="s">
        <v>1890</v>
      </c>
      <c r="B1216" s="1" t="s">
        <v>305</v>
      </c>
      <c r="C1216" s="1" t="n">
        <v>0</v>
      </c>
      <c r="D1216" s="1" t="n">
        <v>200</v>
      </c>
      <c r="E1216" s="1" t="n">
        <v>976</v>
      </c>
      <c r="F1216" s="1" t="s">
        <v>306</v>
      </c>
      <c r="G1216" s="184" t="n">
        <v>0.001177</v>
      </c>
      <c r="H1216" s="184" t="n">
        <v>3.85E-005</v>
      </c>
      <c r="I1216" s="184" t="n">
        <v>-8.2317E-006</v>
      </c>
      <c r="J1216" s="184" t="n">
        <v>-4.07E-007</v>
      </c>
      <c r="K1216" s="184" t="n">
        <v>0.0011852</v>
      </c>
      <c r="L1216" s="184" t="n">
        <v>3.89E-005</v>
      </c>
      <c r="M1216" s="185" t="n">
        <v>1.88</v>
      </c>
      <c r="N1216" s="1" t="n">
        <v>0</v>
      </c>
      <c r="O1216" s="1" t="n">
        <v>0</v>
      </c>
      <c r="P1216" s="1" t="n">
        <v>0</v>
      </c>
      <c r="Q1216" s="1" t="n">
        <v>1</v>
      </c>
      <c r="R1216" s="1" t="n">
        <v>1.1852E-005</v>
      </c>
      <c r="S1216" s="1" t="n">
        <v>3.892E-007</v>
      </c>
      <c r="T1216" s="1" t="n">
        <v>3</v>
      </c>
      <c r="U1216" s="1" t="n">
        <v>0</v>
      </c>
      <c r="V1216" s="1" t="n">
        <v>0</v>
      </c>
      <c r="W1216" s="186" t="s">
        <v>1892</v>
      </c>
      <c r="X1216" s="1" t="s">
        <v>1613</v>
      </c>
      <c r="Y1216" s="1" t="s">
        <v>309</v>
      </c>
    </row>
    <row r="1217" customFormat="false" ht="14.25" hidden="false" customHeight="true" outlineLevel="0" collapsed="false">
      <c r="A1217" s="1" t="s">
        <v>1893</v>
      </c>
      <c r="B1217" s="1" t="s">
        <v>305</v>
      </c>
      <c r="C1217" s="1" t="n">
        <v>0</v>
      </c>
      <c r="D1217" s="1" t="n">
        <v>200</v>
      </c>
      <c r="E1217" s="1" t="n">
        <v>976</v>
      </c>
      <c r="F1217" s="1" t="s">
        <v>306</v>
      </c>
      <c r="G1217" s="184" t="n">
        <v>0.00075867</v>
      </c>
      <c r="H1217" s="184" t="n">
        <v>2.4787E-005</v>
      </c>
      <c r="I1217" s="184" t="n">
        <v>-8.2317E-006</v>
      </c>
      <c r="J1217" s="184" t="n">
        <v>-4.07E-007</v>
      </c>
      <c r="K1217" s="184" t="n">
        <v>0.0007669</v>
      </c>
      <c r="L1217" s="184" t="n">
        <v>2.5194E-005</v>
      </c>
      <c r="M1217" s="185" t="n">
        <v>1.88</v>
      </c>
      <c r="N1217" s="1" t="n">
        <v>0</v>
      </c>
      <c r="O1217" s="1" t="n">
        <v>0</v>
      </c>
      <c r="P1217" s="1" t="n">
        <v>0</v>
      </c>
      <c r="Q1217" s="1" t="n">
        <v>1</v>
      </c>
      <c r="R1217" s="1" t="n">
        <v>7.669E-006</v>
      </c>
      <c r="S1217" s="1" t="n">
        <v>2.519E-007</v>
      </c>
      <c r="T1217" s="1" t="n">
        <v>3</v>
      </c>
      <c r="U1217" s="1" t="n">
        <v>0</v>
      </c>
      <c r="V1217" s="1" t="n">
        <v>0</v>
      </c>
      <c r="W1217" s="186" t="s">
        <v>1343</v>
      </c>
      <c r="X1217" s="1" t="s">
        <v>1613</v>
      </c>
      <c r="Y1217" s="1" t="s">
        <v>309</v>
      </c>
    </row>
    <row r="1218" customFormat="false" ht="14.25" hidden="false" customHeight="true" outlineLevel="0" collapsed="false">
      <c r="A1218" s="1" t="s">
        <v>1893</v>
      </c>
      <c r="B1218" s="1" t="s">
        <v>305</v>
      </c>
      <c r="C1218" s="1" t="n">
        <v>0</v>
      </c>
      <c r="D1218" s="1" t="n">
        <v>200</v>
      </c>
      <c r="E1218" s="1" t="n">
        <v>976</v>
      </c>
      <c r="F1218" s="1" t="s">
        <v>306</v>
      </c>
      <c r="G1218" s="184" t="n">
        <v>0.00075893</v>
      </c>
      <c r="H1218" s="184" t="n">
        <v>2.4405E-005</v>
      </c>
      <c r="I1218" s="184" t="n">
        <v>-8.2317E-006</v>
      </c>
      <c r="J1218" s="184" t="n">
        <v>-4.07E-007</v>
      </c>
      <c r="K1218" s="184" t="n">
        <v>0.00076716</v>
      </c>
      <c r="L1218" s="184" t="n">
        <v>2.4812E-005</v>
      </c>
      <c r="M1218" s="185" t="n">
        <v>1.85</v>
      </c>
      <c r="N1218" s="1" t="n">
        <v>0</v>
      </c>
      <c r="O1218" s="1" t="n">
        <v>0</v>
      </c>
      <c r="P1218" s="1" t="n">
        <v>0</v>
      </c>
      <c r="Q1218" s="1" t="n">
        <v>1</v>
      </c>
      <c r="R1218" s="1" t="n">
        <v>7.6716E-006</v>
      </c>
      <c r="S1218" s="1" t="n">
        <v>2.481E-007</v>
      </c>
      <c r="T1218" s="1" t="n">
        <v>3</v>
      </c>
      <c r="U1218" s="1" t="n">
        <v>0</v>
      </c>
      <c r="V1218" s="1" t="n">
        <v>0</v>
      </c>
      <c r="W1218" s="186" t="s">
        <v>1344</v>
      </c>
      <c r="X1218" s="1" t="s">
        <v>1613</v>
      </c>
      <c r="Y1218" s="1" t="s">
        <v>309</v>
      </c>
    </row>
    <row r="1219" customFormat="false" ht="14.25" hidden="false" customHeight="true" outlineLevel="0" collapsed="false">
      <c r="A1219" s="1" t="s">
        <v>1893</v>
      </c>
      <c r="B1219" s="1" t="s">
        <v>305</v>
      </c>
      <c r="C1219" s="1" t="n">
        <v>0</v>
      </c>
      <c r="D1219" s="1" t="n">
        <v>200</v>
      </c>
      <c r="E1219" s="1" t="n">
        <v>976</v>
      </c>
      <c r="F1219" s="1" t="s">
        <v>306</v>
      </c>
      <c r="G1219" s="184" t="n">
        <v>0.00075719</v>
      </c>
      <c r="H1219" s="184" t="n">
        <v>2.3356E-005</v>
      </c>
      <c r="I1219" s="184" t="n">
        <v>-8.2317E-006</v>
      </c>
      <c r="J1219" s="184" t="n">
        <v>-4.07E-007</v>
      </c>
      <c r="K1219" s="184" t="n">
        <v>0.00076542</v>
      </c>
      <c r="L1219" s="184" t="n">
        <v>2.3763E-005</v>
      </c>
      <c r="M1219" s="185" t="n">
        <v>1.78</v>
      </c>
      <c r="N1219" s="1" t="n">
        <v>0</v>
      </c>
      <c r="O1219" s="1" t="n">
        <v>0</v>
      </c>
      <c r="P1219" s="1" t="n">
        <v>0</v>
      </c>
      <c r="Q1219" s="1" t="n">
        <v>1</v>
      </c>
      <c r="R1219" s="1" t="n">
        <v>7.6542E-006</v>
      </c>
      <c r="S1219" s="1" t="n">
        <v>2.376E-007</v>
      </c>
      <c r="T1219" s="1" t="n">
        <v>3</v>
      </c>
      <c r="U1219" s="1" t="n">
        <v>0</v>
      </c>
      <c r="V1219" s="1" t="n">
        <v>0</v>
      </c>
      <c r="W1219" s="186" t="s">
        <v>1894</v>
      </c>
      <c r="X1219" s="1" t="s">
        <v>1613</v>
      </c>
      <c r="Y1219" s="1" t="s">
        <v>309</v>
      </c>
    </row>
    <row r="1220" customFormat="false" ht="14.25" hidden="false" customHeight="true" outlineLevel="0" collapsed="false">
      <c r="A1220" s="1" t="s">
        <v>1895</v>
      </c>
      <c r="B1220" s="1" t="s">
        <v>305</v>
      </c>
      <c r="C1220" s="1" t="n">
        <v>0</v>
      </c>
      <c r="D1220" s="1" t="n">
        <v>200</v>
      </c>
      <c r="E1220" s="1" t="n">
        <v>976</v>
      </c>
      <c r="F1220" s="1" t="s">
        <v>306</v>
      </c>
      <c r="G1220" s="184" t="n">
        <v>0.00078191</v>
      </c>
      <c r="H1220" s="184" t="n">
        <v>2.5612E-005</v>
      </c>
      <c r="I1220" s="184" t="n">
        <v>-8.2317E-006</v>
      </c>
      <c r="J1220" s="184" t="n">
        <v>-4.07E-007</v>
      </c>
      <c r="K1220" s="184" t="n">
        <v>0.00079014</v>
      </c>
      <c r="L1220" s="184" t="n">
        <v>2.602E-005</v>
      </c>
      <c r="M1220" s="185" t="n">
        <v>1.89</v>
      </c>
      <c r="N1220" s="1" t="n">
        <v>0</v>
      </c>
      <c r="O1220" s="1" t="n">
        <v>0</v>
      </c>
      <c r="P1220" s="1" t="n">
        <v>0</v>
      </c>
      <c r="Q1220" s="1" t="n">
        <v>1</v>
      </c>
      <c r="R1220" s="1" t="n">
        <v>7.9014E-006</v>
      </c>
      <c r="S1220" s="1" t="n">
        <v>2.602E-007</v>
      </c>
      <c r="T1220" s="1" t="n">
        <v>3</v>
      </c>
      <c r="U1220" s="1" t="n">
        <v>0</v>
      </c>
      <c r="V1220" s="1" t="n">
        <v>0</v>
      </c>
      <c r="W1220" s="186" t="s">
        <v>1896</v>
      </c>
      <c r="X1220" s="1" t="s">
        <v>1613</v>
      </c>
      <c r="Y1220" s="1" t="s">
        <v>309</v>
      </c>
    </row>
    <row r="1221" customFormat="false" ht="14.25" hidden="false" customHeight="true" outlineLevel="0" collapsed="false">
      <c r="A1221" s="1" t="s">
        <v>1895</v>
      </c>
      <c r="B1221" s="1" t="s">
        <v>305</v>
      </c>
      <c r="C1221" s="1" t="n">
        <v>0</v>
      </c>
      <c r="D1221" s="1" t="n">
        <v>200</v>
      </c>
      <c r="E1221" s="1" t="n">
        <v>976</v>
      </c>
      <c r="F1221" s="1" t="s">
        <v>306</v>
      </c>
      <c r="G1221" s="184" t="n">
        <v>0.00078158</v>
      </c>
      <c r="H1221" s="184" t="n">
        <v>2.5555E-005</v>
      </c>
      <c r="I1221" s="184" t="n">
        <v>-8.2317E-006</v>
      </c>
      <c r="J1221" s="184" t="n">
        <v>-4.07E-007</v>
      </c>
      <c r="K1221" s="184" t="n">
        <v>0.00078981</v>
      </c>
      <c r="L1221" s="184" t="n">
        <v>2.5962E-005</v>
      </c>
      <c r="M1221" s="185" t="n">
        <v>1.88</v>
      </c>
      <c r="N1221" s="1" t="n">
        <v>0</v>
      </c>
      <c r="O1221" s="1" t="n">
        <v>0</v>
      </c>
      <c r="P1221" s="1" t="n">
        <v>0</v>
      </c>
      <c r="Q1221" s="1" t="n">
        <v>1</v>
      </c>
      <c r="R1221" s="1" t="n">
        <v>7.8981E-006</v>
      </c>
      <c r="S1221" s="1" t="n">
        <v>2.596E-007</v>
      </c>
      <c r="T1221" s="1" t="n">
        <v>3</v>
      </c>
      <c r="U1221" s="1" t="n">
        <v>0</v>
      </c>
      <c r="V1221" s="1" t="n">
        <v>0</v>
      </c>
      <c r="W1221" s="186" t="s">
        <v>1897</v>
      </c>
      <c r="X1221" s="1" t="s">
        <v>1613</v>
      </c>
      <c r="Y1221" s="1" t="s">
        <v>309</v>
      </c>
    </row>
    <row r="1222" customFormat="false" ht="14.25" hidden="false" customHeight="true" outlineLevel="0" collapsed="false">
      <c r="A1222" s="1" t="s">
        <v>1895</v>
      </c>
      <c r="B1222" s="1" t="s">
        <v>305</v>
      </c>
      <c r="C1222" s="1" t="n">
        <v>0</v>
      </c>
      <c r="D1222" s="1" t="n">
        <v>200</v>
      </c>
      <c r="E1222" s="1" t="n">
        <v>976</v>
      </c>
      <c r="F1222" s="1" t="s">
        <v>306</v>
      </c>
      <c r="G1222" s="184" t="n">
        <v>0.00078122</v>
      </c>
      <c r="H1222" s="184" t="n">
        <v>2.5531E-005</v>
      </c>
      <c r="I1222" s="184" t="n">
        <v>-8.2317E-006</v>
      </c>
      <c r="J1222" s="184" t="n">
        <v>-4.07E-007</v>
      </c>
      <c r="K1222" s="184" t="n">
        <v>0.00078946</v>
      </c>
      <c r="L1222" s="184" t="n">
        <v>2.5938E-005</v>
      </c>
      <c r="M1222" s="185" t="n">
        <v>1.88</v>
      </c>
      <c r="N1222" s="1" t="n">
        <v>0</v>
      </c>
      <c r="O1222" s="1" t="n">
        <v>0</v>
      </c>
      <c r="P1222" s="1" t="n">
        <v>0</v>
      </c>
      <c r="Q1222" s="1" t="n">
        <v>1</v>
      </c>
      <c r="R1222" s="1" t="n">
        <v>7.8946E-006</v>
      </c>
      <c r="S1222" s="1" t="n">
        <v>2.594E-007</v>
      </c>
      <c r="T1222" s="1" t="n">
        <v>3</v>
      </c>
      <c r="U1222" s="1" t="n">
        <v>0</v>
      </c>
      <c r="V1222" s="1" t="n">
        <v>0</v>
      </c>
      <c r="W1222" s="186" t="s">
        <v>1898</v>
      </c>
      <c r="X1222" s="1" t="s">
        <v>1613</v>
      </c>
      <c r="Y1222" s="1" t="s">
        <v>309</v>
      </c>
    </row>
    <row r="1223" customFormat="false" ht="14.25" hidden="false" customHeight="true" outlineLevel="0" collapsed="false">
      <c r="A1223" s="1" t="s">
        <v>1899</v>
      </c>
      <c r="B1223" s="1" t="s">
        <v>305</v>
      </c>
      <c r="C1223" s="1" t="n">
        <v>0</v>
      </c>
      <c r="D1223" s="1" t="n">
        <v>200</v>
      </c>
      <c r="E1223" s="1" t="n">
        <v>976</v>
      </c>
      <c r="F1223" s="1" t="s">
        <v>306</v>
      </c>
      <c r="G1223" s="184" t="n">
        <v>0.0020478</v>
      </c>
      <c r="H1223" s="184" t="n">
        <v>6.41E-005</v>
      </c>
      <c r="I1223" s="184" t="n">
        <v>-8.2317E-006</v>
      </c>
      <c r="J1223" s="184" t="n">
        <v>-4.07E-007</v>
      </c>
      <c r="K1223" s="184" t="n">
        <v>0.0020561</v>
      </c>
      <c r="L1223" s="184" t="n">
        <v>6.45E-005</v>
      </c>
      <c r="M1223" s="185" t="n">
        <v>1.8</v>
      </c>
      <c r="N1223" s="1" t="n">
        <v>0</v>
      </c>
      <c r="O1223" s="1" t="n">
        <v>0</v>
      </c>
      <c r="P1223" s="1" t="n">
        <v>0</v>
      </c>
      <c r="Q1223" s="1" t="n">
        <v>1</v>
      </c>
      <c r="R1223" s="1" t="n">
        <v>2.0561E-005</v>
      </c>
      <c r="S1223" s="1" t="n">
        <v>6.447E-007</v>
      </c>
      <c r="T1223" s="1" t="n">
        <v>3</v>
      </c>
      <c r="U1223" s="1" t="n">
        <v>0</v>
      </c>
      <c r="V1223" s="1" t="n">
        <v>0</v>
      </c>
      <c r="W1223" s="186" t="s">
        <v>1900</v>
      </c>
      <c r="X1223" s="1" t="s">
        <v>1613</v>
      </c>
      <c r="Y1223" s="1" t="s">
        <v>309</v>
      </c>
    </row>
    <row r="1224" customFormat="false" ht="14.25" hidden="false" customHeight="true" outlineLevel="0" collapsed="false">
      <c r="A1224" s="1" t="s">
        <v>1899</v>
      </c>
      <c r="B1224" s="1" t="s">
        <v>305</v>
      </c>
      <c r="C1224" s="1" t="n">
        <v>0</v>
      </c>
      <c r="D1224" s="1" t="n">
        <v>200</v>
      </c>
      <c r="E1224" s="1" t="n">
        <v>976</v>
      </c>
      <c r="F1224" s="1" t="s">
        <v>306</v>
      </c>
      <c r="G1224" s="184" t="n">
        <v>0.002047</v>
      </c>
      <c r="H1224" s="184" t="n">
        <v>6.4E-005</v>
      </c>
      <c r="I1224" s="184" t="n">
        <v>-8.2317E-006</v>
      </c>
      <c r="J1224" s="184" t="n">
        <v>-4.07E-007</v>
      </c>
      <c r="K1224" s="184" t="n">
        <v>0.0020552</v>
      </c>
      <c r="L1224" s="184" t="n">
        <v>6.44E-005</v>
      </c>
      <c r="M1224" s="185" t="n">
        <v>1.8</v>
      </c>
      <c r="N1224" s="1" t="n">
        <v>0</v>
      </c>
      <c r="O1224" s="1" t="n">
        <v>0</v>
      </c>
      <c r="P1224" s="1" t="n">
        <v>0</v>
      </c>
      <c r="Q1224" s="1" t="n">
        <v>1</v>
      </c>
      <c r="R1224" s="1" t="n">
        <v>2.0552E-005</v>
      </c>
      <c r="S1224" s="1" t="n">
        <v>6.442E-007</v>
      </c>
      <c r="T1224" s="1" t="n">
        <v>3</v>
      </c>
      <c r="U1224" s="1" t="n">
        <v>0</v>
      </c>
      <c r="V1224" s="1" t="n">
        <v>0</v>
      </c>
      <c r="W1224" s="186" t="s">
        <v>1901</v>
      </c>
      <c r="X1224" s="1" t="s">
        <v>1613</v>
      </c>
      <c r="Y1224" s="1" t="s">
        <v>309</v>
      </c>
    </row>
    <row r="1225" customFormat="false" ht="14.25" hidden="false" customHeight="true" outlineLevel="0" collapsed="false">
      <c r="A1225" s="1" t="s">
        <v>1899</v>
      </c>
      <c r="B1225" s="1" t="s">
        <v>305</v>
      </c>
      <c r="C1225" s="1" t="n">
        <v>0</v>
      </c>
      <c r="D1225" s="1" t="n">
        <v>200</v>
      </c>
      <c r="E1225" s="1" t="n">
        <v>976</v>
      </c>
      <c r="F1225" s="1" t="s">
        <v>306</v>
      </c>
      <c r="G1225" s="184" t="n">
        <v>0.0020469</v>
      </c>
      <c r="H1225" s="184" t="n">
        <v>6.41E-005</v>
      </c>
      <c r="I1225" s="184" t="n">
        <v>-8.2317E-006</v>
      </c>
      <c r="J1225" s="184" t="n">
        <v>-4.07E-007</v>
      </c>
      <c r="K1225" s="184" t="n">
        <v>0.0020551</v>
      </c>
      <c r="L1225" s="184" t="n">
        <v>6.45E-005</v>
      </c>
      <c r="M1225" s="185" t="n">
        <v>1.8</v>
      </c>
      <c r="N1225" s="1" t="n">
        <v>0</v>
      </c>
      <c r="O1225" s="1" t="n">
        <v>0</v>
      </c>
      <c r="P1225" s="1" t="n">
        <v>0</v>
      </c>
      <c r="Q1225" s="1" t="n">
        <v>1</v>
      </c>
      <c r="R1225" s="1" t="n">
        <v>2.0551E-005</v>
      </c>
      <c r="S1225" s="1" t="n">
        <v>6.455E-007</v>
      </c>
      <c r="T1225" s="1" t="n">
        <v>3</v>
      </c>
      <c r="U1225" s="1" t="n">
        <v>0</v>
      </c>
      <c r="V1225" s="1" t="n">
        <v>0</v>
      </c>
      <c r="W1225" s="186" t="s">
        <v>1902</v>
      </c>
      <c r="X1225" s="1" t="s">
        <v>1613</v>
      </c>
      <c r="Y1225" s="1" t="s">
        <v>309</v>
      </c>
    </row>
    <row r="1226" customFormat="false" ht="14.25" hidden="false" customHeight="true" outlineLevel="0" collapsed="false">
      <c r="A1226" s="1" t="s">
        <v>1903</v>
      </c>
      <c r="B1226" s="1" t="s">
        <v>305</v>
      </c>
      <c r="C1226" s="1" t="n">
        <v>0</v>
      </c>
      <c r="D1226" s="1" t="n">
        <v>200</v>
      </c>
      <c r="E1226" s="1" t="n">
        <v>976</v>
      </c>
      <c r="F1226" s="1" t="s">
        <v>306</v>
      </c>
      <c r="G1226" s="184" t="n">
        <v>0.0014737</v>
      </c>
      <c r="H1226" s="184" t="n">
        <v>2.46E-005</v>
      </c>
      <c r="I1226" s="184" t="n">
        <v>-8.2317E-006</v>
      </c>
      <c r="J1226" s="184" t="n">
        <v>-4.07E-007</v>
      </c>
      <c r="K1226" s="184" t="n">
        <v>0.0014819</v>
      </c>
      <c r="L1226" s="184" t="n">
        <v>2.5E-005</v>
      </c>
      <c r="M1226" s="185" t="n">
        <v>0.97</v>
      </c>
      <c r="N1226" s="1" t="n">
        <v>0</v>
      </c>
      <c r="O1226" s="1" t="n">
        <v>0</v>
      </c>
      <c r="P1226" s="1" t="n">
        <v>0</v>
      </c>
      <c r="Q1226" s="1" t="n">
        <v>1</v>
      </c>
      <c r="R1226" s="1" t="n">
        <v>1.4819E-005</v>
      </c>
      <c r="S1226" s="1" t="n">
        <v>2.498E-007</v>
      </c>
      <c r="T1226" s="1" t="n">
        <v>3</v>
      </c>
      <c r="U1226" s="1" t="n">
        <v>0</v>
      </c>
      <c r="V1226" s="1" t="n">
        <v>0</v>
      </c>
      <c r="W1226" s="186" t="s">
        <v>1904</v>
      </c>
      <c r="X1226" s="1" t="s">
        <v>1613</v>
      </c>
      <c r="Y1226" s="1" t="s">
        <v>309</v>
      </c>
    </row>
    <row r="1227" customFormat="false" ht="14.25" hidden="false" customHeight="true" outlineLevel="0" collapsed="false">
      <c r="A1227" s="1" t="s">
        <v>1903</v>
      </c>
      <c r="B1227" s="1" t="s">
        <v>305</v>
      </c>
      <c r="C1227" s="1" t="n">
        <v>0</v>
      </c>
      <c r="D1227" s="1" t="n">
        <v>200</v>
      </c>
      <c r="E1227" s="1" t="n">
        <v>976</v>
      </c>
      <c r="F1227" s="1" t="s">
        <v>306</v>
      </c>
      <c r="G1227" s="184" t="n">
        <v>0.0014763</v>
      </c>
      <c r="H1227" s="184" t="n">
        <v>3.94E-005</v>
      </c>
      <c r="I1227" s="184" t="n">
        <v>-8.2317E-006</v>
      </c>
      <c r="J1227" s="184" t="n">
        <v>-4.07E-007</v>
      </c>
      <c r="K1227" s="184" t="n">
        <v>0.0014845</v>
      </c>
      <c r="L1227" s="184" t="n">
        <v>3.98E-005</v>
      </c>
      <c r="M1227" s="185" t="n">
        <v>1.54</v>
      </c>
      <c r="N1227" s="1" t="n">
        <v>0</v>
      </c>
      <c r="O1227" s="1" t="n">
        <v>0</v>
      </c>
      <c r="P1227" s="1" t="n">
        <v>0</v>
      </c>
      <c r="Q1227" s="1" t="n">
        <v>1</v>
      </c>
      <c r="R1227" s="1" t="n">
        <v>1.4845E-005</v>
      </c>
      <c r="S1227" s="1" t="n">
        <v>3.979E-007</v>
      </c>
      <c r="T1227" s="1" t="n">
        <v>3</v>
      </c>
      <c r="U1227" s="1" t="n">
        <v>0</v>
      </c>
      <c r="V1227" s="1" t="n">
        <v>0</v>
      </c>
      <c r="W1227" s="186" t="s">
        <v>1905</v>
      </c>
      <c r="X1227" s="1" t="s">
        <v>1613</v>
      </c>
      <c r="Y1227" s="1" t="s">
        <v>309</v>
      </c>
    </row>
    <row r="1228" customFormat="false" ht="14.25" hidden="false" customHeight="true" outlineLevel="0" collapsed="false">
      <c r="A1228" s="1" t="s">
        <v>1903</v>
      </c>
      <c r="B1228" s="1" t="s">
        <v>305</v>
      </c>
      <c r="C1228" s="1" t="n">
        <v>0</v>
      </c>
      <c r="D1228" s="1" t="n">
        <v>200</v>
      </c>
      <c r="E1228" s="1" t="n">
        <v>976</v>
      </c>
      <c r="F1228" s="1" t="s">
        <v>306</v>
      </c>
      <c r="G1228" s="184" t="n">
        <v>0.0014751</v>
      </c>
      <c r="H1228" s="184" t="n">
        <v>3.8E-005</v>
      </c>
      <c r="I1228" s="184" t="n">
        <v>-8.2317E-006</v>
      </c>
      <c r="J1228" s="184" t="n">
        <v>-4.07E-007</v>
      </c>
      <c r="K1228" s="184" t="n">
        <v>0.0014833</v>
      </c>
      <c r="L1228" s="184" t="n">
        <v>3.85E-005</v>
      </c>
      <c r="M1228" s="185" t="n">
        <v>1.49</v>
      </c>
      <c r="N1228" s="1" t="n">
        <v>0</v>
      </c>
      <c r="O1228" s="1" t="n">
        <v>0</v>
      </c>
      <c r="P1228" s="1" t="n">
        <v>0</v>
      </c>
      <c r="Q1228" s="1" t="n">
        <v>1</v>
      </c>
      <c r="R1228" s="1" t="n">
        <v>1.4833E-005</v>
      </c>
      <c r="S1228" s="1" t="n">
        <v>3.846E-007</v>
      </c>
      <c r="T1228" s="1" t="n">
        <v>3</v>
      </c>
      <c r="U1228" s="1" t="n">
        <v>0</v>
      </c>
      <c r="V1228" s="1" t="n">
        <v>0</v>
      </c>
      <c r="W1228" s="186" t="s">
        <v>538</v>
      </c>
      <c r="X1228" s="1" t="s">
        <v>1613</v>
      </c>
      <c r="Y1228" s="1" t="s">
        <v>309</v>
      </c>
    </row>
    <row r="1229" customFormat="false" ht="14.25" hidden="false" customHeight="true" outlineLevel="0" collapsed="false">
      <c r="A1229" s="1" t="s">
        <v>1906</v>
      </c>
      <c r="B1229" s="1" t="s">
        <v>305</v>
      </c>
      <c r="C1229" s="1" t="n">
        <v>0</v>
      </c>
      <c r="D1229" s="1" t="n">
        <v>200</v>
      </c>
      <c r="E1229" s="1" t="n">
        <v>976</v>
      </c>
      <c r="F1229" s="1" t="s">
        <v>306</v>
      </c>
      <c r="G1229" s="184" t="n">
        <v>0.0021504</v>
      </c>
      <c r="H1229" s="184" t="n">
        <v>5.8E-005</v>
      </c>
      <c r="I1229" s="184" t="n">
        <v>-8.2317E-006</v>
      </c>
      <c r="J1229" s="184" t="n">
        <v>-4.07E-007</v>
      </c>
      <c r="K1229" s="184" t="n">
        <v>0.0021587</v>
      </c>
      <c r="L1229" s="184" t="n">
        <v>5.84E-005</v>
      </c>
      <c r="M1229" s="185" t="n">
        <v>1.55</v>
      </c>
      <c r="N1229" s="1" t="n">
        <v>0</v>
      </c>
      <c r="O1229" s="1" t="n">
        <v>0</v>
      </c>
      <c r="P1229" s="1" t="n">
        <v>0</v>
      </c>
      <c r="Q1229" s="1" t="n">
        <v>1</v>
      </c>
      <c r="R1229" s="1" t="n">
        <v>2.1587E-005</v>
      </c>
      <c r="S1229" s="1" t="n">
        <v>5.841E-007</v>
      </c>
      <c r="T1229" s="1" t="n">
        <v>3</v>
      </c>
      <c r="U1229" s="1" t="n">
        <v>0</v>
      </c>
      <c r="V1229" s="1" t="n">
        <v>0</v>
      </c>
      <c r="W1229" s="186" t="s">
        <v>1907</v>
      </c>
      <c r="X1229" s="1" t="s">
        <v>1613</v>
      </c>
      <c r="Y1229" s="1" t="s">
        <v>309</v>
      </c>
    </row>
    <row r="1230" customFormat="false" ht="14.25" hidden="false" customHeight="true" outlineLevel="0" collapsed="false">
      <c r="A1230" s="1" t="s">
        <v>1906</v>
      </c>
      <c r="B1230" s="1" t="s">
        <v>305</v>
      </c>
      <c r="C1230" s="1" t="n">
        <v>0</v>
      </c>
      <c r="D1230" s="1" t="n">
        <v>200</v>
      </c>
      <c r="E1230" s="1" t="n">
        <v>976</v>
      </c>
      <c r="F1230" s="1" t="s">
        <v>306</v>
      </c>
      <c r="G1230" s="184" t="n">
        <v>0.0021503</v>
      </c>
      <c r="H1230" s="184" t="n">
        <v>5.81E-005</v>
      </c>
      <c r="I1230" s="184" t="n">
        <v>-8.2317E-006</v>
      </c>
      <c r="J1230" s="184" t="n">
        <v>-4.07E-007</v>
      </c>
      <c r="K1230" s="184" t="n">
        <v>0.0021586</v>
      </c>
      <c r="L1230" s="184" t="n">
        <v>5.85E-005</v>
      </c>
      <c r="M1230" s="185" t="n">
        <v>1.55</v>
      </c>
      <c r="N1230" s="1" t="n">
        <v>0</v>
      </c>
      <c r="O1230" s="1" t="n">
        <v>0</v>
      </c>
      <c r="P1230" s="1" t="n">
        <v>0</v>
      </c>
      <c r="Q1230" s="1" t="n">
        <v>1</v>
      </c>
      <c r="R1230" s="1" t="n">
        <v>2.1586E-005</v>
      </c>
      <c r="S1230" s="1" t="n">
        <v>5.847E-007</v>
      </c>
      <c r="T1230" s="1" t="n">
        <v>3</v>
      </c>
      <c r="U1230" s="1" t="n">
        <v>0</v>
      </c>
      <c r="V1230" s="1" t="n">
        <v>0</v>
      </c>
      <c r="W1230" s="186" t="s">
        <v>1908</v>
      </c>
      <c r="X1230" s="1" t="s">
        <v>1613</v>
      </c>
      <c r="Y1230" s="1" t="s">
        <v>309</v>
      </c>
    </row>
    <row r="1231" customFormat="false" ht="14.25" hidden="false" customHeight="true" outlineLevel="0" collapsed="false">
      <c r="A1231" s="1" t="s">
        <v>1906</v>
      </c>
      <c r="B1231" s="1" t="s">
        <v>305</v>
      </c>
      <c r="C1231" s="1" t="n">
        <v>0</v>
      </c>
      <c r="D1231" s="1" t="n">
        <v>200</v>
      </c>
      <c r="E1231" s="1" t="n">
        <v>976</v>
      </c>
      <c r="F1231" s="1" t="s">
        <v>306</v>
      </c>
      <c r="G1231" s="184" t="n">
        <v>0.0021499</v>
      </c>
      <c r="H1231" s="184" t="n">
        <v>5.8E-005</v>
      </c>
      <c r="I1231" s="184" t="n">
        <v>-8.2317E-006</v>
      </c>
      <c r="J1231" s="184" t="n">
        <v>-4.07E-007</v>
      </c>
      <c r="K1231" s="184" t="n">
        <v>0.0021581</v>
      </c>
      <c r="L1231" s="184" t="n">
        <v>5.84E-005</v>
      </c>
      <c r="M1231" s="185" t="n">
        <v>1.55</v>
      </c>
      <c r="N1231" s="1" t="n">
        <v>0</v>
      </c>
      <c r="O1231" s="1" t="n">
        <v>0</v>
      </c>
      <c r="P1231" s="1" t="n">
        <v>0</v>
      </c>
      <c r="Q1231" s="1" t="n">
        <v>1</v>
      </c>
      <c r="R1231" s="1" t="n">
        <v>2.1581E-005</v>
      </c>
      <c r="S1231" s="1" t="n">
        <v>5.842E-007</v>
      </c>
      <c r="T1231" s="1" t="n">
        <v>3</v>
      </c>
      <c r="U1231" s="1" t="n">
        <v>0</v>
      </c>
      <c r="V1231" s="1" t="n">
        <v>0</v>
      </c>
      <c r="W1231" s="186" t="s">
        <v>1909</v>
      </c>
      <c r="X1231" s="1" t="s">
        <v>1613</v>
      </c>
      <c r="Y1231" s="1" t="s">
        <v>309</v>
      </c>
    </row>
    <row r="1232" customFormat="false" ht="14.25" hidden="false" customHeight="true" outlineLevel="0" collapsed="false">
      <c r="A1232" s="1" t="s">
        <v>1910</v>
      </c>
      <c r="B1232" s="1" t="s">
        <v>305</v>
      </c>
      <c r="C1232" s="1" t="n">
        <v>0</v>
      </c>
      <c r="D1232" s="1" t="n">
        <v>200</v>
      </c>
      <c r="E1232" s="1" t="n">
        <v>976</v>
      </c>
      <c r="F1232" s="1" t="s">
        <v>306</v>
      </c>
      <c r="G1232" s="184" t="n">
        <v>0.001289</v>
      </c>
      <c r="H1232" s="184" t="n">
        <v>3.45E-005</v>
      </c>
      <c r="I1232" s="184" t="n">
        <v>-8.2317E-006</v>
      </c>
      <c r="J1232" s="184" t="n">
        <v>-4.07E-007</v>
      </c>
      <c r="K1232" s="184" t="n">
        <v>0.0012972</v>
      </c>
      <c r="L1232" s="184" t="n">
        <v>3.49E-005</v>
      </c>
      <c r="M1232" s="185" t="n">
        <v>1.54</v>
      </c>
      <c r="N1232" s="1" t="n">
        <v>0</v>
      </c>
      <c r="O1232" s="1" t="n">
        <v>0</v>
      </c>
      <c r="P1232" s="1" t="n">
        <v>0</v>
      </c>
      <c r="Q1232" s="1" t="n">
        <v>1</v>
      </c>
      <c r="R1232" s="1" t="n">
        <v>1.2972E-005</v>
      </c>
      <c r="S1232" s="1" t="n">
        <v>3.489E-007</v>
      </c>
      <c r="T1232" s="1" t="n">
        <v>3</v>
      </c>
      <c r="U1232" s="1" t="n">
        <v>0</v>
      </c>
      <c r="V1232" s="1" t="n">
        <v>0</v>
      </c>
      <c r="W1232" s="186" t="s">
        <v>1911</v>
      </c>
      <c r="X1232" s="1" t="s">
        <v>1613</v>
      </c>
      <c r="Y1232" s="1" t="s">
        <v>309</v>
      </c>
    </row>
    <row r="1233" customFormat="false" ht="14.25" hidden="false" customHeight="true" outlineLevel="0" collapsed="false">
      <c r="A1233" s="1" t="s">
        <v>1910</v>
      </c>
      <c r="B1233" s="1" t="s">
        <v>305</v>
      </c>
      <c r="C1233" s="1" t="n">
        <v>0</v>
      </c>
      <c r="D1233" s="1" t="n">
        <v>200</v>
      </c>
      <c r="E1233" s="1" t="n">
        <v>976</v>
      </c>
      <c r="F1233" s="1" t="s">
        <v>306</v>
      </c>
      <c r="G1233" s="184" t="n">
        <v>0.0012923</v>
      </c>
      <c r="H1233" s="184" t="n">
        <v>3.56E-005</v>
      </c>
      <c r="I1233" s="184" t="n">
        <v>-8.2317E-006</v>
      </c>
      <c r="J1233" s="184" t="n">
        <v>-4.07E-007</v>
      </c>
      <c r="K1233" s="184" t="n">
        <v>0.0013005</v>
      </c>
      <c r="L1233" s="184" t="n">
        <v>3.6E-005</v>
      </c>
      <c r="M1233" s="185" t="n">
        <v>1.58</v>
      </c>
      <c r="N1233" s="1" t="n">
        <v>0</v>
      </c>
      <c r="O1233" s="1" t="n">
        <v>0</v>
      </c>
      <c r="P1233" s="1" t="n">
        <v>0</v>
      </c>
      <c r="Q1233" s="1" t="n">
        <v>1</v>
      </c>
      <c r="R1233" s="1" t="n">
        <v>1.3005E-005</v>
      </c>
      <c r="S1233" s="1" t="n">
        <v>3.598E-007</v>
      </c>
      <c r="T1233" s="1" t="n">
        <v>3</v>
      </c>
      <c r="U1233" s="1" t="n">
        <v>0</v>
      </c>
      <c r="V1233" s="1" t="n">
        <v>0</v>
      </c>
      <c r="W1233" s="186" t="s">
        <v>1912</v>
      </c>
      <c r="X1233" s="1" t="s">
        <v>1613</v>
      </c>
      <c r="Y1233" s="1" t="s">
        <v>309</v>
      </c>
    </row>
    <row r="1234" customFormat="false" ht="14.25" hidden="false" customHeight="true" outlineLevel="0" collapsed="false">
      <c r="A1234" s="1" t="s">
        <v>1910</v>
      </c>
      <c r="B1234" s="1" t="s">
        <v>305</v>
      </c>
      <c r="C1234" s="1" t="n">
        <v>0</v>
      </c>
      <c r="D1234" s="1" t="n">
        <v>200</v>
      </c>
      <c r="E1234" s="1" t="n">
        <v>976</v>
      </c>
      <c r="F1234" s="1" t="s">
        <v>306</v>
      </c>
      <c r="G1234" s="184" t="n">
        <v>0.0012938</v>
      </c>
      <c r="H1234" s="184" t="n">
        <v>3.45E-005</v>
      </c>
      <c r="I1234" s="184" t="n">
        <v>-8.2317E-006</v>
      </c>
      <c r="J1234" s="184" t="n">
        <v>-4.07E-007</v>
      </c>
      <c r="K1234" s="184" t="n">
        <v>0.0013021</v>
      </c>
      <c r="L1234" s="184" t="n">
        <v>3.49E-005</v>
      </c>
      <c r="M1234" s="185" t="n">
        <v>1.54</v>
      </c>
      <c r="N1234" s="1" t="n">
        <v>0</v>
      </c>
      <c r="O1234" s="1" t="n">
        <v>0</v>
      </c>
      <c r="P1234" s="1" t="n">
        <v>0</v>
      </c>
      <c r="Q1234" s="1" t="n">
        <v>1</v>
      </c>
      <c r="R1234" s="1" t="n">
        <v>1.3021E-005</v>
      </c>
      <c r="S1234" s="1" t="n">
        <v>3.491E-007</v>
      </c>
      <c r="T1234" s="1" t="n">
        <v>3</v>
      </c>
      <c r="U1234" s="1" t="n">
        <v>0</v>
      </c>
      <c r="V1234" s="1" t="n">
        <v>0</v>
      </c>
      <c r="W1234" s="186" t="s">
        <v>1913</v>
      </c>
      <c r="X1234" s="1" t="s">
        <v>1613</v>
      </c>
      <c r="Y1234" s="1" t="s">
        <v>309</v>
      </c>
    </row>
    <row r="1235" customFormat="false" ht="14.25" hidden="false" customHeight="true" outlineLevel="0" collapsed="false">
      <c r="A1235" s="1" t="s">
        <v>1914</v>
      </c>
      <c r="B1235" s="1" t="s">
        <v>305</v>
      </c>
      <c r="C1235" s="1" t="n">
        <v>0</v>
      </c>
      <c r="D1235" s="1" t="n">
        <v>200</v>
      </c>
      <c r="E1235" s="1" t="n">
        <v>976</v>
      </c>
      <c r="F1235" s="1" t="s">
        <v>306</v>
      </c>
      <c r="G1235" s="184" t="n">
        <v>0.0011685</v>
      </c>
      <c r="H1235" s="184" t="n">
        <v>3.16E-005</v>
      </c>
      <c r="I1235" s="184" t="n">
        <v>-8.2317E-006</v>
      </c>
      <c r="J1235" s="184" t="n">
        <v>-4.07E-007</v>
      </c>
      <c r="K1235" s="184" t="n">
        <v>0.0011767</v>
      </c>
      <c r="L1235" s="184" t="n">
        <v>3.2E-005</v>
      </c>
      <c r="M1235" s="185" t="n">
        <v>1.56</v>
      </c>
      <c r="N1235" s="1" t="n">
        <v>0</v>
      </c>
      <c r="O1235" s="1" t="n">
        <v>0</v>
      </c>
      <c r="P1235" s="1" t="n">
        <v>0</v>
      </c>
      <c r="Q1235" s="1" t="n">
        <v>1</v>
      </c>
      <c r="R1235" s="1" t="n">
        <v>1.1767E-005</v>
      </c>
      <c r="S1235" s="1" t="n">
        <v>3.203E-007</v>
      </c>
      <c r="T1235" s="1" t="n">
        <v>3</v>
      </c>
      <c r="U1235" s="1" t="n">
        <v>0</v>
      </c>
      <c r="V1235" s="1" t="n">
        <v>0</v>
      </c>
      <c r="W1235" s="186" t="s">
        <v>1915</v>
      </c>
      <c r="X1235" s="1" t="s">
        <v>1613</v>
      </c>
      <c r="Y1235" s="1" t="s">
        <v>309</v>
      </c>
    </row>
    <row r="1236" customFormat="false" ht="14.25" hidden="false" customHeight="true" outlineLevel="0" collapsed="false">
      <c r="A1236" s="1" t="s">
        <v>1914</v>
      </c>
      <c r="B1236" s="1" t="s">
        <v>305</v>
      </c>
      <c r="C1236" s="1" t="n">
        <v>0</v>
      </c>
      <c r="D1236" s="1" t="n">
        <v>200</v>
      </c>
      <c r="E1236" s="1" t="n">
        <v>976</v>
      </c>
      <c r="F1236" s="1" t="s">
        <v>306</v>
      </c>
      <c r="G1236" s="184" t="n">
        <v>0.0011683</v>
      </c>
      <c r="H1236" s="184" t="n">
        <v>3.16E-005</v>
      </c>
      <c r="I1236" s="184" t="n">
        <v>-8.2317E-006</v>
      </c>
      <c r="J1236" s="184" t="n">
        <v>-4.07E-007</v>
      </c>
      <c r="K1236" s="184" t="n">
        <v>0.0011765</v>
      </c>
      <c r="L1236" s="184" t="n">
        <v>3.2E-005</v>
      </c>
      <c r="M1236" s="185" t="n">
        <v>1.56</v>
      </c>
      <c r="N1236" s="1" t="n">
        <v>0</v>
      </c>
      <c r="O1236" s="1" t="n">
        <v>0</v>
      </c>
      <c r="P1236" s="1" t="n">
        <v>0</v>
      </c>
      <c r="Q1236" s="1" t="n">
        <v>1</v>
      </c>
      <c r="R1236" s="1" t="n">
        <v>1.1765E-005</v>
      </c>
      <c r="S1236" s="1" t="n">
        <v>3.205E-007</v>
      </c>
      <c r="T1236" s="1" t="n">
        <v>3</v>
      </c>
      <c r="U1236" s="1" t="n">
        <v>0</v>
      </c>
      <c r="V1236" s="1" t="n">
        <v>0</v>
      </c>
      <c r="W1236" s="186" t="s">
        <v>1916</v>
      </c>
      <c r="X1236" s="1" t="s">
        <v>1613</v>
      </c>
      <c r="Y1236" s="1" t="s">
        <v>309</v>
      </c>
    </row>
    <row r="1237" customFormat="false" ht="14.25" hidden="false" customHeight="true" outlineLevel="0" collapsed="false">
      <c r="A1237" s="1" t="s">
        <v>1914</v>
      </c>
      <c r="B1237" s="1" t="s">
        <v>305</v>
      </c>
      <c r="C1237" s="1" t="n">
        <v>0</v>
      </c>
      <c r="D1237" s="1" t="n">
        <v>200</v>
      </c>
      <c r="E1237" s="1" t="n">
        <v>976</v>
      </c>
      <c r="F1237" s="1" t="s">
        <v>306</v>
      </c>
      <c r="G1237" s="184" t="n">
        <v>0.0011684</v>
      </c>
      <c r="H1237" s="184" t="n">
        <v>3.16E-005</v>
      </c>
      <c r="I1237" s="184" t="n">
        <v>-8.2317E-006</v>
      </c>
      <c r="J1237" s="184" t="n">
        <v>-4.07E-007</v>
      </c>
      <c r="K1237" s="184" t="n">
        <v>0.0011767</v>
      </c>
      <c r="L1237" s="184" t="n">
        <v>3.21E-005</v>
      </c>
      <c r="M1237" s="185" t="n">
        <v>1.56</v>
      </c>
      <c r="N1237" s="1" t="n">
        <v>0</v>
      </c>
      <c r="O1237" s="1" t="n">
        <v>0</v>
      </c>
      <c r="P1237" s="1" t="n">
        <v>0</v>
      </c>
      <c r="Q1237" s="1" t="n">
        <v>1</v>
      </c>
      <c r="R1237" s="1" t="n">
        <v>1.1767E-005</v>
      </c>
      <c r="S1237" s="1" t="n">
        <v>3.205E-007</v>
      </c>
      <c r="T1237" s="1" t="n">
        <v>3</v>
      </c>
      <c r="U1237" s="1" t="n">
        <v>0</v>
      </c>
      <c r="V1237" s="1" t="n">
        <v>0</v>
      </c>
      <c r="W1237" s="186" t="s">
        <v>1917</v>
      </c>
      <c r="X1237" s="1" t="s">
        <v>1613</v>
      </c>
      <c r="Y1237" s="1" t="s">
        <v>309</v>
      </c>
    </row>
    <row r="1238" customFormat="false" ht="14.25" hidden="false" customHeight="true" outlineLevel="0" collapsed="false">
      <c r="A1238" s="1" t="s">
        <v>1918</v>
      </c>
      <c r="B1238" s="1" t="s">
        <v>305</v>
      </c>
      <c r="C1238" s="1" t="n">
        <v>0</v>
      </c>
      <c r="D1238" s="1" t="n">
        <v>200</v>
      </c>
      <c r="E1238" s="1" t="n">
        <v>976</v>
      </c>
      <c r="F1238" s="1" t="s">
        <v>306</v>
      </c>
      <c r="G1238" s="184" t="n">
        <v>0.001456</v>
      </c>
      <c r="H1238" s="184" t="n">
        <v>3.82E-005</v>
      </c>
      <c r="I1238" s="184" t="n">
        <v>-8.2317E-006</v>
      </c>
      <c r="J1238" s="184" t="n">
        <v>-4.07E-007</v>
      </c>
      <c r="K1238" s="184" t="n">
        <v>0.0014642</v>
      </c>
      <c r="L1238" s="184" t="n">
        <v>3.86E-005</v>
      </c>
      <c r="M1238" s="185" t="n">
        <v>1.51</v>
      </c>
      <c r="N1238" s="1" t="n">
        <v>0</v>
      </c>
      <c r="O1238" s="1" t="n">
        <v>0</v>
      </c>
      <c r="P1238" s="1" t="n">
        <v>0</v>
      </c>
      <c r="Q1238" s="1" t="n">
        <v>1</v>
      </c>
      <c r="R1238" s="1" t="n">
        <v>1.4642E-005</v>
      </c>
      <c r="S1238" s="1" t="n">
        <v>3.859E-007</v>
      </c>
      <c r="T1238" s="1" t="n">
        <v>3</v>
      </c>
      <c r="U1238" s="1" t="n">
        <v>0</v>
      </c>
      <c r="V1238" s="1" t="n">
        <v>0</v>
      </c>
      <c r="W1238" s="186" t="s">
        <v>1919</v>
      </c>
      <c r="X1238" s="1" t="s">
        <v>1613</v>
      </c>
      <c r="Y1238" s="1" t="s">
        <v>309</v>
      </c>
    </row>
    <row r="1239" customFormat="false" ht="14.25" hidden="false" customHeight="true" outlineLevel="0" collapsed="false">
      <c r="A1239" s="1" t="s">
        <v>1918</v>
      </c>
      <c r="B1239" s="1" t="s">
        <v>305</v>
      </c>
      <c r="C1239" s="1" t="n">
        <v>0</v>
      </c>
      <c r="D1239" s="1" t="n">
        <v>200</v>
      </c>
      <c r="E1239" s="1" t="n">
        <v>976</v>
      </c>
      <c r="F1239" s="1" t="s">
        <v>306</v>
      </c>
      <c r="G1239" s="184" t="n">
        <v>0.0014561</v>
      </c>
      <c r="H1239" s="184" t="n">
        <v>3.83E-005</v>
      </c>
      <c r="I1239" s="184" t="n">
        <v>-8.2317E-006</v>
      </c>
      <c r="J1239" s="184" t="n">
        <v>-4.07E-007</v>
      </c>
      <c r="K1239" s="184" t="n">
        <v>0.0014643</v>
      </c>
      <c r="L1239" s="184" t="n">
        <v>3.87E-005</v>
      </c>
      <c r="M1239" s="185" t="n">
        <v>1.51</v>
      </c>
      <c r="N1239" s="1" t="n">
        <v>0</v>
      </c>
      <c r="O1239" s="1" t="n">
        <v>0</v>
      </c>
      <c r="P1239" s="1" t="n">
        <v>0</v>
      </c>
      <c r="Q1239" s="1" t="n">
        <v>1</v>
      </c>
      <c r="R1239" s="1" t="n">
        <v>1.4643E-005</v>
      </c>
      <c r="S1239" s="1" t="n">
        <v>3.868E-007</v>
      </c>
      <c r="T1239" s="1" t="n">
        <v>3</v>
      </c>
      <c r="U1239" s="1" t="n">
        <v>0</v>
      </c>
      <c r="V1239" s="1" t="n">
        <v>0</v>
      </c>
      <c r="W1239" s="186" t="s">
        <v>1920</v>
      </c>
      <c r="X1239" s="1" t="s">
        <v>1613</v>
      </c>
      <c r="Y1239" s="1" t="s">
        <v>309</v>
      </c>
    </row>
    <row r="1240" customFormat="false" ht="14.25" hidden="false" customHeight="true" outlineLevel="0" collapsed="false">
      <c r="A1240" s="1" t="s">
        <v>1918</v>
      </c>
      <c r="B1240" s="1" t="s">
        <v>305</v>
      </c>
      <c r="C1240" s="1" t="n">
        <v>0</v>
      </c>
      <c r="D1240" s="1" t="n">
        <v>200</v>
      </c>
      <c r="E1240" s="1" t="n">
        <v>976</v>
      </c>
      <c r="F1240" s="1" t="s">
        <v>306</v>
      </c>
      <c r="G1240" s="184" t="n">
        <v>0.0014561</v>
      </c>
      <c r="H1240" s="184" t="n">
        <v>3.84E-005</v>
      </c>
      <c r="I1240" s="184" t="n">
        <v>-8.2317E-006</v>
      </c>
      <c r="J1240" s="184" t="n">
        <v>-4.07E-007</v>
      </c>
      <c r="K1240" s="184" t="n">
        <v>0.0014643</v>
      </c>
      <c r="L1240" s="184" t="n">
        <v>3.88E-005</v>
      </c>
      <c r="M1240" s="185" t="n">
        <v>1.52</v>
      </c>
      <c r="N1240" s="1" t="n">
        <v>0</v>
      </c>
      <c r="O1240" s="1" t="n">
        <v>0</v>
      </c>
      <c r="P1240" s="1" t="n">
        <v>0</v>
      </c>
      <c r="Q1240" s="1" t="n">
        <v>1</v>
      </c>
      <c r="R1240" s="1" t="n">
        <v>1.4643E-005</v>
      </c>
      <c r="S1240" s="1" t="n">
        <v>3.882E-007</v>
      </c>
      <c r="T1240" s="1" t="n">
        <v>3</v>
      </c>
      <c r="U1240" s="1" t="n">
        <v>0</v>
      </c>
      <c r="V1240" s="1" t="n">
        <v>0</v>
      </c>
      <c r="W1240" s="186" t="s">
        <v>1921</v>
      </c>
      <c r="X1240" s="1" t="s">
        <v>1613</v>
      </c>
      <c r="Y1240" s="1" t="s">
        <v>309</v>
      </c>
    </row>
    <row r="1241" customFormat="false" ht="14.25" hidden="false" customHeight="true" outlineLevel="0" collapsed="false">
      <c r="A1241" s="1" t="s">
        <v>1922</v>
      </c>
      <c r="B1241" s="1" t="s">
        <v>305</v>
      </c>
      <c r="C1241" s="1" t="n">
        <v>0</v>
      </c>
      <c r="D1241" s="1" t="n">
        <v>200</v>
      </c>
      <c r="E1241" s="1" t="n">
        <v>976</v>
      </c>
      <c r="F1241" s="1" t="s">
        <v>306</v>
      </c>
      <c r="G1241" s="184" t="n">
        <v>0.0023635</v>
      </c>
      <c r="H1241" s="184" t="n">
        <v>5.81E-005</v>
      </c>
      <c r="I1241" s="184" t="n">
        <v>-8.2317E-006</v>
      </c>
      <c r="J1241" s="184" t="n">
        <v>-4.07E-007</v>
      </c>
      <c r="K1241" s="184" t="n">
        <v>0.0023718</v>
      </c>
      <c r="L1241" s="184" t="n">
        <v>5.85E-005</v>
      </c>
      <c r="M1241" s="185" t="n">
        <v>1.41</v>
      </c>
      <c r="N1241" s="1" t="n">
        <v>0</v>
      </c>
      <c r="O1241" s="1" t="n">
        <v>0</v>
      </c>
      <c r="P1241" s="1" t="n">
        <v>0</v>
      </c>
      <c r="Q1241" s="1" t="n">
        <v>1</v>
      </c>
      <c r="R1241" s="1" t="n">
        <v>2.3718E-005</v>
      </c>
      <c r="S1241" s="1" t="n">
        <v>5.854E-007</v>
      </c>
      <c r="T1241" s="1" t="n">
        <v>3</v>
      </c>
      <c r="U1241" s="1" t="n">
        <v>0</v>
      </c>
      <c r="V1241" s="1" t="n">
        <v>0</v>
      </c>
      <c r="W1241" s="186" t="s">
        <v>1923</v>
      </c>
      <c r="X1241" s="1" t="s">
        <v>1613</v>
      </c>
      <c r="Y1241" s="1" t="s">
        <v>309</v>
      </c>
    </row>
    <row r="1242" customFormat="false" ht="14.25" hidden="false" customHeight="true" outlineLevel="0" collapsed="false">
      <c r="A1242" s="1" t="s">
        <v>1922</v>
      </c>
      <c r="B1242" s="1" t="s">
        <v>305</v>
      </c>
      <c r="C1242" s="1" t="n">
        <v>0</v>
      </c>
      <c r="D1242" s="1" t="n">
        <v>200</v>
      </c>
      <c r="E1242" s="1" t="n">
        <v>976</v>
      </c>
      <c r="F1242" s="1" t="s">
        <v>306</v>
      </c>
      <c r="G1242" s="184" t="n">
        <v>0.0023634</v>
      </c>
      <c r="H1242" s="184" t="n">
        <v>5.84E-005</v>
      </c>
      <c r="I1242" s="184" t="n">
        <v>-8.2317E-006</v>
      </c>
      <c r="J1242" s="184" t="n">
        <v>-4.07E-007</v>
      </c>
      <c r="K1242" s="184" t="n">
        <v>0.0023717</v>
      </c>
      <c r="L1242" s="184" t="n">
        <v>5.88E-005</v>
      </c>
      <c r="M1242" s="185" t="n">
        <v>1.42</v>
      </c>
      <c r="N1242" s="1" t="n">
        <v>0</v>
      </c>
      <c r="O1242" s="1" t="n">
        <v>0</v>
      </c>
      <c r="P1242" s="1" t="n">
        <v>0</v>
      </c>
      <c r="Q1242" s="1" t="n">
        <v>1</v>
      </c>
      <c r="R1242" s="1" t="n">
        <v>2.3717E-005</v>
      </c>
      <c r="S1242" s="1" t="n">
        <v>5.879E-007</v>
      </c>
      <c r="T1242" s="1" t="n">
        <v>3</v>
      </c>
      <c r="U1242" s="1" t="n">
        <v>0</v>
      </c>
      <c r="V1242" s="1" t="n">
        <v>0</v>
      </c>
      <c r="W1242" s="186" t="s">
        <v>1924</v>
      </c>
      <c r="X1242" s="1" t="s">
        <v>1613</v>
      </c>
      <c r="Y1242" s="1" t="s">
        <v>309</v>
      </c>
    </row>
    <row r="1243" customFormat="false" ht="14.25" hidden="false" customHeight="true" outlineLevel="0" collapsed="false">
      <c r="A1243" s="1" t="s">
        <v>1922</v>
      </c>
      <c r="B1243" s="1" t="s">
        <v>305</v>
      </c>
      <c r="C1243" s="1" t="n">
        <v>0</v>
      </c>
      <c r="D1243" s="1" t="n">
        <v>200</v>
      </c>
      <c r="E1243" s="1" t="n">
        <v>976</v>
      </c>
      <c r="F1243" s="1" t="s">
        <v>306</v>
      </c>
      <c r="G1243" s="184" t="n">
        <v>0.0023627</v>
      </c>
      <c r="H1243" s="184" t="n">
        <v>5.72E-005</v>
      </c>
      <c r="I1243" s="184" t="n">
        <v>-8.2317E-006</v>
      </c>
      <c r="J1243" s="184" t="n">
        <v>-4.07E-007</v>
      </c>
      <c r="K1243" s="184" t="n">
        <v>0.0023709</v>
      </c>
      <c r="L1243" s="184" t="n">
        <v>5.76E-005</v>
      </c>
      <c r="M1243" s="185" t="n">
        <v>1.39</v>
      </c>
      <c r="N1243" s="1" t="n">
        <v>0</v>
      </c>
      <c r="O1243" s="1" t="n">
        <v>0</v>
      </c>
      <c r="P1243" s="1" t="n">
        <v>0</v>
      </c>
      <c r="Q1243" s="1" t="n">
        <v>1</v>
      </c>
      <c r="R1243" s="1" t="n">
        <v>2.3709E-005</v>
      </c>
      <c r="S1243" s="1" t="n">
        <v>5.763E-007</v>
      </c>
      <c r="T1243" s="1" t="n">
        <v>3</v>
      </c>
      <c r="U1243" s="1" t="n">
        <v>0</v>
      </c>
      <c r="V1243" s="1" t="n">
        <v>0</v>
      </c>
      <c r="W1243" s="186" t="s">
        <v>1925</v>
      </c>
      <c r="X1243" s="1" t="s">
        <v>1613</v>
      </c>
      <c r="Y1243" s="1" t="s">
        <v>309</v>
      </c>
    </row>
    <row r="1244" customFormat="false" ht="14.25" hidden="false" customHeight="true" outlineLevel="0" collapsed="false">
      <c r="A1244" s="1" t="s">
        <v>1926</v>
      </c>
      <c r="B1244" s="1" t="s">
        <v>305</v>
      </c>
      <c r="C1244" s="1" t="n">
        <v>0</v>
      </c>
      <c r="D1244" s="1" t="n">
        <v>200</v>
      </c>
      <c r="E1244" s="1" t="n">
        <v>976</v>
      </c>
      <c r="F1244" s="1" t="s">
        <v>306</v>
      </c>
      <c r="G1244" s="184" t="n">
        <v>0.0021273</v>
      </c>
      <c r="H1244" s="184" t="n">
        <v>6.11E-005</v>
      </c>
      <c r="I1244" s="184" t="n">
        <v>-8.2317E-006</v>
      </c>
      <c r="J1244" s="184" t="n">
        <v>-4.07E-007</v>
      </c>
      <c r="K1244" s="184" t="n">
        <v>0.0021356</v>
      </c>
      <c r="L1244" s="184" t="n">
        <v>6.15E-005</v>
      </c>
      <c r="M1244" s="185" t="n">
        <v>1.65</v>
      </c>
      <c r="N1244" s="1" t="n">
        <v>0</v>
      </c>
      <c r="O1244" s="1" t="n">
        <v>0</v>
      </c>
      <c r="P1244" s="1" t="n">
        <v>0</v>
      </c>
      <c r="Q1244" s="1" t="n">
        <v>1</v>
      </c>
      <c r="R1244" s="1" t="n">
        <v>2.1356E-005</v>
      </c>
      <c r="S1244" s="1" t="n">
        <v>6.152E-007</v>
      </c>
      <c r="T1244" s="1" t="n">
        <v>3</v>
      </c>
      <c r="U1244" s="1" t="n">
        <v>0</v>
      </c>
      <c r="V1244" s="1" t="n">
        <v>0</v>
      </c>
      <c r="W1244" s="186" t="s">
        <v>1927</v>
      </c>
      <c r="X1244" s="1" t="s">
        <v>1613</v>
      </c>
      <c r="Y1244" s="1" t="s">
        <v>309</v>
      </c>
    </row>
    <row r="1245" customFormat="false" ht="14.25" hidden="false" customHeight="true" outlineLevel="0" collapsed="false">
      <c r="A1245" s="1" t="s">
        <v>1926</v>
      </c>
      <c r="B1245" s="1" t="s">
        <v>305</v>
      </c>
      <c r="C1245" s="1" t="n">
        <v>0</v>
      </c>
      <c r="D1245" s="1" t="n">
        <v>200</v>
      </c>
      <c r="E1245" s="1" t="n">
        <v>976</v>
      </c>
      <c r="F1245" s="1" t="s">
        <v>306</v>
      </c>
      <c r="G1245" s="184" t="n">
        <v>0.0021273</v>
      </c>
      <c r="H1245" s="184" t="n">
        <v>6.13E-005</v>
      </c>
      <c r="I1245" s="184" t="n">
        <v>-8.2317E-006</v>
      </c>
      <c r="J1245" s="184" t="n">
        <v>-4.07E-007</v>
      </c>
      <c r="K1245" s="184" t="n">
        <v>0.0021355</v>
      </c>
      <c r="L1245" s="184" t="n">
        <v>6.18E-005</v>
      </c>
      <c r="M1245" s="185" t="n">
        <v>1.66</v>
      </c>
      <c r="N1245" s="1" t="n">
        <v>0</v>
      </c>
      <c r="O1245" s="1" t="n">
        <v>0</v>
      </c>
      <c r="P1245" s="1" t="n">
        <v>0</v>
      </c>
      <c r="Q1245" s="1" t="n">
        <v>1</v>
      </c>
      <c r="R1245" s="1" t="n">
        <v>2.1355E-005</v>
      </c>
      <c r="S1245" s="1" t="n">
        <v>6.175E-007</v>
      </c>
      <c r="T1245" s="1" t="n">
        <v>3</v>
      </c>
      <c r="U1245" s="1" t="n">
        <v>0</v>
      </c>
      <c r="V1245" s="1" t="n">
        <v>0</v>
      </c>
      <c r="W1245" s="186" t="s">
        <v>1928</v>
      </c>
      <c r="X1245" s="1" t="s">
        <v>1613</v>
      </c>
      <c r="Y1245" s="1" t="s">
        <v>309</v>
      </c>
    </row>
    <row r="1246" customFormat="false" ht="14.25" hidden="false" customHeight="true" outlineLevel="0" collapsed="false">
      <c r="A1246" s="1" t="s">
        <v>1926</v>
      </c>
      <c r="B1246" s="1" t="s">
        <v>305</v>
      </c>
      <c r="C1246" s="1" t="n">
        <v>0</v>
      </c>
      <c r="D1246" s="1" t="n">
        <v>200</v>
      </c>
      <c r="E1246" s="1" t="n">
        <v>976</v>
      </c>
      <c r="F1246" s="1" t="s">
        <v>306</v>
      </c>
      <c r="G1246" s="184" t="n">
        <v>0.0021271</v>
      </c>
      <c r="H1246" s="184" t="n">
        <v>6.08E-005</v>
      </c>
      <c r="I1246" s="184" t="n">
        <v>-8.2317E-006</v>
      </c>
      <c r="J1246" s="184" t="n">
        <v>-4.07E-007</v>
      </c>
      <c r="K1246" s="184" t="n">
        <v>0.0021353</v>
      </c>
      <c r="L1246" s="184" t="n">
        <v>6.12E-005</v>
      </c>
      <c r="M1246" s="185" t="n">
        <v>1.64</v>
      </c>
      <c r="N1246" s="1" t="n">
        <v>0</v>
      </c>
      <c r="O1246" s="1" t="n">
        <v>0</v>
      </c>
      <c r="P1246" s="1" t="n">
        <v>0</v>
      </c>
      <c r="Q1246" s="1" t="n">
        <v>1</v>
      </c>
      <c r="R1246" s="1" t="n">
        <v>2.1353E-005</v>
      </c>
      <c r="S1246" s="1" t="n">
        <v>6.121E-007</v>
      </c>
      <c r="T1246" s="1" t="n">
        <v>3</v>
      </c>
      <c r="U1246" s="1" t="n">
        <v>0</v>
      </c>
      <c r="V1246" s="1" t="n">
        <v>0</v>
      </c>
      <c r="W1246" s="186" t="s">
        <v>1929</v>
      </c>
      <c r="X1246" s="1" t="s">
        <v>1613</v>
      </c>
      <c r="Y1246" s="1" t="s">
        <v>309</v>
      </c>
    </row>
    <row r="1247" customFormat="false" ht="14.25" hidden="false" customHeight="true" outlineLevel="0" collapsed="false">
      <c r="A1247" s="1" t="s">
        <v>1930</v>
      </c>
      <c r="B1247" s="1" t="s">
        <v>305</v>
      </c>
      <c r="C1247" s="1" t="n">
        <v>0</v>
      </c>
      <c r="D1247" s="1" t="n">
        <v>200</v>
      </c>
      <c r="E1247" s="1" t="n">
        <v>976</v>
      </c>
      <c r="F1247" s="1" t="s">
        <v>306</v>
      </c>
      <c r="G1247" s="184" t="n">
        <v>0.0031861</v>
      </c>
      <c r="H1247" s="184" t="n">
        <v>9.23E-005</v>
      </c>
      <c r="I1247" s="184" t="n">
        <v>-8.2317E-006</v>
      </c>
      <c r="J1247" s="184" t="n">
        <v>-4.07E-007</v>
      </c>
      <c r="K1247" s="184" t="n">
        <v>0.0031944</v>
      </c>
      <c r="L1247" s="184" t="n">
        <v>9.27E-005</v>
      </c>
      <c r="M1247" s="185" t="n">
        <v>1.66</v>
      </c>
      <c r="N1247" s="1" t="n">
        <v>0</v>
      </c>
      <c r="O1247" s="1" t="n">
        <v>0</v>
      </c>
      <c r="P1247" s="1" t="n">
        <v>0</v>
      </c>
      <c r="Q1247" s="1" t="n">
        <v>1</v>
      </c>
      <c r="R1247" s="1" t="n">
        <v>3.1944E-005</v>
      </c>
      <c r="S1247" s="1" t="n">
        <v>9.267E-007</v>
      </c>
      <c r="T1247" s="1" t="n">
        <v>4</v>
      </c>
      <c r="U1247" s="1" t="n">
        <v>0</v>
      </c>
      <c r="V1247" s="1" t="n">
        <v>0</v>
      </c>
      <c r="W1247" s="186" t="s">
        <v>1931</v>
      </c>
      <c r="X1247" s="1" t="s">
        <v>1613</v>
      </c>
      <c r="Y1247" s="1" t="s">
        <v>309</v>
      </c>
    </row>
    <row r="1248" customFormat="false" ht="14.25" hidden="false" customHeight="true" outlineLevel="0" collapsed="false">
      <c r="A1248" s="1" t="s">
        <v>1930</v>
      </c>
      <c r="B1248" s="1" t="s">
        <v>305</v>
      </c>
      <c r="C1248" s="1" t="n">
        <v>0</v>
      </c>
      <c r="D1248" s="1" t="n">
        <v>200</v>
      </c>
      <c r="E1248" s="1" t="n">
        <v>976</v>
      </c>
      <c r="F1248" s="1" t="s">
        <v>306</v>
      </c>
      <c r="G1248" s="184" t="n">
        <v>0.0031876</v>
      </c>
      <c r="H1248" s="184" t="n">
        <v>9.2E-005</v>
      </c>
      <c r="I1248" s="184" t="n">
        <v>-8.2317E-006</v>
      </c>
      <c r="J1248" s="184" t="n">
        <v>-4.07E-007</v>
      </c>
      <c r="K1248" s="184" t="n">
        <v>0.0031959</v>
      </c>
      <c r="L1248" s="184" t="n">
        <v>9.24E-005</v>
      </c>
      <c r="M1248" s="185" t="n">
        <v>1.66</v>
      </c>
      <c r="N1248" s="1" t="n">
        <v>0</v>
      </c>
      <c r="O1248" s="1" t="n">
        <v>0</v>
      </c>
      <c r="P1248" s="1" t="n">
        <v>0</v>
      </c>
      <c r="Q1248" s="1" t="n">
        <v>1</v>
      </c>
      <c r="R1248" s="1" t="n">
        <v>3.1959E-005</v>
      </c>
      <c r="S1248" s="1" t="n">
        <v>9.236E-007</v>
      </c>
      <c r="T1248" s="1" t="n">
        <v>4</v>
      </c>
      <c r="U1248" s="1" t="n">
        <v>0</v>
      </c>
      <c r="V1248" s="1" t="n">
        <v>0</v>
      </c>
      <c r="W1248" s="186" t="s">
        <v>1932</v>
      </c>
      <c r="X1248" s="1" t="s">
        <v>1613</v>
      </c>
      <c r="Y1248" s="1" t="s">
        <v>309</v>
      </c>
    </row>
    <row r="1249" customFormat="false" ht="14.25" hidden="false" customHeight="true" outlineLevel="0" collapsed="false">
      <c r="A1249" s="1" t="s">
        <v>1930</v>
      </c>
      <c r="B1249" s="1" t="s">
        <v>305</v>
      </c>
      <c r="C1249" s="1" t="n">
        <v>0</v>
      </c>
      <c r="D1249" s="1" t="n">
        <v>200</v>
      </c>
      <c r="E1249" s="1" t="n">
        <v>976</v>
      </c>
      <c r="F1249" s="1" t="s">
        <v>306</v>
      </c>
      <c r="G1249" s="184" t="n">
        <v>0.0031878</v>
      </c>
      <c r="H1249" s="184" t="n">
        <v>9.18E-005</v>
      </c>
      <c r="I1249" s="184" t="n">
        <v>-8.2317E-006</v>
      </c>
      <c r="J1249" s="184" t="n">
        <v>-4.07E-007</v>
      </c>
      <c r="K1249" s="184" t="n">
        <v>0.003196</v>
      </c>
      <c r="L1249" s="184" t="n">
        <v>9.22E-005</v>
      </c>
      <c r="M1249" s="185" t="n">
        <v>1.65</v>
      </c>
      <c r="N1249" s="1" t="n">
        <v>0</v>
      </c>
      <c r="O1249" s="1" t="n">
        <v>0</v>
      </c>
      <c r="P1249" s="1" t="n">
        <v>0</v>
      </c>
      <c r="Q1249" s="1" t="n">
        <v>1</v>
      </c>
      <c r="R1249" s="1" t="n">
        <v>3.196E-005</v>
      </c>
      <c r="S1249" s="1" t="n">
        <v>9.218E-007</v>
      </c>
      <c r="T1249" s="1" t="n">
        <v>4</v>
      </c>
      <c r="U1249" s="1" t="n">
        <v>0</v>
      </c>
      <c r="V1249" s="1" t="n">
        <v>0</v>
      </c>
      <c r="W1249" s="186" t="s">
        <v>1933</v>
      </c>
      <c r="X1249" s="1" t="s">
        <v>1613</v>
      </c>
      <c r="Y1249" s="1" t="s">
        <v>309</v>
      </c>
    </row>
    <row r="1250" customFormat="false" ht="14.25" hidden="false" customHeight="true" outlineLevel="0" collapsed="false">
      <c r="A1250" s="1" t="s">
        <v>1934</v>
      </c>
      <c r="B1250" s="1" t="s">
        <v>305</v>
      </c>
      <c r="C1250" s="1" t="n">
        <v>0</v>
      </c>
      <c r="D1250" s="1" t="n">
        <v>200</v>
      </c>
      <c r="E1250" s="1" t="n">
        <v>976</v>
      </c>
      <c r="F1250" s="1" t="s">
        <v>306</v>
      </c>
      <c r="G1250" s="184" t="n">
        <v>0.0023916</v>
      </c>
      <c r="H1250" s="184" t="n">
        <v>6.49E-005</v>
      </c>
      <c r="I1250" s="184" t="n">
        <v>-8.2317E-006</v>
      </c>
      <c r="J1250" s="184" t="n">
        <v>-4.07E-007</v>
      </c>
      <c r="K1250" s="184" t="n">
        <v>0.0023999</v>
      </c>
      <c r="L1250" s="184" t="n">
        <v>6.53E-005</v>
      </c>
      <c r="M1250" s="185" t="n">
        <v>1.56</v>
      </c>
      <c r="N1250" s="1" t="n">
        <v>0</v>
      </c>
      <c r="O1250" s="1" t="n">
        <v>0</v>
      </c>
      <c r="P1250" s="1" t="n">
        <v>0</v>
      </c>
      <c r="Q1250" s="1" t="n">
        <v>1</v>
      </c>
      <c r="R1250" s="1" t="n">
        <v>2.3999E-005</v>
      </c>
      <c r="S1250" s="1" t="n">
        <v>6.531E-007</v>
      </c>
      <c r="T1250" s="1" t="n">
        <v>3</v>
      </c>
      <c r="U1250" s="1" t="n">
        <v>0</v>
      </c>
      <c r="V1250" s="1" t="n">
        <v>0</v>
      </c>
      <c r="W1250" s="186" t="s">
        <v>567</v>
      </c>
      <c r="X1250" s="1" t="s">
        <v>1613</v>
      </c>
      <c r="Y1250" s="1" t="s">
        <v>309</v>
      </c>
    </row>
    <row r="1251" customFormat="false" ht="14.25" hidden="false" customHeight="true" outlineLevel="0" collapsed="false">
      <c r="A1251" s="1" t="s">
        <v>1934</v>
      </c>
      <c r="B1251" s="1" t="s">
        <v>305</v>
      </c>
      <c r="C1251" s="1" t="n">
        <v>0</v>
      </c>
      <c r="D1251" s="1" t="n">
        <v>200</v>
      </c>
      <c r="E1251" s="1" t="n">
        <v>976</v>
      </c>
      <c r="F1251" s="1" t="s">
        <v>306</v>
      </c>
      <c r="G1251" s="184" t="n">
        <v>0.0023912</v>
      </c>
      <c r="H1251" s="184" t="n">
        <v>6.43E-005</v>
      </c>
      <c r="I1251" s="184" t="n">
        <v>-8.2317E-006</v>
      </c>
      <c r="J1251" s="184" t="n">
        <v>-4.07E-007</v>
      </c>
      <c r="K1251" s="184" t="n">
        <v>0.0023994</v>
      </c>
      <c r="L1251" s="184" t="n">
        <v>6.47E-005</v>
      </c>
      <c r="M1251" s="185" t="n">
        <v>1.54</v>
      </c>
      <c r="N1251" s="1" t="n">
        <v>0</v>
      </c>
      <c r="O1251" s="1" t="n">
        <v>0</v>
      </c>
      <c r="P1251" s="1" t="n">
        <v>0</v>
      </c>
      <c r="Q1251" s="1" t="n">
        <v>1</v>
      </c>
      <c r="R1251" s="1" t="n">
        <v>2.3994E-005</v>
      </c>
      <c r="S1251" s="1" t="n">
        <v>6.468E-007</v>
      </c>
      <c r="T1251" s="1" t="n">
        <v>3</v>
      </c>
      <c r="U1251" s="1" t="n">
        <v>0</v>
      </c>
      <c r="V1251" s="1" t="n">
        <v>0</v>
      </c>
      <c r="W1251" s="186" t="s">
        <v>1935</v>
      </c>
      <c r="X1251" s="1" t="s">
        <v>1613</v>
      </c>
      <c r="Y1251" s="1" t="s">
        <v>309</v>
      </c>
    </row>
    <row r="1252" customFormat="false" ht="14.25" hidden="false" customHeight="true" outlineLevel="0" collapsed="false">
      <c r="A1252" s="1" t="s">
        <v>1934</v>
      </c>
      <c r="B1252" s="1" t="s">
        <v>305</v>
      </c>
      <c r="C1252" s="1" t="n">
        <v>0</v>
      </c>
      <c r="D1252" s="1" t="n">
        <v>200</v>
      </c>
      <c r="E1252" s="1" t="n">
        <v>976</v>
      </c>
      <c r="F1252" s="1" t="s">
        <v>306</v>
      </c>
      <c r="G1252" s="184" t="n">
        <v>0.0023905</v>
      </c>
      <c r="H1252" s="184" t="n">
        <v>6.39E-005</v>
      </c>
      <c r="I1252" s="184" t="n">
        <v>-8.2317E-006</v>
      </c>
      <c r="J1252" s="184" t="n">
        <v>-4.07E-007</v>
      </c>
      <c r="K1252" s="184" t="n">
        <v>0.0023987</v>
      </c>
      <c r="L1252" s="184" t="n">
        <v>6.43E-005</v>
      </c>
      <c r="M1252" s="185" t="n">
        <v>1.54</v>
      </c>
      <c r="N1252" s="1" t="n">
        <v>0</v>
      </c>
      <c r="O1252" s="1" t="n">
        <v>0</v>
      </c>
      <c r="P1252" s="1" t="n">
        <v>0</v>
      </c>
      <c r="Q1252" s="1" t="n">
        <v>1</v>
      </c>
      <c r="R1252" s="1" t="n">
        <v>2.3987E-005</v>
      </c>
      <c r="S1252" s="1" t="n">
        <v>6.435E-007</v>
      </c>
      <c r="T1252" s="1" t="n">
        <v>3</v>
      </c>
      <c r="U1252" s="1" t="n">
        <v>0</v>
      </c>
      <c r="V1252" s="1" t="n">
        <v>0</v>
      </c>
      <c r="W1252" s="186" t="s">
        <v>1389</v>
      </c>
      <c r="X1252" s="1" t="s">
        <v>1613</v>
      </c>
      <c r="Y1252" s="1" t="s">
        <v>309</v>
      </c>
    </row>
    <row r="1253" customFormat="false" ht="14.25" hidden="false" customHeight="true" outlineLevel="0" collapsed="false">
      <c r="A1253" s="1" t="s">
        <v>1936</v>
      </c>
      <c r="B1253" s="1" t="s">
        <v>305</v>
      </c>
      <c r="C1253" s="1" t="n">
        <v>0</v>
      </c>
      <c r="D1253" s="1" t="n">
        <v>200</v>
      </c>
      <c r="E1253" s="1" t="n">
        <v>976</v>
      </c>
      <c r="F1253" s="1" t="s">
        <v>306</v>
      </c>
      <c r="G1253" s="184" t="n">
        <v>0.0015305</v>
      </c>
      <c r="H1253" s="184" t="n">
        <v>4.44E-005</v>
      </c>
      <c r="I1253" s="184" t="n">
        <v>-8.2317E-006</v>
      </c>
      <c r="J1253" s="184" t="n">
        <v>-4.07E-007</v>
      </c>
      <c r="K1253" s="184" t="n">
        <v>0.0015387</v>
      </c>
      <c r="L1253" s="184" t="n">
        <v>4.48E-005</v>
      </c>
      <c r="M1253" s="185" t="n">
        <v>1.67</v>
      </c>
      <c r="N1253" s="1" t="n">
        <v>0</v>
      </c>
      <c r="O1253" s="1" t="n">
        <v>0</v>
      </c>
      <c r="P1253" s="1" t="n">
        <v>0</v>
      </c>
      <c r="Q1253" s="1" t="n">
        <v>1</v>
      </c>
      <c r="R1253" s="1" t="n">
        <v>1.5387E-005</v>
      </c>
      <c r="S1253" s="1" t="n">
        <v>4.482E-007</v>
      </c>
      <c r="T1253" s="1" t="n">
        <v>3</v>
      </c>
      <c r="U1253" s="1" t="n">
        <v>0</v>
      </c>
      <c r="V1253" s="1" t="n">
        <v>0</v>
      </c>
      <c r="W1253" s="186" t="s">
        <v>1937</v>
      </c>
      <c r="X1253" s="1" t="s">
        <v>1613</v>
      </c>
      <c r="Y1253" s="1" t="s">
        <v>309</v>
      </c>
    </row>
    <row r="1254" customFormat="false" ht="14.25" hidden="false" customHeight="true" outlineLevel="0" collapsed="false">
      <c r="A1254" s="1" t="s">
        <v>1936</v>
      </c>
      <c r="B1254" s="1" t="s">
        <v>305</v>
      </c>
      <c r="C1254" s="1" t="n">
        <v>0</v>
      </c>
      <c r="D1254" s="1" t="n">
        <v>200</v>
      </c>
      <c r="E1254" s="1" t="n">
        <v>976</v>
      </c>
      <c r="F1254" s="1" t="s">
        <v>306</v>
      </c>
      <c r="G1254" s="184" t="n">
        <v>0.0015323</v>
      </c>
      <c r="H1254" s="184" t="n">
        <v>4.5E-005</v>
      </c>
      <c r="I1254" s="184" t="n">
        <v>-8.2317E-006</v>
      </c>
      <c r="J1254" s="184" t="n">
        <v>-4.07E-007</v>
      </c>
      <c r="K1254" s="184" t="n">
        <v>0.0015406</v>
      </c>
      <c r="L1254" s="184" t="n">
        <v>4.54E-005</v>
      </c>
      <c r="M1254" s="185" t="n">
        <v>1.69</v>
      </c>
      <c r="N1254" s="1" t="n">
        <v>0</v>
      </c>
      <c r="O1254" s="1" t="n">
        <v>0</v>
      </c>
      <c r="P1254" s="1" t="n">
        <v>0</v>
      </c>
      <c r="Q1254" s="1" t="n">
        <v>1</v>
      </c>
      <c r="R1254" s="1" t="n">
        <v>1.5406E-005</v>
      </c>
      <c r="S1254" s="1" t="n">
        <v>4.537E-007</v>
      </c>
      <c r="T1254" s="1" t="n">
        <v>3</v>
      </c>
      <c r="U1254" s="1" t="n">
        <v>0</v>
      </c>
      <c r="V1254" s="1" t="n">
        <v>0</v>
      </c>
      <c r="W1254" s="186" t="s">
        <v>1938</v>
      </c>
      <c r="X1254" s="1" t="s">
        <v>1613</v>
      </c>
      <c r="Y1254" s="1" t="s">
        <v>309</v>
      </c>
    </row>
    <row r="1255" customFormat="false" ht="14.25" hidden="false" customHeight="true" outlineLevel="0" collapsed="false">
      <c r="A1255" s="1" t="s">
        <v>1936</v>
      </c>
      <c r="B1255" s="1" t="s">
        <v>305</v>
      </c>
      <c r="C1255" s="1" t="n">
        <v>0</v>
      </c>
      <c r="D1255" s="1" t="n">
        <v>200</v>
      </c>
      <c r="E1255" s="1" t="n">
        <v>976</v>
      </c>
      <c r="F1255" s="1" t="s">
        <v>306</v>
      </c>
      <c r="G1255" s="184" t="n">
        <v>0.0015325</v>
      </c>
      <c r="H1255" s="184" t="n">
        <v>4.48E-005</v>
      </c>
      <c r="I1255" s="184" t="n">
        <v>-8.2317E-006</v>
      </c>
      <c r="J1255" s="184" t="n">
        <v>-4.07E-007</v>
      </c>
      <c r="K1255" s="184" t="n">
        <v>0.0015407</v>
      </c>
      <c r="L1255" s="184" t="n">
        <v>4.52E-005</v>
      </c>
      <c r="M1255" s="185" t="n">
        <v>1.68</v>
      </c>
      <c r="N1255" s="1" t="n">
        <v>0</v>
      </c>
      <c r="O1255" s="1" t="n">
        <v>0</v>
      </c>
      <c r="P1255" s="1" t="n">
        <v>0</v>
      </c>
      <c r="Q1255" s="1" t="n">
        <v>1</v>
      </c>
      <c r="R1255" s="1" t="n">
        <v>1.5407E-005</v>
      </c>
      <c r="S1255" s="1" t="n">
        <v>4.517E-007</v>
      </c>
      <c r="T1255" s="1" t="n">
        <v>3</v>
      </c>
      <c r="U1255" s="1" t="n">
        <v>0</v>
      </c>
      <c r="V1255" s="1" t="n">
        <v>0</v>
      </c>
      <c r="W1255" s="186" t="s">
        <v>1939</v>
      </c>
      <c r="X1255" s="1" t="s">
        <v>1613</v>
      </c>
      <c r="Y1255" s="1" t="s">
        <v>309</v>
      </c>
    </row>
    <row r="1256" customFormat="false" ht="14.25" hidden="false" customHeight="true" outlineLevel="0" collapsed="false">
      <c r="A1256" s="1" t="s">
        <v>1940</v>
      </c>
      <c r="B1256" s="1" t="s">
        <v>305</v>
      </c>
      <c r="C1256" s="1" t="n">
        <v>0</v>
      </c>
      <c r="D1256" s="1" t="n">
        <v>200</v>
      </c>
      <c r="E1256" s="1" t="n">
        <v>976</v>
      </c>
      <c r="F1256" s="1" t="s">
        <v>306</v>
      </c>
      <c r="G1256" s="184" t="n">
        <v>0.0015757</v>
      </c>
      <c r="H1256" s="184" t="n">
        <v>4.59E-005</v>
      </c>
      <c r="I1256" s="184" t="n">
        <v>-8.2317E-006</v>
      </c>
      <c r="J1256" s="184" t="n">
        <v>-4.07E-007</v>
      </c>
      <c r="K1256" s="184" t="n">
        <v>0.001584</v>
      </c>
      <c r="L1256" s="184" t="n">
        <v>4.63E-005</v>
      </c>
      <c r="M1256" s="185" t="n">
        <v>1.68</v>
      </c>
      <c r="N1256" s="1" t="n">
        <v>0</v>
      </c>
      <c r="O1256" s="1" t="n">
        <v>0</v>
      </c>
      <c r="P1256" s="1" t="n">
        <v>0</v>
      </c>
      <c r="Q1256" s="1" t="n">
        <v>1</v>
      </c>
      <c r="R1256" s="1" t="n">
        <v>1.584E-005</v>
      </c>
      <c r="S1256" s="1" t="n">
        <v>4.634E-007</v>
      </c>
      <c r="T1256" s="1" t="n">
        <v>3</v>
      </c>
      <c r="U1256" s="1" t="n">
        <v>0</v>
      </c>
      <c r="V1256" s="1" t="n">
        <v>0</v>
      </c>
      <c r="W1256" s="186" t="s">
        <v>1941</v>
      </c>
      <c r="X1256" s="1" t="s">
        <v>1613</v>
      </c>
      <c r="Y1256" s="1" t="s">
        <v>309</v>
      </c>
    </row>
    <row r="1257" customFormat="false" ht="14.25" hidden="false" customHeight="true" outlineLevel="0" collapsed="false">
      <c r="A1257" s="1" t="s">
        <v>1940</v>
      </c>
      <c r="B1257" s="1" t="s">
        <v>305</v>
      </c>
      <c r="C1257" s="1" t="n">
        <v>0</v>
      </c>
      <c r="D1257" s="1" t="n">
        <v>200</v>
      </c>
      <c r="E1257" s="1" t="n">
        <v>976</v>
      </c>
      <c r="F1257" s="1" t="s">
        <v>306</v>
      </c>
      <c r="G1257" s="184" t="n">
        <v>0.0015755</v>
      </c>
      <c r="H1257" s="184" t="n">
        <v>4.54E-005</v>
      </c>
      <c r="I1257" s="184" t="n">
        <v>-8.2317E-006</v>
      </c>
      <c r="J1257" s="184" t="n">
        <v>-4.07E-007</v>
      </c>
      <c r="K1257" s="184" t="n">
        <v>0.0015838</v>
      </c>
      <c r="L1257" s="184" t="n">
        <v>4.58E-005</v>
      </c>
      <c r="M1257" s="185" t="n">
        <v>1.66</v>
      </c>
      <c r="N1257" s="1" t="n">
        <v>0</v>
      </c>
      <c r="O1257" s="1" t="n">
        <v>0</v>
      </c>
      <c r="P1257" s="1" t="n">
        <v>0</v>
      </c>
      <c r="Q1257" s="1" t="n">
        <v>1</v>
      </c>
      <c r="R1257" s="1" t="n">
        <v>1.5838E-005</v>
      </c>
      <c r="S1257" s="1" t="n">
        <v>4.578E-007</v>
      </c>
      <c r="T1257" s="1" t="n">
        <v>3</v>
      </c>
      <c r="U1257" s="1" t="n">
        <v>0</v>
      </c>
      <c r="V1257" s="1" t="n">
        <v>0</v>
      </c>
      <c r="W1257" s="186" t="s">
        <v>1942</v>
      </c>
      <c r="X1257" s="1" t="s">
        <v>1613</v>
      </c>
      <c r="Y1257" s="1" t="s">
        <v>309</v>
      </c>
    </row>
    <row r="1258" customFormat="false" ht="14.25" hidden="false" customHeight="true" outlineLevel="0" collapsed="false">
      <c r="A1258" s="1" t="s">
        <v>1940</v>
      </c>
      <c r="B1258" s="1" t="s">
        <v>305</v>
      </c>
      <c r="C1258" s="1" t="n">
        <v>0</v>
      </c>
      <c r="D1258" s="1" t="n">
        <v>200</v>
      </c>
      <c r="E1258" s="1" t="n">
        <v>976</v>
      </c>
      <c r="F1258" s="1" t="s">
        <v>306</v>
      </c>
      <c r="G1258" s="184" t="n">
        <v>0.0015757</v>
      </c>
      <c r="H1258" s="184" t="n">
        <v>4.55E-005</v>
      </c>
      <c r="I1258" s="184" t="n">
        <v>-8.2317E-006</v>
      </c>
      <c r="J1258" s="184" t="n">
        <v>-4.07E-007</v>
      </c>
      <c r="K1258" s="184" t="n">
        <v>0.001584</v>
      </c>
      <c r="L1258" s="184" t="n">
        <v>4.59E-005</v>
      </c>
      <c r="M1258" s="185" t="n">
        <v>1.66</v>
      </c>
      <c r="N1258" s="1" t="n">
        <v>0</v>
      </c>
      <c r="O1258" s="1" t="n">
        <v>0</v>
      </c>
      <c r="P1258" s="1" t="n">
        <v>0</v>
      </c>
      <c r="Q1258" s="1" t="n">
        <v>1</v>
      </c>
      <c r="R1258" s="1" t="n">
        <v>1.584E-005</v>
      </c>
      <c r="S1258" s="1" t="n">
        <v>4.59E-007</v>
      </c>
      <c r="T1258" s="1" t="n">
        <v>3</v>
      </c>
      <c r="U1258" s="1" t="n">
        <v>0</v>
      </c>
      <c r="V1258" s="1" t="n">
        <v>0</v>
      </c>
      <c r="W1258" s="186" t="s">
        <v>1943</v>
      </c>
      <c r="X1258" s="1" t="s">
        <v>1613</v>
      </c>
      <c r="Y1258" s="1" t="s">
        <v>309</v>
      </c>
    </row>
    <row r="1259" customFormat="false" ht="14.25" hidden="false" customHeight="true" outlineLevel="0" collapsed="false">
      <c r="A1259" s="1" t="s">
        <v>1944</v>
      </c>
      <c r="B1259" s="1" t="s">
        <v>305</v>
      </c>
      <c r="C1259" s="1" t="n">
        <v>0</v>
      </c>
      <c r="D1259" s="1" t="n">
        <v>200</v>
      </c>
      <c r="E1259" s="1" t="n">
        <v>976</v>
      </c>
      <c r="F1259" s="1" t="s">
        <v>306</v>
      </c>
      <c r="G1259" s="184" t="n">
        <v>0.0023068</v>
      </c>
      <c r="H1259" s="184" t="n">
        <v>6.58E-005</v>
      </c>
      <c r="I1259" s="184" t="n">
        <v>-8.2317E-006</v>
      </c>
      <c r="J1259" s="184" t="n">
        <v>-4.07E-007</v>
      </c>
      <c r="K1259" s="184" t="n">
        <v>0.002315</v>
      </c>
      <c r="L1259" s="184" t="n">
        <v>6.62E-005</v>
      </c>
      <c r="M1259" s="185" t="n">
        <v>1.64</v>
      </c>
      <c r="N1259" s="1" t="n">
        <v>0</v>
      </c>
      <c r="O1259" s="1" t="n">
        <v>0</v>
      </c>
      <c r="P1259" s="1" t="n">
        <v>0</v>
      </c>
      <c r="Q1259" s="1" t="n">
        <v>1</v>
      </c>
      <c r="R1259" s="1" t="n">
        <v>2.315E-005</v>
      </c>
      <c r="S1259" s="1" t="n">
        <v>6.622E-007</v>
      </c>
      <c r="T1259" s="1" t="n">
        <v>3</v>
      </c>
      <c r="U1259" s="1" t="n">
        <v>0</v>
      </c>
      <c r="V1259" s="1" t="n">
        <v>0</v>
      </c>
      <c r="W1259" s="186" t="s">
        <v>1945</v>
      </c>
      <c r="X1259" s="1" t="s">
        <v>1613</v>
      </c>
      <c r="Y1259" s="1" t="s">
        <v>309</v>
      </c>
    </row>
    <row r="1260" customFormat="false" ht="14.25" hidden="false" customHeight="true" outlineLevel="0" collapsed="false">
      <c r="A1260" s="1" t="s">
        <v>1944</v>
      </c>
      <c r="B1260" s="1" t="s">
        <v>305</v>
      </c>
      <c r="C1260" s="1" t="n">
        <v>0</v>
      </c>
      <c r="D1260" s="1" t="n">
        <v>200</v>
      </c>
      <c r="E1260" s="1" t="n">
        <v>976</v>
      </c>
      <c r="F1260" s="1" t="s">
        <v>306</v>
      </c>
      <c r="G1260" s="184" t="n">
        <v>0.0023068</v>
      </c>
      <c r="H1260" s="184" t="n">
        <v>6.57E-005</v>
      </c>
      <c r="I1260" s="184" t="n">
        <v>-8.2317E-006</v>
      </c>
      <c r="J1260" s="184" t="n">
        <v>-4.07E-007</v>
      </c>
      <c r="K1260" s="184" t="n">
        <v>0.002315</v>
      </c>
      <c r="L1260" s="184" t="n">
        <v>6.61E-005</v>
      </c>
      <c r="M1260" s="185" t="n">
        <v>1.64</v>
      </c>
      <c r="N1260" s="1" t="n">
        <v>0</v>
      </c>
      <c r="O1260" s="1" t="n">
        <v>0</v>
      </c>
      <c r="P1260" s="1" t="n">
        <v>0</v>
      </c>
      <c r="Q1260" s="1" t="n">
        <v>1</v>
      </c>
      <c r="R1260" s="1" t="n">
        <v>2.315E-005</v>
      </c>
      <c r="S1260" s="1" t="n">
        <v>6.613E-007</v>
      </c>
      <c r="T1260" s="1" t="n">
        <v>3</v>
      </c>
      <c r="U1260" s="1" t="n">
        <v>0</v>
      </c>
      <c r="V1260" s="1" t="n">
        <v>0</v>
      </c>
      <c r="W1260" s="186" t="s">
        <v>1946</v>
      </c>
      <c r="X1260" s="1" t="s">
        <v>1613</v>
      </c>
      <c r="Y1260" s="1" t="s">
        <v>309</v>
      </c>
    </row>
    <row r="1261" customFormat="false" ht="14.25" hidden="false" customHeight="true" outlineLevel="0" collapsed="false">
      <c r="A1261" s="1" t="s">
        <v>1944</v>
      </c>
      <c r="B1261" s="1" t="s">
        <v>305</v>
      </c>
      <c r="C1261" s="1" t="n">
        <v>0</v>
      </c>
      <c r="D1261" s="1" t="n">
        <v>200</v>
      </c>
      <c r="E1261" s="1" t="n">
        <v>976</v>
      </c>
      <c r="F1261" s="1" t="s">
        <v>306</v>
      </c>
      <c r="G1261" s="184" t="n">
        <v>0.0023062</v>
      </c>
      <c r="H1261" s="184" t="n">
        <v>6.58E-005</v>
      </c>
      <c r="I1261" s="184" t="n">
        <v>-8.2317E-006</v>
      </c>
      <c r="J1261" s="184" t="n">
        <v>-4.07E-007</v>
      </c>
      <c r="K1261" s="184" t="n">
        <v>0.0023144</v>
      </c>
      <c r="L1261" s="184" t="n">
        <v>6.62E-005</v>
      </c>
      <c r="M1261" s="185" t="n">
        <v>1.64</v>
      </c>
      <c r="N1261" s="1" t="n">
        <v>0</v>
      </c>
      <c r="O1261" s="1" t="n">
        <v>0</v>
      </c>
      <c r="P1261" s="1" t="n">
        <v>0</v>
      </c>
      <c r="Q1261" s="1" t="n">
        <v>1</v>
      </c>
      <c r="R1261" s="1" t="n">
        <v>2.3144E-005</v>
      </c>
      <c r="S1261" s="1" t="n">
        <v>6.618E-007</v>
      </c>
      <c r="T1261" s="1" t="n">
        <v>3</v>
      </c>
      <c r="U1261" s="1" t="n">
        <v>0</v>
      </c>
      <c r="V1261" s="1" t="n">
        <v>0</v>
      </c>
      <c r="W1261" s="186" t="s">
        <v>1947</v>
      </c>
      <c r="X1261" s="1" t="s">
        <v>1613</v>
      </c>
      <c r="Y1261" s="1" t="s">
        <v>309</v>
      </c>
    </row>
    <row r="1262" customFormat="false" ht="14.25" hidden="false" customHeight="true" outlineLevel="0" collapsed="false">
      <c r="A1262" s="1" t="s">
        <v>1948</v>
      </c>
      <c r="B1262" s="1" t="s">
        <v>305</v>
      </c>
      <c r="C1262" s="1" t="n">
        <v>0</v>
      </c>
      <c r="D1262" s="1" t="n">
        <v>200</v>
      </c>
      <c r="E1262" s="1" t="n">
        <v>976</v>
      </c>
      <c r="F1262" s="1" t="s">
        <v>306</v>
      </c>
      <c r="G1262" s="184" t="n">
        <v>0.0020282</v>
      </c>
      <c r="H1262" s="184" t="n">
        <v>5.76E-005</v>
      </c>
      <c r="I1262" s="184" t="n">
        <v>-8.2317E-006</v>
      </c>
      <c r="J1262" s="184" t="n">
        <v>-4.07E-007</v>
      </c>
      <c r="K1262" s="184" t="n">
        <v>0.0020364</v>
      </c>
      <c r="L1262" s="184" t="n">
        <v>5.8E-005</v>
      </c>
      <c r="M1262" s="185" t="n">
        <v>1.63</v>
      </c>
      <c r="N1262" s="1" t="n">
        <v>0</v>
      </c>
      <c r="O1262" s="1" t="n">
        <v>0</v>
      </c>
      <c r="P1262" s="1" t="n">
        <v>0</v>
      </c>
      <c r="Q1262" s="1" t="n">
        <v>1</v>
      </c>
      <c r="R1262" s="1" t="n">
        <v>2.0364E-005</v>
      </c>
      <c r="S1262" s="1" t="n">
        <v>5.802E-007</v>
      </c>
      <c r="T1262" s="1" t="n">
        <v>3</v>
      </c>
      <c r="U1262" s="1" t="n">
        <v>0</v>
      </c>
      <c r="V1262" s="1" t="n">
        <v>0</v>
      </c>
      <c r="W1262" s="186" t="s">
        <v>1949</v>
      </c>
      <c r="X1262" s="1" t="s">
        <v>1613</v>
      </c>
      <c r="Y1262" s="1" t="s">
        <v>309</v>
      </c>
    </row>
    <row r="1263" customFormat="false" ht="14.25" hidden="false" customHeight="true" outlineLevel="0" collapsed="false">
      <c r="A1263" s="1" t="s">
        <v>1948</v>
      </c>
      <c r="B1263" s="1" t="s">
        <v>305</v>
      </c>
      <c r="C1263" s="1" t="n">
        <v>0</v>
      </c>
      <c r="D1263" s="1" t="n">
        <v>200</v>
      </c>
      <c r="E1263" s="1" t="n">
        <v>976</v>
      </c>
      <c r="F1263" s="1" t="s">
        <v>306</v>
      </c>
      <c r="G1263" s="184" t="n">
        <v>0.0020281</v>
      </c>
      <c r="H1263" s="184" t="n">
        <v>5.73E-005</v>
      </c>
      <c r="I1263" s="184" t="n">
        <v>-8.2317E-006</v>
      </c>
      <c r="J1263" s="184" t="n">
        <v>-4.07E-007</v>
      </c>
      <c r="K1263" s="184" t="n">
        <v>0.0020363</v>
      </c>
      <c r="L1263" s="184" t="n">
        <v>5.77E-005</v>
      </c>
      <c r="M1263" s="185" t="n">
        <v>1.62</v>
      </c>
      <c r="N1263" s="1" t="n">
        <v>0</v>
      </c>
      <c r="O1263" s="1" t="n">
        <v>0</v>
      </c>
      <c r="P1263" s="1" t="n">
        <v>0</v>
      </c>
      <c r="Q1263" s="1" t="n">
        <v>1</v>
      </c>
      <c r="R1263" s="1" t="n">
        <v>2.0363E-005</v>
      </c>
      <c r="S1263" s="1" t="n">
        <v>5.77E-007</v>
      </c>
      <c r="T1263" s="1" t="n">
        <v>3</v>
      </c>
      <c r="U1263" s="1" t="n">
        <v>0</v>
      </c>
      <c r="V1263" s="1" t="n">
        <v>0</v>
      </c>
      <c r="W1263" s="186" t="s">
        <v>1950</v>
      </c>
      <c r="X1263" s="1" t="s">
        <v>1613</v>
      </c>
      <c r="Y1263" s="1" t="s">
        <v>309</v>
      </c>
    </row>
    <row r="1264" customFormat="false" ht="14.25" hidden="false" customHeight="true" outlineLevel="0" collapsed="false">
      <c r="A1264" s="1" t="s">
        <v>1948</v>
      </c>
      <c r="B1264" s="1" t="s">
        <v>305</v>
      </c>
      <c r="C1264" s="1" t="n">
        <v>0</v>
      </c>
      <c r="D1264" s="1" t="n">
        <v>200</v>
      </c>
      <c r="E1264" s="1" t="n">
        <v>976</v>
      </c>
      <c r="F1264" s="1" t="s">
        <v>306</v>
      </c>
      <c r="G1264" s="184" t="n">
        <v>0.0020279</v>
      </c>
      <c r="H1264" s="184" t="n">
        <v>5.73E-005</v>
      </c>
      <c r="I1264" s="184" t="n">
        <v>-8.2317E-006</v>
      </c>
      <c r="J1264" s="184" t="n">
        <v>-4.07E-007</v>
      </c>
      <c r="K1264" s="184" t="n">
        <v>0.0020361</v>
      </c>
      <c r="L1264" s="184" t="n">
        <v>5.78E-005</v>
      </c>
      <c r="M1264" s="185" t="n">
        <v>1.62</v>
      </c>
      <c r="N1264" s="1" t="n">
        <v>0</v>
      </c>
      <c r="O1264" s="1" t="n">
        <v>0</v>
      </c>
      <c r="P1264" s="1" t="n">
        <v>0</v>
      </c>
      <c r="Q1264" s="1" t="n">
        <v>1</v>
      </c>
      <c r="R1264" s="1" t="n">
        <v>2.0361E-005</v>
      </c>
      <c r="S1264" s="1" t="n">
        <v>5.775E-007</v>
      </c>
      <c r="T1264" s="1" t="n">
        <v>3</v>
      </c>
      <c r="U1264" s="1" t="n">
        <v>0</v>
      </c>
      <c r="V1264" s="1" t="n">
        <v>0</v>
      </c>
      <c r="W1264" s="186" t="s">
        <v>1951</v>
      </c>
      <c r="X1264" s="1" t="s">
        <v>1613</v>
      </c>
      <c r="Y1264" s="1" t="s">
        <v>309</v>
      </c>
    </row>
    <row r="1265" customFormat="false" ht="14.25" hidden="false" customHeight="true" outlineLevel="0" collapsed="false">
      <c r="A1265" s="1" t="s">
        <v>1952</v>
      </c>
      <c r="B1265" s="1" t="s">
        <v>305</v>
      </c>
      <c r="C1265" s="1" t="n">
        <v>0</v>
      </c>
      <c r="D1265" s="1" t="n">
        <v>200</v>
      </c>
      <c r="E1265" s="1" t="n">
        <v>976</v>
      </c>
      <c r="F1265" s="1" t="s">
        <v>306</v>
      </c>
      <c r="G1265" s="184" t="n">
        <v>0.0029712</v>
      </c>
      <c r="H1265" s="184" t="n">
        <v>7.48E-005</v>
      </c>
      <c r="I1265" s="184" t="n">
        <v>-8.2317E-006</v>
      </c>
      <c r="J1265" s="184" t="n">
        <v>-4.07E-007</v>
      </c>
      <c r="K1265" s="184" t="n">
        <v>0.0029794</v>
      </c>
      <c r="L1265" s="184" t="n">
        <v>7.52E-005</v>
      </c>
      <c r="M1265" s="185" t="n">
        <v>1.45</v>
      </c>
      <c r="N1265" s="1" t="n">
        <v>0</v>
      </c>
      <c r="O1265" s="1" t="n">
        <v>0</v>
      </c>
      <c r="P1265" s="1" t="n">
        <v>0</v>
      </c>
      <c r="Q1265" s="1" t="n">
        <v>1</v>
      </c>
      <c r="R1265" s="1" t="n">
        <v>2.9794E-005</v>
      </c>
      <c r="S1265" s="1" t="n">
        <v>7.523E-007</v>
      </c>
      <c r="T1265" s="1" t="n">
        <v>4</v>
      </c>
      <c r="U1265" s="1" t="n">
        <v>0</v>
      </c>
      <c r="V1265" s="1" t="n">
        <v>0</v>
      </c>
      <c r="W1265" s="186" t="s">
        <v>1953</v>
      </c>
      <c r="X1265" s="1" t="s">
        <v>1613</v>
      </c>
      <c r="Y1265" s="1" t="s">
        <v>309</v>
      </c>
    </row>
    <row r="1266" customFormat="false" ht="14.25" hidden="false" customHeight="true" outlineLevel="0" collapsed="false">
      <c r="A1266" s="1" t="s">
        <v>1952</v>
      </c>
      <c r="B1266" s="1" t="s">
        <v>305</v>
      </c>
      <c r="C1266" s="1" t="n">
        <v>0</v>
      </c>
      <c r="D1266" s="1" t="n">
        <v>200</v>
      </c>
      <c r="E1266" s="1" t="n">
        <v>976</v>
      </c>
      <c r="F1266" s="1" t="s">
        <v>306</v>
      </c>
      <c r="G1266" s="184" t="n">
        <v>0.0029708</v>
      </c>
      <c r="H1266" s="184" t="n">
        <v>7.44E-005</v>
      </c>
      <c r="I1266" s="184" t="n">
        <v>-8.2317E-006</v>
      </c>
      <c r="J1266" s="184" t="n">
        <v>-4.07E-007</v>
      </c>
      <c r="K1266" s="184" t="n">
        <v>0.002979</v>
      </c>
      <c r="L1266" s="184" t="n">
        <v>7.48E-005</v>
      </c>
      <c r="M1266" s="185" t="n">
        <v>1.44</v>
      </c>
      <c r="N1266" s="1" t="n">
        <v>0</v>
      </c>
      <c r="O1266" s="1" t="n">
        <v>0</v>
      </c>
      <c r="P1266" s="1" t="n">
        <v>0</v>
      </c>
      <c r="Q1266" s="1" t="n">
        <v>1</v>
      </c>
      <c r="R1266" s="1" t="n">
        <v>2.979E-005</v>
      </c>
      <c r="S1266" s="1" t="n">
        <v>7.48E-007</v>
      </c>
      <c r="T1266" s="1" t="n">
        <v>4</v>
      </c>
      <c r="U1266" s="1" t="n">
        <v>0</v>
      </c>
      <c r="V1266" s="1" t="n">
        <v>0</v>
      </c>
      <c r="W1266" s="186" t="s">
        <v>1954</v>
      </c>
      <c r="X1266" s="1" t="s">
        <v>1613</v>
      </c>
      <c r="Y1266" s="1" t="s">
        <v>309</v>
      </c>
    </row>
    <row r="1267" customFormat="false" ht="14.25" hidden="false" customHeight="true" outlineLevel="0" collapsed="false">
      <c r="A1267" s="1" t="s">
        <v>1952</v>
      </c>
      <c r="B1267" s="1" t="s">
        <v>305</v>
      </c>
      <c r="C1267" s="1" t="n">
        <v>0</v>
      </c>
      <c r="D1267" s="1" t="n">
        <v>200</v>
      </c>
      <c r="E1267" s="1" t="n">
        <v>976</v>
      </c>
      <c r="F1267" s="1" t="s">
        <v>306</v>
      </c>
      <c r="G1267" s="184" t="n">
        <v>0.0029682</v>
      </c>
      <c r="H1267" s="184" t="n">
        <v>7.34E-005</v>
      </c>
      <c r="I1267" s="184" t="n">
        <v>-8.2317E-006</v>
      </c>
      <c r="J1267" s="184" t="n">
        <v>-4.07E-007</v>
      </c>
      <c r="K1267" s="184" t="n">
        <v>0.0029764</v>
      </c>
      <c r="L1267" s="184" t="n">
        <v>7.38E-005</v>
      </c>
      <c r="M1267" s="185" t="n">
        <v>1.42</v>
      </c>
      <c r="N1267" s="1" t="n">
        <v>0</v>
      </c>
      <c r="O1267" s="1" t="n">
        <v>0</v>
      </c>
      <c r="P1267" s="1" t="n">
        <v>0</v>
      </c>
      <c r="Q1267" s="1" t="n">
        <v>1</v>
      </c>
      <c r="R1267" s="1" t="n">
        <v>2.9764E-005</v>
      </c>
      <c r="S1267" s="1" t="n">
        <v>7.385E-007</v>
      </c>
      <c r="T1267" s="1" t="n">
        <v>4</v>
      </c>
      <c r="U1267" s="1" t="n">
        <v>0</v>
      </c>
      <c r="V1267" s="1" t="n">
        <v>0</v>
      </c>
      <c r="W1267" s="186" t="s">
        <v>1955</v>
      </c>
      <c r="X1267" s="1" t="s">
        <v>1613</v>
      </c>
      <c r="Y1267" s="1" t="s">
        <v>309</v>
      </c>
    </row>
    <row r="1268" customFormat="false" ht="14.25" hidden="false" customHeight="true" outlineLevel="0" collapsed="false">
      <c r="A1268" s="1" t="s">
        <v>1956</v>
      </c>
      <c r="B1268" s="1" t="s">
        <v>305</v>
      </c>
      <c r="C1268" s="1" t="n">
        <v>0</v>
      </c>
      <c r="D1268" s="1" t="n">
        <v>200</v>
      </c>
      <c r="E1268" s="1" t="n">
        <v>976</v>
      </c>
      <c r="F1268" s="1" t="s">
        <v>306</v>
      </c>
      <c r="G1268" s="184" t="n">
        <v>0.0019731</v>
      </c>
      <c r="H1268" s="184" t="n">
        <v>5.02E-005</v>
      </c>
      <c r="I1268" s="184" t="n">
        <v>-8.2317E-006</v>
      </c>
      <c r="J1268" s="184" t="n">
        <v>-4.07E-007</v>
      </c>
      <c r="K1268" s="184" t="n">
        <v>0.0019813</v>
      </c>
      <c r="L1268" s="184" t="n">
        <v>5.06E-005</v>
      </c>
      <c r="M1268" s="185" t="n">
        <v>1.46</v>
      </c>
      <c r="N1268" s="1" t="n">
        <v>0</v>
      </c>
      <c r="O1268" s="1" t="n">
        <v>0</v>
      </c>
      <c r="P1268" s="1" t="n">
        <v>0</v>
      </c>
      <c r="Q1268" s="1" t="n">
        <v>1</v>
      </c>
      <c r="R1268" s="1" t="n">
        <v>1.9813E-005</v>
      </c>
      <c r="S1268" s="1" t="n">
        <v>5.065E-007</v>
      </c>
      <c r="T1268" s="1" t="n">
        <v>3</v>
      </c>
      <c r="U1268" s="1" t="n">
        <v>0</v>
      </c>
      <c r="V1268" s="1" t="n">
        <v>0</v>
      </c>
      <c r="W1268" s="186" t="s">
        <v>1957</v>
      </c>
      <c r="X1268" s="1" t="s">
        <v>1613</v>
      </c>
      <c r="Y1268" s="1" t="s">
        <v>309</v>
      </c>
    </row>
    <row r="1269" customFormat="false" ht="14.25" hidden="false" customHeight="true" outlineLevel="0" collapsed="false">
      <c r="A1269" s="1" t="s">
        <v>1956</v>
      </c>
      <c r="B1269" s="1" t="s">
        <v>305</v>
      </c>
      <c r="C1269" s="1" t="n">
        <v>0</v>
      </c>
      <c r="D1269" s="1" t="n">
        <v>200</v>
      </c>
      <c r="E1269" s="1" t="n">
        <v>976</v>
      </c>
      <c r="F1269" s="1" t="s">
        <v>306</v>
      </c>
      <c r="G1269" s="184" t="n">
        <v>0.0019724</v>
      </c>
      <c r="H1269" s="184" t="n">
        <v>5.06E-005</v>
      </c>
      <c r="I1269" s="184" t="n">
        <v>-8.2317E-006</v>
      </c>
      <c r="J1269" s="184" t="n">
        <v>-4.07E-007</v>
      </c>
      <c r="K1269" s="184" t="n">
        <v>0.0019807</v>
      </c>
      <c r="L1269" s="184" t="n">
        <v>5.1E-005</v>
      </c>
      <c r="M1269" s="185" t="n">
        <v>1.48</v>
      </c>
      <c r="N1269" s="1" t="n">
        <v>0</v>
      </c>
      <c r="O1269" s="1" t="n">
        <v>0</v>
      </c>
      <c r="P1269" s="1" t="n">
        <v>0</v>
      </c>
      <c r="Q1269" s="1" t="n">
        <v>1</v>
      </c>
      <c r="R1269" s="1" t="n">
        <v>1.9807E-005</v>
      </c>
      <c r="S1269" s="1" t="n">
        <v>5.1E-007</v>
      </c>
      <c r="T1269" s="1" t="n">
        <v>3</v>
      </c>
      <c r="U1269" s="1" t="n">
        <v>0</v>
      </c>
      <c r="V1269" s="1" t="n">
        <v>0</v>
      </c>
      <c r="W1269" s="186" t="s">
        <v>1958</v>
      </c>
      <c r="X1269" s="1" t="s">
        <v>1613</v>
      </c>
      <c r="Y1269" s="1" t="s">
        <v>309</v>
      </c>
    </row>
    <row r="1270" customFormat="false" ht="14.25" hidden="false" customHeight="true" outlineLevel="0" collapsed="false">
      <c r="A1270" s="1" t="s">
        <v>1956</v>
      </c>
      <c r="B1270" s="1" t="s">
        <v>305</v>
      </c>
      <c r="C1270" s="1" t="n">
        <v>0</v>
      </c>
      <c r="D1270" s="1" t="n">
        <v>200</v>
      </c>
      <c r="E1270" s="1" t="n">
        <v>976</v>
      </c>
      <c r="F1270" s="1" t="s">
        <v>306</v>
      </c>
      <c r="G1270" s="184" t="n">
        <v>0.0019711</v>
      </c>
      <c r="H1270" s="184" t="n">
        <v>5E-005</v>
      </c>
      <c r="I1270" s="184" t="n">
        <v>-8.2317E-006</v>
      </c>
      <c r="J1270" s="184" t="n">
        <v>-4.07E-007</v>
      </c>
      <c r="K1270" s="184" t="n">
        <v>0.0019794</v>
      </c>
      <c r="L1270" s="184" t="n">
        <v>5.04E-005</v>
      </c>
      <c r="M1270" s="185" t="n">
        <v>1.46</v>
      </c>
      <c r="N1270" s="1" t="n">
        <v>0</v>
      </c>
      <c r="O1270" s="1" t="n">
        <v>0</v>
      </c>
      <c r="P1270" s="1" t="n">
        <v>0</v>
      </c>
      <c r="Q1270" s="1" t="n">
        <v>1</v>
      </c>
      <c r="R1270" s="1" t="n">
        <v>1.9794E-005</v>
      </c>
      <c r="S1270" s="1" t="n">
        <v>5.036E-007</v>
      </c>
      <c r="T1270" s="1" t="n">
        <v>3</v>
      </c>
      <c r="U1270" s="1" t="n">
        <v>0</v>
      </c>
      <c r="V1270" s="1" t="n">
        <v>0</v>
      </c>
      <c r="W1270" s="186" t="s">
        <v>1959</v>
      </c>
      <c r="X1270" s="1" t="s">
        <v>1613</v>
      </c>
      <c r="Y1270" s="1" t="s">
        <v>309</v>
      </c>
    </row>
    <row r="1271" customFormat="false" ht="14.25" hidden="false" customHeight="true" outlineLevel="0" collapsed="false">
      <c r="A1271" s="1" t="s">
        <v>1960</v>
      </c>
      <c r="B1271" s="1" t="s">
        <v>305</v>
      </c>
      <c r="C1271" s="1" t="n">
        <v>0</v>
      </c>
      <c r="D1271" s="1" t="n">
        <v>200</v>
      </c>
      <c r="E1271" s="1" t="n">
        <v>976</v>
      </c>
      <c r="F1271" s="1" t="s">
        <v>306</v>
      </c>
      <c r="G1271" s="184" t="n">
        <v>0.0012088</v>
      </c>
      <c r="H1271" s="184" t="n">
        <v>3.34E-005</v>
      </c>
      <c r="I1271" s="184" t="n">
        <v>-8.2317E-006</v>
      </c>
      <c r="J1271" s="184" t="n">
        <v>-4.07E-007</v>
      </c>
      <c r="K1271" s="184" t="n">
        <v>0.0012171</v>
      </c>
      <c r="L1271" s="184" t="n">
        <v>3.38E-005</v>
      </c>
      <c r="M1271" s="185" t="n">
        <v>1.59</v>
      </c>
      <c r="N1271" s="1" t="n">
        <v>0</v>
      </c>
      <c r="O1271" s="1" t="n">
        <v>0</v>
      </c>
      <c r="P1271" s="1" t="n">
        <v>0</v>
      </c>
      <c r="Q1271" s="1" t="n">
        <v>1</v>
      </c>
      <c r="R1271" s="1" t="n">
        <v>1.2171E-005</v>
      </c>
      <c r="S1271" s="1" t="n">
        <v>3.381E-007</v>
      </c>
      <c r="T1271" s="1" t="n">
        <v>3</v>
      </c>
      <c r="U1271" s="1" t="n">
        <v>0</v>
      </c>
      <c r="V1271" s="1" t="n">
        <v>0</v>
      </c>
      <c r="W1271" s="186" t="s">
        <v>1961</v>
      </c>
      <c r="X1271" s="1" t="s">
        <v>1613</v>
      </c>
      <c r="Y1271" s="1" t="s">
        <v>309</v>
      </c>
    </row>
    <row r="1272" customFormat="false" ht="14.25" hidden="false" customHeight="true" outlineLevel="0" collapsed="false">
      <c r="A1272" s="1" t="s">
        <v>1960</v>
      </c>
      <c r="B1272" s="1" t="s">
        <v>305</v>
      </c>
      <c r="C1272" s="1" t="n">
        <v>0</v>
      </c>
      <c r="D1272" s="1" t="n">
        <v>200</v>
      </c>
      <c r="E1272" s="1" t="n">
        <v>976</v>
      </c>
      <c r="F1272" s="1" t="s">
        <v>306</v>
      </c>
      <c r="G1272" s="184" t="n">
        <v>0.0012087</v>
      </c>
      <c r="H1272" s="184" t="n">
        <v>3.29E-005</v>
      </c>
      <c r="I1272" s="184" t="n">
        <v>-8.2317E-006</v>
      </c>
      <c r="J1272" s="184" t="n">
        <v>-4.07E-007</v>
      </c>
      <c r="K1272" s="184" t="n">
        <v>0.0012169</v>
      </c>
      <c r="L1272" s="184" t="n">
        <v>3.33E-005</v>
      </c>
      <c r="M1272" s="185" t="n">
        <v>1.57</v>
      </c>
      <c r="N1272" s="1" t="n">
        <v>0</v>
      </c>
      <c r="O1272" s="1" t="n">
        <v>0</v>
      </c>
      <c r="P1272" s="1" t="n">
        <v>0</v>
      </c>
      <c r="Q1272" s="1" t="n">
        <v>1</v>
      </c>
      <c r="R1272" s="1" t="n">
        <v>1.2169E-005</v>
      </c>
      <c r="S1272" s="1" t="n">
        <v>3.334E-007</v>
      </c>
      <c r="T1272" s="1" t="n">
        <v>3</v>
      </c>
      <c r="U1272" s="1" t="n">
        <v>0</v>
      </c>
      <c r="V1272" s="1" t="n">
        <v>0</v>
      </c>
      <c r="W1272" s="186" t="s">
        <v>1962</v>
      </c>
      <c r="X1272" s="1" t="s">
        <v>1613</v>
      </c>
      <c r="Y1272" s="1" t="s">
        <v>309</v>
      </c>
    </row>
    <row r="1273" customFormat="false" ht="14.25" hidden="false" customHeight="true" outlineLevel="0" collapsed="false">
      <c r="A1273" s="1" t="s">
        <v>1960</v>
      </c>
      <c r="B1273" s="1" t="s">
        <v>305</v>
      </c>
      <c r="C1273" s="1" t="n">
        <v>0</v>
      </c>
      <c r="D1273" s="1" t="n">
        <v>200</v>
      </c>
      <c r="E1273" s="1" t="n">
        <v>976</v>
      </c>
      <c r="F1273" s="1" t="s">
        <v>306</v>
      </c>
      <c r="G1273" s="184" t="n">
        <v>0.0012087</v>
      </c>
      <c r="H1273" s="184" t="n">
        <v>3.32E-005</v>
      </c>
      <c r="I1273" s="184" t="n">
        <v>-8.2317E-006</v>
      </c>
      <c r="J1273" s="184" t="n">
        <v>-4.07E-007</v>
      </c>
      <c r="K1273" s="184" t="n">
        <v>0.0012169</v>
      </c>
      <c r="L1273" s="184" t="n">
        <v>3.36E-005</v>
      </c>
      <c r="M1273" s="185" t="n">
        <v>1.58</v>
      </c>
      <c r="N1273" s="1" t="n">
        <v>0</v>
      </c>
      <c r="O1273" s="1" t="n">
        <v>0</v>
      </c>
      <c r="P1273" s="1" t="n">
        <v>0</v>
      </c>
      <c r="Q1273" s="1" t="n">
        <v>1</v>
      </c>
      <c r="R1273" s="1" t="n">
        <v>1.2169E-005</v>
      </c>
      <c r="S1273" s="1" t="n">
        <v>3.356E-007</v>
      </c>
      <c r="T1273" s="1" t="n">
        <v>3</v>
      </c>
      <c r="U1273" s="1" t="n">
        <v>0</v>
      </c>
      <c r="V1273" s="1" t="n">
        <v>0</v>
      </c>
      <c r="W1273" s="186" t="s">
        <v>1963</v>
      </c>
      <c r="X1273" s="1" t="s">
        <v>1613</v>
      </c>
      <c r="Y1273" s="1" t="s">
        <v>309</v>
      </c>
    </row>
    <row r="1274" customFormat="false" ht="14.25" hidden="false" customHeight="true" outlineLevel="0" collapsed="false">
      <c r="A1274" s="1" t="s">
        <v>1964</v>
      </c>
      <c r="B1274" s="1" t="s">
        <v>305</v>
      </c>
      <c r="C1274" s="1" t="n">
        <v>0</v>
      </c>
      <c r="D1274" s="1" t="n">
        <v>200</v>
      </c>
      <c r="E1274" s="1" t="n">
        <v>976</v>
      </c>
      <c r="F1274" s="1" t="s">
        <v>306</v>
      </c>
      <c r="G1274" s="184" t="n">
        <v>0.0013059</v>
      </c>
      <c r="H1274" s="184" t="n">
        <v>3.6E-005</v>
      </c>
      <c r="I1274" s="184" t="n">
        <v>-8.2317E-006</v>
      </c>
      <c r="J1274" s="184" t="n">
        <v>-4.07E-007</v>
      </c>
      <c r="K1274" s="184" t="n">
        <v>0.0013141</v>
      </c>
      <c r="L1274" s="184" t="n">
        <v>3.64E-005</v>
      </c>
      <c r="M1274" s="185" t="n">
        <v>1.59</v>
      </c>
      <c r="N1274" s="1" t="n">
        <v>0</v>
      </c>
      <c r="O1274" s="1" t="n">
        <v>0</v>
      </c>
      <c r="P1274" s="1" t="n">
        <v>0</v>
      </c>
      <c r="Q1274" s="1" t="n">
        <v>1</v>
      </c>
      <c r="R1274" s="1" t="n">
        <v>1.3141E-005</v>
      </c>
      <c r="S1274" s="1" t="n">
        <v>3.638E-007</v>
      </c>
      <c r="T1274" s="1" t="n">
        <v>3</v>
      </c>
      <c r="U1274" s="1" t="n">
        <v>0</v>
      </c>
      <c r="V1274" s="1" t="n">
        <v>0</v>
      </c>
      <c r="W1274" s="186" t="s">
        <v>1965</v>
      </c>
      <c r="X1274" s="1" t="s">
        <v>1613</v>
      </c>
      <c r="Y1274" s="1" t="s">
        <v>309</v>
      </c>
    </row>
    <row r="1275" customFormat="false" ht="14.25" hidden="false" customHeight="true" outlineLevel="0" collapsed="false">
      <c r="A1275" s="1" t="s">
        <v>1964</v>
      </c>
      <c r="B1275" s="1" t="s">
        <v>305</v>
      </c>
      <c r="C1275" s="1" t="n">
        <v>0</v>
      </c>
      <c r="D1275" s="1" t="n">
        <v>200</v>
      </c>
      <c r="E1275" s="1" t="n">
        <v>976</v>
      </c>
      <c r="F1275" s="1" t="s">
        <v>306</v>
      </c>
      <c r="G1275" s="184" t="n">
        <v>0.0013058</v>
      </c>
      <c r="H1275" s="184" t="n">
        <v>3.58E-005</v>
      </c>
      <c r="I1275" s="184" t="n">
        <v>-8.2317E-006</v>
      </c>
      <c r="J1275" s="184" t="n">
        <v>-4.07E-007</v>
      </c>
      <c r="K1275" s="184" t="n">
        <v>0.0013141</v>
      </c>
      <c r="L1275" s="184" t="n">
        <v>3.62E-005</v>
      </c>
      <c r="M1275" s="185" t="n">
        <v>1.58</v>
      </c>
      <c r="N1275" s="1" t="n">
        <v>0</v>
      </c>
      <c r="O1275" s="1" t="n">
        <v>0</v>
      </c>
      <c r="P1275" s="1" t="n">
        <v>0</v>
      </c>
      <c r="Q1275" s="1" t="n">
        <v>1</v>
      </c>
      <c r="R1275" s="1" t="n">
        <v>1.3141E-005</v>
      </c>
      <c r="S1275" s="1" t="n">
        <v>3.623E-007</v>
      </c>
      <c r="T1275" s="1" t="n">
        <v>3</v>
      </c>
      <c r="U1275" s="1" t="n">
        <v>0</v>
      </c>
      <c r="V1275" s="1" t="n">
        <v>0</v>
      </c>
      <c r="W1275" s="186" t="s">
        <v>1966</v>
      </c>
      <c r="X1275" s="1" t="s">
        <v>1613</v>
      </c>
      <c r="Y1275" s="1" t="s">
        <v>309</v>
      </c>
    </row>
    <row r="1276" customFormat="false" ht="14.25" hidden="false" customHeight="true" outlineLevel="0" collapsed="false">
      <c r="A1276" s="1" t="s">
        <v>1964</v>
      </c>
      <c r="B1276" s="1" t="s">
        <v>305</v>
      </c>
      <c r="C1276" s="1" t="n">
        <v>0</v>
      </c>
      <c r="D1276" s="1" t="n">
        <v>200</v>
      </c>
      <c r="E1276" s="1" t="n">
        <v>976</v>
      </c>
      <c r="F1276" s="1" t="s">
        <v>306</v>
      </c>
      <c r="G1276" s="184" t="n">
        <v>0.0013058</v>
      </c>
      <c r="H1276" s="184" t="n">
        <v>3.57E-005</v>
      </c>
      <c r="I1276" s="184" t="n">
        <v>-8.2317E-006</v>
      </c>
      <c r="J1276" s="184" t="n">
        <v>-4.07E-007</v>
      </c>
      <c r="K1276" s="184" t="n">
        <v>0.001314</v>
      </c>
      <c r="L1276" s="184" t="n">
        <v>3.61E-005</v>
      </c>
      <c r="M1276" s="185" t="n">
        <v>1.58</v>
      </c>
      <c r="N1276" s="1" t="n">
        <v>0</v>
      </c>
      <c r="O1276" s="1" t="n">
        <v>0</v>
      </c>
      <c r="P1276" s="1" t="n">
        <v>0</v>
      </c>
      <c r="Q1276" s="1" t="n">
        <v>1</v>
      </c>
      <c r="R1276" s="1" t="n">
        <v>1.314E-005</v>
      </c>
      <c r="S1276" s="1" t="n">
        <v>3.614E-007</v>
      </c>
      <c r="T1276" s="1" t="n">
        <v>3</v>
      </c>
      <c r="U1276" s="1" t="n">
        <v>0</v>
      </c>
      <c r="V1276" s="1" t="n">
        <v>0</v>
      </c>
      <c r="W1276" s="186" t="s">
        <v>1967</v>
      </c>
      <c r="X1276" s="1" t="s">
        <v>1613</v>
      </c>
      <c r="Y1276" s="1" t="s">
        <v>309</v>
      </c>
    </row>
    <row r="1277" customFormat="false" ht="14.25" hidden="false" customHeight="true" outlineLevel="0" collapsed="false">
      <c r="A1277" s="1" t="s">
        <v>1968</v>
      </c>
      <c r="B1277" s="1" t="s">
        <v>305</v>
      </c>
      <c r="C1277" s="1" t="n">
        <v>0</v>
      </c>
      <c r="D1277" s="1" t="n">
        <v>200</v>
      </c>
      <c r="E1277" s="1" t="n">
        <v>976</v>
      </c>
      <c r="F1277" s="1" t="s">
        <v>306</v>
      </c>
      <c r="G1277" s="184" t="n">
        <v>0.0024637</v>
      </c>
      <c r="H1277" s="184" t="n">
        <v>6.79E-005</v>
      </c>
      <c r="I1277" s="184" t="n">
        <v>-8.2317E-006</v>
      </c>
      <c r="J1277" s="184" t="n">
        <v>-4.07E-007</v>
      </c>
      <c r="K1277" s="184" t="n">
        <v>0.0024719</v>
      </c>
      <c r="L1277" s="184" t="n">
        <v>6.83E-005</v>
      </c>
      <c r="M1277" s="185" t="n">
        <v>1.58</v>
      </c>
      <c r="N1277" s="1" t="n">
        <v>0</v>
      </c>
      <c r="O1277" s="1" t="n">
        <v>0</v>
      </c>
      <c r="P1277" s="1" t="n">
        <v>0</v>
      </c>
      <c r="Q1277" s="1" t="n">
        <v>1</v>
      </c>
      <c r="R1277" s="1" t="n">
        <v>2.4719E-005</v>
      </c>
      <c r="S1277" s="1" t="n">
        <v>6.833E-007</v>
      </c>
      <c r="T1277" s="1" t="n">
        <v>3</v>
      </c>
      <c r="U1277" s="1" t="n">
        <v>0</v>
      </c>
      <c r="V1277" s="1" t="n">
        <v>0</v>
      </c>
      <c r="W1277" s="186" t="s">
        <v>1969</v>
      </c>
      <c r="X1277" s="1" t="s">
        <v>1613</v>
      </c>
      <c r="Y1277" s="1" t="s">
        <v>309</v>
      </c>
    </row>
    <row r="1278" customFormat="false" ht="14.25" hidden="false" customHeight="true" outlineLevel="0" collapsed="false">
      <c r="A1278" s="1" t="s">
        <v>1968</v>
      </c>
      <c r="B1278" s="1" t="s">
        <v>305</v>
      </c>
      <c r="C1278" s="1" t="n">
        <v>0</v>
      </c>
      <c r="D1278" s="1" t="n">
        <v>200</v>
      </c>
      <c r="E1278" s="1" t="n">
        <v>976</v>
      </c>
      <c r="F1278" s="1" t="s">
        <v>306</v>
      </c>
      <c r="G1278" s="184" t="n">
        <v>0.0024633</v>
      </c>
      <c r="H1278" s="184" t="n">
        <v>6.78E-005</v>
      </c>
      <c r="I1278" s="184" t="n">
        <v>-8.2317E-006</v>
      </c>
      <c r="J1278" s="184" t="n">
        <v>-4.07E-007</v>
      </c>
      <c r="K1278" s="184" t="n">
        <v>0.0024715</v>
      </c>
      <c r="L1278" s="184" t="n">
        <v>6.82E-005</v>
      </c>
      <c r="M1278" s="185" t="n">
        <v>1.58</v>
      </c>
      <c r="N1278" s="1" t="n">
        <v>0</v>
      </c>
      <c r="O1278" s="1" t="n">
        <v>0</v>
      </c>
      <c r="P1278" s="1" t="n">
        <v>0</v>
      </c>
      <c r="Q1278" s="1" t="n">
        <v>1</v>
      </c>
      <c r="R1278" s="1" t="n">
        <v>2.4715E-005</v>
      </c>
      <c r="S1278" s="1" t="n">
        <v>6.819E-007</v>
      </c>
      <c r="T1278" s="1" t="n">
        <v>3</v>
      </c>
      <c r="U1278" s="1" t="n">
        <v>0</v>
      </c>
      <c r="V1278" s="1" t="n">
        <v>0</v>
      </c>
      <c r="W1278" s="186" t="s">
        <v>1970</v>
      </c>
      <c r="X1278" s="1" t="s">
        <v>1613</v>
      </c>
      <c r="Y1278" s="1" t="s">
        <v>309</v>
      </c>
    </row>
    <row r="1279" customFormat="false" ht="14.25" hidden="false" customHeight="true" outlineLevel="0" collapsed="false">
      <c r="A1279" s="1" t="s">
        <v>1968</v>
      </c>
      <c r="B1279" s="1" t="s">
        <v>305</v>
      </c>
      <c r="C1279" s="1" t="n">
        <v>0</v>
      </c>
      <c r="D1279" s="1" t="n">
        <v>200</v>
      </c>
      <c r="E1279" s="1" t="n">
        <v>976</v>
      </c>
      <c r="F1279" s="1" t="s">
        <v>306</v>
      </c>
      <c r="G1279" s="184" t="n">
        <v>0.0024631</v>
      </c>
      <c r="H1279" s="184" t="n">
        <v>6.75E-005</v>
      </c>
      <c r="I1279" s="184" t="n">
        <v>-8.2317E-006</v>
      </c>
      <c r="J1279" s="184" t="n">
        <v>-4.07E-007</v>
      </c>
      <c r="K1279" s="184" t="n">
        <v>0.0024713</v>
      </c>
      <c r="L1279" s="184" t="n">
        <v>6.79E-005</v>
      </c>
      <c r="M1279" s="185" t="n">
        <v>1.57</v>
      </c>
      <c r="N1279" s="1" t="n">
        <v>0</v>
      </c>
      <c r="O1279" s="1" t="n">
        <v>0</v>
      </c>
      <c r="P1279" s="1" t="n">
        <v>0</v>
      </c>
      <c r="Q1279" s="1" t="n">
        <v>1</v>
      </c>
      <c r="R1279" s="1" t="n">
        <v>2.4713E-005</v>
      </c>
      <c r="S1279" s="1" t="n">
        <v>6.795E-007</v>
      </c>
      <c r="T1279" s="1" t="n">
        <v>3</v>
      </c>
      <c r="U1279" s="1" t="n">
        <v>0</v>
      </c>
      <c r="V1279" s="1" t="n">
        <v>0</v>
      </c>
      <c r="W1279" s="186" t="s">
        <v>1971</v>
      </c>
      <c r="X1279" s="1" t="s">
        <v>1613</v>
      </c>
      <c r="Y1279" s="1" t="s">
        <v>309</v>
      </c>
    </row>
    <row r="1280" customFormat="false" ht="14.25" hidden="false" customHeight="true" outlineLevel="0" collapsed="false">
      <c r="A1280" s="1" t="s">
        <v>1972</v>
      </c>
      <c r="B1280" s="1" t="s">
        <v>305</v>
      </c>
      <c r="C1280" s="1" t="n">
        <v>0</v>
      </c>
      <c r="D1280" s="1" t="n">
        <v>200</v>
      </c>
      <c r="E1280" s="1" t="n">
        <v>976</v>
      </c>
      <c r="F1280" s="1" t="s">
        <v>306</v>
      </c>
      <c r="G1280" s="184" t="n">
        <v>0.0028419</v>
      </c>
      <c r="H1280" s="184" t="n">
        <v>5.84E-005</v>
      </c>
      <c r="I1280" s="184" t="n">
        <v>-8.2317E-006</v>
      </c>
      <c r="J1280" s="184" t="n">
        <v>-4.07E-007</v>
      </c>
      <c r="K1280" s="184" t="n">
        <v>0.0028501</v>
      </c>
      <c r="L1280" s="184" t="n">
        <v>5.88E-005</v>
      </c>
      <c r="M1280" s="185" t="n">
        <v>1.18</v>
      </c>
      <c r="N1280" s="1" t="n">
        <v>0</v>
      </c>
      <c r="O1280" s="1" t="n">
        <v>0</v>
      </c>
      <c r="P1280" s="1" t="n">
        <v>0</v>
      </c>
      <c r="Q1280" s="1" t="n">
        <v>1</v>
      </c>
      <c r="R1280" s="1" t="n">
        <v>2.8501E-005</v>
      </c>
      <c r="S1280" s="1" t="n">
        <v>5.883E-007</v>
      </c>
      <c r="T1280" s="1" t="n">
        <v>3</v>
      </c>
      <c r="U1280" s="1" t="n">
        <v>0</v>
      </c>
      <c r="V1280" s="1" t="n">
        <v>0</v>
      </c>
      <c r="W1280" s="186" t="s">
        <v>1973</v>
      </c>
      <c r="X1280" s="1" t="s">
        <v>1613</v>
      </c>
      <c r="Y1280" s="1" t="s">
        <v>309</v>
      </c>
    </row>
    <row r="1281" customFormat="false" ht="14.25" hidden="false" customHeight="true" outlineLevel="0" collapsed="false">
      <c r="A1281" s="1" t="s">
        <v>1972</v>
      </c>
      <c r="B1281" s="1" t="s">
        <v>305</v>
      </c>
      <c r="C1281" s="1" t="n">
        <v>0</v>
      </c>
      <c r="D1281" s="1" t="n">
        <v>200</v>
      </c>
      <c r="E1281" s="1" t="n">
        <v>976</v>
      </c>
      <c r="F1281" s="1" t="s">
        <v>306</v>
      </c>
      <c r="G1281" s="184" t="n">
        <v>0.002841</v>
      </c>
      <c r="H1281" s="184" t="n">
        <v>5.82E-005</v>
      </c>
      <c r="I1281" s="184" t="n">
        <v>-8.2317E-006</v>
      </c>
      <c r="J1281" s="184" t="n">
        <v>-4.07E-007</v>
      </c>
      <c r="K1281" s="184" t="n">
        <v>0.0028493</v>
      </c>
      <c r="L1281" s="184" t="n">
        <v>5.86E-005</v>
      </c>
      <c r="M1281" s="185" t="n">
        <v>1.18</v>
      </c>
      <c r="N1281" s="1" t="n">
        <v>0</v>
      </c>
      <c r="O1281" s="1" t="n">
        <v>0</v>
      </c>
      <c r="P1281" s="1" t="n">
        <v>0</v>
      </c>
      <c r="Q1281" s="1" t="n">
        <v>1</v>
      </c>
      <c r="R1281" s="1" t="n">
        <v>2.8493E-005</v>
      </c>
      <c r="S1281" s="1" t="n">
        <v>5.864E-007</v>
      </c>
      <c r="T1281" s="1" t="n">
        <v>3</v>
      </c>
      <c r="U1281" s="1" t="n">
        <v>0</v>
      </c>
      <c r="V1281" s="1" t="n">
        <v>0</v>
      </c>
      <c r="W1281" s="186" t="s">
        <v>1974</v>
      </c>
      <c r="X1281" s="1" t="s">
        <v>1613</v>
      </c>
      <c r="Y1281" s="1" t="s">
        <v>309</v>
      </c>
    </row>
    <row r="1282" customFormat="false" ht="14.25" hidden="false" customHeight="true" outlineLevel="0" collapsed="false">
      <c r="A1282" s="1" t="s">
        <v>1972</v>
      </c>
      <c r="B1282" s="1" t="s">
        <v>305</v>
      </c>
      <c r="C1282" s="1" t="n">
        <v>0</v>
      </c>
      <c r="D1282" s="1" t="n">
        <v>200</v>
      </c>
      <c r="E1282" s="1" t="n">
        <v>976</v>
      </c>
      <c r="F1282" s="1" t="s">
        <v>306</v>
      </c>
      <c r="G1282" s="184" t="n">
        <v>0.0028395</v>
      </c>
      <c r="H1282" s="184" t="n">
        <v>5.86E-005</v>
      </c>
      <c r="I1282" s="184" t="n">
        <v>-8.2317E-006</v>
      </c>
      <c r="J1282" s="184" t="n">
        <v>-4.07E-007</v>
      </c>
      <c r="K1282" s="184" t="n">
        <v>0.0028477</v>
      </c>
      <c r="L1282" s="184" t="n">
        <v>5.9E-005</v>
      </c>
      <c r="M1282" s="185" t="n">
        <v>1.19</v>
      </c>
      <c r="N1282" s="1" t="n">
        <v>0</v>
      </c>
      <c r="O1282" s="1" t="n">
        <v>0</v>
      </c>
      <c r="P1282" s="1" t="n">
        <v>0</v>
      </c>
      <c r="Q1282" s="1" t="n">
        <v>1</v>
      </c>
      <c r="R1282" s="1" t="n">
        <v>2.8477E-005</v>
      </c>
      <c r="S1282" s="1" t="n">
        <v>5.897E-007</v>
      </c>
      <c r="T1282" s="1" t="n">
        <v>3</v>
      </c>
      <c r="U1282" s="1" t="n">
        <v>0</v>
      </c>
      <c r="V1282" s="1" t="n">
        <v>0</v>
      </c>
      <c r="W1282" s="186" t="s">
        <v>1975</v>
      </c>
      <c r="X1282" s="1" t="s">
        <v>1613</v>
      </c>
      <c r="Y1282" s="1" t="s">
        <v>309</v>
      </c>
    </row>
    <row r="1283" customFormat="false" ht="14.25" hidden="false" customHeight="true" outlineLevel="0" collapsed="false">
      <c r="A1283" s="1" t="s">
        <v>1976</v>
      </c>
      <c r="B1283" s="1" t="s">
        <v>305</v>
      </c>
      <c r="C1283" s="1" t="n">
        <v>0</v>
      </c>
      <c r="D1283" s="1" t="n">
        <v>200</v>
      </c>
      <c r="E1283" s="1" t="n">
        <v>976</v>
      </c>
      <c r="F1283" s="1" t="s">
        <v>306</v>
      </c>
      <c r="G1283" s="184" t="n">
        <v>0.0029896</v>
      </c>
      <c r="H1283" s="184" t="n">
        <v>6.4E-005</v>
      </c>
      <c r="I1283" s="184" t="n">
        <v>-8.2317E-006</v>
      </c>
      <c r="J1283" s="184" t="n">
        <v>-4.07E-007</v>
      </c>
      <c r="K1283" s="184" t="n">
        <v>0.0029979</v>
      </c>
      <c r="L1283" s="184" t="n">
        <v>6.44E-005</v>
      </c>
      <c r="M1283" s="185" t="n">
        <v>1.23</v>
      </c>
      <c r="N1283" s="1" t="n">
        <v>0</v>
      </c>
      <c r="O1283" s="1" t="n">
        <v>0</v>
      </c>
      <c r="P1283" s="1" t="n">
        <v>0</v>
      </c>
      <c r="Q1283" s="1" t="n">
        <v>1</v>
      </c>
      <c r="R1283" s="1" t="n">
        <v>2.9979E-005</v>
      </c>
      <c r="S1283" s="1" t="n">
        <v>6.442E-007</v>
      </c>
      <c r="T1283" s="1" t="n">
        <v>4</v>
      </c>
      <c r="U1283" s="1" t="n">
        <v>0</v>
      </c>
      <c r="V1283" s="1" t="n">
        <v>0</v>
      </c>
      <c r="W1283" s="186" t="s">
        <v>1977</v>
      </c>
      <c r="X1283" s="1" t="s">
        <v>1613</v>
      </c>
      <c r="Y1283" s="1" t="s">
        <v>309</v>
      </c>
    </row>
    <row r="1284" customFormat="false" ht="14.25" hidden="false" customHeight="true" outlineLevel="0" collapsed="false">
      <c r="A1284" s="1" t="s">
        <v>1976</v>
      </c>
      <c r="B1284" s="1" t="s">
        <v>305</v>
      </c>
      <c r="C1284" s="1" t="n">
        <v>0</v>
      </c>
      <c r="D1284" s="1" t="n">
        <v>200</v>
      </c>
      <c r="E1284" s="1" t="n">
        <v>976</v>
      </c>
      <c r="F1284" s="1" t="s">
        <v>306</v>
      </c>
      <c r="G1284" s="184" t="n">
        <v>0.0029881</v>
      </c>
      <c r="H1284" s="184" t="n">
        <v>6.46E-005</v>
      </c>
      <c r="I1284" s="184" t="n">
        <v>-8.2317E-006</v>
      </c>
      <c r="J1284" s="184" t="n">
        <v>-4.07E-007</v>
      </c>
      <c r="K1284" s="184" t="n">
        <v>0.0029963</v>
      </c>
      <c r="L1284" s="184" t="n">
        <v>6.5E-005</v>
      </c>
      <c r="M1284" s="185" t="n">
        <v>1.24</v>
      </c>
      <c r="N1284" s="1" t="n">
        <v>0</v>
      </c>
      <c r="O1284" s="1" t="n">
        <v>0</v>
      </c>
      <c r="P1284" s="1" t="n">
        <v>0</v>
      </c>
      <c r="Q1284" s="1" t="n">
        <v>1</v>
      </c>
      <c r="R1284" s="1" t="n">
        <v>2.9963E-005</v>
      </c>
      <c r="S1284" s="1" t="n">
        <v>6.499E-007</v>
      </c>
      <c r="T1284" s="1" t="n">
        <v>4</v>
      </c>
      <c r="U1284" s="1" t="n">
        <v>0</v>
      </c>
      <c r="V1284" s="1" t="n">
        <v>0</v>
      </c>
      <c r="W1284" s="186" t="s">
        <v>1978</v>
      </c>
      <c r="X1284" s="1" t="s">
        <v>1613</v>
      </c>
      <c r="Y1284" s="1" t="s">
        <v>309</v>
      </c>
    </row>
    <row r="1285" customFormat="false" ht="14.25" hidden="false" customHeight="true" outlineLevel="0" collapsed="false">
      <c r="A1285" s="1" t="s">
        <v>1976</v>
      </c>
      <c r="B1285" s="1" t="s">
        <v>305</v>
      </c>
      <c r="C1285" s="1" t="n">
        <v>0</v>
      </c>
      <c r="D1285" s="1" t="n">
        <v>200</v>
      </c>
      <c r="E1285" s="1" t="n">
        <v>976</v>
      </c>
      <c r="F1285" s="1" t="s">
        <v>306</v>
      </c>
      <c r="G1285" s="184" t="n">
        <v>0.0029841</v>
      </c>
      <c r="H1285" s="184" t="n">
        <v>6.11E-005</v>
      </c>
      <c r="I1285" s="184" t="n">
        <v>-8.2317E-006</v>
      </c>
      <c r="J1285" s="184" t="n">
        <v>-4.07E-007</v>
      </c>
      <c r="K1285" s="184" t="n">
        <v>0.0029924</v>
      </c>
      <c r="L1285" s="184" t="n">
        <v>6.15E-005</v>
      </c>
      <c r="M1285" s="185" t="n">
        <v>1.18</v>
      </c>
      <c r="N1285" s="1" t="n">
        <v>0</v>
      </c>
      <c r="O1285" s="1" t="n">
        <v>0</v>
      </c>
      <c r="P1285" s="1" t="n">
        <v>0</v>
      </c>
      <c r="Q1285" s="1" t="n">
        <v>1</v>
      </c>
      <c r="R1285" s="1" t="n">
        <v>2.9924E-005</v>
      </c>
      <c r="S1285" s="1" t="n">
        <v>6.146E-007</v>
      </c>
      <c r="T1285" s="1" t="n">
        <v>4</v>
      </c>
      <c r="U1285" s="1" t="n">
        <v>0</v>
      </c>
      <c r="V1285" s="1" t="n">
        <v>0</v>
      </c>
      <c r="W1285" s="186" t="s">
        <v>1979</v>
      </c>
      <c r="X1285" s="1" t="s">
        <v>1613</v>
      </c>
      <c r="Y1285" s="1" t="s">
        <v>309</v>
      </c>
    </row>
    <row r="1286" customFormat="false" ht="14.25" hidden="false" customHeight="true" outlineLevel="0" collapsed="false">
      <c r="A1286" s="1" t="s">
        <v>1980</v>
      </c>
      <c r="B1286" s="1" t="s">
        <v>305</v>
      </c>
      <c r="C1286" s="1" t="n">
        <v>0</v>
      </c>
      <c r="D1286" s="1" t="n">
        <v>200</v>
      </c>
      <c r="E1286" s="1" t="n">
        <v>976</v>
      </c>
      <c r="F1286" s="1" t="s">
        <v>306</v>
      </c>
      <c r="G1286" s="184" t="n">
        <v>0.0022137</v>
      </c>
      <c r="H1286" s="184" t="n">
        <v>5.61E-005</v>
      </c>
      <c r="I1286" s="184" t="n">
        <v>-8.2317E-006</v>
      </c>
      <c r="J1286" s="184" t="n">
        <v>-4.07E-007</v>
      </c>
      <c r="K1286" s="184" t="n">
        <v>0.0022219</v>
      </c>
      <c r="L1286" s="184" t="n">
        <v>5.65E-005</v>
      </c>
      <c r="M1286" s="185" t="n">
        <v>1.46</v>
      </c>
      <c r="N1286" s="1" t="n">
        <v>0</v>
      </c>
      <c r="O1286" s="1" t="n">
        <v>0</v>
      </c>
      <c r="P1286" s="1" t="n">
        <v>0</v>
      </c>
      <c r="Q1286" s="1" t="n">
        <v>1</v>
      </c>
      <c r="R1286" s="1" t="n">
        <v>2.2219E-005</v>
      </c>
      <c r="S1286" s="1" t="n">
        <v>5.649E-007</v>
      </c>
      <c r="T1286" s="1" t="n">
        <v>3</v>
      </c>
      <c r="U1286" s="1" t="n">
        <v>0</v>
      </c>
      <c r="V1286" s="1" t="n">
        <v>0</v>
      </c>
      <c r="W1286" s="186" t="s">
        <v>1981</v>
      </c>
      <c r="X1286" s="1" t="s">
        <v>1613</v>
      </c>
      <c r="Y1286" s="1" t="s">
        <v>309</v>
      </c>
    </row>
    <row r="1287" customFormat="false" ht="14.25" hidden="false" customHeight="true" outlineLevel="0" collapsed="false">
      <c r="A1287" s="1" t="s">
        <v>1980</v>
      </c>
      <c r="B1287" s="1" t="s">
        <v>305</v>
      </c>
      <c r="C1287" s="1" t="n">
        <v>0</v>
      </c>
      <c r="D1287" s="1" t="n">
        <v>200</v>
      </c>
      <c r="E1287" s="1" t="n">
        <v>976</v>
      </c>
      <c r="F1287" s="1" t="s">
        <v>306</v>
      </c>
      <c r="G1287" s="184" t="n">
        <v>0.002214</v>
      </c>
      <c r="H1287" s="184" t="n">
        <v>5.61E-005</v>
      </c>
      <c r="I1287" s="184" t="n">
        <v>-8.2317E-006</v>
      </c>
      <c r="J1287" s="184" t="n">
        <v>-4.07E-007</v>
      </c>
      <c r="K1287" s="184" t="n">
        <v>0.0022222</v>
      </c>
      <c r="L1287" s="184" t="n">
        <v>5.65E-005</v>
      </c>
      <c r="M1287" s="185" t="n">
        <v>1.46</v>
      </c>
      <c r="N1287" s="1" t="n">
        <v>0</v>
      </c>
      <c r="O1287" s="1" t="n">
        <v>0</v>
      </c>
      <c r="P1287" s="1" t="n">
        <v>0</v>
      </c>
      <c r="Q1287" s="1" t="n">
        <v>1</v>
      </c>
      <c r="R1287" s="1" t="n">
        <v>2.2222E-005</v>
      </c>
      <c r="S1287" s="1" t="n">
        <v>5.653E-007</v>
      </c>
      <c r="T1287" s="1" t="n">
        <v>3</v>
      </c>
      <c r="U1287" s="1" t="n">
        <v>0</v>
      </c>
      <c r="V1287" s="1" t="n">
        <v>0</v>
      </c>
      <c r="W1287" s="186" t="s">
        <v>1982</v>
      </c>
      <c r="X1287" s="1" t="s">
        <v>1613</v>
      </c>
      <c r="Y1287" s="1" t="s">
        <v>309</v>
      </c>
    </row>
    <row r="1288" customFormat="false" ht="14.25" hidden="false" customHeight="true" outlineLevel="0" collapsed="false">
      <c r="A1288" s="1" t="s">
        <v>1980</v>
      </c>
      <c r="B1288" s="1" t="s">
        <v>305</v>
      </c>
      <c r="C1288" s="1" t="n">
        <v>0</v>
      </c>
      <c r="D1288" s="1" t="n">
        <v>200</v>
      </c>
      <c r="E1288" s="1" t="n">
        <v>976</v>
      </c>
      <c r="F1288" s="1" t="s">
        <v>306</v>
      </c>
      <c r="G1288" s="184" t="n">
        <v>0.0022147</v>
      </c>
      <c r="H1288" s="184" t="n">
        <v>5.59E-005</v>
      </c>
      <c r="I1288" s="184" t="n">
        <v>-8.2317E-006</v>
      </c>
      <c r="J1288" s="184" t="n">
        <v>-4.07E-007</v>
      </c>
      <c r="K1288" s="184" t="n">
        <v>0.0022229</v>
      </c>
      <c r="L1288" s="184" t="n">
        <v>5.63E-005</v>
      </c>
      <c r="M1288" s="185" t="n">
        <v>1.45</v>
      </c>
      <c r="N1288" s="1" t="n">
        <v>0</v>
      </c>
      <c r="O1288" s="1" t="n">
        <v>0</v>
      </c>
      <c r="P1288" s="1" t="n">
        <v>0</v>
      </c>
      <c r="Q1288" s="1" t="n">
        <v>1</v>
      </c>
      <c r="R1288" s="1" t="n">
        <v>2.2229E-005</v>
      </c>
      <c r="S1288" s="1" t="n">
        <v>5.63E-007</v>
      </c>
      <c r="T1288" s="1" t="n">
        <v>3</v>
      </c>
      <c r="U1288" s="1" t="n">
        <v>0</v>
      </c>
      <c r="V1288" s="1" t="n">
        <v>0</v>
      </c>
      <c r="W1288" s="186" t="s">
        <v>1983</v>
      </c>
      <c r="X1288" s="1" t="s">
        <v>1613</v>
      </c>
      <c r="Y1288" s="1" t="s">
        <v>309</v>
      </c>
    </row>
    <row r="1289" customFormat="false" ht="14.25" hidden="false" customHeight="true" outlineLevel="0" collapsed="false">
      <c r="A1289" s="1" t="s">
        <v>1984</v>
      </c>
      <c r="B1289" s="1" t="s">
        <v>305</v>
      </c>
      <c r="C1289" s="1" t="n">
        <v>0</v>
      </c>
      <c r="D1289" s="1" t="n">
        <v>200</v>
      </c>
      <c r="E1289" s="1" t="n">
        <v>976</v>
      </c>
      <c r="F1289" s="1" t="s">
        <v>306</v>
      </c>
      <c r="G1289" s="184" t="n">
        <v>0.0016836</v>
      </c>
      <c r="H1289" s="184" t="n">
        <v>4.03E-005</v>
      </c>
      <c r="I1289" s="184" t="n">
        <v>-8.2317E-006</v>
      </c>
      <c r="J1289" s="184" t="n">
        <v>-4.07E-007</v>
      </c>
      <c r="K1289" s="184" t="n">
        <v>0.0016918</v>
      </c>
      <c r="L1289" s="184" t="n">
        <v>4.07E-005</v>
      </c>
      <c r="M1289" s="185" t="n">
        <v>1.38</v>
      </c>
      <c r="N1289" s="1" t="n">
        <v>0</v>
      </c>
      <c r="O1289" s="1" t="n">
        <v>0</v>
      </c>
      <c r="P1289" s="1" t="n">
        <v>0</v>
      </c>
      <c r="Q1289" s="1" t="n">
        <v>1</v>
      </c>
      <c r="R1289" s="1" t="n">
        <v>1.6918E-005</v>
      </c>
      <c r="S1289" s="1" t="n">
        <v>4.074E-007</v>
      </c>
      <c r="T1289" s="1" t="n">
        <v>3</v>
      </c>
      <c r="U1289" s="1" t="n">
        <v>0</v>
      </c>
      <c r="V1289" s="1" t="n">
        <v>0</v>
      </c>
      <c r="W1289" s="186" t="s">
        <v>1985</v>
      </c>
      <c r="X1289" s="1" t="s">
        <v>1613</v>
      </c>
      <c r="Y1289" s="1" t="s">
        <v>309</v>
      </c>
    </row>
    <row r="1290" customFormat="false" ht="14.25" hidden="false" customHeight="true" outlineLevel="0" collapsed="false">
      <c r="A1290" s="1" t="s">
        <v>1984</v>
      </c>
      <c r="B1290" s="1" t="s">
        <v>305</v>
      </c>
      <c r="C1290" s="1" t="n">
        <v>0</v>
      </c>
      <c r="D1290" s="1" t="n">
        <v>200</v>
      </c>
      <c r="E1290" s="1" t="n">
        <v>976</v>
      </c>
      <c r="F1290" s="1" t="s">
        <v>306</v>
      </c>
      <c r="G1290" s="184" t="n">
        <v>0.0016838</v>
      </c>
      <c r="H1290" s="184" t="n">
        <v>4.04E-005</v>
      </c>
      <c r="I1290" s="184" t="n">
        <v>-8.2317E-006</v>
      </c>
      <c r="J1290" s="184" t="n">
        <v>-4.07E-007</v>
      </c>
      <c r="K1290" s="184" t="n">
        <v>0.001692</v>
      </c>
      <c r="L1290" s="184" t="n">
        <v>4.08E-005</v>
      </c>
      <c r="M1290" s="185" t="n">
        <v>1.38</v>
      </c>
      <c r="N1290" s="1" t="n">
        <v>0</v>
      </c>
      <c r="O1290" s="1" t="n">
        <v>0</v>
      </c>
      <c r="P1290" s="1" t="n">
        <v>0</v>
      </c>
      <c r="Q1290" s="1" t="n">
        <v>1</v>
      </c>
      <c r="R1290" s="1" t="n">
        <v>1.692E-005</v>
      </c>
      <c r="S1290" s="1" t="n">
        <v>4.076E-007</v>
      </c>
      <c r="T1290" s="1" t="n">
        <v>3</v>
      </c>
      <c r="U1290" s="1" t="n">
        <v>0</v>
      </c>
      <c r="V1290" s="1" t="n">
        <v>0</v>
      </c>
      <c r="W1290" s="186" t="s">
        <v>1986</v>
      </c>
      <c r="X1290" s="1" t="s">
        <v>1613</v>
      </c>
      <c r="Y1290" s="1" t="s">
        <v>309</v>
      </c>
    </row>
    <row r="1291" customFormat="false" ht="14.25" hidden="false" customHeight="true" outlineLevel="0" collapsed="false">
      <c r="A1291" s="1" t="s">
        <v>1984</v>
      </c>
      <c r="B1291" s="1" t="s">
        <v>305</v>
      </c>
      <c r="C1291" s="1" t="n">
        <v>0</v>
      </c>
      <c r="D1291" s="1" t="n">
        <v>200</v>
      </c>
      <c r="E1291" s="1" t="n">
        <v>976</v>
      </c>
      <c r="F1291" s="1" t="s">
        <v>306</v>
      </c>
      <c r="G1291" s="184" t="n">
        <v>0.001683</v>
      </c>
      <c r="H1291" s="184" t="n">
        <v>4.05E-005</v>
      </c>
      <c r="I1291" s="184" t="n">
        <v>-8.2317E-006</v>
      </c>
      <c r="J1291" s="184" t="n">
        <v>-4.07E-007</v>
      </c>
      <c r="K1291" s="184" t="n">
        <v>0.0016912</v>
      </c>
      <c r="L1291" s="184" t="n">
        <v>4.09E-005</v>
      </c>
      <c r="M1291" s="185" t="n">
        <v>1.38</v>
      </c>
      <c r="N1291" s="1" t="n">
        <v>0</v>
      </c>
      <c r="O1291" s="1" t="n">
        <v>0</v>
      </c>
      <c r="P1291" s="1" t="n">
        <v>0</v>
      </c>
      <c r="Q1291" s="1" t="n">
        <v>1</v>
      </c>
      <c r="R1291" s="1" t="n">
        <v>1.6912E-005</v>
      </c>
      <c r="S1291" s="1" t="n">
        <v>4.086E-007</v>
      </c>
      <c r="T1291" s="1" t="n">
        <v>3</v>
      </c>
      <c r="U1291" s="1" t="n">
        <v>0</v>
      </c>
      <c r="V1291" s="1" t="n">
        <v>0</v>
      </c>
      <c r="W1291" s="186" t="s">
        <v>1987</v>
      </c>
      <c r="X1291" s="1" t="s">
        <v>1613</v>
      </c>
      <c r="Y1291" s="1" t="s">
        <v>309</v>
      </c>
    </row>
    <row r="1292" customFormat="false" ht="14.25" hidden="false" customHeight="true" outlineLevel="0" collapsed="false">
      <c r="A1292" s="1" t="s">
        <v>1988</v>
      </c>
      <c r="B1292" s="1" t="s">
        <v>305</v>
      </c>
      <c r="C1292" s="1" t="n">
        <v>0</v>
      </c>
      <c r="D1292" s="1" t="n">
        <v>200</v>
      </c>
      <c r="E1292" s="1" t="n">
        <v>976</v>
      </c>
      <c r="F1292" s="1" t="s">
        <v>306</v>
      </c>
      <c r="G1292" s="184" t="n">
        <v>0.0023152</v>
      </c>
      <c r="H1292" s="184" t="n">
        <v>5E-005</v>
      </c>
      <c r="I1292" s="184" t="n">
        <v>-8.2317E-006</v>
      </c>
      <c r="J1292" s="184" t="n">
        <v>-4.07E-007</v>
      </c>
      <c r="K1292" s="184" t="n">
        <v>0.0023234</v>
      </c>
      <c r="L1292" s="184" t="n">
        <v>5.04E-005</v>
      </c>
      <c r="M1292" s="185" t="n">
        <v>1.24</v>
      </c>
      <c r="N1292" s="1" t="n">
        <v>0</v>
      </c>
      <c r="O1292" s="1" t="n">
        <v>0</v>
      </c>
      <c r="P1292" s="1" t="n">
        <v>0</v>
      </c>
      <c r="Q1292" s="1" t="n">
        <v>1</v>
      </c>
      <c r="R1292" s="1" t="n">
        <v>2.3234E-005</v>
      </c>
      <c r="S1292" s="1" t="n">
        <v>5.045E-007</v>
      </c>
      <c r="T1292" s="1" t="n">
        <v>3</v>
      </c>
      <c r="U1292" s="1" t="n">
        <v>0</v>
      </c>
      <c r="V1292" s="1" t="n">
        <v>0</v>
      </c>
      <c r="W1292" s="186" t="s">
        <v>1989</v>
      </c>
      <c r="X1292" s="1" t="s">
        <v>1613</v>
      </c>
      <c r="Y1292" s="1" t="s">
        <v>309</v>
      </c>
    </row>
    <row r="1293" customFormat="false" ht="14.25" hidden="false" customHeight="true" outlineLevel="0" collapsed="false">
      <c r="A1293" s="1" t="s">
        <v>1988</v>
      </c>
      <c r="B1293" s="1" t="s">
        <v>305</v>
      </c>
      <c r="C1293" s="1" t="n">
        <v>0</v>
      </c>
      <c r="D1293" s="1" t="n">
        <v>200</v>
      </c>
      <c r="E1293" s="1" t="n">
        <v>976</v>
      </c>
      <c r="F1293" s="1" t="s">
        <v>306</v>
      </c>
      <c r="G1293" s="184" t="n">
        <v>0.0023138</v>
      </c>
      <c r="H1293" s="184" t="n">
        <v>4.97E-005</v>
      </c>
      <c r="I1293" s="184" t="n">
        <v>-8.2317E-006</v>
      </c>
      <c r="J1293" s="184" t="n">
        <v>-4.07E-007</v>
      </c>
      <c r="K1293" s="184" t="n">
        <v>0.002322</v>
      </c>
      <c r="L1293" s="184" t="n">
        <v>5.01E-005</v>
      </c>
      <c r="M1293" s="185" t="n">
        <v>1.24</v>
      </c>
      <c r="N1293" s="1" t="n">
        <v>0</v>
      </c>
      <c r="O1293" s="1" t="n">
        <v>0</v>
      </c>
      <c r="P1293" s="1" t="n">
        <v>0</v>
      </c>
      <c r="Q1293" s="1" t="n">
        <v>1</v>
      </c>
      <c r="R1293" s="1" t="n">
        <v>2.322E-005</v>
      </c>
      <c r="S1293" s="1" t="n">
        <v>5.006E-007</v>
      </c>
      <c r="T1293" s="1" t="n">
        <v>3</v>
      </c>
      <c r="U1293" s="1" t="n">
        <v>0</v>
      </c>
      <c r="V1293" s="1" t="n">
        <v>0</v>
      </c>
      <c r="W1293" s="186" t="s">
        <v>1990</v>
      </c>
      <c r="X1293" s="1" t="s">
        <v>1613</v>
      </c>
      <c r="Y1293" s="1" t="s">
        <v>309</v>
      </c>
    </row>
    <row r="1294" customFormat="false" ht="14.25" hidden="false" customHeight="true" outlineLevel="0" collapsed="false">
      <c r="A1294" s="1" t="s">
        <v>1988</v>
      </c>
      <c r="B1294" s="1" t="s">
        <v>305</v>
      </c>
      <c r="C1294" s="1" t="n">
        <v>0</v>
      </c>
      <c r="D1294" s="1" t="n">
        <v>200</v>
      </c>
      <c r="E1294" s="1" t="n">
        <v>976</v>
      </c>
      <c r="F1294" s="1" t="s">
        <v>306</v>
      </c>
      <c r="G1294" s="184" t="n">
        <v>0.0023132</v>
      </c>
      <c r="H1294" s="184" t="n">
        <v>4.97E-005</v>
      </c>
      <c r="I1294" s="184" t="n">
        <v>-8.2317E-006</v>
      </c>
      <c r="J1294" s="184" t="n">
        <v>-4.07E-007</v>
      </c>
      <c r="K1294" s="184" t="n">
        <v>0.0023214</v>
      </c>
      <c r="L1294" s="184" t="n">
        <v>5.01E-005</v>
      </c>
      <c r="M1294" s="185" t="n">
        <v>1.24</v>
      </c>
      <c r="N1294" s="1" t="n">
        <v>0</v>
      </c>
      <c r="O1294" s="1" t="n">
        <v>0</v>
      </c>
      <c r="P1294" s="1" t="n">
        <v>0</v>
      </c>
      <c r="Q1294" s="1" t="n">
        <v>1</v>
      </c>
      <c r="R1294" s="1" t="n">
        <v>2.3214E-005</v>
      </c>
      <c r="S1294" s="1" t="n">
        <v>5.008E-007</v>
      </c>
      <c r="T1294" s="1" t="n">
        <v>3</v>
      </c>
      <c r="U1294" s="1" t="n">
        <v>0</v>
      </c>
      <c r="V1294" s="1" t="n">
        <v>0</v>
      </c>
      <c r="W1294" s="186" t="s">
        <v>1991</v>
      </c>
      <c r="X1294" s="1" t="s">
        <v>1613</v>
      </c>
      <c r="Y1294" s="1" t="s">
        <v>309</v>
      </c>
    </row>
    <row r="1295" customFormat="false" ht="14.25" hidden="false" customHeight="true" outlineLevel="0" collapsed="false">
      <c r="A1295" s="1" t="s">
        <v>1992</v>
      </c>
      <c r="B1295" s="1" t="s">
        <v>305</v>
      </c>
      <c r="C1295" s="1" t="n">
        <v>0</v>
      </c>
      <c r="D1295" s="1" t="n">
        <v>200</v>
      </c>
      <c r="E1295" s="1" t="n">
        <v>976</v>
      </c>
      <c r="F1295" s="1" t="s">
        <v>306</v>
      </c>
      <c r="G1295" s="184" t="n">
        <v>0.0055732</v>
      </c>
      <c r="H1295" s="184" t="n">
        <v>9.81E-005</v>
      </c>
      <c r="I1295" s="184" t="n">
        <v>-8.2317E-006</v>
      </c>
      <c r="J1295" s="184" t="n">
        <v>-4.07E-007</v>
      </c>
      <c r="K1295" s="184" t="n">
        <v>0.0055814</v>
      </c>
      <c r="L1295" s="184" t="n">
        <v>9.85E-005</v>
      </c>
      <c r="M1295" s="185" t="n">
        <v>1.01</v>
      </c>
      <c r="N1295" s="1" t="n">
        <v>0</v>
      </c>
      <c r="O1295" s="1" t="n">
        <v>0</v>
      </c>
      <c r="P1295" s="1" t="n">
        <v>0</v>
      </c>
      <c r="Q1295" s="1" t="n">
        <v>1</v>
      </c>
      <c r="R1295" s="1" t="n">
        <v>5.5814E-005</v>
      </c>
      <c r="S1295" s="1" t="n">
        <v>9.851E-007</v>
      </c>
      <c r="T1295" s="1" t="n">
        <v>4</v>
      </c>
      <c r="U1295" s="1" t="n">
        <v>0</v>
      </c>
      <c r="V1295" s="1" t="n">
        <v>0</v>
      </c>
      <c r="W1295" s="186" t="s">
        <v>1993</v>
      </c>
      <c r="X1295" s="1" t="s">
        <v>1613</v>
      </c>
      <c r="Y1295" s="1" t="s">
        <v>309</v>
      </c>
    </row>
    <row r="1296" customFormat="false" ht="14.25" hidden="false" customHeight="true" outlineLevel="0" collapsed="false">
      <c r="A1296" s="1" t="s">
        <v>1992</v>
      </c>
      <c r="B1296" s="1" t="s">
        <v>305</v>
      </c>
      <c r="C1296" s="1" t="n">
        <v>0</v>
      </c>
      <c r="D1296" s="1" t="n">
        <v>200</v>
      </c>
      <c r="E1296" s="1" t="n">
        <v>976</v>
      </c>
      <c r="F1296" s="1" t="s">
        <v>306</v>
      </c>
      <c r="G1296" s="184" t="n">
        <v>0.0055748</v>
      </c>
      <c r="H1296" s="184" t="n">
        <v>9.83E-005</v>
      </c>
      <c r="I1296" s="184" t="n">
        <v>-8.2317E-006</v>
      </c>
      <c r="J1296" s="184" t="n">
        <v>-4.07E-007</v>
      </c>
      <c r="K1296" s="184" t="n">
        <v>0.005583</v>
      </c>
      <c r="L1296" s="184" t="n">
        <v>9.87E-005</v>
      </c>
      <c r="M1296" s="185" t="n">
        <v>1.01</v>
      </c>
      <c r="N1296" s="1" t="n">
        <v>0</v>
      </c>
      <c r="O1296" s="1" t="n">
        <v>0</v>
      </c>
      <c r="P1296" s="1" t="n">
        <v>0</v>
      </c>
      <c r="Q1296" s="1" t="n">
        <v>1</v>
      </c>
      <c r="R1296" s="1" t="n">
        <v>5.583E-005</v>
      </c>
      <c r="S1296" s="1" t="n">
        <v>9.873E-007</v>
      </c>
      <c r="T1296" s="1" t="n">
        <v>4</v>
      </c>
      <c r="U1296" s="1" t="n">
        <v>0</v>
      </c>
      <c r="V1296" s="1" t="n">
        <v>0</v>
      </c>
      <c r="W1296" s="186" t="s">
        <v>1994</v>
      </c>
      <c r="X1296" s="1" t="s">
        <v>1613</v>
      </c>
      <c r="Y1296" s="1" t="s">
        <v>309</v>
      </c>
    </row>
    <row r="1297" customFormat="false" ht="14.25" hidden="false" customHeight="true" outlineLevel="0" collapsed="false">
      <c r="A1297" s="1" t="s">
        <v>1992</v>
      </c>
      <c r="B1297" s="1" t="s">
        <v>305</v>
      </c>
      <c r="C1297" s="1" t="n">
        <v>0</v>
      </c>
      <c r="D1297" s="1" t="n">
        <v>200</v>
      </c>
      <c r="E1297" s="1" t="n">
        <v>976</v>
      </c>
      <c r="F1297" s="1" t="s">
        <v>306</v>
      </c>
      <c r="G1297" s="184" t="n">
        <v>0.0055713</v>
      </c>
      <c r="H1297" s="184" t="n">
        <v>9.74E-005</v>
      </c>
      <c r="I1297" s="184" t="n">
        <v>-8.2317E-006</v>
      </c>
      <c r="J1297" s="184" t="n">
        <v>-4.07E-007</v>
      </c>
      <c r="K1297" s="184" t="n">
        <v>0.0055796</v>
      </c>
      <c r="L1297" s="184" t="n">
        <v>9.78E-005</v>
      </c>
      <c r="M1297" s="185" t="n">
        <v>1</v>
      </c>
      <c r="N1297" s="1" t="n">
        <v>0</v>
      </c>
      <c r="O1297" s="1" t="n">
        <v>0</v>
      </c>
      <c r="P1297" s="1" t="n">
        <v>0</v>
      </c>
      <c r="Q1297" s="1" t="n">
        <v>1</v>
      </c>
      <c r="R1297" s="1" t="n">
        <v>5.5796E-005</v>
      </c>
      <c r="S1297" s="1" t="n">
        <v>9.779E-007</v>
      </c>
      <c r="T1297" s="1" t="n">
        <v>4</v>
      </c>
      <c r="U1297" s="1" t="n">
        <v>0</v>
      </c>
      <c r="V1297" s="1" t="n">
        <v>0</v>
      </c>
      <c r="W1297" s="186" t="s">
        <v>1995</v>
      </c>
      <c r="X1297" s="1" t="s">
        <v>1613</v>
      </c>
      <c r="Y1297" s="1" t="s">
        <v>309</v>
      </c>
    </row>
    <row r="1298" customFormat="false" ht="14.25" hidden="false" customHeight="true" outlineLevel="0" collapsed="false">
      <c r="A1298" s="1" t="s">
        <v>1996</v>
      </c>
      <c r="B1298" s="1" t="s">
        <v>305</v>
      </c>
      <c r="C1298" s="1" t="n">
        <v>0</v>
      </c>
      <c r="D1298" s="1" t="n">
        <v>200</v>
      </c>
      <c r="E1298" s="1" t="n">
        <v>976</v>
      </c>
      <c r="F1298" s="1" t="s">
        <v>306</v>
      </c>
      <c r="G1298" s="184" t="n">
        <v>0.0014038</v>
      </c>
      <c r="H1298" s="184" t="n">
        <v>3.95E-005</v>
      </c>
      <c r="I1298" s="184" t="n">
        <v>-8.2317E-006</v>
      </c>
      <c r="J1298" s="184" t="n">
        <v>-4.07E-007</v>
      </c>
      <c r="K1298" s="184" t="n">
        <v>0.0014121</v>
      </c>
      <c r="L1298" s="184" t="n">
        <v>3.99E-005</v>
      </c>
      <c r="M1298" s="185" t="n">
        <v>1.62</v>
      </c>
      <c r="N1298" s="1" t="n">
        <v>0</v>
      </c>
      <c r="O1298" s="1" t="n">
        <v>0</v>
      </c>
      <c r="P1298" s="1" t="n">
        <v>0</v>
      </c>
      <c r="Q1298" s="1" t="n">
        <v>1</v>
      </c>
      <c r="R1298" s="1" t="n">
        <v>1.4121E-005</v>
      </c>
      <c r="S1298" s="1" t="n">
        <v>3.993E-007</v>
      </c>
      <c r="T1298" s="1" t="n">
        <v>3</v>
      </c>
      <c r="U1298" s="1" t="n">
        <v>0</v>
      </c>
      <c r="V1298" s="1" t="n">
        <v>0</v>
      </c>
      <c r="W1298" s="186" t="s">
        <v>1997</v>
      </c>
      <c r="X1298" s="1" t="s">
        <v>1613</v>
      </c>
      <c r="Y1298" s="1" t="s">
        <v>309</v>
      </c>
    </row>
    <row r="1299" customFormat="false" ht="14.25" hidden="false" customHeight="true" outlineLevel="0" collapsed="false">
      <c r="A1299" s="1" t="s">
        <v>1996</v>
      </c>
      <c r="B1299" s="1" t="s">
        <v>305</v>
      </c>
      <c r="C1299" s="1" t="n">
        <v>0</v>
      </c>
      <c r="D1299" s="1" t="n">
        <v>200</v>
      </c>
      <c r="E1299" s="1" t="n">
        <v>976</v>
      </c>
      <c r="F1299" s="1" t="s">
        <v>306</v>
      </c>
      <c r="G1299" s="184" t="n">
        <v>0.0014038</v>
      </c>
      <c r="H1299" s="184" t="n">
        <v>3.94E-005</v>
      </c>
      <c r="I1299" s="184" t="n">
        <v>-8.2317E-006</v>
      </c>
      <c r="J1299" s="184" t="n">
        <v>-4.07E-007</v>
      </c>
      <c r="K1299" s="184" t="n">
        <v>0.001412</v>
      </c>
      <c r="L1299" s="184" t="n">
        <v>3.98E-005</v>
      </c>
      <c r="M1299" s="185" t="n">
        <v>1.62</v>
      </c>
      <c r="N1299" s="1" t="n">
        <v>0</v>
      </c>
      <c r="O1299" s="1" t="n">
        <v>0</v>
      </c>
      <c r="P1299" s="1" t="n">
        <v>0</v>
      </c>
      <c r="Q1299" s="1" t="n">
        <v>1</v>
      </c>
      <c r="R1299" s="1" t="n">
        <v>1.412E-005</v>
      </c>
      <c r="S1299" s="1" t="n">
        <v>3.984E-007</v>
      </c>
      <c r="T1299" s="1" t="n">
        <v>3</v>
      </c>
      <c r="U1299" s="1" t="n">
        <v>0</v>
      </c>
      <c r="V1299" s="1" t="n">
        <v>0</v>
      </c>
      <c r="W1299" s="186" t="s">
        <v>1998</v>
      </c>
      <c r="X1299" s="1" t="s">
        <v>1613</v>
      </c>
      <c r="Y1299" s="1" t="s">
        <v>309</v>
      </c>
    </row>
    <row r="1300" customFormat="false" ht="14.25" hidden="false" customHeight="true" outlineLevel="0" collapsed="false">
      <c r="A1300" s="1" t="s">
        <v>1996</v>
      </c>
      <c r="B1300" s="1" t="s">
        <v>305</v>
      </c>
      <c r="C1300" s="1" t="n">
        <v>0</v>
      </c>
      <c r="D1300" s="1" t="n">
        <v>200</v>
      </c>
      <c r="E1300" s="1" t="n">
        <v>976</v>
      </c>
      <c r="F1300" s="1" t="s">
        <v>306</v>
      </c>
      <c r="G1300" s="184" t="n">
        <v>0.0014038</v>
      </c>
      <c r="H1300" s="184" t="n">
        <v>3.97E-005</v>
      </c>
      <c r="I1300" s="184" t="n">
        <v>-8.2317E-006</v>
      </c>
      <c r="J1300" s="184" t="n">
        <v>-4.07E-007</v>
      </c>
      <c r="K1300" s="184" t="n">
        <v>0.0014121</v>
      </c>
      <c r="L1300" s="184" t="n">
        <v>4.01E-005</v>
      </c>
      <c r="M1300" s="185" t="n">
        <v>1.63</v>
      </c>
      <c r="N1300" s="1" t="n">
        <v>0</v>
      </c>
      <c r="O1300" s="1" t="n">
        <v>0</v>
      </c>
      <c r="P1300" s="1" t="n">
        <v>0</v>
      </c>
      <c r="Q1300" s="1" t="n">
        <v>1</v>
      </c>
      <c r="R1300" s="1" t="n">
        <v>1.4121E-005</v>
      </c>
      <c r="S1300" s="1" t="n">
        <v>4.007E-007</v>
      </c>
      <c r="T1300" s="1" t="n">
        <v>3</v>
      </c>
      <c r="U1300" s="1" t="n">
        <v>0</v>
      </c>
      <c r="V1300" s="1" t="n">
        <v>0</v>
      </c>
      <c r="W1300" s="186" t="s">
        <v>1999</v>
      </c>
      <c r="X1300" s="1" t="s">
        <v>1613</v>
      </c>
      <c r="Y1300" s="1" t="s">
        <v>309</v>
      </c>
    </row>
    <row r="1301" customFormat="false" ht="14.25" hidden="false" customHeight="true" outlineLevel="0" collapsed="false">
      <c r="A1301" s="1" t="s">
        <v>2000</v>
      </c>
      <c r="B1301" s="1" t="s">
        <v>305</v>
      </c>
      <c r="C1301" s="1" t="n">
        <v>0</v>
      </c>
      <c r="D1301" s="1" t="n">
        <v>200</v>
      </c>
      <c r="E1301" s="1" t="n">
        <v>976</v>
      </c>
      <c r="F1301" s="1" t="s">
        <v>306</v>
      </c>
      <c r="G1301" s="184" t="n">
        <v>0.0016023</v>
      </c>
      <c r="H1301" s="184" t="n">
        <v>4.47E-005</v>
      </c>
      <c r="I1301" s="184" t="n">
        <v>-8.2317E-006</v>
      </c>
      <c r="J1301" s="184" t="n">
        <v>-4.07E-007</v>
      </c>
      <c r="K1301" s="184" t="n">
        <v>0.0016105</v>
      </c>
      <c r="L1301" s="184" t="n">
        <v>4.51E-005</v>
      </c>
      <c r="M1301" s="185" t="n">
        <v>1.61</v>
      </c>
      <c r="N1301" s="1" t="n">
        <v>0</v>
      </c>
      <c r="O1301" s="1" t="n">
        <v>0</v>
      </c>
      <c r="P1301" s="1" t="n">
        <v>0</v>
      </c>
      <c r="Q1301" s="1" t="n">
        <v>1</v>
      </c>
      <c r="R1301" s="1" t="n">
        <v>1.6105E-005</v>
      </c>
      <c r="S1301" s="1" t="n">
        <v>4.515E-007</v>
      </c>
      <c r="T1301" s="1" t="n">
        <v>3</v>
      </c>
      <c r="U1301" s="1" t="n">
        <v>0</v>
      </c>
      <c r="V1301" s="1" t="n">
        <v>0</v>
      </c>
      <c r="W1301" s="186" t="s">
        <v>2001</v>
      </c>
      <c r="X1301" s="1" t="s">
        <v>1613</v>
      </c>
      <c r="Y1301" s="1" t="s">
        <v>309</v>
      </c>
    </row>
    <row r="1302" customFormat="false" ht="14.25" hidden="false" customHeight="true" outlineLevel="0" collapsed="false">
      <c r="A1302" s="1" t="s">
        <v>2000</v>
      </c>
      <c r="B1302" s="1" t="s">
        <v>305</v>
      </c>
      <c r="C1302" s="1" t="n">
        <v>0</v>
      </c>
      <c r="D1302" s="1" t="n">
        <v>200</v>
      </c>
      <c r="E1302" s="1" t="n">
        <v>976</v>
      </c>
      <c r="F1302" s="1" t="s">
        <v>306</v>
      </c>
      <c r="G1302" s="184" t="n">
        <v>0.0016025</v>
      </c>
      <c r="H1302" s="184" t="n">
        <v>4.47E-005</v>
      </c>
      <c r="I1302" s="184" t="n">
        <v>-8.2317E-006</v>
      </c>
      <c r="J1302" s="184" t="n">
        <v>-4.07E-007</v>
      </c>
      <c r="K1302" s="184" t="n">
        <v>0.0016108</v>
      </c>
      <c r="L1302" s="184" t="n">
        <v>4.51E-005</v>
      </c>
      <c r="M1302" s="185" t="n">
        <v>1.6</v>
      </c>
      <c r="N1302" s="1" t="n">
        <v>0</v>
      </c>
      <c r="O1302" s="1" t="n">
        <v>0</v>
      </c>
      <c r="P1302" s="1" t="n">
        <v>0</v>
      </c>
      <c r="Q1302" s="1" t="n">
        <v>1</v>
      </c>
      <c r="R1302" s="1" t="n">
        <v>1.6108E-005</v>
      </c>
      <c r="S1302" s="1" t="n">
        <v>4.51E-007</v>
      </c>
      <c r="T1302" s="1" t="n">
        <v>3</v>
      </c>
      <c r="U1302" s="1" t="n">
        <v>0</v>
      </c>
      <c r="V1302" s="1" t="n">
        <v>0</v>
      </c>
      <c r="W1302" s="186" t="s">
        <v>2002</v>
      </c>
      <c r="X1302" s="1" t="s">
        <v>1613</v>
      </c>
      <c r="Y1302" s="1" t="s">
        <v>309</v>
      </c>
    </row>
    <row r="1303" customFormat="false" ht="14.25" hidden="false" customHeight="true" outlineLevel="0" collapsed="false">
      <c r="A1303" s="1" t="s">
        <v>2000</v>
      </c>
      <c r="B1303" s="1" t="s">
        <v>305</v>
      </c>
      <c r="C1303" s="1" t="n">
        <v>0</v>
      </c>
      <c r="D1303" s="1" t="n">
        <v>200</v>
      </c>
      <c r="E1303" s="1" t="n">
        <v>976</v>
      </c>
      <c r="F1303" s="1" t="s">
        <v>306</v>
      </c>
      <c r="G1303" s="184" t="n">
        <v>0.0016036</v>
      </c>
      <c r="H1303" s="184" t="n">
        <v>4.53E-005</v>
      </c>
      <c r="I1303" s="184" t="n">
        <v>-8.2317E-006</v>
      </c>
      <c r="J1303" s="184" t="n">
        <v>-4.07E-007</v>
      </c>
      <c r="K1303" s="184" t="n">
        <v>0.0016118</v>
      </c>
      <c r="L1303" s="184" t="n">
        <v>4.57E-005</v>
      </c>
      <c r="M1303" s="185" t="n">
        <v>1.63</v>
      </c>
      <c r="N1303" s="1" t="n">
        <v>0</v>
      </c>
      <c r="O1303" s="1" t="n">
        <v>0</v>
      </c>
      <c r="P1303" s="1" t="n">
        <v>0</v>
      </c>
      <c r="Q1303" s="1" t="n">
        <v>1</v>
      </c>
      <c r="R1303" s="1" t="n">
        <v>1.6118E-005</v>
      </c>
      <c r="S1303" s="1" t="n">
        <v>4.574E-007</v>
      </c>
      <c r="T1303" s="1" t="n">
        <v>3</v>
      </c>
      <c r="U1303" s="1" t="n">
        <v>0</v>
      </c>
      <c r="V1303" s="1" t="n">
        <v>0</v>
      </c>
      <c r="W1303" s="186" t="s">
        <v>2003</v>
      </c>
      <c r="X1303" s="1" t="s">
        <v>1613</v>
      </c>
      <c r="Y1303" s="1" t="s">
        <v>309</v>
      </c>
    </row>
    <row r="1304" customFormat="false" ht="14.25" hidden="false" customHeight="true" outlineLevel="0" collapsed="false">
      <c r="A1304" s="1" t="s">
        <v>2004</v>
      </c>
      <c r="B1304" s="1" t="s">
        <v>305</v>
      </c>
      <c r="C1304" s="1" t="n">
        <v>0</v>
      </c>
      <c r="D1304" s="1" t="n">
        <v>200</v>
      </c>
      <c r="E1304" s="1" t="n">
        <v>976</v>
      </c>
      <c r="F1304" s="1" t="s">
        <v>306</v>
      </c>
      <c r="G1304" s="184" t="n">
        <v>0.0011639</v>
      </c>
      <c r="H1304" s="184" t="n">
        <v>3.24E-005</v>
      </c>
      <c r="I1304" s="184" t="n">
        <v>-8.2317E-006</v>
      </c>
      <c r="J1304" s="184" t="n">
        <v>-4.07E-007</v>
      </c>
      <c r="K1304" s="184" t="n">
        <v>0.0011722</v>
      </c>
      <c r="L1304" s="184" t="n">
        <v>3.28E-005</v>
      </c>
      <c r="M1304" s="185" t="n">
        <v>1.6</v>
      </c>
      <c r="N1304" s="1" t="n">
        <v>0</v>
      </c>
      <c r="O1304" s="1" t="n">
        <v>0</v>
      </c>
      <c r="P1304" s="1" t="n">
        <v>0</v>
      </c>
      <c r="Q1304" s="1" t="n">
        <v>1</v>
      </c>
      <c r="R1304" s="1" t="n">
        <v>1.1722E-005</v>
      </c>
      <c r="S1304" s="1" t="n">
        <v>3.283E-007</v>
      </c>
      <c r="T1304" s="1" t="n">
        <v>3</v>
      </c>
      <c r="U1304" s="1" t="n">
        <v>0</v>
      </c>
      <c r="V1304" s="1" t="n">
        <v>0</v>
      </c>
      <c r="W1304" s="186" t="s">
        <v>2005</v>
      </c>
      <c r="X1304" s="1" t="s">
        <v>1613</v>
      </c>
      <c r="Y1304" s="1" t="s">
        <v>309</v>
      </c>
    </row>
    <row r="1305" customFormat="false" ht="14.25" hidden="false" customHeight="true" outlineLevel="0" collapsed="false">
      <c r="A1305" s="1" t="s">
        <v>2004</v>
      </c>
      <c r="B1305" s="1" t="s">
        <v>305</v>
      </c>
      <c r="C1305" s="1" t="n">
        <v>0</v>
      </c>
      <c r="D1305" s="1" t="n">
        <v>200</v>
      </c>
      <c r="E1305" s="1" t="n">
        <v>976</v>
      </c>
      <c r="F1305" s="1" t="s">
        <v>306</v>
      </c>
      <c r="G1305" s="184" t="n">
        <v>0.0011633</v>
      </c>
      <c r="H1305" s="184" t="n">
        <v>3.17E-005</v>
      </c>
      <c r="I1305" s="184" t="n">
        <v>-8.2317E-006</v>
      </c>
      <c r="J1305" s="184" t="n">
        <v>-4.07E-007</v>
      </c>
      <c r="K1305" s="184" t="n">
        <v>0.0011715</v>
      </c>
      <c r="L1305" s="184" t="n">
        <v>3.21E-005</v>
      </c>
      <c r="M1305" s="185" t="n">
        <v>1.57</v>
      </c>
      <c r="N1305" s="1" t="n">
        <v>0</v>
      </c>
      <c r="O1305" s="1" t="n">
        <v>0</v>
      </c>
      <c r="P1305" s="1" t="n">
        <v>0</v>
      </c>
      <c r="Q1305" s="1" t="n">
        <v>1</v>
      </c>
      <c r="R1305" s="1" t="n">
        <v>1.1715E-005</v>
      </c>
      <c r="S1305" s="1" t="n">
        <v>3.213E-007</v>
      </c>
      <c r="T1305" s="1" t="n">
        <v>3</v>
      </c>
      <c r="U1305" s="1" t="n">
        <v>0</v>
      </c>
      <c r="V1305" s="1" t="n">
        <v>0</v>
      </c>
      <c r="W1305" s="186" t="s">
        <v>2006</v>
      </c>
      <c r="X1305" s="1" t="s">
        <v>1613</v>
      </c>
      <c r="Y1305" s="1" t="s">
        <v>309</v>
      </c>
    </row>
    <row r="1306" customFormat="false" ht="14.25" hidden="false" customHeight="true" outlineLevel="0" collapsed="false">
      <c r="A1306" s="1" t="s">
        <v>2004</v>
      </c>
      <c r="B1306" s="1" t="s">
        <v>305</v>
      </c>
      <c r="C1306" s="1" t="n">
        <v>0</v>
      </c>
      <c r="D1306" s="1" t="n">
        <v>200</v>
      </c>
      <c r="E1306" s="1" t="n">
        <v>976</v>
      </c>
      <c r="F1306" s="1" t="s">
        <v>306</v>
      </c>
      <c r="G1306" s="184" t="n">
        <v>0.0011631</v>
      </c>
      <c r="H1306" s="184" t="n">
        <v>3.17E-005</v>
      </c>
      <c r="I1306" s="184" t="n">
        <v>-8.2317E-006</v>
      </c>
      <c r="J1306" s="184" t="n">
        <v>-4.07E-007</v>
      </c>
      <c r="K1306" s="184" t="n">
        <v>0.0011714</v>
      </c>
      <c r="L1306" s="184" t="n">
        <v>3.21E-005</v>
      </c>
      <c r="M1306" s="185" t="n">
        <v>1.57</v>
      </c>
      <c r="N1306" s="1" t="n">
        <v>0</v>
      </c>
      <c r="O1306" s="1" t="n">
        <v>0</v>
      </c>
      <c r="P1306" s="1" t="n">
        <v>0</v>
      </c>
      <c r="Q1306" s="1" t="n">
        <v>1</v>
      </c>
      <c r="R1306" s="1" t="n">
        <v>1.1714E-005</v>
      </c>
      <c r="S1306" s="1" t="n">
        <v>3.208E-007</v>
      </c>
      <c r="T1306" s="1" t="n">
        <v>3</v>
      </c>
      <c r="U1306" s="1" t="n">
        <v>0</v>
      </c>
      <c r="V1306" s="1" t="n">
        <v>0</v>
      </c>
      <c r="W1306" s="186" t="s">
        <v>2007</v>
      </c>
      <c r="X1306" s="1" t="s">
        <v>1613</v>
      </c>
      <c r="Y1306" s="1" t="s">
        <v>309</v>
      </c>
    </row>
    <row r="1307" customFormat="false" ht="14.25" hidden="false" customHeight="true" outlineLevel="0" collapsed="false">
      <c r="A1307" s="1" t="s">
        <v>2008</v>
      </c>
      <c r="B1307" s="1" t="s">
        <v>305</v>
      </c>
      <c r="C1307" s="1" t="n">
        <v>0</v>
      </c>
      <c r="D1307" s="1" t="n">
        <v>200</v>
      </c>
      <c r="E1307" s="1" t="n">
        <v>976</v>
      </c>
      <c r="F1307" s="1" t="s">
        <v>306</v>
      </c>
      <c r="G1307" s="184" t="n">
        <v>0.00068813</v>
      </c>
      <c r="H1307" s="184" t="n">
        <v>1.941E-005</v>
      </c>
      <c r="I1307" s="184" t="n">
        <v>-8.2317E-006</v>
      </c>
      <c r="J1307" s="184" t="n">
        <v>-4.07E-007</v>
      </c>
      <c r="K1307" s="184" t="n">
        <v>0.00069636</v>
      </c>
      <c r="L1307" s="184" t="n">
        <v>1.9817E-005</v>
      </c>
      <c r="M1307" s="185" t="n">
        <v>1.63</v>
      </c>
      <c r="N1307" s="1" t="n">
        <v>0</v>
      </c>
      <c r="O1307" s="1" t="n">
        <v>0</v>
      </c>
      <c r="P1307" s="1" t="n">
        <v>0</v>
      </c>
      <c r="Q1307" s="1" t="n">
        <v>1</v>
      </c>
      <c r="R1307" s="1" t="n">
        <v>6.9636E-006</v>
      </c>
      <c r="S1307" s="1" t="n">
        <v>1.982E-007</v>
      </c>
      <c r="T1307" s="1" t="n">
        <v>3</v>
      </c>
      <c r="U1307" s="1" t="n">
        <v>0</v>
      </c>
      <c r="V1307" s="1" t="n">
        <v>0</v>
      </c>
      <c r="W1307" s="186" t="s">
        <v>2009</v>
      </c>
      <c r="X1307" s="1" t="s">
        <v>1613</v>
      </c>
      <c r="Y1307" s="1" t="s">
        <v>309</v>
      </c>
    </row>
    <row r="1308" customFormat="false" ht="14.25" hidden="false" customHeight="true" outlineLevel="0" collapsed="false">
      <c r="A1308" s="1" t="s">
        <v>2008</v>
      </c>
      <c r="B1308" s="1" t="s">
        <v>305</v>
      </c>
      <c r="C1308" s="1" t="n">
        <v>0</v>
      </c>
      <c r="D1308" s="1" t="n">
        <v>200</v>
      </c>
      <c r="E1308" s="1" t="n">
        <v>976</v>
      </c>
      <c r="F1308" s="1" t="s">
        <v>306</v>
      </c>
      <c r="G1308" s="184" t="n">
        <v>0.00068836</v>
      </c>
      <c r="H1308" s="184" t="n">
        <v>1.9404E-005</v>
      </c>
      <c r="I1308" s="184" t="n">
        <v>-8.2317E-006</v>
      </c>
      <c r="J1308" s="184" t="n">
        <v>-4.07E-007</v>
      </c>
      <c r="K1308" s="184" t="n">
        <v>0.00069659</v>
      </c>
      <c r="L1308" s="184" t="n">
        <v>1.9811E-005</v>
      </c>
      <c r="M1308" s="185" t="n">
        <v>1.63</v>
      </c>
      <c r="N1308" s="1" t="n">
        <v>0</v>
      </c>
      <c r="O1308" s="1" t="n">
        <v>0</v>
      </c>
      <c r="P1308" s="1" t="n">
        <v>0</v>
      </c>
      <c r="Q1308" s="1" t="n">
        <v>1</v>
      </c>
      <c r="R1308" s="1" t="n">
        <v>6.9659E-006</v>
      </c>
      <c r="S1308" s="1" t="n">
        <v>1.981E-007</v>
      </c>
      <c r="T1308" s="1" t="n">
        <v>3</v>
      </c>
      <c r="U1308" s="1" t="n">
        <v>0</v>
      </c>
      <c r="V1308" s="1" t="n">
        <v>0</v>
      </c>
      <c r="W1308" s="186" t="s">
        <v>2010</v>
      </c>
      <c r="X1308" s="1" t="s">
        <v>1613</v>
      </c>
      <c r="Y1308" s="1" t="s">
        <v>309</v>
      </c>
    </row>
    <row r="1309" customFormat="false" ht="14.25" hidden="false" customHeight="true" outlineLevel="0" collapsed="false">
      <c r="A1309" s="1" t="s">
        <v>2008</v>
      </c>
      <c r="B1309" s="1" t="s">
        <v>305</v>
      </c>
      <c r="C1309" s="1" t="n">
        <v>0</v>
      </c>
      <c r="D1309" s="1" t="n">
        <v>200</v>
      </c>
      <c r="E1309" s="1" t="n">
        <v>976</v>
      </c>
      <c r="F1309" s="1" t="s">
        <v>306</v>
      </c>
      <c r="G1309" s="184" t="n">
        <v>0.00068783</v>
      </c>
      <c r="H1309" s="184" t="n">
        <v>1.94E-005</v>
      </c>
      <c r="I1309" s="184" t="n">
        <v>-8.2317E-006</v>
      </c>
      <c r="J1309" s="184" t="n">
        <v>-4.07E-007</v>
      </c>
      <c r="K1309" s="184" t="n">
        <v>0.00069606</v>
      </c>
      <c r="L1309" s="184" t="n">
        <v>1.9807E-005</v>
      </c>
      <c r="M1309" s="185" t="n">
        <v>1.63</v>
      </c>
      <c r="N1309" s="1" t="n">
        <v>0</v>
      </c>
      <c r="O1309" s="1" t="n">
        <v>0</v>
      </c>
      <c r="P1309" s="1" t="n">
        <v>0</v>
      </c>
      <c r="Q1309" s="1" t="n">
        <v>1</v>
      </c>
      <c r="R1309" s="1" t="n">
        <v>6.9606E-006</v>
      </c>
      <c r="S1309" s="1" t="n">
        <v>1.981E-007</v>
      </c>
      <c r="T1309" s="1" t="n">
        <v>3</v>
      </c>
      <c r="U1309" s="1" t="n">
        <v>0</v>
      </c>
      <c r="V1309" s="1" t="n">
        <v>0</v>
      </c>
      <c r="W1309" s="186" t="s">
        <v>2011</v>
      </c>
      <c r="X1309" s="1" t="s">
        <v>1613</v>
      </c>
      <c r="Y1309" s="1" t="s">
        <v>309</v>
      </c>
    </row>
    <row r="1310" customFormat="false" ht="14.25" hidden="false" customHeight="true" outlineLevel="0" collapsed="false">
      <c r="A1310" s="1" t="s">
        <v>2012</v>
      </c>
      <c r="B1310" s="1" t="s">
        <v>305</v>
      </c>
      <c r="C1310" s="1" t="n">
        <v>0</v>
      </c>
      <c r="D1310" s="1" t="n">
        <v>200</v>
      </c>
      <c r="E1310" s="1" t="n">
        <v>976</v>
      </c>
      <c r="F1310" s="1" t="s">
        <v>306</v>
      </c>
      <c r="G1310" s="184" t="n">
        <v>0.00090741</v>
      </c>
      <c r="H1310" s="184" t="n">
        <v>2.5054E-005</v>
      </c>
      <c r="I1310" s="184" t="n">
        <v>-8.2317E-006</v>
      </c>
      <c r="J1310" s="184" t="n">
        <v>-4.07E-007</v>
      </c>
      <c r="K1310" s="184" t="n">
        <v>0.00091564</v>
      </c>
      <c r="L1310" s="184" t="n">
        <v>2.5461E-005</v>
      </c>
      <c r="M1310" s="185" t="n">
        <v>1.59</v>
      </c>
      <c r="N1310" s="1" t="n">
        <v>0</v>
      </c>
      <c r="O1310" s="1" t="n">
        <v>0</v>
      </c>
      <c r="P1310" s="1" t="n">
        <v>0</v>
      </c>
      <c r="Q1310" s="1" t="n">
        <v>1</v>
      </c>
      <c r="R1310" s="1" t="n">
        <v>9.1564E-006</v>
      </c>
      <c r="S1310" s="1" t="n">
        <v>2.546E-007</v>
      </c>
      <c r="T1310" s="1" t="n">
        <v>3</v>
      </c>
      <c r="U1310" s="1" t="n">
        <v>0</v>
      </c>
      <c r="V1310" s="1" t="n">
        <v>0</v>
      </c>
      <c r="W1310" s="186" t="s">
        <v>2013</v>
      </c>
      <c r="X1310" s="1" t="s">
        <v>1613</v>
      </c>
      <c r="Y1310" s="1" t="s">
        <v>309</v>
      </c>
    </row>
    <row r="1311" customFormat="false" ht="14.25" hidden="false" customHeight="true" outlineLevel="0" collapsed="false">
      <c r="A1311" s="1" t="s">
        <v>2012</v>
      </c>
      <c r="B1311" s="1" t="s">
        <v>305</v>
      </c>
      <c r="C1311" s="1" t="n">
        <v>0</v>
      </c>
      <c r="D1311" s="1" t="n">
        <v>200</v>
      </c>
      <c r="E1311" s="1" t="n">
        <v>976</v>
      </c>
      <c r="F1311" s="1" t="s">
        <v>306</v>
      </c>
      <c r="G1311" s="184" t="n">
        <v>0.00090755</v>
      </c>
      <c r="H1311" s="184" t="n">
        <v>2.4828E-005</v>
      </c>
      <c r="I1311" s="184" t="n">
        <v>-8.2317E-006</v>
      </c>
      <c r="J1311" s="184" t="n">
        <v>-4.07E-007</v>
      </c>
      <c r="K1311" s="184" t="n">
        <v>0.00091578</v>
      </c>
      <c r="L1311" s="184" t="n">
        <v>2.5235E-005</v>
      </c>
      <c r="M1311" s="185" t="n">
        <v>1.58</v>
      </c>
      <c r="N1311" s="1" t="n">
        <v>0</v>
      </c>
      <c r="O1311" s="1" t="n">
        <v>0</v>
      </c>
      <c r="P1311" s="1" t="n">
        <v>0</v>
      </c>
      <c r="Q1311" s="1" t="n">
        <v>1</v>
      </c>
      <c r="R1311" s="1" t="n">
        <v>9.1578E-006</v>
      </c>
      <c r="S1311" s="1" t="n">
        <v>2.524E-007</v>
      </c>
      <c r="T1311" s="1" t="n">
        <v>3</v>
      </c>
      <c r="U1311" s="1" t="n">
        <v>0</v>
      </c>
      <c r="V1311" s="1" t="n">
        <v>0</v>
      </c>
      <c r="W1311" s="186" t="s">
        <v>2014</v>
      </c>
      <c r="X1311" s="1" t="s">
        <v>1613</v>
      </c>
      <c r="Y1311" s="1" t="s">
        <v>309</v>
      </c>
    </row>
    <row r="1312" customFormat="false" ht="14.25" hidden="false" customHeight="true" outlineLevel="0" collapsed="false">
      <c r="A1312" s="1" t="s">
        <v>2012</v>
      </c>
      <c r="B1312" s="1" t="s">
        <v>305</v>
      </c>
      <c r="C1312" s="1" t="n">
        <v>0</v>
      </c>
      <c r="D1312" s="1" t="n">
        <v>200</v>
      </c>
      <c r="E1312" s="1" t="n">
        <v>976</v>
      </c>
      <c r="F1312" s="1" t="s">
        <v>306</v>
      </c>
      <c r="G1312" s="184" t="n">
        <v>0.00090758</v>
      </c>
      <c r="H1312" s="184" t="n">
        <v>2.5116E-005</v>
      </c>
      <c r="I1312" s="184" t="n">
        <v>-8.2317E-006</v>
      </c>
      <c r="J1312" s="184" t="n">
        <v>-4.07E-007</v>
      </c>
      <c r="K1312" s="184" t="n">
        <v>0.00091581</v>
      </c>
      <c r="L1312" s="184" t="n">
        <v>2.5523E-005</v>
      </c>
      <c r="M1312" s="185" t="n">
        <v>1.6</v>
      </c>
      <c r="N1312" s="1" t="n">
        <v>0</v>
      </c>
      <c r="O1312" s="1" t="n">
        <v>0</v>
      </c>
      <c r="P1312" s="1" t="n">
        <v>0</v>
      </c>
      <c r="Q1312" s="1" t="n">
        <v>1</v>
      </c>
      <c r="R1312" s="1" t="n">
        <v>9.1581E-006</v>
      </c>
      <c r="S1312" s="1" t="n">
        <v>2.552E-007</v>
      </c>
      <c r="T1312" s="1" t="n">
        <v>3</v>
      </c>
      <c r="U1312" s="1" t="n">
        <v>0</v>
      </c>
      <c r="V1312" s="1" t="n">
        <v>0</v>
      </c>
      <c r="W1312" s="186" t="s">
        <v>2015</v>
      </c>
      <c r="X1312" s="1" t="s">
        <v>1613</v>
      </c>
      <c r="Y1312" s="1" t="s">
        <v>309</v>
      </c>
    </row>
    <row r="1313" customFormat="false" ht="14.25" hidden="false" customHeight="true" outlineLevel="0" collapsed="false">
      <c r="A1313" s="1" t="s">
        <v>2016</v>
      </c>
      <c r="B1313" s="1" t="s">
        <v>305</v>
      </c>
      <c r="C1313" s="1" t="n">
        <v>0</v>
      </c>
      <c r="D1313" s="1" t="n">
        <v>200</v>
      </c>
      <c r="E1313" s="1" t="n">
        <v>976</v>
      </c>
      <c r="F1313" s="1" t="s">
        <v>306</v>
      </c>
      <c r="G1313" s="184" t="n">
        <v>0.0019639</v>
      </c>
      <c r="H1313" s="184" t="n">
        <v>5.4E-005</v>
      </c>
      <c r="I1313" s="184" t="n">
        <v>-8.2317E-006</v>
      </c>
      <c r="J1313" s="184" t="n">
        <v>-4.07E-007</v>
      </c>
      <c r="K1313" s="184" t="n">
        <v>0.0019721</v>
      </c>
      <c r="L1313" s="184" t="n">
        <v>5.44E-005</v>
      </c>
      <c r="M1313" s="185" t="n">
        <v>1.58</v>
      </c>
      <c r="N1313" s="1" t="n">
        <v>0</v>
      </c>
      <c r="O1313" s="1" t="n">
        <v>0</v>
      </c>
      <c r="P1313" s="1" t="n">
        <v>0</v>
      </c>
      <c r="Q1313" s="1" t="n">
        <v>1</v>
      </c>
      <c r="R1313" s="1" t="n">
        <v>1.9721E-005</v>
      </c>
      <c r="S1313" s="1" t="n">
        <v>5.444E-007</v>
      </c>
      <c r="T1313" s="1" t="n">
        <v>3</v>
      </c>
      <c r="U1313" s="1" t="n">
        <v>0</v>
      </c>
      <c r="V1313" s="1" t="n">
        <v>0</v>
      </c>
      <c r="W1313" s="186" t="s">
        <v>2017</v>
      </c>
      <c r="X1313" s="1" t="s">
        <v>1613</v>
      </c>
      <c r="Y1313" s="1" t="s">
        <v>309</v>
      </c>
    </row>
    <row r="1314" customFormat="false" ht="14.25" hidden="false" customHeight="true" outlineLevel="0" collapsed="false">
      <c r="A1314" s="1" t="s">
        <v>2016</v>
      </c>
      <c r="B1314" s="1" t="s">
        <v>305</v>
      </c>
      <c r="C1314" s="1" t="n">
        <v>0</v>
      </c>
      <c r="D1314" s="1" t="n">
        <v>200</v>
      </c>
      <c r="E1314" s="1" t="n">
        <v>976</v>
      </c>
      <c r="F1314" s="1" t="s">
        <v>306</v>
      </c>
      <c r="G1314" s="184" t="n">
        <v>0.0019637</v>
      </c>
      <c r="H1314" s="184" t="n">
        <v>5.42E-005</v>
      </c>
      <c r="I1314" s="184" t="n">
        <v>-8.2317E-006</v>
      </c>
      <c r="J1314" s="184" t="n">
        <v>-4.07E-007</v>
      </c>
      <c r="K1314" s="184" t="n">
        <v>0.0019719</v>
      </c>
      <c r="L1314" s="184" t="n">
        <v>5.46E-005</v>
      </c>
      <c r="M1314" s="185" t="n">
        <v>1.59</v>
      </c>
      <c r="N1314" s="1" t="n">
        <v>0</v>
      </c>
      <c r="O1314" s="1" t="n">
        <v>0</v>
      </c>
      <c r="P1314" s="1" t="n">
        <v>0</v>
      </c>
      <c r="Q1314" s="1" t="n">
        <v>1</v>
      </c>
      <c r="R1314" s="1" t="n">
        <v>1.9719E-005</v>
      </c>
      <c r="S1314" s="1" t="n">
        <v>5.461E-007</v>
      </c>
      <c r="T1314" s="1" t="n">
        <v>3</v>
      </c>
      <c r="U1314" s="1" t="n">
        <v>0</v>
      </c>
      <c r="V1314" s="1" t="n">
        <v>0</v>
      </c>
      <c r="W1314" s="186" t="s">
        <v>2018</v>
      </c>
      <c r="X1314" s="1" t="s">
        <v>1613</v>
      </c>
      <c r="Y1314" s="1" t="s">
        <v>309</v>
      </c>
    </row>
    <row r="1315" customFormat="false" ht="14.25" hidden="false" customHeight="true" outlineLevel="0" collapsed="false">
      <c r="A1315" s="1" t="s">
        <v>2016</v>
      </c>
      <c r="B1315" s="1" t="s">
        <v>305</v>
      </c>
      <c r="C1315" s="1" t="n">
        <v>0</v>
      </c>
      <c r="D1315" s="1" t="n">
        <v>200</v>
      </c>
      <c r="E1315" s="1" t="n">
        <v>976</v>
      </c>
      <c r="F1315" s="1" t="s">
        <v>306</v>
      </c>
      <c r="G1315" s="184" t="n">
        <v>0.0019638</v>
      </c>
      <c r="H1315" s="184" t="n">
        <v>5.42E-005</v>
      </c>
      <c r="I1315" s="184" t="n">
        <v>-8.2317E-006</v>
      </c>
      <c r="J1315" s="184" t="n">
        <v>-4.07E-007</v>
      </c>
      <c r="K1315" s="184" t="n">
        <v>0.001972</v>
      </c>
      <c r="L1315" s="184" t="n">
        <v>5.46E-005</v>
      </c>
      <c r="M1315" s="185" t="n">
        <v>1.59</v>
      </c>
      <c r="N1315" s="1" t="n">
        <v>0</v>
      </c>
      <c r="O1315" s="1" t="n">
        <v>0</v>
      </c>
      <c r="P1315" s="1" t="n">
        <v>0</v>
      </c>
      <c r="Q1315" s="1" t="n">
        <v>1</v>
      </c>
      <c r="R1315" s="1" t="n">
        <v>1.972E-005</v>
      </c>
      <c r="S1315" s="1" t="n">
        <v>5.461E-007</v>
      </c>
      <c r="T1315" s="1" t="n">
        <v>3</v>
      </c>
      <c r="U1315" s="1" t="n">
        <v>0</v>
      </c>
      <c r="V1315" s="1" t="n">
        <v>0</v>
      </c>
      <c r="W1315" s="186" t="s">
        <v>2019</v>
      </c>
      <c r="X1315" s="1" t="s">
        <v>1613</v>
      </c>
      <c r="Y1315" s="1" t="s">
        <v>309</v>
      </c>
    </row>
    <row r="1316" customFormat="false" ht="14.25" hidden="false" customHeight="true" outlineLevel="0" collapsed="false">
      <c r="A1316" s="1" t="s">
        <v>2020</v>
      </c>
      <c r="B1316" s="1" t="s">
        <v>305</v>
      </c>
      <c r="C1316" s="1" t="n">
        <v>0</v>
      </c>
      <c r="D1316" s="1" t="n">
        <v>200</v>
      </c>
      <c r="E1316" s="1" t="n">
        <v>976</v>
      </c>
      <c r="F1316" s="1" t="s">
        <v>306</v>
      </c>
      <c r="G1316" s="184" t="n">
        <v>0.0023192</v>
      </c>
      <c r="H1316" s="184" t="n">
        <v>6.23E-005</v>
      </c>
      <c r="I1316" s="184" t="n">
        <v>-8.2317E-006</v>
      </c>
      <c r="J1316" s="184" t="n">
        <v>-4.07E-007</v>
      </c>
      <c r="K1316" s="184" t="n">
        <v>0.0023274</v>
      </c>
      <c r="L1316" s="184" t="n">
        <v>6.27E-005</v>
      </c>
      <c r="M1316" s="185" t="n">
        <v>1.54</v>
      </c>
      <c r="N1316" s="1" t="n">
        <v>0</v>
      </c>
      <c r="O1316" s="1" t="n">
        <v>0</v>
      </c>
      <c r="P1316" s="1" t="n">
        <v>0</v>
      </c>
      <c r="Q1316" s="1" t="n">
        <v>1</v>
      </c>
      <c r="R1316" s="1" t="n">
        <v>2.3274E-005</v>
      </c>
      <c r="S1316" s="1" t="n">
        <v>6.272E-007</v>
      </c>
      <c r="T1316" s="1" t="n">
        <v>3</v>
      </c>
      <c r="U1316" s="1" t="n">
        <v>0</v>
      </c>
      <c r="V1316" s="1" t="n">
        <v>0</v>
      </c>
      <c r="W1316" s="186" t="s">
        <v>2021</v>
      </c>
      <c r="X1316" s="1" t="s">
        <v>1613</v>
      </c>
      <c r="Y1316" s="1" t="s">
        <v>309</v>
      </c>
    </row>
    <row r="1317" customFormat="false" ht="14.25" hidden="false" customHeight="true" outlineLevel="0" collapsed="false">
      <c r="A1317" s="1" t="s">
        <v>2020</v>
      </c>
      <c r="B1317" s="1" t="s">
        <v>305</v>
      </c>
      <c r="C1317" s="1" t="n">
        <v>0</v>
      </c>
      <c r="D1317" s="1" t="n">
        <v>200</v>
      </c>
      <c r="E1317" s="1" t="n">
        <v>976</v>
      </c>
      <c r="F1317" s="1" t="s">
        <v>306</v>
      </c>
      <c r="G1317" s="184" t="n">
        <v>0.0023191</v>
      </c>
      <c r="H1317" s="184" t="n">
        <v>6.24E-005</v>
      </c>
      <c r="I1317" s="184" t="n">
        <v>-8.2317E-006</v>
      </c>
      <c r="J1317" s="184" t="n">
        <v>-4.07E-007</v>
      </c>
      <c r="K1317" s="184" t="n">
        <v>0.0023273</v>
      </c>
      <c r="L1317" s="184" t="n">
        <v>6.28E-005</v>
      </c>
      <c r="M1317" s="185" t="n">
        <v>1.55</v>
      </c>
      <c r="N1317" s="1" t="n">
        <v>0</v>
      </c>
      <c r="O1317" s="1" t="n">
        <v>0</v>
      </c>
      <c r="P1317" s="1" t="n">
        <v>0</v>
      </c>
      <c r="Q1317" s="1" t="n">
        <v>1</v>
      </c>
      <c r="R1317" s="1" t="n">
        <v>2.3273E-005</v>
      </c>
      <c r="S1317" s="1" t="n">
        <v>6.282E-007</v>
      </c>
      <c r="T1317" s="1" t="n">
        <v>3</v>
      </c>
      <c r="U1317" s="1" t="n">
        <v>0</v>
      </c>
      <c r="V1317" s="1" t="n">
        <v>0</v>
      </c>
      <c r="W1317" s="186" t="s">
        <v>2022</v>
      </c>
      <c r="X1317" s="1" t="s">
        <v>1613</v>
      </c>
      <c r="Y1317" s="1" t="s">
        <v>309</v>
      </c>
    </row>
    <row r="1318" customFormat="false" ht="14.25" hidden="false" customHeight="true" outlineLevel="0" collapsed="false">
      <c r="A1318" s="1" t="s">
        <v>2020</v>
      </c>
      <c r="B1318" s="1" t="s">
        <v>305</v>
      </c>
      <c r="C1318" s="1" t="n">
        <v>0</v>
      </c>
      <c r="D1318" s="1" t="n">
        <v>200</v>
      </c>
      <c r="E1318" s="1" t="n">
        <v>976</v>
      </c>
      <c r="F1318" s="1" t="s">
        <v>306</v>
      </c>
      <c r="G1318" s="184" t="n">
        <v>0.0023189</v>
      </c>
      <c r="H1318" s="184" t="n">
        <v>6.23E-005</v>
      </c>
      <c r="I1318" s="184" t="n">
        <v>-8.2317E-006</v>
      </c>
      <c r="J1318" s="184" t="n">
        <v>-4.07E-007</v>
      </c>
      <c r="K1318" s="184" t="n">
        <v>0.0023271</v>
      </c>
      <c r="L1318" s="184" t="n">
        <v>6.28E-005</v>
      </c>
      <c r="M1318" s="185" t="n">
        <v>1.54</v>
      </c>
      <c r="N1318" s="1" t="n">
        <v>0</v>
      </c>
      <c r="O1318" s="1" t="n">
        <v>0</v>
      </c>
      <c r="P1318" s="1" t="n">
        <v>0</v>
      </c>
      <c r="Q1318" s="1" t="n">
        <v>1</v>
      </c>
      <c r="R1318" s="1" t="n">
        <v>2.3271E-005</v>
      </c>
      <c r="S1318" s="1" t="n">
        <v>6.275E-007</v>
      </c>
      <c r="T1318" s="1" t="n">
        <v>3</v>
      </c>
      <c r="U1318" s="1" t="n">
        <v>0</v>
      </c>
      <c r="V1318" s="1" t="n">
        <v>0</v>
      </c>
      <c r="W1318" s="186" t="s">
        <v>1473</v>
      </c>
      <c r="X1318" s="1" t="s">
        <v>1613</v>
      </c>
      <c r="Y1318" s="1" t="s">
        <v>309</v>
      </c>
    </row>
    <row r="1319" customFormat="false" ht="14.25" hidden="false" customHeight="true" outlineLevel="0" collapsed="false">
      <c r="A1319" s="1" t="s">
        <v>2023</v>
      </c>
      <c r="B1319" s="1" t="s">
        <v>305</v>
      </c>
      <c r="C1319" s="1" t="n">
        <v>0</v>
      </c>
      <c r="D1319" s="1" t="n">
        <v>200</v>
      </c>
      <c r="E1319" s="1" t="n">
        <v>976</v>
      </c>
      <c r="F1319" s="1" t="s">
        <v>306</v>
      </c>
      <c r="G1319" s="184" t="n">
        <v>0.0015847</v>
      </c>
      <c r="H1319" s="184" t="n">
        <v>5.81E-005</v>
      </c>
      <c r="I1319" s="184" t="n">
        <v>-8.2317E-006</v>
      </c>
      <c r="J1319" s="184" t="n">
        <v>-4.07E-007</v>
      </c>
      <c r="K1319" s="184" t="n">
        <v>0.0015929</v>
      </c>
      <c r="L1319" s="184" t="n">
        <v>5.85E-005</v>
      </c>
      <c r="M1319" s="185" t="n">
        <v>2.1</v>
      </c>
      <c r="N1319" s="1" t="n">
        <v>0</v>
      </c>
      <c r="O1319" s="1" t="n">
        <v>0</v>
      </c>
      <c r="P1319" s="1" t="n">
        <v>0</v>
      </c>
      <c r="Q1319" s="1" t="n">
        <v>1</v>
      </c>
      <c r="R1319" s="1" t="n">
        <v>1.5929E-005</v>
      </c>
      <c r="S1319" s="1" t="n">
        <v>5.853E-007</v>
      </c>
      <c r="T1319" s="1" t="n">
        <v>3</v>
      </c>
      <c r="U1319" s="1" t="n">
        <v>0</v>
      </c>
      <c r="V1319" s="1" t="n">
        <v>0</v>
      </c>
      <c r="W1319" s="186" t="s">
        <v>2024</v>
      </c>
      <c r="X1319" s="1" t="s">
        <v>1613</v>
      </c>
      <c r="Y1319" s="1" t="s">
        <v>309</v>
      </c>
    </row>
    <row r="1320" customFormat="false" ht="14.25" hidden="false" customHeight="true" outlineLevel="0" collapsed="false">
      <c r="A1320" s="1" t="s">
        <v>2023</v>
      </c>
      <c r="B1320" s="1" t="s">
        <v>305</v>
      </c>
      <c r="C1320" s="1" t="n">
        <v>0</v>
      </c>
      <c r="D1320" s="1" t="n">
        <v>200</v>
      </c>
      <c r="E1320" s="1" t="n">
        <v>976</v>
      </c>
      <c r="F1320" s="1" t="s">
        <v>306</v>
      </c>
      <c r="G1320" s="184" t="n">
        <v>0.0015846</v>
      </c>
      <c r="H1320" s="184" t="n">
        <v>5.79E-005</v>
      </c>
      <c r="I1320" s="184" t="n">
        <v>-8.2317E-006</v>
      </c>
      <c r="J1320" s="184" t="n">
        <v>-4.07E-007</v>
      </c>
      <c r="K1320" s="184" t="n">
        <v>0.0015928</v>
      </c>
      <c r="L1320" s="184" t="n">
        <v>5.83E-005</v>
      </c>
      <c r="M1320" s="185" t="n">
        <v>2.1</v>
      </c>
      <c r="N1320" s="1" t="n">
        <v>0</v>
      </c>
      <c r="O1320" s="1" t="n">
        <v>0</v>
      </c>
      <c r="P1320" s="1" t="n">
        <v>0</v>
      </c>
      <c r="Q1320" s="1" t="n">
        <v>1</v>
      </c>
      <c r="R1320" s="1" t="n">
        <v>1.5928E-005</v>
      </c>
      <c r="S1320" s="1" t="n">
        <v>5.829E-007</v>
      </c>
      <c r="T1320" s="1" t="n">
        <v>3</v>
      </c>
      <c r="U1320" s="1" t="n">
        <v>0</v>
      </c>
      <c r="V1320" s="1" t="n">
        <v>0</v>
      </c>
      <c r="W1320" s="186" t="s">
        <v>2025</v>
      </c>
      <c r="X1320" s="1" t="s">
        <v>1613</v>
      </c>
      <c r="Y1320" s="1" t="s">
        <v>309</v>
      </c>
    </row>
    <row r="1321" customFormat="false" ht="14.25" hidden="false" customHeight="true" outlineLevel="0" collapsed="false">
      <c r="A1321" s="1" t="s">
        <v>2023</v>
      </c>
      <c r="B1321" s="1" t="s">
        <v>305</v>
      </c>
      <c r="C1321" s="1" t="n">
        <v>0</v>
      </c>
      <c r="D1321" s="1" t="n">
        <v>200</v>
      </c>
      <c r="E1321" s="1" t="n">
        <v>976</v>
      </c>
      <c r="F1321" s="1" t="s">
        <v>306</v>
      </c>
      <c r="G1321" s="184" t="n">
        <v>0.0015862</v>
      </c>
      <c r="H1321" s="184" t="n">
        <v>5.97E-005</v>
      </c>
      <c r="I1321" s="184" t="n">
        <v>-8.2317E-006</v>
      </c>
      <c r="J1321" s="184" t="n">
        <v>-4.07E-007</v>
      </c>
      <c r="K1321" s="184" t="n">
        <v>0.0015944</v>
      </c>
      <c r="L1321" s="184" t="n">
        <v>6.01E-005</v>
      </c>
      <c r="M1321" s="185" t="n">
        <v>2.16</v>
      </c>
      <c r="N1321" s="1" t="n">
        <v>0</v>
      </c>
      <c r="O1321" s="1" t="n">
        <v>0</v>
      </c>
      <c r="P1321" s="1" t="n">
        <v>0</v>
      </c>
      <c r="Q1321" s="1" t="n">
        <v>1</v>
      </c>
      <c r="R1321" s="1" t="n">
        <v>1.5944E-005</v>
      </c>
      <c r="S1321" s="1" t="n">
        <v>6.011E-007</v>
      </c>
      <c r="T1321" s="1" t="n">
        <v>3</v>
      </c>
      <c r="U1321" s="1" t="n">
        <v>0</v>
      </c>
      <c r="V1321" s="1" t="n">
        <v>0</v>
      </c>
      <c r="W1321" s="186" t="s">
        <v>2026</v>
      </c>
      <c r="X1321" s="1" t="s">
        <v>1613</v>
      </c>
      <c r="Y1321" s="1" t="s">
        <v>309</v>
      </c>
    </row>
    <row r="1322" customFormat="false" ht="14.25" hidden="false" customHeight="true" outlineLevel="0" collapsed="false">
      <c r="A1322" s="1" t="s">
        <v>2027</v>
      </c>
      <c r="B1322" s="1" t="s">
        <v>305</v>
      </c>
      <c r="C1322" s="1" t="n">
        <v>0</v>
      </c>
      <c r="D1322" s="1" t="n">
        <v>200</v>
      </c>
      <c r="E1322" s="1" t="n">
        <v>976</v>
      </c>
      <c r="F1322" s="1" t="s">
        <v>306</v>
      </c>
      <c r="G1322" s="184" t="n">
        <v>0.0014157</v>
      </c>
      <c r="H1322" s="184" t="n">
        <v>4.71E-005</v>
      </c>
      <c r="I1322" s="184" t="n">
        <v>-8.2317E-006</v>
      </c>
      <c r="J1322" s="184" t="n">
        <v>-4.07E-007</v>
      </c>
      <c r="K1322" s="184" t="n">
        <v>0.001424</v>
      </c>
      <c r="L1322" s="184" t="n">
        <v>4.76E-005</v>
      </c>
      <c r="M1322" s="185" t="n">
        <v>1.91</v>
      </c>
      <c r="N1322" s="1" t="n">
        <v>0</v>
      </c>
      <c r="O1322" s="1" t="n">
        <v>0</v>
      </c>
      <c r="P1322" s="1" t="n">
        <v>0</v>
      </c>
      <c r="Q1322" s="1" t="n">
        <v>1</v>
      </c>
      <c r="R1322" s="1" t="n">
        <v>1.424E-005</v>
      </c>
      <c r="S1322" s="1" t="n">
        <v>4.755E-007</v>
      </c>
      <c r="T1322" s="1" t="n">
        <v>3</v>
      </c>
      <c r="U1322" s="1" t="n">
        <v>0</v>
      </c>
      <c r="V1322" s="1" t="n">
        <v>0</v>
      </c>
      <c r="W1322" s="186" t="s">
        <v>1478</v>
      </c>
      <c r="X1322" s="1" t="s">
        <v>1613</v>
      </c>
      <c r="Y1322" s="1" t="s">
        <v>309</v>
      </c>
    </row>
    <row r="1323" customFormat="false" ht="14.25" hidden="false" customHeight="true" outlineLevel="0" collapsed="false">
      <c r="A1323" s="1" t="s">
        <v>2027</v>
      </c>
      <c r="B1323" s="1" t="s">
        <v>305</v>
      </c>
      <c r="C1323" s="1" t="n">
        <v>0</v>
      </c>
      <c r="D1323" s="1" t="n">
        <v>200</v>
      </c>
      <c r="E1323" s="1" t="n">
        <v>976</v>
      </c>
      <c r="F1323" s="1" t="s">
        <v>306</v>
      </c>
      <c r="G1323" s="184" t="n">
        <v>0.0014162</v>
      </c>
      <c r="H1323" s="184" t="n">
        <v>4.63E-005</v>
      </c>
      <c r="I1323" s="184" t="n">
        <v>-8.2317E-006</v>
      </c>
      <c r="J1323" s="184" t="n">
        <v>-4.07E-007</v>
      </c>
      <c r="K1323" s="184" t="n">
        <v>0.0014244</v>
      </c>
      <c r="L1323" s="184" t="n">
        <v>4.67E-005</v>
      </c>
      <c r="M1323" s="185" t="n">
        <v>1.88</v>
      </c>
      <c r="N1323" s="1" t="n">
        <v>0</v>
      </c>
      <c r="O1323" s="1" t="n">
        <v>0</v>
      </c>
      <c r="P1323" s="1" t="n">
        <v>0</v>
      </c>
      <c r="Q1323" s="1" t="n">
        <v>1</v>
      </c>
      <c r="R1323" s="1" t="n">
        <v>1.4244E-005</v>
      </c>
      <c r="S1323" s="1" t="n">
        <v>4.67E-007</v>
      </c>
      <c r="T1323" s="1" t="n">
        <v>3</v>
      </c>
      <c r="U1323" s="1" t="n">
        <v>0</v>
      </c>
      <c r="V1323" s="1" t="n">
        <v>0</v>
      </c>
      <c r="W1323" s="186" t="s">
        <v>2028</v>
      </c>
      <c r="X1323" s="1" t="s">
        <v>1613</v>
      </c>
      <c r="Y1323" s="1" t="s">
        <v>309</v>
      </c>
    </row>
    <row r="1324" customFormat="false" ht="14.25" hidden="false" customHeight="true" outlineLevel="0" collapsed="false">
      <c r="A1324" s="1" t="s">
        <v>2027</v>
      </c>
      <c r="B1324" s="1" t="s">
        <v>305</v>
      </c>
      <c r="C1324" s="1" t="n">
        <v>0</v>
      </c>
      <c r="D1324" s="1" t="n">
        <v>200</v>
      </c>
      <c r="E1324" s="1" t="n">
        <v>976</v>
      </c>
      <c r="F1324" s="1" t="s">
        <v>306</v>
      </c>
      <c r="G1324" s="184" t="n">
        <v>0.001416</v>
      </c>
      <c r="H1324" s="184" t="n">
        <v>4.67E-005</v>
      </c>
      <c r="I1324" s="184" t="n">
        <v>-8.2317E-006</v>
      </c>
      <c r="J1324" s="184" t="n">
        <v>-4.07E-007</v>
      </c>
      <c r="K1324" s="184" t="n">
        <v>0.0014243</v>
      </c>
      <c r="L1324" s="184" t="n">
        <v>4.71E-005</v>
      </c>
      <c r="M1324" s="185" t="n">
        <v>1.89</v>
      </c>
      <c r="N1324" s="1" t="n">
        <v>0</v>
      </c>
      <c r="O1324" s="1" t="n">
        <v>0</v>
      </c>
      <c r="P1324" s="1" t="n">
        <v>0</v>
      </c>
      <c r="Q1324" s="1" t="n">
        <v>1</v>
      </c>
      <c r="R1324" s="1" t="n">
        <v>1.4243E-005</v>
      </c>
      <c r="S1324" s="1" t="n">
        <v>4.711E-007</v>
      </c>
      <c r="T1324" s="1" t="n">
        <v>3</v>
      </c>
      <c r="U1324" s="1" t="n">
        <v>0</v>
      </c>
      <c r="V1324" s="1" t="n">
        <v>0</v>
      </c>
      <c r="W1324" s="186" t="s">
        <v>2029</v>
      </c>
      <c r="X1324" s="1" t="s">
        <v>1613</v>
      </c>
      <c r="Y1324" s="1" t="s">
        <v>309</v>
      </c>
    </row>
    <row r="1325" customFormat="false" ht="14.25" hidden="false" customHeight="true" outlineLevel="0" collapsed="false">
      <c r="A1325" s="1" t="s">
        <v>2030</v>
      </c>
      <c r="B1325" s="1" t="s">
        <v>305</v>
      </c>
      <c r="C1325" s="1" t="n">
        <v>0</v>
      </c>
      <c r="D1325" s="1" t="n">
        <v>200</v>
      </c>
      <c r="E1325" s="1" t="n">
        <v>976</v>
      </c>
      <c r="F1325" s="1" t="s">
        <v>306</v>
      </c>
      <c r="G1325" s="184" t="n">
        <v>0.0010204</v>
      </c>
      <c r="H1325" s="184" t="n">
        <v>3.11E-005</v>
      </c>
      <c r="I1325" s="184" t="n">
        <v>-8.2317E-006</v>
      </c>
      <c r="J1325" s="184" t="n">
        <v>-4.07E-007</v>
      </c>
      <c r="K1325" s="184" t="n">
        <v>0.0010286</v>
      </c>
      <c r="L1325" s="184" t="n">
        <v>3.15E-005</v>
      </c>
      <c r="M1325" s="185" t="n">
        <v>1.75</v>
      </c>
      <c r="N1325" s="1" t="n">
        <v>0</v>
      </c>
      <c r="O1325" s="1" t="n">
        <v>0</v>
      </c>
      <c r="P1325" s="1" t="n">
        <v>0</v>
      </c>
      <c r="Q1325" s="1" t="n">
        <v>1</v>
      </c>
      <c r="R1325" s="1" t="n">
        <v>1.0286E-005</v>
      </c>
      <c r="S1325" s="1" t="n">
        <v>3.15E-007</v>
      </c>
      <c r="T1325" s="1" t="n">
        <v>3</v>
      </c>
      <c r="U1325" s="1" t="n">
        <v>0</v>
      </c>
      <c r="V1325" s="1" t="n">
        <v>0</v>
      </c>
      <c r="W1325" s="186" t="s">
        <v>1482</v>
      </c>
      <c r="X1325" s="1" t="s">
        <v>1613</v>
      </c>
      <c r="Y1325" s="1" t="s">
        <v>309</v>
      </c>
    </row>
    <row r="1326" customFormat="false" ht="14.25" hidden="false" customHeight="true" outlineLevel="0" collapsed="false">
      <c r="A1326" s="1" t="s">
        <v>2030</v>
      </c>
      <c r="B1326" s="1" t="s">
        <v>305</v>
      </c>
      <c r="C1326" s="1" t="n">
        <v>0</v>
      </c>
      <c r="D1326" s="1" t="n">
        <v>200</v>
      </c>
      <c r="E1326" s="1" t="n">
        <v>976</v>
      </c>
      <c r="F1326" s="1" t="s">
        <v>306</v>
      </c>
      <c r="G1326" s="184" t="n">
        <v>0.0010203</v>
      </c>
      <c r="H1326" s="184" t="n">
        <v>3.13E-005</v>
      </c>
      <c r="I1326" s="184" t="n">
        <v>-8.2317E-006</v>
      </c>
      <c r="J1326" s="184" t="n">
        <v>-4.07E-007</v>
      </c>
      <c r="K1326" s="184" t="n">
        <v>0.0010285</v>
      </c>
      <c r="L1326" s="184" t="n">
        <v>3.17E-005</v>
      </c>
      <c r="M1326" s="185" t="n">
        <v>1.77</v>
      </c>
      <c r="N1326" s="1" t="n">
        <v>0</v>
      </c>
      <c r="O1326" s="1" t="n">
        <v>0</v>
      </c>
      <c r="P1326" s="1" t="n">
        <v>0</v>
      </c>
      <c r="Q1326" s="1" t="n">
        <v>1</v>
      </c>
      <c r="R1326" s="1" t="n">
        <v>1.0285E-005</v>
      </c>
      <c r="S1326" s="1" t="n">
        <v>3.172E-007</v>
      </c>
      <c r="T1326" s="1" t="n">
        <v>3</v>
      </c>
      <c r="U1326" s="1" t="n">
        <v>0</v>
      </c>
      <c r="V1326" s="1" t="n">
        <v>0</v>
      </c>
      <c r="W1326" s="186" t="s">
        <v>2031</v>
      </c>
      <c r="X1326" s="1" t="s">
        <v>1613</v>
      </c>
      <c r="Y1326" s="1" t="s">
        <v>309</v>
      </c>
    </row>
    <row r="1327" customFormat="false" ht="14.25" hidden="false" customHeight="true" outlineLevel="0" collapsed="false">
      <c r="A1327" s="1" t="s">
        <v>2030</v>
      </c>
      <c r="B1327" s="1" t="s">
        <v>305</v>
      </c>
      <c r="C1327" s="1" t="n">
        <v>0</v>
      </c>
      <c r="D1327" s="1" t="n">
        <v>200</v>
      </c>
      <c r="E1327" s="1" t="n">
        <v>976</v>
      </c>
      <c r="F1327" s="1" t="s">
        <v>306</v>
      </c>
      <c r="G1327" s="184" t="n">
        <v>0.0010203</v>
      </c>
      <c r="H1327" s="184" t="n">
        <v>3.1E-005</v>
      </c>
      <c r="I1327" s="184" t="n">
        <v>-8.2317E-006</v>
      </c>
      <c r="J1327" s="184" t="n">
        <v>-4.07E-007</v>
      </c>
      <c r="K1327" s="184" t="n">
        <v>0.0010285</v>
      </c>
      <c r="L1327" s="184" t="n">
        <v>3.14E-005</v>
      </c>
      <c r="M1327" s="185" t="n">
        <v>1.75</v>
      </c>
      <c r="N1327" s="1" t="n">
        <v>0</v>
      </c>
      <c r="O1327" s="1" t="n">
        <v>0</v>
      </c>
      <c r="P1327" s="1" t="n">
        <v>0</v>
      </c>
      <c r="Q1327" s="1" t="n">
        <v>1</v>
      </c>
      <c r="R1327" s="1" t="n">
        <v>1.0285E-005</v>
      </c>
      <c r="S1327" s="1" t="n">
        <v>3.143E-007</v>
      </c>
      <c r="T1327" s="1" t="n">
        <v>3</v>
      </c>
      <c r="U1327" s="1" t="n">
        <v>0</v>
      </c>
      <c r="V1327" s="1" t="n">
        <v>0</v>
      </c>
      <c r="W1327" s="186" t="s">
        <v>2032</v>
      </c>
      <c r="X1327" s="1" t="s">
        <v>1613</v>
      </c>
      <c r="Y1327" s="1" t="s">
        <v>309</v>
      </c>
    </row>
    <row r="1328" customFormat="false" ht="14.25" hidden="false" customHeight="true" outlineLevel="0" collapsed="false">
      <c r="A1328" s="1" t="s">
        <v>2033</v>
      </c>
      <c r="B1328" s="1" t="s">
        <v>305</v>
      </c>
      <c r="C1328" s="1" t="n">
        <v>0</v>
      </c>
      <c r="D1328" s="1" t="n">
        <v>200</v>
      </c>
      <c r="E1328" s="1" t="n">
        <v>976</v>
      </c>
      <c r="F1328" s="1" t="s">
        <v>306</v>
      </c>
      <c r="G1328" s="184" t="n">
        <v>0.0015007</v>
      </c>
      <c r="H1328" s="184" t="n">
        <v>4.27E-005</v>
      </c>
      <c r="I1328" s="184" t="n">
        <v>-8.2317E-006</v>
      </c>
      <c r="J1328" s="184" t="n">
        <v>-4.07E-007</v>
      </c>
      <c r="K1328" s="184" t="n">
        <v>0.0015089</v>
      </c>
      <c r="L1328" s="184" t="n">
        <v>4.31E-005</v>
      </c>
      <c r="M1328" s="185" t="n">
        <v>1.64</v>
      </c>
      <c r="N1328" s="1" t="n">
        <v>0</v>
      </c>
      <c r="O1328" s="1" t="n">
        <v>0</v>
      </c>
      <c r="P1328" s="1" t="n">
        <v>0</v>
      </c>
      <c r="Q1328" s="1" t="n">
        <v>1</v>
      </c>
      <c r="R1328" s="1" t="n">
        <v>1.5089E-005</v>
      </c>
      <c r="S1328" s="1" t="n">
        <v>4.31E-007</v>
      </c>
      <c r="T1328" s="1" t="n">
        <v>3</v>
      </c>
      <c r="U1328" s="1" t="n">
        <v>0</v>
      </c>
      <c r="V1328" s="1" t="n">
        <v>0</v>
      </c>
      <c r="W1328" s="186" t="s">
        <v>2034</v>
      </c>
      <c r="X1328" s="1" t="s">
        <v>1613</v>
      </c>
      <c r="Y1328" s="1" t="s">
        <v>309</v>
      </c>
    </row>
    <row r="1329" customFormat="false" ht="14.25" hidden="false" customHeight="true" outlineLevel="0" collapsed="false">
      <c r="A1329" s="1" t="s">
        <v>2033</v>
      </c>
      <c r="B1329" s="1" t="s">
        <v>305</v>
      </c>
      <c r="C1329" s="1" t="n">
        <v>0</v>
      </c>
      <c r="D1329" s="1" t="n">
        <v>200</v>
      </c>
      <c r="E1329" s="1" t="n">
        <v>976</v>
      </c>
      <c r="F1329" s="1" t="s">
        <v>306</v>
      </c>
      <c r="G1329" s="184" t="n">
        <v>0.0015009</v>
      </c>
      <c r="H1329" s="184" t="n">
        <v>4.2E-005</v>
      </c>
      <c r="I1329" s="184" t="n">
        <v>-8.2317E-006</v>
      </c>
      <c r="J1329" s="184" t="n">
        <v>-4.07E-007</v>
      </c>
      <c r="K1329" s="184" t="n">
        <v>0.0015091</v>
      </c>
      <c r="L1329" s="184" t="n">
        <v>4.24E-005</v>
      </c>
      <c r="M1329" s="185" t="n">
        <v>1.61</v>
      </c>
      <c r="N1329" s="1" t="n">
        <v>0</v>
      </c>
      <c r="O1329" s="1" t="n">
        <v>0</v>
      </c>
      <c r="P1329" s="1" t="n">
        <v>0</v>
      </c>
      <c r="Q1329" s="1" t="n">
        <v>1</v>
      </c>
      <c r="R1329" s="1" t="n">
        <v>1.5091E-005</v>
      </c>
      <c r="S1329" s="1" t="n">
        <v>4.239E-007</v>
      </c>
      <c r="T1329" s="1" t="n">
        <v>3</v>
      </c>
      <c r="U1329" s="1" t="n">
        <v>0</v>
      </c>
      <c r="V1329" s="1" t="n">
        <v>0</v>
      </c>
      <c r="W1329" s="186" t="s">
        <v>677</v>
      </c>
      <c r="X1329" s="1" t="s">
        <v>1613</v>
      </c>
      <c r="Y1329" s="1" t="s">
        <v>309</v>
      </c>
    </row>
    <row r="1330" customFormat="false" ht="14.25" hidden="false" customHeight="true" outlineLevel="0" collapsed="false">
      <c r="A1330" s="1" t="s">
        <v>2033</v>
      </c>
      <c r="B1330" s="1" t="s">
        <v>305</v>
      </c>
      <c r="C1330" s="1" t="n">
        <v>0</v>
      </c>
      <c r="D1330" s="1" t="n">
        <v>200</v>
      </c>
      <c r="E1330" s="1" t="n">
        <v>976</v>
      </c>
      <c r="F1330" s="1" t="s">
        <v>306</v>
      </c>
      <c r="G1330" s="184" t="n">
        <v>0.001501</v>
      </c>
      <c r="H1330" s="184" t="n">
        <v>4.21E-005</v>
      </c>
      <c r="I1330" s="184" t="n">
        <v>-8.2317E-006</v>
      </c>
      <c r="J1330" s="184" t="n">
        <v>-4.07E-007</v>
      </c>
      <c r="K1330" s="184" t="n">
        <v>0.0015092</v>
      </c>
      <c r="L1330" s="184" t="n">
        <v>4.26E-005</v>
      </c>
      <c r="M1330" s="185" t="n">
        <v>1.61</v>
      </c>
      <c r="N1330" s="1" t="n">
        <v>0</v>
      </c>
      <c r="O1330" s="1" t="n">
        <v>0</v>
      </c>
      <c r="P1330" s="1" t="n">
        <v>0</v>
      </c>
      <c r="Q1330" s="1" t="n">
        <v>1</v>
      </c>
      <c r="R1330" s="1" t="n">
        <v>1.5092E-005</v>
      </c>
      <c r="S1330" s="1" t="n">
        <v>4.255E-007</v>
      </c>
      <c r="T1330" s="1" t="n">
        <v>3</v>
      </c>
      <c r="U1330" s="1" t="n">
        <v>0</v>
      </c>
      <c r="V1330" s="1" t="n">
        <v>0</v>
      </c>
      <c r="W1330" s="186" t="s">
        <v>678</v>
      </c>
      <c r="X1330" s="1" t="s">
        <v>1613</v>
      </c>
      <c r="Y1330" s="1" t="s">
        <v>309</v>
      </c>
    </row>
    <row r="1331" customFormat="false" ht="14.25" hidden="false" customHeight="true" outlineLevel="0" collapsed="false">
      <c r="A1331" s="1" t="s">
        <v>2035</v>
      </c>
      <c r="B1331" s="1" t="s">
        <v>305</v>
      </c>
      <c r="C1331" s="1" t="n">
        <v>0</v>
      </c>
      <c r="D1331" s="1" t="n">
        <v>200</v>
      </c>
      <c r="E1331" s="1" t="n">
        <v>976</v>
      </c>
      <c r="F1331" s="1" t="s">
        <v>306</v>
      </c>
      <c r="G1331" s="184" t="n">
        <v>0.003483</v>
      </c>
      <c r="H1331" s="184" t="n">
        <v>8.59E-005</v>
      </c>
      <c r="I1331" s="184" t="n">
        <v>-8.2317E-006</v>
      </c>
      <c r="J1331" s="184" t="n">
        <v>-4.07E-007</v>
      </c>
      <c r="K1331" s="184" t="n">
        <v>0.0034912</v>
      </c>
      <c r="L1331" s="184" t="n">
        <v>8.63E-005</v>
      </c>
      <c r="M1331" s="185" t="n">
        <v>1.42</v>
      </c>
      <c r="N1331" s="1" t="n">
        <v>0</v>
      </c>
      <c r="O1331" s="1" t="n">
        <v>0</v>
      </c>
      <c r="P1331" s="1" t="n">
        <v>0</v>
      </c>
      <c r="Q1331" s="1" t="n">
        <v>1</v>
      </c>
      <c r="R1331" s="1" t="n">
        <v>3.4912E-005</v>
      </c>
      <c r="S1331" s="1" t="n">
        <v>8.632E-007</v>
      </c>
      <c r="T1331" s="1" t="n">
        <v>4</v>
      </c>
      <c r="U1331" s="1" t="n">
        <v>0</v>
      </c>
      <c r="V1331" s="1" t="n">
        <v>0</v>
      </c>
      <c r="W1331" s="186" t="s">
        <v>2036</v>
      </c>
      <c r="X1331" s="1" t="s">
        <v>1613</v>
      </c>
      <c r="Y1331" s="1" t="s">
        <v>309</v>
      </c>
    </row>
    <row r="1332" customFormat="false" ht="14.25" hidden="false" customHeight="true" outlineLevel="0" collapsed="false">
      <c r="A1332" s="1" t="s">
        <v>2035</v>
      </c>
      <c r="B1332" s="1" t="s">
        <v>305</v>
      </c>
      <c r="C1332" s="1" t="n">
        <v>0</v>
      </c>
      <c r="D1332" s="1" t="n">
        <v>200</v>
      </c>
      <c r="E1332" s="1" t="n">
        <v>976</v>
      </c>
      <c r="F1332" s="1" t="s">
        <v>306</v>
      </c>
      <c r="G1332" s="184" t="n">
        <v>0.0034825</v>
      </c>
      <c r="H1332" s="184" t="n">
        <v>8.56E-005</v>
      </c>
      <c r="I1332" s="184" t="n">
        <v>-8.2317E-006</v>
      </c>
      <c r="J1332" s="184" t="n">
        <v>-4.07E-007</v>
      </c>
      <c r="K1332" s="184" t="n">
        <v>0.0034908</v>
      </c>
      <c r="L1332" s="184" t="n">
        <v>8.6E-005</v>
      </c>
      <c r="M1332" s="185" t="n">
        <v>1.41</v>
      </c>
      <c r="N1332" s="1" t="n">
        <v>0</v>
      </c>
      <c r="O1332" s="1" t="n">
        <v>0</v>
      </c>
      <c r="P1332" s="1" t="n">
        <v>0</v>
      </c>
      <c r="Q1332" s="1" t="n">
        <v>1</v>
      </c>
      <c r="R1332" s="1" t="n">
        <v>3.4908E-005</v>
      </c>
      <c r="S1332" s="1" t="n">
        <v>8.603E-007</v>
      </c>
      <c r="T1332" s="1" t="n">
        <v>4</v>
      </c>
      <c r="U1332" s="1" t="n">
        <v>0</v>
      </c>
      <c r="V1332" s="1" t="n">
        <v>0</v>
      </c>
      <c r="W1332" s="186" t="s">
        <v>2037</v>
      </c>
      <c r="X1332" s="1" t="s">
        <v>1613</v>
      </c>
      <c r="Y1332" s="1" t="s">
        <v>309</v>
      </c>
    </row>
    <row r="1333" customFormat="false" ht="14.25" hidden="false" customHeight="true" outlineLevel="0" collapsed="false">
      <c r="A1333" s="1" t="s">
        <v>2035</v>
      </c>
      <c r="B1333" s="1" t="s">
        <v>305</v>
      </c>
      <c r="C1333" s="1" t="n">
        <v>0</v>
      </c>
      <c r="D1333" s="1" t="n">
        <v>200</v>
      </c>
      <c r="E1333" s="1" t="n">
        <v>976</v>
      </c>
      <c r="F1333" s="1" t="s">
        <v>306</v>
      </c>
      <c r="G1333" s="184" t="n">
        <v>0.0034822</v>
      </c>
      <c r="H1333" s="184" t="n">
        <v>8.6E-005</v>
      </c>
      <c r="I1333" s="184" t="n">
        <v>-8.2317E-006</v>
      </c>
      <c r="J1333" s="184" t="n">
        <v>-4.07E-007</v>
      </c>
      <c r="K1333" s="184" t="n">
        <v>0.0034905</v>
      </c>
      <c r="L1333" s="184" t="n">
        <v>8.64E-005</v>
      </c>
      <c r="M1333" s="185" t="n">
        <v>1.42</v>
      </c>
      <c r="N1333" s="1" t="n">
        <v>0</v>
      </c>
      <c r="O1333" s="1" t="n">
        <v>0</v>
      </c>
      <c r="P1333" s="1" t="n">
        <v>0</v>
      </c>
      <c r="Q1333" s="1" t="n">
        <v>1</v>
      </c>
      <c r="R1333" s="1" t="n">
        <v>3.4905E-005</v>
      </c>
      <c r="S1333" s="1" t="n">
        <v>8.639E-007</v>
      </c>
      <c r="T1333" s="1" t="n">
        <v>4</v>
      </c>
      <c r="U1333" s="1" t="n">
        <v>0</v>
      </c>
      <c r="V1333" s="1" t="n">
        <v>0</v>
      </c>
      <c r="W1333" s="186" t="s">
        <v>2038</v>
      </c>
      <c r="X1333" s="1" t="s">
        <v>1613</v>
      </c>
      <c r="Y1333" s="1" t="s">
        <v>309</v>
      </c>
    </row>
    <row r="1334" customFormat="false" ht="14.25" hidden="false" customHeight="true" outlineLevel="0" collapsed="false">
      <c r="A1334" s="1" t="s">
        <v>2039</v>
      </c>
      <c r="B1334" s="1" t="s">
        <v>305</v>
      </c>
      <c r="C1334" s="1" t="n">
        <v>0</v>
      </c>
      <c r="D1334" s="1" t="n">
        <v>200</v>
      </c>
      <c r="E1334" s="1" t="n">
        <v>976</v>
      </c>
      <c r="F1334" s="1" t="s">
        <v>306</v>
      </c>
      <c r="G1334" s="184" t="n">
        <v>0.002524</v>
      </c>
      <c r="H1334" s="184" t="n">
        <v>5.47E-005</v>
      </c>
      <c r="I1334" s="184" t="n">
        <v>-8.2317E-006</v>
      </c>
      <c r="J1334" s="184" t="n">
        <v>-4.07E-007</v>
      </c>
      <c r="K1334" s="184" t="n">
        <v>0.0025322</v>
      </c>
      <c r="L1334" s="184" t="n">
        <v>5.51E-005</v>
      </c>
      <c r="M1334" s="185" t="n">
        <v>1.25</v>
      </c>
      <c r="N1334" s="1" t="n">
        <v>0</v>
      </c>
      <c r="O1334" s="1" t="n">
        <v>0</v>
      </c>
      <c r="P1334" s="1" t="n">
        <v>0</v>
      </c>
      <c r="Q1334" s="1" t="n">
        <v>1</v>
      </c>
      <c r="R1334" s="1" t="n">
        <v>2.5322E-005</v>
      </c>
      <c r="S1334" s="1" t="n">
        <v>5.509E-007</v>
      </c>
      <c r="T1334" s="1" t="n">
        <v>3</v>
      </c>
      <c r="U1334" s="1" t="n">
        <v>0</v>
      </c>
      <c r="V1334" s="1" t="n">
        <v>0</v>
      </c>
      <c r="W1334" s="186" t="s">
        <v>2040</v>
      </c>
      <c r="X1334" s="1" t="s">
        <v>1613</v>
      </c>
      <c r="Y1334" s="1" t="s">
        <v>309</v>
      </c>
    </row>
    <row r="1335" customFormat="false" ht="14.25" hidden="false" customHeight="true" outlineLevel="0" collapsed="false">
      <c r="A1335" s="1" t="s">
        <v>2039</v>
      </c>
      <c r="B1335" s="1" t="s">
        <v>305</v>
      </c>
      <c r="C1335" s="1" t="n">
        <v>0</v>
      </c>
      <c r="D1335" s="1" t="n">
        <v>200</v>
      </c>
      <c r="E1335" s="1" t="n">
        <v>976</v>
      </c>
      <c r="F1335" s="1" t="s">
        <v>306</v>
      </c>
      <c r="G1335" s="184" t="n">
        <v>0.0025233</v>
      </c>
      <c r="H1335" s="184" t="n">
        <v>5.43E-005</v>
      </c>
      <c r="I1335" s="184" t="n">
        <v>-8.2317E-006</v>
      </c>
      <c r="J1335" s="184" t="n">
        <v>-4.07E-007</v>
      </c>
      <c r="K1335" s="184" t="n">
        <v>0.0025315</v>
      </c>
      <c r="L1335" s="184" t="n">
        <v>5.47E-005</v>
      </c>
      <c r="M1335" s="185" t="n">
        <v>1.24</v>
      </c>
      <c r="N1335" s="1" t="n">
        <v>0</v>
      </c>
      <c r="O1335" s="1" t="n">
        <v>0</v>
      </c>
      <c r="P1335" s="1" t="n">
        <v>0</v>
      </c>
      <c r="Q1335" s="1" t="n">
        <v>1</v>
      </c>
      <c r="R1335" s="1" t="n">
        <v>2.5315E-005</v>
      </c>
      <c r="S1335" s="1" t="n">
        <v>5.468E-007</v>
      </c>
      <c r="T1335" s="1" t="n">
        <v>3</v>
      </c>
      <c r="U1335" s="1" t="n">
        <v>0</v>
      </c>
      <c r="V1335" s="1" t="n">
        <v>0</v>
      </c>
      <c r="W1335" s="186" t="s">
        <v>2041</v>
      </c>
      <c r="X1335" s="1" t="s">
        <v>1613</v>
      </c>
      <c r="Y1335" s="1" t="s">
        <v>309</v>
      </c>
    </row>
    <row r="1336" customFormat="false" ht="14.25" hidden="false" customHeight="true" outlineLevel="0" collapsed="false">
      <c r="A1336" s="1" t="s">
        <v>2039</v>
      </c>
      <c r="B1336" s="1" t="s">
        <v>305</v>
      </c>
      <c r="C1336" s="1" t="n">
        <v>0</v>
      </c>
      <c r="D1336" s="1" t="n">
        <v>200</v>
      </c>
      <c r="E1336" s="1" t="n">
        <v>976</v>
      </c>
      <c r="F1336" s="1" t="s">
        <v>306</v>
      </c>
      <c r="G1336" s="184" t="n">
        <v>0.0025233</v>
      </c>
      <c r="H1336" s="184" t="n">
        <v>5.51E-005</v>
      </c>
      <c r="I1336" s="184" t="n">
        <v>-8.2317E-006</v>
      </c>
      <c r="J1336" s="184" t="n">
        <v>-4.07E-007</v>
      </c>
      <c r="K1336" s="184" t="n">
        <v>0.0025315</v>
      </c>
      <c r="L1336" s="184" t="n">
        <v>5.55E-005</v>
      </c>
      <c r="M1336" s="185" t="n">
        <v>1.26</v>
      </c>
      <c r="N1336" s="1" t="n">
        <v>0</v>
      </c>
      <c r="O1336" s="1" t="n">
        <v>0</v>
      </c>
      <c r="P1336" s="1" t="n">
        <v>0</v>
      </c>
      <c r="Q1336" s="1" t="n">
        <v>1</v>
      </c>
      <c r="R1336" s="1" t="n">
        <v>2.5315E-005</v>
      </c>
      <c r="S1336" s="1" t="n">
        <v>5.554E-007</v>
      </c>
      <c r="T1336" s="1" t="n">
        <v>3</v>
      </c>
      <c r="U1336" s="1" t="n">
        <v>0</v>
      </c>
      <c r="V1336" s="1" t="n">
        <v>0</v>
      </c>
      <c r="W1336" s="186" t="s">
        <v>2042</v>
      </c>
      <c r="X1336" s="1" t="s">
        <v>1613</v>
      </c>
      <c r="Y1336" s="1" t="s">
        <v>309</v>
      </c>
    </row>
    <row r="1337" customFormat="false" ht="14.25" hidden="false" customHeight="true" outlineLevel="0" collapsed="false">
      <c r="A1337" s="1" t="s">
        <v>2043</v>
      </c>
      <c r="B1337" s="1" t="s">
        <v>305</v>
      </c>
      <c r="C1337" s="1" t="n">
        <v>0</v>
      </c>
      <c r="D1337" s="1" t="n">
        <v>200</v>
      </c>
      <c r="E1337" s="1" t="n">
        <v>976</v>
      </c>
      <c r="F1337" s="1" t="s">
        <v>306</v>
      </c>
      <c r="G1337" s="184" t="n">
        <v>0.0024792</v>
      </c>
      <c r="H1337" s="184" t="n">
        <v>5.65E-005</v>
      </c>
      <c r="I1337" s="184" t="n">
        <v>-8.2317E-006</v>
      </c>
      <c r="J1337" s="184" t="n">
        <v>-4.07E-007</v>
      </c>
      <c r="K1337" s="184" t="n">
        <v>0.0024875</v>
      </c>
      <c r="L1337" s="184" t="n">
        <v>5.69E-005</v>
      </c>
      <c r="M1337" s="185" t="n">
        <v>1.31</v>
      </c>
      <c r="N1337" s="1" t="n">
        <v>0</v>
      </c>
      <c r="O1337" s="1" t="n">
        <v>0</v>
      </c>
      <c r="P1337" s="1" t="n">
        <v>0</v>
      </c>
      <c r="Q1337" s="1" t="n">
        <v>1</v>
      </c>
      <c r="R1337" s="1" t="n">
        <v>2.4875E-005</v>
      </c>
      <c r="S1337" s="1" t="n">
        <v>5.691E-007</v>
      </c>
      <c r="T1337" s="1" t="n">
        <v>3</v>
      </c>
      <c r="U1337" s="1" t="n">
        <v>0</v>
      </c>
      <c r="V1337" s="1" t="n">
        <v>0</v>
      </c>
      <c r="W1337" s="186" t="s">
        <v>2044</v>
      </c>
      <c r="X1337" s="1" t="s">
        <v>1613</v>
      </c>
      <c r="Y1337" s="1" t="s">
        <v>309</v>
      </c>
    </row>
    <row r="1338" customFormat="false" ht="14.25" hidden="false" customHeight="true" outlineLevel="0" collapsed="false">
      <c r="A1338" s="1" t="s">
        <v>2043</v>
      </c>
      <c r="B1338" s="1" t="s">
        <v>305</v>
      </c>
      <c r="C1338" s="1" t="n">
        <v>0</v>
      </c>
      <c r="D1338" s="1" t="n">
        <v>200</v>
      </c>
      <c r="E1338" s="1" t="n">
        <v>976</v>
      </c>
      <c r="F1338" s="1" t="s">
        <v>306</v>
      </c>
      <c r="G1338" s="184" t="n">
        <v>0.0024796</v>
      </c>
      <c r="H1338" s="184" t="n">
        <v>5.69E-005</v>
      </c>
      <c r="I1338" s="184" t="n">
        <v>-8.2317E-006</v>
      </c>
      <c r="J1338" s="184" t="n">
        <v>-4.07E-007</v>
      </c>
      <c r="K1338" s="184" t="n">
        <v>0.0024878</v>
      </c>
      <c r="L1338" s="184" t="n">
        <v>5.73E-005</v>
      </c>
      <c r="M1338" s="185" t="n">
        <v>1.32</v>
      </c>
      <c r="N1338" s="1" t="n">
        <v>0</v>
      </c>
      <c r="O1338" s="1" t="n">
        <v>0</v>
      </c>
      <c r="P1338" s="1" t="n">
        <v>0</v>
      </c>
      <c r="Q1338" s="1" t="n">
        <v>1</v>
      </c>
      <c r="R1338" s="1" t="n">
        <v>2.4878E-005</v>
      </c>
      <c r="S1338" s="1" t="n">
        <v>5.726E-007</v>
      </c>
      <c r="T1338" s="1" t="n">
        <v>3</v>
      </c>
      <c r="U1338" s="1" t="n">
        <v>0</v>
      </c>
      <c r="V1338" s="1" t="n">
        <v>0</v>
      </c>
      <c r="W1338" s="186" t="s">
        <v>2045</v>
      </c>
      <c r="X1338" s="1" t="s">
        <v>1613</v>
      </c>
      <c r="Y1338" s="1" t="s">
        <v>309</v>
      </c>
    </row>
    <row r="1339" customFormat="false" ht="14.25" hidden="false" customHeight="true" outlineLevel="0" collapsed="false">
      <c r="A1339" s="1" t="s">
        <v>2043</v>
      </c>
      <c r="B1339" s="1" t="s">
        <v>305</v>
      </c>
      <c r="C1339" s="1" t="n">
        <v>0</v>
      </c>
      <c r="D1339" s="1" t="n">
        <v>200</v>
      </c>
      <c r="E1339" s="1" t="n">
        <v>976</v>
      </c>
      <c r="F1339" s="1" t="s">
        <v>306</v>
      </c>
      <c r="G1339" s="184" t="n">
        <v>0.0024819</v>
      </c>
      <c r="H1339" s="184" t="n">
        <v>5.62E-005</v>
      </c>
      <c r="I1339" s="184" t="n">
        <v>-8.2317E-006</v>
      </c>
      <c r="J1339" s="184" t="n">
        <v>-4.07E-007</v>
      </c>
      <c r="K1339" s="184" t="n">
        <v>0.0024902</v>
      </c>
      <c r="L1339" s="184" t="n">
        <v>5.66E-005</v>
      </c>
      <c r="M1339" s="185" t="n">
        <v>1.3</v>
      </c>
      <c r="N1339" s="1" t="n">
        <v>0</v>
      </c>
      <c r="O1339" s="1" t="n">
        <v>0</v>
      </c>
      <c r="P1339" s="1" t="n">
        <v>0</v>
      </c>
      <c r="Q1339" s="1" t="n">
        <v>1</v>
      </c>
      <c r="R1339" s="1" t="n">
        <v>2.4902E-005</v>
      </c>
      <c r="S1339" s="1" t="n">
        <v>5.657E-007</v>
      </c>
      <c r="T1339" s="1" t="n">
        <v>3</v>
      </c>
      <c r="U1339" s="1" t="n">
        <v>0</v>
      </c>
      <c r="V1339" s="1" t="n">
        <v>0</v>
      </c>
      <c r="W1339" s="186" t="s">
        <v>2046</v>
      </c>
      <c r="X1339" s="1" t="s">
        <v>1613</v>
      </c>
      <c r="Y1339" s="1" t="s">
        <v>309</v>
      </c>
    </row>
    <row r="1340" customFormat="false" ht="14.25" hidden="false" customHeight="true" outlineLevel="0" collapsed="false">
      <c r="A1340" s="1" t="s">
        <v>2047</v>
      </c>
      <c r="B1340" s="1" t="s">
        <v>305</v>
      </c>
      <c r="C1340" s="1" t="n">
        <v>0</v>
      </c>
      <c r="D1340" s="1" t="n">
        <v>200</v>
      </c>
      <c r="E1340" s="1" t="n">
        <v>976</v>
      </c>
      <c r="F1340" s="1" t="s">
        <v>306</v>
      </c>
      <c r="G1340" s="184" t="n">
        <v>0.0017039</v>
      </c>
      <c r="H1340" s="184" t="n">
        <v>4.12E-005</v>
      </c>
      <c r="I1340" s="184" t="n">
        <v>-8.2317E-006</v>
      </c>
      <c r="J1340" s="184" t="n">
        <v>-4.07E-007</v>
      </c>
      <c r="K1340" s="184" t="n">
        <v>0.0017121</v>
      </c>
      <c r="L1340" s="184" t="n">
        <v>4.16E-005</v>
      </c>
      <c r="M1340" s="185" t="n">
        <v>1.39</v>
      </c>
      <c r="N1340" s="1" t="n">
        <v>0</v>
      </c>
      <c r="O1340" s="1" t="n">
        <v>0</v>
      </c>
      <c r="P1340" s="1" t="n">
        <v>0</v>
      </c>
      <c r="Q1340" s="1" t="n">
        <v>1</v>
      </c>
      <c r="R1340" s="1" t="n">
        <v>1.7121E-005</v>
      </c>
      <c r="S1340" s="1" t="n">
        <v>4.161E-007</v>
      </c>
      <c r="T1340" s="1" t="n">
        <v>3</v>
      </c>
      <c r="U1340" s="1" t="n">
        <v>0</v>
      </c>
      <c r="V1340" s="1" t="n">
        <v>0</v>
      </c>
      <c r="W1340" s="186" t="s">
        <v>2048</v>
      </c>
      <c r="X1340" s="1" t="s">
        <v>1613</v>
      </c>
      <c r="Y1340" s="1" t="s">
        <v>309</v>
      </c>
    </row>
    <row r="1341" customFormat="false" ht="14.25" hidden="false" customHeight="true" outlineLevel="0" collapsed="false">
      <c r="A1341" s="1" t="s">
        <v>2047</v>
      </c>
      <c r="B1341" s="1" t="s">
        <v>305</v>
      </c>
      <c r="C1341" s="1" t="n">
        <v>0</v>
      </c>
      <c r="D1341" s="1" t="n">
        <v>200</v>
      </c>
      <c r="E1341" s="1" t="n">
        <v>976</v>
      </c>
      <c r="F1341" s="1" t="s">
        <v>306</v>
      </c>
      <c r="G1341" s="184" t="n">
        <v>0.0017037</v>
      </c>
      <c r="H1341" s="184" t="n">
        <v>4.12E-005</v>
      </c>
      <c r="I1341" s="184" t="n">
        <v>-8.2317E-006</v>
      </c>
      <c r="J1341" s="184" t="n">
        <v>-4.07E-007</v>
      </c>
      <c r="K1341" s="184" t="n">
        <v>0.0017119</v>
      </c>
      <c r="L1341" s="184" t="n">
        <v>4.16E-005</v>
      </c>
      <c r="M1341" s="185" t="n">
        <v>1.39</v>
      </c>
      <c r="N1341" s="1" t="n">
        <v>0</v>
      </c>
      <c r="O1341" s="1" t="n">
        <v>0</v>
      </c>
      <c r="P1341" s="1" t="n">
        <v>0</v>
      </c>
      <c r="Q1341" s="1" t="n">
        <v>1</v>
      </c>
      <c r="R1341" s="1" t="n">
        <v>1.7119E-005</v>
      </c>
      <c r="S1341" s="1" t="n">
        <v>4.158E-007</v>
      </c>
      <c r="T1341" s="1" t="n">
        <v>3</v>
      </c>
      <c r="U1341" s="1" t="n">
        <v>0</v>
      </c>
      <c r="V1341" s="1" t="n">
        <v>0</v>
      </c>
      <c r="W1341" s="186" t="s">
        <v>2049</v>
      </c>
      <c r="X1341" s="1" t="s">
        <v>1613</v>
      </c>
      <c r="Y1341" s="1" t="s">
        <v>309</v>
      </c>
    </row>
    <row r="1342" customFormat="false" ht="14.25" hidden="false" customHeight="true" outlineLevel="0" collapsed="false">
      <c r="A1342" s="1" t="s">
        <v>2047</v>
      </c>
      <c r="B1342" s="1" t="s">
        <v>305</v>
      </c>
      <c r="C1342" s="1" t="n">
        <v>0</v>
      </c>
      <c r="D1342" s="1" t="n">
        <v>200</v>
      </c>
      <c r="E1342" s="1" t="n">
        <v>976</v>
      </c>
      <c r="F1342" s="1" t="s">
        <v>306</v>
      </c>
      <c r="G1342" s="184" t="n">
        <v>0.0017036</v>
      </c>
      <c r="H1342" s="184" t="n">
        <v>4.12E-005</v>
      </c>
      <c r="I1342" s="184" t="n">
        <v>-8.2317E-006</v>
      </c>
      <c r="J1342" s="184" t="n">
        <v>-4.07E-007</v>
      </c>
      <c r="K1342" s="184" t="n">
        <v>0.0017118</v>
      </c>
      <c r="L1342" s="184" t="n">
        <v>4.16E-005</v>
      </c>
      <c r="M1342" s="185" t="n">
        <v>1.39</v>
      </c>
      <c r="N1342" s="1" t="n">
        <v>0</v>
      </c>
      <c r="O1342" s="1" t="n">
        <v>0</v>
      </c>
      <c r="P1342" s="1" t="n">
        <v>0</v>
      </c>
      <c r="Q1342" s="1" t="n">
        <v>1</v>
      </c>
      <c r="R1342" s="1" t="n">
        <v>1.7118E-005</v>
      </c>
      <c r="S1342" s="1" t="n">
        <v>4.161E-007</v>
      </c>
      <c r="T1342" s="1" t="n">
        <v>3</v>
      </c>
      <c r="U1342" s="1" t="n">
        <v>0</v>
      </c>
      <c r="V1342" s="1" t="n">
        <v>0</v>
      </c>
      <c r="W1342" s="186" t="s">
        <v>2050</v>
      </c>
      <c r="X1342" s="1" t="s">
        <v>1613</v>
      </c>
      <c r="Y1342" s="1" t="s">
        <v>309</v>
      </c>
    </row>
    <row r="1343" customFormat="false" ht="14.25" hidden="false" customHeight="true" outlineLevel="0" collapsed="false">
      <c r="A1343" s="1" t="s">
        <v>2051</v>
      </c>
      <c r="B1343" s="1" t="s">
        <v>305</v>
      </c>
      <c r="C1343" s="1" t="n">
        <v>0</v>
      </c>
      <c r="D1343" s="1" t="n">
        <v>200</v>
      </c>
      <c r="E1343" s="1" t="n">
        <v>976</v>
      </c>
      <c r="F1343" s="1" t="s">
        <v>306</v>
      </c>
      <c r="G1343" s="184" t="n">
        <v>0.0013221</v>
      </c>
      <c r="H1343" s="184" t="n">
        <v>3.1E-005</v>
      </c>
      <c r="I1343" s="184" t="n">
        <v>-8.2317E-006</v>
      </c>
      <c r="J1343" s="184" t="n">
        <v>-4.07E-007</v>
      </c>
      <c r="K1343" s="184" t="n">
        <v>0.0013303</v>
      </c>
      <c r="L1343" s="184" t="n">
        <v>3.15E-005</v>
      </c>
      <c r="M1343" s="185" t="n">
        <v>1.35</v>
      </c>
      <c r="N1343" s="1" t="n">
        <v>0</v>
      </c>
      <c r="O1343" s="1" t="n">
        <v>0</v>
      </c>
      <c r="P1343" s="1" t="n">
        <v>0</v>
      </c>
      <c r="Q1343" s="1" t="n">
        <v>1</v>
      </c>
      <c r="R1343" s="1" t="n">
        <v>1.3303E-005</v>
      </c>
      <c r="S1343" s="1" t="n">
        <v>3.145E-007</v>
      </c>
      <c r="T1343" s="1" t="n">
        <v>3</v>
      </c>
      <c r="U1343" s="1" t="n">
        <v>0</v>
      </c>
      <c r="V1343" s="1" t="n">
        <v>0</v>
      </c>
      <c r="W1343" s="186" t="s">
        <v>2052</v>
      </c>
      <c r="X1343" s="1" t="s">
        <v>1613</v>
      </c>
      <c r="Y1343" s="1" t="s">
        <v>309</v>
      </c>
    </row>
    <row r="1344" customFormat="false" ht="14.25" hidden="false" customHeight="true" outlineLevel="0" collapsed="false">
      <c r="A1344" s="1" t="s">
        <v>2051</v>
      </c>
      <c r="B1344" s="1" t="s">
        <v>305</v>
      </c>
      <c r="C1344" s="1" t="n">
        <v>0</v>
      </c>
      <c r="D1344" s="1" t="n">
        <v>200</v>
      </c>
      <c r="E1344" s="1" t="n">
        <v>976</v>
      </c>
      <c r="F1344" s="1" t="s">
        <v>306</v>
      </c>
      <c r="G1344" s="184" t="n">
        <v>0.0013223</v>
      </c>
      <c r="H1344" s="184" t="n">
        <v>3.12E-005</v>
      </c>
      <c r="I1344" s="184" t="n">
        <v>-8.2317E-006</v>
      </c>
      <c r="J1344" s="184" t="n">
        <v>-4.07E-007</v>
      </c>
      <c r="K1344" s="184" t="n">
        <v>0.0013306</v>
      </c>
      <c r="L1344" s="184" t="n">
        <v>3.16E-005</v>
      </c>
      <c r="M1344" s="185" t="n">
        <v>1.36</v>
      </c>
      <c r="N1344" s="1" t="n">
        <v>0</v>
      </c>
      <c r="O1344" s="1" t="n">
        <v>0</v>
      </c>
      <c r="P1344" s="1" t="n">
        <v>0</v>
      </c>
      <c r="Q1344" s="1" t="n">
        <v>1</v>
      </c>
      <c r="R1344" s="1" t="n">
        <v>1.3306E-005</v>
      </c>
      <c r="S1344" s="1" t="n">
        <v>3.162E-007</v>
      </c>
      <c r="T1344" s="1" t="n">
        <v>3</v>
      </c>
      <c r="U1344" s="1" t="n">
        <v>0</v>
      </c>
      <c r="V1344" s="1" t="n">
        <v>0</v>
      </c>
      <c r="W1344" s="186" t="s">
        <v>2053</v>
      </c>
      <c r="X1344" s="1" t="s">
        <v>1613</v>
      </c>
      <c r="Y1344" s="1" t="s">
        <v>309</v>
      </c>
    </row>
    <row r="1345" customFormat="false" ht="14.25" hidden="false" customHeight="true" outlineLevel="0" collapsed="false">
      <c r="A1345" s="1" t="s">
        <v>2051</v>
      </c>
      <c r="B1345" s="1" t="s">
        <v>305</v>
      </c>
      <c r="C1345" s="1" t="n">
        <v>0</v>
      </c>
      <c r="D1345" s="1" t="n">
        <v>200</v>
      </c>
      <c r="E1345" s="1" t="n">
        <v>976</v>
      </c>
      <c r="F1345" s="1" t="s">
        <v>306</v>
      </c>
      <c r="G1345" s="184" t="n">
        <v>0.0013241</v>
      </c>
      <c r="H1345" s="184" t="n">
        <v>3.08E-005</v>
      </c>
      <c r="I1345" s="184" t="n">
        <v>-8.2317E-006</v>
      </c>
      <c r="J1345" s="184" t="n">
        <v>-4.07E-007</v>
      </c>
      <c r="K1345" s="184" t="n">
        <v>0.0013324</v>
      </c>
      <c r="L1345" s="184" t="n">
        <v>3.12E-005</v>
      </c>
      <c r="M1345" s="185" t="n">
        <v>1.34</v>
      </c>
      <c r="N1345" s="1" t="n">
        <v>0</v>
      </c>
      <c r="O1345" s="1" t="n">
        <v>0</v>
      </c>
      <c r="P1345" s="1" t="n">
        <v>0</v>
      </c>
      <c r="Q1345" s="1" t="n">
        <v>1</v>
      </c>
      <c r="R1345" s="1" t="n">
        <v>1.3324E-005</v>
      </c>
      <c r="S1345" s="1" t="n">
        <v>3.118E-007</v>
      </c>
      <c r="T1345" s="1" t="n">
        <v>3</v>
      </c>
      <c r="U1345" s="1" t="n">
        <v>0</v>
      </c>
      <c r="V1345" s="1" t="n">
        <v>0</v>
      </c>
      <c r="W1345" s="186" t="s">
        <v>2054</v>
      </c>
      <c r="X1345" s="1" t="s">
        <v>1613</v>
      </c>
      <c r="Y1345" s="1" t="s">
        <v>309</v>
      </c>
    </row>
    <row r="1346" customFormat="false" ht="14.25" hidden="false" customHeight="true" outlineLevel="0" collapsed="false">
      <c r="A1346" s="1" t="s">
        <v>2055</v>
      </c>
      <c r="B1346" s="1" t="s">
        <v>305</v>
      </c>
      <c r="C1346" s="1" t="n">
        <v>0</v>
      </c>
      <c r="D1346" s="1" t="n">
        <v>200</v>
      </c>
      <c r="E1346" s="1" t="n">
        <v>976</v>
      </c>
      <c r="F1346" s="1" t="s">
        <v>306</v>
      </c>
      <c r="G1346" s="184" t="n">
        <v>0.0014109</v>
      </c>
      <c r="H1346" s="184" t="n">
        <v>3.17E-005</v>
      </c>
      <c r="I1346" s="184" t="n">
        <v>-8.2317E-006</v>
      </c>
      <c r="J1346" s="184" t="n">
        <v>-4.07E-007</v>
      </c>
      <c r="K1346" s="184" t="n">
        <v>0.0014191</v>
      </c>
      <c r="L1346" s="184" t="n">
        <v>3.21E-005</v>
      </c>
      <c r="M1346" s="185" t="n">
        <v>1.3</v>
      </c>
      <c r="N1346" s="1" t="n">
        <v>0</v>
      </c>
      <c r="O1346" s="1" t="n">
        <v>0</v>
      </c>
      <c r="P1346" s="1" t="n">
        <v>0</v>
      </c>
      <c r="Q1346" s="1" t="n">
        <v>1</v>
      </c>
      <c r="R1346" s="1" t="n">
        <v>1.4191E-005</v>
      </c>
      <c r="S1346" s="1" t="n">
        <v>3.211E-007</v>
      </c>
      <c r="T1346" s="1" t="n">
        <v>3</v>
      </c>
      <c r="U1346" s="1" t="n">
        <v>0</v>
      </c>
      <c r="V1346" s="1" t="n">
        <v>0</v>
      </c>
      <c r="W1346" s="186" t="s">
        <v>2056</v>
      </c>
      <c r="X1346" s="1" t="s">
        <v>1613</v>
      </c>
      <c r="Y1346" s="1" t="s">
        <v>309</v>
      </c>
    </row>
    <row r="1347" customFormat="false" ht="14.25" hidden="false" customHeight="true" outlineLevel="0" collapsed="false">
      <c r="A1347" s="1" t="s">
        <v>2055</v>
      </c>
      <c r="B1347" s="1" t="s">
        <v>305</v>
      </c>
      <c r="C1347" s="1" t="n">
        <v>0</v>
      </c>
      <c r="D1347" s="1" t="n">
        <v>200</v>
      </c>
      <c r="E1347" s="1" t="n">
        <v>976</v>
      </c>
      <c r="F1347" s="1" t="s">
        <v>306</v>
      </c>
      <c r="G1347" s="184" t="n">
        <v>0.0014114</v>
      </c>
      <c r="H1347" s="184" t="n">
        <v>3.19E-005</v>
      </c>
      <c r="I1347" s="184" t="n">
        <v>-8.2317E-006</v>
      </c>
      <c r="J1347" s="184" t="n">
        <v>-4.07E-007</v>
      </c>
      <c r="K1347" s="184" t="n">
        <v>0.0014196</v>
      </c>
      <c r="L1347" s="184" t="n">
        <v>3.23E-005</v>
      </c>
      <c r="M1347" s="185" t="n">
        <v>1.3</v>
      </c>
      <c r="N1347" s="1" t="n">
        <v>0</v>
      </c>
      <c r="O1347" s="1" t="n">
        <v>0</v>
      </c>
      <c r="P1347" s="1" t="n">
        <v>0</v>
      </c>
      <c r="Q1347" s="1" t="n">
        <v>1</v>
      </c>
      <c r="R1347" s="1" t="n">
        <v>1.4196E-005</v>
      </c>
      <c r="S1347" s="1" t="n">
        <v>3.231E-007</v>
      </c>
      <c r="T1347" s="1" t="n">
        <v>3</v>
      </c>
      <c r="U1347" s="1" t="n">
        <v>0</v>
      </c>
      <c r="V1347" s="1" t="n">
        <v>0</v>
      </c>
      <c r="W1347" s="186" t="s">
        <v>2057</v>
      </c>
      <c r="X1347" s="1" t="s">
        <v>1613</v>
      </c>
      <c r="Y1347" s="1" t="s">
        <v>309</v>
      </c>
    </row>
    <row r="1348" customFormat="false" ht="14.25" hidden="false" customHeight="true" outlineLevel="0" collapsed="false">
      <c r="A1348" s="1" t="s">
        <v>2055</v>
      </c>
      <c r="B1348" s="1" t="s">
        <v>305</v>
      </c>
      <c r="C1348" s="1" t="n">
        <v>0</v>
      </c>
      <c r="D1348" s="1" t="n">
        <v>200</v>
      </c>
      <c r="E1348" s="1" t="n">
        <v>976</v>
      </c>
      <c r="F1348" s="1" t="s">
        <v>306</v>
      </c>
      <c r="G1348" s="184" t="n">
        <v>0.0014109</v>
      </c>
      <c r="H1348" s="184" t="n">
        <v>3.23E-005</v>
      </c>
      <c r="I1348" s="184" t="n">
        <v>-8.2317E-006</v>
      </c>
      <c r="J1348" s="184" t="n">
        <v>-4.07E-007</v>
      </c>
      <c r="K1348" s="184" t="n">
        <v>0.0014191</v>
      </c>
      <c r="L1348" s="184" t="n">
        <v>3.28E-005</v>
      </c>
      <c r="M1348" s="185" t="n">
        <v>1.32</v>
      </c>
      <c r="N1348" s="1" t="n">
        <v>0</v>
      </c>
      <c r="O1348" s="1" t="n">
        <v>0</v>
      </c>
      <c r="P1348" s="1" t="n">
        <v>0</v>
      </c>
      <c r="Q1348" s="1" t="n">
        <v>1</v>
      </c>
      <c r="R1348" s="1" t="n">
        <v>1.4191E-005</v>
      </c>
      <c r="S1348" s="1" t="n">
        <v>3.276E-007</v>
      </c>
      <c r="T1348" s="1" t="n">
        <v>3</v>
      </c>
      <c r="U1348" s="1" t="n">
        <v>0</v>
      </c>
      <c r="V1348" s="1" t="n">
        <v>0</v>
      </c>
      <c r="W1348" s="186" t="s">
        <v>2058</v>
      </c>
      <c r="X1348" s="1" t="s">
        <v>1613</v>
      </c>
      <c r="Y1348" s="1" t="s">
        <v>309</v>
      </c>
    </row>
    <row r="1349" customFormat="false" ht="14.25" hidden="false" customHeight="true" outlineLevel="0" collapsed="false">
      <c r="A1349" s="1" t="s">
        <v>2059</v>
      </c>
      <c r="B1349" s="1" t="s">
        <v>305</v>
      </c>
      <c r="C1349" s="1" t="n">
        <v>0</v>
      </c>
      <c r="D1349" s="1" t="n">
        <v>200</v>
      </c>
      <c r="E1349" s="1" t="n">
        <v>976</v>
      </c>
      <c r="F1349" s="1" t="s">
        <v>306</v>
      </c>
      <c r="G1349" s="184" t="n">
        <v>0.0030829</v>
      </c>
      <c r="H1349" s="184" t="n">
        <v>6.54E-005</v>
      </c>
      <c r="I1349" s="184" t="n">
        <v>-8.2317E-006</v>
      </c>
      <c r="J1349" s="184" t="n">
        <v>-4.07E-007</v>
      </c>
      <c r="K1349" s="184" t="n">
        <v>0.0030911</v>
      </c>
      <c r="L1349" s="184" t="n">
        <v>6.58E-005</v>
      </c>
      <c r="M1349" s="185" t="n">
        <v>1.22</v>
      </c>
      <c r="N1349" s="1" t="n">
        <v>0</v>
      </c>
      <c r="O1349" s="1" t="n">
        <v>0</v>
      </c>
      <c r="P1349" s="1" t="n">
        <v>0</v>
      </c>
      <c r="Q1349" s="1" t="n">
        <v>1</v>
      </c>
      <c r="R1349" s="1" t="n">
        <v>3.0911E-005</v>
      </c>
      <c r="S1349" s="1" t="n">
        <v>6.576E-007</v>
      </c>
      <c r="T1349" s="1" t="n">
        <v>4</v>
      </c>
      <c r="U1349" s="1" t="n">
        <v>0</v>
      </c>
      <c r="V1349" s="1" t="n">
        <v>0</v>
      </c>
      <c r="W1349" s="186" t="s">
        <v>2060</v>
      </c>
      <c r="X1349" s="1" t="s">
        <v>1613</v>
      </c>
      <c r="Y1349" s="1" t="s">
        <v>309</v>
      </c>
    </row>
    <row r="1350" customFormat="false" ht="14.25" hidden="false" customHeight="true" outlineLevel="0" collapsed="false">
      <c r="A1350" s="1" t="s">
        <v>2059</v>
      </c>
      <c r="B1350" s="1" t="s">
        <v>305</v>
      </c>
      <c r="C1350" s="1" t="n">
        <v>0</v>
      </c>
      <c r="D1350" s="1" t="n">
        <v>200</v>
      </c>
      <c r="E1350" s="1" t="n">
        <v>976</v>
      </c>
      <c r="F1350" s="1" t="s">
        <v>306</v>
      </c>
      <c r="G1350" s="184" t="n">
        <v>0.0030825</v>
      </c>
      <c r="H1350" s="184" t="n">
        <v>6.46E-005</v>
      </c>
      <c r="I1350" s="184" t="n">
        <v>-8.2317E-006</v>
      </c>
      <c r="J1350" s="184" t="n">
        <v>-4.07E-007</v>
      </c>
      <c r="K1350" s="184" t="n">
        <v>0.0030908</v>
      </c>
      <c r="L1350" s="184" t="n">
        <v>6.5E-005</v>
      </c>
      <c r="M1350" s="185" t="n">
        <v>1.21</v>
      </c>
      <c r="N1350" s="1" t="n">
        <v>0</v>
      </c>
      <c r="O1350" s="1" t="n">
        <v>0</v>
      </c>
      <c r="P1350" s="1" t="n">
        <v>0</v>
      </c>
      <c r="Q1350" s="1" t="n">
        <v>1</v>
      </c>
      <c r="R1350" s="1" t="n">
        <v>3.0908E-005</v>
      </c>
      <c r="S1350" s="1" t="n">
        <v>6.505E-007</v>
      </c>
      <c r="T1350" s="1" t="n">
        <v>4</v>
      </c>
      <c r="U1350" s="1" t="n">
        <v>0</v>
      </c>
      <c r="V1350" s="1" t="n">
        <v>0</v>
      </c>
      <c r="W1350" s="186" t="s">
        <v>2061</v>
      </c>
      <c r="X1350" s="1" t="s">
        <v>1613</v>
      </c>
      <c r="Y1350" s="1" t="s">
        <v>309</v>
      </c>
    </row>
    <row r="1351" customFormat="false" ht="14.25" hidden="false" customHeight="true" outlineLevel="0" collapsed="false">
      <c r="A1351" s="1" t="s">
        <v>2059</v>
      </c>
      <c r="B1351" s="1" t="s">
        <v>305</v>
      </c>
      <c r="C1351" s="1" t="n">
        <v>0</v>
      </c>
      <c r="D1351" s="1" t="n">
        <v>200</v>
      </c>
      <c r="E1351" s="1" t="n">
        <v>976</v>
      </c>
      <c r="F1351" s="1" t="s">
        <v>306</v>
      </c>
      <c r="G1351" s="184" t="n">
        <v>0.0030806</v>
      </c>
      <c r="H1351" s="184" t="n">
        <v>6.44E-005</v>
      </c>
      <c r="I1351" s="184" t="n">
        <v>-8.2317E-006</v>
      </c>
      <c r="J1351" s="184" t="n">
        <v>-4.07E-007</v>
      </c>
      <c r="K1351" s="184" t="n">
        <v>0.0030888</v>
      </c>
      <c r="L1351" s="184" t="n">
        <v>6.48E-005</v>
      </c>
      <c r="M1351" s="185" t="n">
        <v>1.2</v>
      </c>
      <c r="N1351" s="1" t="n">
        <v>0</v>
      </c>
      <c r="O1351" s="1" t="n">
        <v>0</v>
      </c>
      <c r="P1351" s="1" t="n">
        <v>0</v>
      </c>
      <c r="Q1351" s="1" t="n">
        <v>1</v>
      </c>
      <c r="R1351" s="1" t="n">
        <v>3.0888E-005</v>
      </c>
      <c r="S1351" s="1" t="n">
        <v>6.484E-007</v>
      </c>
      <c r="T1351" s="1" t="n">
        <v>4</v>
      </c>
      <c r="U1351" s="1" t="n">
        <v>0</v>
      </c>
      <c r="V1351" s="1" t="n">
        <v>0</v>
      </c>
      <c r="W1351" s="186" t="s">
        <v>2062</v>
      </c>
      <c r="X1351" s="1" t="s">
        <v>1613</v>
      </c>
      <c r="Y1351" s="1" t="s">
        <v>309</v>
      </c>
    </row>
    <row r="1352" customFormat="false" ht="14.25" hidden="false" customHeight="true" outlineLevel="0" collapsed="false">
      <c r="A1352" s="1" t="s">
        <v>2063</v>
      </c>
      <c r="B1352" s="1" t="s">
        <v>305</v>
      </c>
      <c r="C1352" s="1" t="n">
        <v>0</v>
      </c>
      <c r="D1352" s="1" t="n">
        <v>200</v>
      </c>
      <c r="E1352" s="1" t="n">
        <v>976</v>
      </c>
      <c r="F1352" s="1" t="s">
        <v>306</v>
      </c>
      <c r="G1352" s="184" t="n">
        <v>0.0022735</v>
      </c>
      <c r="H1352" s="184" t="n">
        <v>5.55E-005</v>
      </c>
      <c r="I1352" s="184" t="n">
        <v>-8.2317E-006</v>
      </c>
      <c r="J1352" s="184" t="n">
        <v>-4.07E-007</v>
      </c>
      <c r="K1352" s="184" t="n">
        <v>0.0022818</v>
      </c>
      <c r="L1352" s="184" t="n">
        <v>5.59E-005</v>
      </c>
      <c r="M1352" s="185" t="n">
        <v>1.4</v>
      </c>
      <c r="N1352" s="1" t="n">
        <v>0</v>
      </c>
      <c r="O1352" s="1" t="n">
        <v>0</v>
      </c>
      <c r="P1352" s="1" t="n">
        <v>0</v>
      </c>
      <c r="Q1352" s="1" t="n">
        <v>1</v>
      </c>
      <c r="R1352" s="1" t="n">
        <v>2.2818E-005</v>
      </c>
      <c r="S1352" s="1" t="n">
        <v>5.588E-007</v>
      </c>
      <c r="T1352" s="1" t="n">
        <v>3</v>
      </c>
      <c r="U1352" s="1" t="n">
        <v>0</v>
      </c>
      <c r="V1352" s="1" t="n">
        <v>0</v>
      </c>
      <c r="W1352" s="186" t="s">
        <v>2064</v>
      </c>
      <c r="X1352" s="1" t="s">
        <v>1613</v>
      </c>
      <c r="Y1352" s="1" t="s">
        <v>309</v>
      </c>
    </row>
    <row r="1353" customFormat="false" ht="14.25" hidden="false" customHeight="true" outlineLevel="0" collapsed="false">
      <c r="A1353" s="1" t="s">
        <v>2063</v>
      </c>
      <c r="B1353" s="1" t="s">
        <v>305</v>
      </c>
      <c r="C1353" s="1" t="n">
        <v>0</v>
      </c>
      <c r="D1353" s="1" t="n">
        <v>200</v>
      </c>
      <c r="E1353" s="1" t="n">
        <v>976</v>
      </c>
      <c r="F1353" s="1" t="s">
        <v>306</v>
      </c>
      <c r="G1353" s="184" t="n">
        <v>0.0022755</v>
      </c>
      <c r="H1353" s="184" t="n">
        <v>5.57E-005</v>
      </c>
      <c r="I1353" s="184" t="n">
        <v>-8.2317E-006</v>
      </c>
      <c r="J1353" s="184" t="n">
        <v>-4.07E-007</v>
      </c>
      <c r="K1353" s="184" t="n">
        <v>0.0022837</v>
      </c>
      <c r="L1353" s="184" t="n">
        <v>5.62E-005</v>
      </c>
      <c r="M1353" s="185" t="n">
        <v>1.41</v>
      </c>
      <c r="N1353" s="1" t="n">
        <v>0</v>
      </c>
      <c r="O1353" s="1" t="n">
        <v>0</v>
      </c>
      <c r="P1353" s="1" t="n">
        <v>0</v>
      </c>
      <c r="Q1353" s="1" t="n">
        <v>1</v>
      </c>
      <c r="R1353" s="1" t="n">
        <v>2.2837E-005</v>
      </c>
      <c r="S1353" s="1" t="n">
        <v>5.616E-007</v>
      </c>
      <c r="T1353" s="1" t="n">
        <v>3</v>
      </c>
      <c r="U1353" s="1" t="n">
        <v>0</v>
      </c>
      <c r="V1353" s="1" t="n">
        <v>0</v>
      </c>
      <c r="W1353" s="186" t="s">
        <v>2065</v>
      </c>
      <c r="X1353" s="1" t="s">
        <v>1613</v>
      </c>
      <c r="Y1353" s="1" t="s">
        <v>309</v>
      </c>
    </row>
    <row r="1354" customFormat="false" ht="14.25" hidden="false" customHeight="true" outlineLevel="0" collapsed="false">
      <c r="A1354" s="1" t="s">
        <v>2063</v>
      </c>
      <c r="B1354" s="1" t="s">
        <v>305</v>
      </c>
      <c r="C1354" s="1" t="n">
        <v>0</v>
      </c>
      <c r="D1354" s="1" t="n">
        <v>200</v>
      </c>
      <c r="E1354" s="1" t="n">
        <v>976</v>
      </c>
      <c r="F1354" s="1" t="s">
        <v>306</v>
      </c>
      <c r="G1354" s="184" t="n">
        <v>0.0022757</v>
      </c>
      <c r="H1354" s="184" t="n">
        <v>5.54E-005</v>
      </c>
      <c r="I1354" s="184" t="n">
        <v>-8.2317E-006</v>
      </c>
      <c r="J1354" s="184" t="n">
        <v>-4.07E-007</v>
      </c>
      <c r="K1354" s="184" t="n">
        <v>0.0022839</v>
      </c>
      <c r="L1354" s="184" t="n">
        <v>5.58E-005</v>
      </c>
      <c r="M1354" s="185" t="n">
        <v>1.4</v>
      </c>
      <c r="N1354" s="1" t="n">
        <v>0</v>
      </c>
      <c r="O1354" s="1" t="n">
        <v>0</v>
      </c>
      <c r="P1354" s="1" t="n">
        <v>0</v>
      </c>
      <c r="Q1354" s="1" t="n">
        <v>1</v>
      </c>
      <c r="R1354" s="1" t="n">
        <v>2.2839E-005</v>
      </c>
      <c r="S1354" s="1" t="n">
        <v>5.579E-007</v>
      </c>
      <c r="T1354" s="1" t="n">
        <v>3</v>
      </c>
      <c r="U1354" s="1" t="n">
        <v>0</v>
      </c>
      <c r="V1354" s="1" t="n">
        <v>0</v>
      </c>
      <c r="W1354" s="186" t="s">
        <v>2066</v>
      </c>
      <c r="X1354" s="1" t="s">
        <v>1613</v>
      </c>
      <c r="Y1354" s="1" t="s">
        <v>309</v>
      </c>
    </row>
    <row r="1355" customFormat="false" ht="14.25" hidden="false" customHeight="true" outlineLevel="0" collapsed="false">
      <c r="A1355" s="1" t="s">
        <v>2067</v>
      </c>
      <c r="B1355" s="1" t="s">
        <v>305</v>
      </c>
      <c r="C1355" s="1" t="n">
        <v>0</v>
      </c>
      <c r="D1355" s="1" t="n">
        <v>200</v>
      </c>
      <c r="E1355" s="1" t="n">
        <v>976</v>
      </c>
      <c r="F1355" s="1" t="s">
        <v>306</v>
      </c>
      <c r="G1355" s="184" t="n">
        <v>0.0040368</v>
      </c>
      <c r="H1355" s="184" t="n">
        <v>0.0001126</v>
      </c>
      <c r="I1355" s="184" t="n">
        <v>-8.2317E-006</v>
      </c>
      <c r="J1355" s="184" t="n">
        <v>-4.07E-007</v>
      </c>
      <c r="K1355" s="184" t="n">
        <v>0.0040451</v>
      </c>
      <c r="L1355" s="184" t="n">
        <v>0.000113</v>
      </c>
      <c r="M1355" s="185" t="n">
        <v>1.6</v>
      </c>
      <c r="N1355" s="1" t="n">
        <v>0</v>
      </c>
      <c r="O1355" s="1" t="n">
        <v>0</v>
      </c>
      <c r="P1355" s="1" t="n">
        <v>0</v>
      </c>
      <c r="Q1355" s="1" t="n">
        <v>1</v>
      </c>
      <c r="R1355" s="1" t="n">
        <v>4.0451E-005</v>
      </c>
      <c r="S1355" s="1" t="n">
        <v>1.1304E-006</v>
      </c>
      <c r="T1355" s="1" t="n">
        <v>4</v>
      </c>
      <c r="U1355" s="1" t="n">
        <v>0</v>
      </c>
      <c r="V1355" s="1" t="n">
        <v>0</v>
      </c>
      <c r="W1355" s="186" t="s">
        <v>2068</v>
      </c>
      <c r="X1355" s="1" t="s">
        <v>1613</v>
      </c>
      <c r="Y1355" s="1" t="s">
        <v>309</v>
      </c>
    </row>
    <row r="1356" customFormat="false" ht="14.25" hidden="false" customHeight="true" outlineLevel="0" collapsed="false">
      <c r="A1356" s="1" t="s">
        <v>2067</v>
      </c>
      <c r="B1356" s="1" t="s">
        <v>305</v>
      </c>
      <c r="C1356" s="1" t="n">
        <v>0</v>
      </c>
      <c r="D1356" s="1" t="n">
        <v>200</v>
      </c>
      <c r="E1356" s="1" t="n">
        <v>976</v>
      </c>
      <c r="F1356" s="1" t="s">
        <v>306</v>
      </c>
      <c r="G1356" s="184" t="n">
        <v>0.0040353</v>
      </c>
      <c r="H1356" s="184" t="n">
        <v>0.0001117</v>
      </c>
      <c r="I1356" s="184" t="n">
        <v>-8.2317E-006</v>
      </c>
      <c r="J1356" s="184" t="n">
        <v>-4.07E-007</v>
      </c>
      <c r="K1356" s="184" t="n">
        <v>0.0040436</v>
      </c>
      <c r="L1356" s="184" t="n">
        <v>0.0001121</v>
      </c>
      <c r="M1356" s="185" t="n">
        <v>1.59</v>
      </c>
      <c r="N1356" s="1" t="n">
        <v>0</v>
      </c>
      <c r="O1356" s="1" t="n">
        <v>0</v>
      </c>
      <c r="P1356" s="1" t="n">
        <v>0</v>
      </c>
      <c r="Q1356" s="1" t="n">
        <v>1</v>
      </c>
      <c r="R1356" s="1" t="n">
        <v>4.0436E-005</v>
      </c>
      <c r="S1356" s="1" t="n">
        <v>1.1207E-006</v>
      </c>
      <c r="T1356" s="1" t="n">
        <v>4</v>
      </c>
      <c r="U1356" s="1" t="n">
        <v>0</v>
      </c>
      <c r="V1356" s="1" t="n">
        <v>0</v>
      </c>
      <c r="W1356" s="186" t="s">
        <v>2069</v>
      </c>
      <c r="X1356" s="1" t="s">
        <v>1613</v>
      </c>
      <c r="Y1356" s="1" t="s">
        <v>309</v>
      </c>
    </row>
    <row r="1357" customFormat="false" ht="14.25" hidden="false" customHeight="true" outlineLevel="0" collapsed="false">
      <c r="A1357" s="1" t="s">
        <v>2067</v>
      </c>
      <c r="B1357" s="1" t="s">
        <v>305</v>
      </c>
      <c r="C1357" s="1" t="n">
        <v>0</v>
      </c>
      <c r="D1357" s="1" t="n">
        <v>200</v>
      </c>
      <c r="E1357" s="1" t="n">
        <v>976</v>
      </c>
      <c r="F1357" s="1" t="s">
        <v>306</v>
      </c>
      <c r="G1357" s="184" t="n">
        <v>0.004035</v>
      </c>
      <c r="H1357" s="184" t="n">
        <v>0.0001123</v>
      </c>
      <c r="I1357" s="184" t="n">
        <v>-8.2317E-006</v>
      </c>
      <c r="J1357" s="184" t="n">
        <v>-4.07E-007</v>
      </c>
      <c r="K1357" s="184" t="n">
        <v>0.0040432</v>
      </c>
      <c r="L1357" s="184" t="n">
        <v>0.0001127</v>
      </c>
      <c r="M1357" s="185" t="n">
        <v>1.6</v>
      </c>
      <c r="N1357" s="1" t="n">
        <v>0</v>
      </c>
      <c r="O1357" s="1" t="n">
        <v>0</v>
      </c>
      <c r="P1357" s="1" t="n">
        <v>0</v>
      </c>
      <c r="Q1357" s="1" t="n">
        <v>1</v>
      </c>
      <c r="R1357" s="1" t="n">
        <v>4.0432E-005</v>
      </c>
      <c r="S1357" s="1" t="n">
        <v>1.127E-006</v>
      </c>
      <c r="T1357" s="1" t="n">
        <v>4</v>
      </c>
      <c r="U1357" s="1" t="n">
        <v>0</v>
      </c>
      <c r="V1357" s="1" t="n">
        <v>0</v>
      </c>
      <c r="W1357" s="186" t="s">
        <v>2070</v>
      </c>
      <c r="X1357" s="1" t="s">
        <v>1613</v>
      </c>
      <c r="Y1357" s="1" t="s">
        <v>309</v>
      </c>
    </row>
    <row r="1358" customFormat="false" ht="14.25" hidden="false" customHeight="true" outlineLevel="0" collapsed="false">
      <c r="A1358" s="1" t="s">
        <v>2071</v>
      </c>
      <c r="B1358" s="1" t="s">
        <v>305</v>
      </c>
      <c r="C1358" s="1" t="n">
        <v>0</v>
      </c>
      <c r="D1358" s="1" t="n">
        <v>200</v>
      </c>
      <c r="E1358" s="1" t="n">
        <v>976</v>
      </c>
      <c r="F1358" s="1" t="s">
        <v>306</v>
      </c>
      <c r="G1358" s="184" t="n">
        <v>0.002895</v>
      </c>
      <c r="H1358" s="184" t="n">
        <v>7.05E-005</v>
      </c>
      <c r="I1358" s="184" t="n">
        <v>-8.2317E-006</v>
      </c>
      <c r="J1358" s="184" t="n">
        <v>-4.07E-007</v>
      </c>
      <c r="K1358" s="184" t="n">
        <v>0.0029032</v>
      </c>
      <c r="L1358" s="184" t="n">
        <v>7.09E-005</v>
      </c>
      <c r="M1358" s="185" t="n">
        <v>1.4</v>
      </c>
      <c r="N1358" s="1" t="n">
        <v>0</v>
      </c>
      <c r="O1358" s="1" t="n">
        <v>0</v>
      </c>
      <c r="P1358" s="1" t="n">
        <v>0</v>
      </c>
      <c r="Q1358" s="1" t="n">
        <v>1</v>
      </c>
      <c r="R1358" s="1" t="n">
        <v>2.9032E-005</v>
      </c>
      <c r="S1358" s="1" t="n">
        <v>7.088E-007</v>
      </c>
      <c r="T1358" s="1" t="n">
        <v>4</v>
      </c>
      <c r="U1358" s="1" t="n">
        <v>0</v>
      </c>
      <c r="V1358" s="1" t="n">
        <v>0</v>
      </c>
      <c r="W1358" s="186" t="s">
        <v>2072</v>
      </c>
      <c r="X1358" s="1" t="s">
        <v>1613</v>
      </c>
      <c r="Y1358" s="1" t="s">
        <v>309</v>
      </c>
    </row>
    <row r="1359" customFormat="false" ht="14.25" hidden="false" customHeight="true" outlineLevel="0" collapsed="false">
      <c r="A1359" s="1" t="s">
        <v>2071</v>
      </c>
      <c r="B1359" s="1" t="s">
        <v>305</v>
      </c>
      <c r="C1359" s="1" t="n">
        <v>0</v>
      </c>
      <c r="D1359" s="1" t="n">
        <v>200</v>
      </c>
      <c r="E1359" s="1" t="n">
        <v>976</v>
      </c>
      <c r="F1359" s="1" t="s">
        <v>306</v>
      </c>
      <c r="G1359" s="184" t="n">
        <v>0.002895</v>
      </c>
      <c r="H1359" s="184" t="n">
        <v>7.05E-005</v>
      </c>
      <c r="I1359" s="184" t="n">
        <v>-8.2317E-006</v>
      </c>
      <c r="J1359" s="184" t="n">
        <v>-4.07E-007</v>
      </c>
      <c r="K1359" s="184" t="n">
        <v>0.0029033</v>
      </c>
      <c r="L1359" s="184" t="n">
        <v>7.09E-005</v>
      </c>
      <c r="M1359" s="185" t="n">
        <v>1.4</v>
      </c>
      <c r="N1359" s="1" t="n">
        <v>0</v>
      </c>
      <c r="O1359" s="1" t="n">
        <v>0</v>
      </c>
      <c r="P1359" s="1" t="n">
        <v>0</v>
      </c>
      <c r="Q1359" s="1" t="n">
        <v>1</v>
      </c>
      <c r="R1359" s="1" t="n">
        <v>2.9033E-005</v>
      </c>
      <c r="S1359" s="1" t="n">
        <v>7.094E-007</v>
      </c>
      <c r="T1359" s="1" t="n">
        <v>4</v>
      </c>
      <c r="U1359" s="1" t="n">
        <v>0</v>
      </c>
      <c r="V1359" s="1" t="n">
        <v>0</v>
      </c>
      <c r="W1359" s="186" t="s">
        <v>2073</v>
      </c>
      <c r="X1359" s="1" t="s">
        <v>1613</v>
      </c>
      <c r="Y1359" s="1" t="s">
        <v>309</v>
      </c>
    </row>
    <row r="1360" customFormat="false" ht="14.25" hidden="false" customHeight="true" outlineLevel="0" collapsed="false">
      <c r="A1360" s="1" t="s">
        <v>2071</v>
      </c>
      <c r="B1360" s="1" t="s">
        <v>305</v>
      </c>
      <c r="C1360" s="1" t="n">
        <v>0</v>
      </c>
      <c r="D1360" s="1" t="n">
        <v>200</v>
      </c>
      <c r="E1360" s="1" t="n">
        <v>976</v>
      </c>
      <c r="F1360" s="1" t="s">
        <v>306</v>
      </c>
      <c r="G1360" s="184" t="n">
        <v>0.0028947</v>
      </c>
      <c r="H1360" s="184" t="n">
        <v>7.04E-005</v>
      </c>
      <c r="I1360" s="184" t="n">
        <v>-8.2317E-006</v>
      </c>
      <c r="J1360" s="184" t="n">
        <v>-4.07E-007</v>
      </c>
      <c r="K1360" s="184" t="n">
        <v>0.0029029</v>
      </c>
      <c r="L1360" s="184" t="n">
        <v>7.08E-005</v>
      </c>
      <c r="M1360" s="185" t="n">
        <v>1.4</v>
      </c>
      <c r="N1360" s="1" t="n">
        <v>0</v>
      </c>
      <c r="O1360" s="1" t="n">
        <v>0</v>
      </c>
      <c r="P1360" s="1" t="n">
        <v>0</v>
      </c>
      <c r="Q1360" s="1" t="n">
        <v>1</v>
      </c>
      <c r="R1360" s="1" t="n">
        <v>2.9029E-005</v>
      </c>
      <c r="S1360" s="1" t="n">
        <v>7.081E-007</v>
      </c>
      <c r="T1360" s="1" t="n">
        <v>4</v>
      </c>
      <c r="U1360" s="1" t="n">
        <v>0</v>
      </c>
      <c r="V1360" s="1" t="n">
        <v>0</v>
      </c>
      <c r="W1360" s="186" t="s">
        <v>2074</v>
      </c>
      <c r="X1360" s="1" t="s">
        <v>1613</v>
      </c>
      <c r="Y1360" s="1" t="s">
        <v>309</v>
      </c>
    </row>
    <row r="1361" customFormat="false" ht="14.25" hidden="false" customHeight="true" outlineLevel="0" collapsed="false">
      <c r="A1361" s="1" t="s">
        <v>2075</v>
      </c>
      <c r="B1361" s="1" t="s">
        <v>305</v>
      </c>
      <c r="C1361" s="1" t="n">
        <v>0</v>
      </c>
      <c r="D1361" s="1" t="n">
        <v>200</v>
      </c>
      <c r="E1361" s="1" t="n">
        <v>976</v>
      </c>
      <c r="F1361" s="1" t="s">
        <v>306</v>
      </c>
      <c r="G1361" s="184" t="n">
        <v>0.0012696</v>
      </c>
      <c r="H1361" s="184" t="n">
        <v>3.27E-005</v>
      </c>
      <c r="I1361" s="184" t="n">
        <v>-8.2317E-006</v>
      </c>
      <c r="J1361" s="184" t="n">
        <v>-4.07E-007</v>
      </c>
      <c r="K1361" s="184" t="n">
        <v>0.0012778</v>
      </c>
      <c r="L1361" s="184" t="n">
        <v>3.31E-005</v>
      </c>
      <c r="M1361" s="185" t="n">
        <v>1.48</v>
      </c>
      <c r="N1361" s="1" t="n">
        <v>0</v>
      </c>
      <c r="O1361" s="1" t="n">
        <v>0</v>
      </c>
      <c r="P1361" s="1" t="n">
        <v>0</v>
      </c>
      <c r="Q1361" s="1" t="n">
        <v>1</v>
      </c>
      <c r="R1361" s="1" t="n">
        <v>1.2778E-005</v>
      </c>
      <c r="S1361" s="1" t="n">
        <v>3.307E-007</v>
      </c>
      <c r="T1361" s="1" t="n">
        <v>3</v>
      </c>
      <c r="U1361" s="1" t="n">
        <v>0</v>
      </c>
      <c r="V1361" s="1" t="n">
        <v>0</v>
      </c>
      <c r="W1361" s="186" t="s">
        <v>2076</v>
      </c>
      <c r="X1361" s="1" t="s">
        <v>1613</v>
      </c>
      <c r="Y1361" s="1" t="s">
        <v>309</v>
      </c>
    </row>
    <row r="1362" customFormat="false" ht="14.25" hidden="false" customHeight="true" outlineLevel="0" collapsed="false">
      <c r="A1362" s="1" t="s">
        <v>2075</v>
      </c>
      <c r="B1362" s="1" t="s">
        <v>305</v>
      </c>
      <c r="C1362" s="1" t="n">
        <v>0</v>
      </c>
      <c r="D1362" s="1" t="n">
        <v>200</v>
      </c>
      <c r="E1362" s="1" t="n">
        <v>976</v>
      </c>
      <c r="F1362" s="1" t="s">
        <v>306</v>
      </c>
      <c r="G1362" s="184" t="n">
        <v>0.0012696</v>
      </c>
      <c r="H1362" s="184" t="n">
        <v>3.25E-005</v>
      </c>
      <c r="I1362" s="184" t="n">
        <v>-8.2317E-006</v>
      </c>
      <c r="J1362" s="184" t="n">
        <v>-4.07E-007</v>
      </c>
      <c r="K1362" s="184" t="n">
        <v>0.0012778</v>
      </c>
      <c r="L1362" s="184" t="n">
        <v>3.29E-005</v>
      </c>
      <c r="M1362" s="185" t="n">
        <v>1.48</v>
      </c>
      <c r="N1362" s="1" t="n">
        <v>0</v>
      </c>
      <c r="O1362" s="1" t="n">
        <v>0</v>
      </c>
      <c r="P1362" s="1" t="n">
        <v>0</v>
      </c>
      <c r="Q1362" s="1" t="n">
        <v>1</v>
      </c>
      <c r="R1362" s="1" t="n">
        <v>1.2778E-005</v>
      </c>
      <c r="S1362" s="1" t="n">
        <v>3.294E-007</v>
      </c>
      <c r="T1362" s="1" t="n">
        <v>3</v>
      </c>
      <c r="U1362" s="1" t="n">
        <v>0</v>
      </c>
      <c r="V1362" s="1" t="n">
        <v>0</v>
      </c>
      <c r="W1362" s="186" t="s">
        <v>2077</v>
      </c>
      <c r="X1362" s="1" t="s">
        <v>1613</v>
      </c>
      <c r="Y1362" s="1" t="s">
        <v>309</v>
      </c>
    </row>
    <row r="1363" customFormat="false" ht="14.25" hidden="false" customHeight="true" outlineLevel="0" collapsed="false">
      <c r="A1363" s="1" t="s">
        <v>2075</v>
      </c>
      <c r="B1363" s="1" t="s">
        <v>305</v>
      </c>
      <c r="C1363" s="1" t="n">
        <v>0</v>
      </c>
      <c r="D1363" s="1" t="n">
        <v>200</v>
      </c>
      <c r="E1363" s="1" t="n">
        <v>976</v>
      </c>
      <c r="F1363" s="1" t="s">
        <v>306</v>
      </c>
      <c r="G1363" s="184" t="n">
        <v>0.0012695</v>
      </c>
      <c r="H1363" s="184" t="n">
        <v>3.24E-005</v>
      </c>
      <c r="I1363" s="184" t="n">
        <v>-8.2317E-006</v>
      </c>
      <c r="J1363" s="184" t="n">
        <v>-4.07E-007</v>
      </c>
      <c r="K1363" s="184" t="n">
        <v>0.0012778</v>
      </c>
      <c r="L1363" s="184" t="n">
        <v>3.28E-005</v>
      </c>
      <c r="M1363" s="185" t="n">
        <v>1.47</v>
      </c>
      <c r="N1363" s="1" t="n">
        <v>0</v>
      </c>
      <c r="O1363" s="1" t="n">
        <v>0</v>
      </c>
      <c r="P1363" s="1" t="n">
        <v>0</v>
      </c>
      <c r="Q1363" s="1" t="n">
        <v>1</v>
      </c>
      <c r="R1363" s="1" t="n">
        <v>1.2778E-005</v>
      </c>
      <c r="S1363" s="1" t="n">
        <v>3.283E-007</v>
      </c>
      <c r="T1363" s="1" t="n">
        <v>3</v>
      </c>
      <c r="U1363" s="1" t="n">
        <v>0</v>
      </c>
      <c r="V1363" s="1" t="n">
        <v>0</v>
      </c>
      <c r="W1363" s="186" t="s">
        <v>2078</v>
      </c>
      <c r="X1363" s="1" t="s">
        <v>1613</v>
      </c>
      <c r="Y1363" s="1" t="s">
        <v>309</v>
      </c>
    </row>
    <row r="1364" customFormat="false" ht="14.25" hidden="false" customHeight="true" outlineLevel="0" collapsed="false">
      <c r="A1364" s="1" t="s">
        <v>2079</v>
      </c>
      <c r="B1364" s="1" t="s">
        <v>305</v>
      </c>
      <c r="C1364" s="1" t="n">
        <v>0</v>
      </c>
      <c r="D1364" s="1" t="n">
        <v>200</v>
      </c>
      <c r="E1364" s="1" t="n">
        <v>976</v>
      </c>
      <c r="F1364" s="1" t="s">
        <v>306</v>
      </c>
      <c r="G1364" s="184" t="n">
        <v>0.0012592</v>
      </c>
      <c r="H1364" s="184" t="n">
        <v>3.2E-005</v>
      </c>
      <c r="I1364" s="184" t="n">
        <v>-8.2317E-006</v>
      </c>
      <c r="J1364" s="184" t="n">
        <v>-4.07E-007</v>
      </c>
      <c r="K1364" s="184" t="n">
        <v>0.0012674</v>
      </c>
      <c r="L1364" s="184" t="n">
        <v>3.24E-005</v>
      </c>
      <c r="M1364" s="185" t="n">
        <v>1.47</v>
      </c>
      <c r="N1364" s="1" t="n">
        <v>0</v>
      </c>
      <c r="O1364" s="1" t="n">
        <v>0</v>
      </c>
      <c r="P1364" s="1" t="n">
        <v>0</v>
      </c>
      <c r="Q1364" s="1" t="n">
        <v>1</v>
      </c>
      <c r="R1364" s="1" t="n">
        <v>1.2674E-005</v>
      </c>
      <c r="S1364" s="1" t="n">
        <v>3.245E-007</v>
      </c>
      <c r="T1364" s="1" t="n">
        <v>3</v>
      </c>
      <c r="U1364" s="1" t="n">
        <v>0</v>
      </c>
      <c r="V1364" s="1" t="n">
        <v>0</v>
      </c>
      <c r="W1364" s="186" t="s">
        <v>2080</v>
      </c>
      <c r="X1364" s="1" t="s">
        <v>1613</v>
      </c>
      <c r="Y1364" s="1" t="s">
        <v>309</v>
      </c>
    </row>
    <row r="1365" customFormat="false" ht="14.25" hidden="false" customHeight="true" outlineLevel="0" collapsed="false">
      <c r="A1365" s="1" t="s">
        <v>2079</v>
      </c>
      <c r="B1365" s="1" t="s">
        <v>305</v>
      </c>
      <c r="C1365" s="1" t="n">
        <v>0</v>
      </c>
      <c r="D1365" s="1" t="n">
        <v>200</v>
      </c>
      <c r="E1365" s="1" t="n">
        <v>976</v>
      </c>
      <c r="F1365" s="1" t="s">
        <v>306</v>
      </c>
      <c r="G1365" s="184" t="n">
        <v>0.0012591</v>
      </c>
      <c r="H1365" s="184" t="n">
        <v>3.2E-005</v>
      </c>
      <c r="I1365" s="184" t="n">
        <v>-8.2317E-006</v>
      </c>
      <c r="J1365" s="184" t="n">
        <v>-4.07E-007</v>
      </c>
      <c r="K1365" s="184" t="n">
        <v>0.0012674</v>
      </c>
      <c r="L1365" s="184" t="n">
        <v>3.24E-005</v>
      </c>
      <c r="M1365" s="185" t="n">
        <v>1.47</v>
      </c>
      <c r="N1365" s="1" t="n">
        <v>0</v>
      </c>
      <c r="O1365" s="1" t="n">
        <v>0</v>
      </c>
      <c r="P1365" s="1" t="n">
        <v>0</v>
      </c>
      <c r="Q1365" s="1" t="n">
        <v>1</v>
      </c>
      <c r="R1365" s="1" t="n">
        <v>1.2674E-005</v>
      </c>
      <c r="S1365" s="1" t="n">
        <v>3.243E-007</v>
      </c>
      <c r="T1365" s="1" t="n">
        <v>3</v>
      </c>
      <c r="U1365" s="1" t="n">
        <v>0</v>
      </c>
      <c r="V1365" s="1" t="n">
        <v>0</v>
      </c>
      <c r="W1365" s="186" t="s">
        <v>2081</v>
      </c>
      <c r="X1365" s="1" t="s">
        <v>1613</v>
      </c>
      <c r="Y1365" s="1" t="s">
        <v>309</v>
      </c>
    </row>
    <row r="1366" customFormat="false" ht="14.25" hidden="false" customHeight="true" outlineLevel="0" collapsed="false">
      <c r="A1366" s="1" t="s">
        <v>2079</v>
      </c>
      <c r="B1366" s="1" t="s">
        <v>305</v>
      </c>
      <c r="C1366" s="1" t="n">
        <v>0</v>
      </c>
      <c r="D1366" s="1" t="n">
        <v>200</v>
      </c>
      <c r="E1366" s="1" t="n">
        <v>976</v>
      </c>
      <c r="F1366" s="1" t="s">
        <v>306</v>
      </c>
      <c r="G1366" s="184" t="n">
        <v>0.0012591</v>
      </c>
      <c r="H1366" s="184" t="n">
        <v>3.18E-005</v>
      </c>
      <c r="I1366" s="184" t="n">
        <v>-8.2317E-006</v>
      </c>
      <c r="J1366" s="184" t="n">
        <v>-4.07E-007</v>
      </c>
      <c r="K1366" s="184" t="n">
        <v>0.0012674</v>
      </c>
      <c r="L1366" s="184" t="n">
        <v>3.22E-005</v>
      </c>
      <c r="M1366" s="185" t="n">
        <v>1.46</v>
      </c>
      <c r="N1366" s="1" t="n">
        <v>0</v>
      </c>
      <c r="O1366" s="1" t="n">
        <v>0</v>
      </c>
      <c r="P1366" s="1" t="n">
        <v>0</v>
      </c>
      <c r="Q1366" s="1" t="n">
        <v>1</v>
      </c>
      <c r="R1366" s="1" t="n">
        <v>1.2674E-005</v>
      </c>
      <c r="S1366" s="1" t="n">
        <v>3.222E-007</v>
      </c>
      <c r="T1366" s="1" t="n">
        <v>3</v>
      </c>
      <c r="U1366" s="1" t="n">
        <v>0</v>
      </c>
      <c r="V1366" s="1" t="n">
        <v>0</v>
      </c>
      <c r="W1366" s="186" t="s">
        <v>2082</v>
      </c>
      <c r="X1366" s="1" t="s">
        <v>1613</v>
      </c>
      <c r="Y1366" s="1" t="s">
        <v>309</v>
      </c>
    </row>
    <row r="1367" customFormat="false" ht="14.25" hidden="false" customHeight="true" outlineLevel="0" collapsed="false">
      <c r="A1367" s="1" t="s">
        <v>2083</v>
      </c>
      <c r="B1367" s="1" t="s">
        <v>305</v>
      </c>
      <c r="C1367" s="1" t="n">
        <v>0</v>
      </c>
      <c r="D1367" s="1" t="n">
        <v>200</v>
      </c>
      <c r="E1367" s="1" t="n">
        <v>976</v>
      </c>
      <c r="F1367" s="1" t="s">
        <v>306</v>
      </c>
      <c r="G1367" s="184" t="n">
        <v>0.0027095</v>
      </c>
      <c r="H1367" s="184" t="n">
        <v>6.47E-005</v>
      </c>
      <c r="I1367" s="184" t="n">
        <v>-8.2317E-006</v>
      </c>
      <c r="J1367" s="184" t="n">
        <v>-4.07E-007</v>
      </c>
      <c r="K1367" s="184" t="n">
        <v>0.0027177</v>
      </c>
      <c r="L1367" s="184" t="n">
        <v>6.51E-005</v>
      </c>
      <c r="M1367" s="185" t="n">
        <v>1.37</v>
      </c>
      <c r="N1367" s="1" t="n">
        <v>0</v>
      </c>
      <c r="O1367" s="1" t="n">
        <v>0</v>
      </c>
      <c r="P1367" s="1" t="n">
        <v>0</v>
      </c>
      <c r="Q1367" s="1" t="n">
        <v>1</v>
      </c>
      <c r="R1367" s="1" t="n">
        <v>2.7177E-005</v>
      </c>
      <c r="S1367" s="1" t="n">
        <v>6.515E-007</v>
      </c>
      <c r="T1367" s="1" t="n">
        <v>3</v>
      </c>
      <c r="U1367" s="1" t="n">
        <v>0</v>
      </c>
      <c r="V1367" s="1" t="n">
        <v>0</v>
      </c>
      <c r="W1367" s="186" t="s">
        <v>2084</v>
      </c>
      <c r="X1367" s="1" t="s">
        <v>1613</v>
      </c>
      <c r="Y1367" s="1" t="s">
        <v>309</v>
      </c>
    </row>
    <row r="1368" customFormat="false" ht="14.25" hidden="false" customHeight="true" outlineLevel="0" collapsed="false">
      <c r="A1368" s="1" t="s">
        <v>2083</v>
      </c>
      <c r="B1368" s="1" t="s">
        <v>305</v>
      </c>
      <c r="C1368" s="1" t="n">
        <v>0</v>
      </c>
      <c r="D1368" s="1" t="n">
        <v>200</v>
      </c>
      <c r="E1368" s="1" t="n">
        <v>976</v>
      </c>
      <c r="F1368" s="1" t="s">
        <v>306</v>
      </c>
      <c r="G1368" s="184" t="n">
        <v>0.0027094</v>
      </c>
      <c r="H1368" s="184" t="n">
        <v>6.53E-005</v>
      </c>
      <c r="I1368" s="184" t="n">
        <v>-8.2317E-006</v>
      </c>
      <c r="J1368" s="184" t="n">
        <v>-4.07E-007</v>
      </c>
      <c r="K1368" s="184" t="n">
        <v>0.0027176</v>
      </c>
      <c r="L1368" s="184" t="n">
        <v>6.57E-005</v>
      </c>
      <c r="M1368" s="185" t="n">
        <v>1.39</v>
      </c>
      <c r="N1368" s="1" t="n">
        <v>0</v>
      </c>
      <c r="O1368" s="1" t="n">
        <v>0</v>
      </c>
      <c r="P1368" s="1" t="n">
        <v>0</v>
      </c>
      <c r="Q1368" s="1" t="n">
        <v>1</v>
      </c>
      <c r="R1368" s="1" t="n">
        <v>2.7176E-005</v>
      </c>
      <c r="S1368" s="1" t="n">
        <v>6.574E-007</v>
      </c>
      <c r="T1368" s="1" t="n">
        <v>3</v>
      </c>
      <c r="U1368" s="1" t="n">
        <v>0</v>
      </c>
      <c r="V1368" s="1" t="n">
        <v>0</v>
      </c>
      <c r="W1368" s="186" t="s">
        <v>2085</v>
      </c>
      <c r="X1368" s="1" t="s">
        <v>1613</v>
      </c>
      <c r="Y1368" s="1" t="s">
        <v>309</v>
      </c>
    </row>
    <row r="1369" customFormat="false" ht="14.25" hidden="false" customHeight="true" outlineLevel="0" collapsed="false">
      <c r="A1369" s="1" t="s">
        <v>2083</v>
      </c>
      <c r="B1369" s="1" t="s">
        <v>305</v>
      </c>
      <c r="C1369" s="1" t="n">
        <v>0</v>
      </c>
      <c r="D1369" s="1" t="n">
        <v>200</v>
      </c>
      <c r="E1369" s="1" t="n">
        <v>976</v>
      </c>
      <c r="F1369" s="1" t="s">
        <v>306</v>
      </c>
      <c r="G1369" s="184" t="n">
        <v>0.0027096</v>
      </c>
      <c r="H1369" s="184" t="n">
        <v>6.53E-005</v>
      </c>
      <c r="I1369" s="184" t="n">
        <v>-8.2317E-006</v>
      </c>
      <c r="J1369" s="184" t="n">
        <v>-4.07E-007</v>
      </c>
      <c r="K1369" s="184" t="n">
        <v>0.0027178</v>
      </c>
      <c r="L1369" s="184" t="n">
        <v>6.57E-005</v>
      </c>
      <c r="M1369" s="185" t="n">
        <v>1.39</v>
      </c>
      <c r="N1369" s="1" t="n">
        <v>0</v>
      </c>
      <c r="O1369" s="1" t="n">
        <v>0</v>
      </c>
      <c r="P1369" s="1" t="n">
        <v>0</v>
      </c>
      <c r="Q1369" s="1" t="n">
        <v>1</v>
      </c>
      <c r="R1369" s="1" t="n">
        <v>2.7178E-005</v>
      </c>
      <c r="S1369" s="1" t="n">
        <v>6.575E-007</v>
      </c>
      <c r="T1369" s="1" t="n">
        <v>3</v>
      </c>
      <c r="U1369" s="1" t="n">
        <v>0</v>
      </c>
      <c r="V1369" s="1" t="n">
        <v>0</v>
      </c>
      <c r="W1369" s="186" t="s">
        <v>2086</v>
      </c>
      <c r="X1369" s="1" t="s">
        <v>1613</v>
      </c>
      <c r="Y1369" s="1" t="s">
        <v>309</v>
      </c>
    </row>
    <row r="1370" customFormat="false" ht="14.25" hidden="false" customHeight="true" outlineLevel="0" collapsed="false">
      <c r="A1370" s="1" t="s">
        <v>2087</v>
      </c>
      <c r="B1370" s="1" t="s">
        <v>305</v>
      </c>
      <c r="C1370" s="1" t="n">
        <v>0</v>
      </c>
      <c r="D1370" s="1" t="n">
        <v>200</v>
      </c>
      <c r="E1370" s="1" t="n">
        <v>976</v>
      </c>
      <c r="F1370" s="1" t="s">
        <v>306</v>
      </c>
      <c r="G1370" s="184" t="n">
        <v>0.0015085</v>
      </c>
      <c r="H1370" s="184" t="n">
        <v>3.89E-005</v>
      </c>
      <c r="I1370" s="184" t="n">
        <v>-8.2317E-006</v>
      </c>
      <c r="J1370" s="184" t="n">
        <v>-4.07E-007</v>
      </c>
      <c r="K1370" s="184" t="n">
        <v>0.0015167</v>
      </c>
      <c r="L1370" s="184" t="n">
        <v>3.93E-005</v>
      </c>
      <c r="M1370" s="185" t="n">
        <v>1.48</v>
      </c>
      <c r="N1370" s="1" t="n">
        <v>0</v>
      </c>
      <c r="O1370" s="1" t="n">
        <v>0</v>
      </c>
      <c r="P1370" s="1" t="n">
        <v>0</v>
      </c>
      <c r="Q1370" s="1" t="n">
        <v>1</v>
      </c>
      <c r="R1370" s="1" t="n">
        <v>1.5167E-005</v>
      </c>
      <c r="S1370" s="1" t="n">
        <v>3.927E-007</v>
      </c>
      <c r="T1370" s="1" t="n">
        <v>3</v>
      </c>
      <c r="U1370" s="1" t="n">
        <v>0</v>
      </c>
      <c r="V1370" s="1" t="n">
        <v>0</v>
      </c>
      <c r="W1370" s="186" t="s">
        <v>2088</v>
      </c>
      <c r="X1370" s="1" t="s">
        <v>1613</v>
      </c>
      <c r="Y1370" s="1" t="s">
        <v>309</v>
      </c>
    </row>
    <row r="1371" customFormat="false" ht="14.25" hidden="false" customHeight="true" outlineLevel="0" collapsed="false">
      <c r="A1371" s="1" t="s">
        <v>2087</v>
      </c>
      <c r="B1371" s="1" t="s">
        <v>305</v>
      </c>
      <c r="C1371" s="1" t="n">
        <v>0</v>
      </c>
      <c r="D1371" s="1" t="n">
        <v>200</v>
      </c>
      <c r="E1371" s="1" t="n">
        <v>976</v>
      </c>
      <c r="F1371" s="1" t="s">
        <v>306</v>
      </c>
      <c r="G1371" s="184" t="n">
        <v>0.0015084</v>
      </c>
      <c r="H1371" s="184" t="n">
        <v>3.86E-005</v>
      </c>
      <c r="I1371" s="184" t="n">
        <v>-8.2317E-006</v>
      </c>
      <c r="J1371" s="184" t="n">
        <v>-4.07E-007</v>
      </c>
      <c r="K1371" s="184" t="n">
        <v>0.0015166</v>
      </c>
      <c r="L1371" s="184" t="n">
        <v>3.9E-005</v>
      </c>
      <c r="M1371" s="185" t="n">
        <v>1.47</v>
      </c>
      <c r="N1371" s="1" t="n">
        <v>0</v>
      </c>
      <c r="O1371" s="1" t="n">
        <v>0</v>
      </c>
      <c r="P1371" s="1" t="n">
        <v>0</v>
      </c>
      <c r="Q1371" s="1" t="n">
        <v>1</v>
      </c>
      <c r="R1371" s="1" t="n">
        <v>1.5166E-005</v>
      </c>
      <c r="S1371" s="1" t="n">
        <v>3.901E-007</v>
      </c>
      <c r="T1371" s="1" t="n">
        <v>3</v>
      </c>
      <c r="U1371" s="1" t="n">
        <v>0</v>
      </c>
      <c r="V1371" s="1" t="n">
        <v>0</v>
      </c>
      <c r="W1371" s="186" t="s">
        <v>2089</v>
      </c>
      <c r="X1371" s="1" t="s">
        <v>1613</v>
      </c>
      <c r="Y1371" s="1" t="s">
        <v>309</v>
      </c>
    </row>
    <row r="1372" customFormat="false" ht="14.25" hidden="false" customHeight="true" outlineLevel="0" collapsed="false">
      <c r="A1372" s="1" t="s">
        <v>2087</v>
      </c>
      <c r="B1372" s="1" t="s">
        <v>305</v>
      </c>
      <c r="C1372" s="1" t="n">
        <v>0</v>
      </c>
      <c r="D1372" s="1" t="n">
        <v>200</v>
      </c>
      <c r="E1372" s="1" t="n">
        <v>976</v>
      </c>
      <c r="F1372" s="1" t="s">
        <v>306</v>
      </c>
      <c r="G1372" s="184" t="n">
        <v>0.001508</v>
      </c>
      <c r="H1372" s="184" t="n">
        <v>3.85E-005</v>
      </c>
      <c r="I1372" s="184" t="n">
        <v>-8.2317E-006</v>
      </c>
      <c r="J1372" s="184" t="n">
        <v>-4.07E-007</v>
      </c>
      <c r="K1372" s="184" t="n">
        <v>0.0015162</v>
      </c>
      <c r="L1372" s="184" t="n">
        <v>3.89E-005</v>
      </c>
      <c r="M1372" s="185" t="n">
        <v>1.47</v>
      </c>
      <c r="N1372" s="1" t="n">
        <v>0</v>
      </c>
      <c r="O1372" s="1" t="n">
        <v>0</v>
      </c>
      <c r="P1372" s="1" t="n">
        <v>0</v>
      </c>
      <c r="Q1372" s="1" t="n">
        <v>1</v>
      </c>
      <c r="R1372" s="1" t="n">
        <v>1.5162E-005</v>
      </c>
      <c r="S1372" s="1" t="n">
        <v>3.891E-007</v>
      </c>
      <c r="T1372" s="1" t="n">
        <v>3</v>
      </c>
      <c r="U1372" s="1" t="n">
        <v>0</v>
      </c>
      <c r="V1372" s="1" t="n">
        <v>0</v>
      </c>
      <c r="W1372" s="186" t="s">
        <v>2090</v>
      </c>
      <c r="X1372" s="1" t="s">
        <v>1613</v>
      </c>
      <c r="Y1372" s="1" t="s">
        <v>309</v>
      </c>
    </row>
    <row r="1373" customFormat="false" ht="14.25" hidden="false" customHeight="true" outlineLevel="0" collapsed="false">
      <c r="A1373" s="1" t="s">
        <v>2091</v>
      </c>
      <c r="B1373" s="1" t="s">
        <v>305</v>
      </c>
      <c r="C1373" s="1" t="n">
        <v>0</v>
      </c>
      <c r="D1373" s="1" t="n">
        <v>200</v>
      </c>
      <c r="E1373" s="1" t="n">
        <v>976</v>
      </c>
      <c r="F1373" s="1" t="s">
        <v>306</v>
      </c>
      <c r="G1373" s="184" t="n">
        <v>0.0018253</v>
      </c>
      <c r="H1373" s="184" t="n">
        <v>4.97E-005</v>
      </c>
      <c r="I1373" s="184" t="n">
        <v>-8.2317E-006</v>
      </c>
      <c r="J1373" s="184" t="n">
        <v>-4.07E-007</v>
      </c>
      <c r="K1373" s="184" t="n">
        <v>0.0018335</v>
      </c>
      <c r="L1373" s="184" t="n">
        <v>5.01E-005</v>
      </c>
      <c r="M1373" s="185" t="n">
        <v>1.57</v>
      </c>
      <c r="N1373" s="1" t="n">
        <v>0</v>
      </c>
      <c r="O1373" s="1" t="n">
        <v>0</v>
      </c>
      <c r="P1373" s="1" t="n">
        <v>0</v>
      </c>
      <c r="Q1373" s="1" t="n">
        <v>1</v>
      </c>
      <c r="R1373" s="1" t="n">
        <v>1.8335E-005</v>
      </c>
      <c r="S1373" s="1" t="n">
        <v>5.013E-007</v>
      </c>
      <c r="T1373" s="1" t="n">
        <v>3</v>
      </c>
      <c r="U1373" s="1" t="n">
        <v>0</v>
      </c>
      <c r="V1373" s="1" t="n">
        <v>0</v>
      </c>
      <c r="W1373" s="186" t="s">
        <v>2092</v>
      </c>
      <c r="X1373" s="1" t="s">
        <v>1613</v>
      </c>
      <c r="Y1373" s="1" t="s">
        <v>309</v>
      </c>
    </row>
    <row r="1374" customFormat="false" ht="14.25" hidden="false" customHeight="true" outlineLevel="0" collapsed="false">
      <c r="A1374" s="1" t="s">
        <v>2091</v>
      </c>
      <c r="B1374" s="1" t="s">
        <v>305</v>
      </c>
      <c r="C1374" s="1" t="n">
        <v>0</v>
      </c>
      <c r="D1374" s="1" t="n">
        <v>200</v>
      </c>
      <c r="E1374" s="1" t="n">
        <v>976</v>
      </c>
      <c r="F1374" s="1" t="s">
        <v>306</v>
      </c>
      <c r="G1374" s="184" t="n">
        <v>0.0018257</v>
      </c>
      <c r="H1374" s="184" t="n">
        <v>5.05E-005</v>
      </c>
      <c r="I1374" s="184" t="n">
        <v>-8.2317E-006</v>
      </c>
      <c r="J1374" s="184" t="n">
        <v>-4.07E-007</v>
      </c>
      <c r="K1374" s="184" t="n">
        <v>0.001834</v>
      </c>
      <c r="L1374" s="184" t="n">
        <v>5.09E-005</v>
      </c>
      <c r="M1374" s="185" t="n">
        <v>1.59</v>
      </c>
      <c r="N1374" s="1" t="n">
        <v>0</v>
      </c>
      <c r="O1374" s="1" t="n">
        <v>0</v>
      </c>
      <c r="P1374" s="1" t="n">
        <v>0</v>
      </c>
      <c r="Q1374" s="1" t="n">
        <v>1</v>
      </c>
      <c r="R1374" s="1" t="n">
        <v>1.834E-005</v>
      </c>
      <c r="S1374" s="1" t="n">
        <v>5.091E-007</v>
      </c>
      <c r="T1374" s="1" t="n">
        <v>3</v>
      </c>
      <c r="U1374" s="1" t="n">
        <v>0</v>
      </c>
      <c r="V1374" s="1" t="n">
        <v>0</v>
      </c>
      <c r="W1374" s="186" t="s">
        <v>2093</v>
      </c>
      <c r="X1374" s="1" t="s">
        <v>1613</v>
      </c>
      <c r="Y1374" s="1" t="s">
        <v>309</v>
      </c>
    </row>
    <row r="1375" customFormat="false" ht="14.25" hidden="false" customHeight="true" outlineLevel="0" collapsed="false">
      <c r="A1375" s="1" t="s">
        <v>2091</v>
      </c>
      <c r="B1375" s="1" t="s">
        <v>305</v>
      </c>
      <c r="C1375" s="1" t="n">
        <v>0</v>
      </c>
      <c r="D1375" s="1" t="n">
        <v>200</v>
      </c>
      <c r="E1375" s="1" t="n">
        <v>976</v>
      </c>
      <c r="F1375" s="1" t="s">
        <v>306</v>
      </c>
      <c r="G1375" s="184" t="n">
        <v>0.0018256</v>
      </c>
      <c r="H1375" s="184" t="n">
        <v>5.05E-005</v>
      </c>
      <c r="I1375" s="184" t="n">
        <v>-8.2317E-006</v>
      </c>
      <c r="J1375" s="184" t="n">
        <v>-4.07E-007</v>
      </c>
      <c r="K1375" s="184" t="n">
        <v>0.0018338</v>
      </c>
      <c r="L1375" s="184" t="n">
        <v>5.09E-005</v>
      </c>
      <c r="M1375" s="185" t="n">
        <v>1.59</v>
      </c>
      <c r="N1375" s="1" t="n">
        <v>0</v>
      </c>
      <c r="O1375" s="1" t="n">
        <v>0</v>
      </c>
      <c r="P1375" s="1" t="n">
        <v>0</v>
      </c>
      <c r="Q1375" s="1" t="n">
        <v>1</v>
      </c>
      <c r="R1375" s="1" t="n">
        <v>1.8338E-005</v>
      </c>
      <c r="S1375" s="1" t="n">
        <v>5.092E-007</v>
      </c>
      <c r="T1375" s="1" t="n">
        <v>3</v>
      </c>
      <c r="U1375" s="1" t="n">
        <v>0</v>
      </c>
      <c r="V1375" s="1" t="n">
        <v>0</v>
      </c>
      <c r="W1375" s="186" t="s">
        <v>2094</v>
      </c>
      <c r="X1375" s="1" t="s">
        <v>1613</v>
      </c>
      <c r="Y1375" s="1" t="s">
        <v>309</v>
      </c>
    </row>
    <row r="1376" customFormat="false" ht="14.25" hidden="false" customHeight="true" outlineLevel="0" collapsed="false">
      <c r="A1376" s="1" t="s">
        <v>2095</v>
      </c>
      <c r="B1376" s="1" t="s">
        <v>305</v>
      </c>
      <c r="C1376" s="1" t="n">
        <v>0</v>
      </c>
      <c r="D1376" s="1" t="n">
        <v>200</v>
      </c>
      <c r="E1376" s="1" t="n">
        <v>976</v>
      </c>
      <c r="F1376" s="1" t="s">
        <v>306</v>
      </c>
      <c r="G1376" s="184" t="n">
        <v>0.0010742</v>
      </c>
      <c r="H1376" s="184" t="n">
        <v>3.11E-005</v>
      </c>
      <c r="I1376" s="184" t="n">
        <v>-8.2317E-006</v>
      </c>
      <c r="J1376" s="184" t="n">
        <v>-4.07E-007</v>
      </c>
      <c r="K1376" s="184" t="n">
        <v>0.0010824</v>
      </c>
      <c r="L1376" s="184" t="n">
        <v>3.15E-005</v>
      </c>
      <c r="M1376" s="185" t="n">
        <v>1.67</v>
      </c>
      <c r="N1376" s="1" t="n">
        <v>0</v>
      </c>
      <c r="O1376" s="1" t="n">
        <v>0</v>
      </c>
      <c r="P1376" s="1" t="n">
        <v>0</v>
      </c>
      <c r="Q1376" s="1" t="n">
        <v>1</v>
      </c>
      <c r="R1376" s="1" t="n">
        <v>1.0824E-005</v>
      </c>
      <c r="S1376" s="1" t="n">
        <v>3.148E-007</v>
      </c>
      <c r="T1376" s="1" t="n">
        <v>3</v>
      </c>
      <c r="U1376" s="1" t="n">
        <v>0</v>
      </c>
      <c r="V1376" s="1" t="n">
        <v>0</v>
      </c>
      <c r="W1376" s="186" t="s">
        <v>2096</v>
      </c>
      <c r="X1376" s="1" t="s">
        <v>1613</v>
      </c>
      <c r="Y1376" s="1" t="s">
        <v>309</v>
      </c>
    </row>
    <row r="1377" customFormat="false" ht="14.25" hidden="false" customHeight="true" outlineLevel="0" collapsed="false">
      <c r="A1377" s="1" t="s">
        <v>2095</v>
      </c>
      <c r="B1377" s="1" t="s">
        <v>305</v>
      </c>
      <c r="C1377" s="1" t="n">
        <v>0</v>
      </c>
      <c r="D1377" s="1" t="n">
        <v>200</v>
      </c>
      <c r="E1377" s="1" t="n">
        <v>976</v>
      </c>
      <c r="F1377" s="1" t="s">
        <v>306</v>
      </c>
      <c r="G1377" s="184" t="n">
        <v>0.0010743</v>
      </c>
      <c r="H1377" s="184" t="n">
        <v>3.07E-005</v>
      </c>
      <c r="I1377" s="184" t="n">
        <v>-8.2317E-006</v>
      </c>
      <c r="J1377" s="184" t="n">
        <v>-4.07E-007</v>
      </c>
      <c r="K1377" s="184" t="n">
        <v>0.0010825</v>
      </c>
      <c r="L1377" s="184" t="n">
        <v>3.11E-005</v>
      </c>
      <c r="M1377" s="185" t="n">
        <v>1.65</v>
      </c>
      <c r="N1377" s="1" t="n">
        <v>0</v>
      </c>
      <c r="O1377" s="1" t="n">
        <v>0</v>
      </c>
      <c r="P1377" s="1" t="n">
        <v>0</v>
      </c>
      <c r="Q1377" s="1" t="n">
        <v>1</v>
      </c>
      <c r="R1377" s="1" t="n">
        <v>1.0825E-005</v>
      </c>
      <c r="S1377" s="1" t="n">
        <v>3.111E-007</v>
      </c>
      <c r="T1377" s="1" t="n">
        <v>3</v>
      </c>
      <c r="U1377" s="1" t="n">
        <v>0</v>
      </c>
      <c r="V1377" s="1" t="n">
        <v>0</v>
      </c>
      <c r="W1377" s="186" t="s">
        <v>2097</v>
      </c>
      <c r="X1377" s="1" t="s">
        <v>1613</v>
      </c>
      <c r="Y1377" s="1" t="s">
        <v>309</v>
      </c>
    </row>
    <row r="1378" customFormat="false" ht="14.25" hidden="false" customHeight="true" outlineLevel="0" collapsed="false">
      <c r="A1378" s="1" t="s">
        <v>2095</v>
      </c>
      <c r="B1378" s="1" t="s">
        <v>305</v>
      </c>
      <c r="C1378" s="1" t="n">
        <v>0</v>
      </c>
      <c r="D1378" s="1" t="n">
        <v>200</v>
      </c>
      <c r="E1378" s="1" t="n">
        <v>976</v>
      </c>
      <c r="F1378" s="1" t="s">
        <v>306</v>
      </c>
      <c r="G1378" s="184" t="n">
        <v>0.001074</v>
      </c>
      <c r="H1378" s="184" t="n">
        <v>3.04E-005</v>
      </c>
      <c r="I1378" s="184" t="n">
        <v>-8.2317E-006</v>
      </c>
      <c r="J1378" s="184" t="n">
        <v>-4.07E-007</v>
      </c>
      <c r="K1378" s="184" t="n">
        <v>0.0010823</v>
      </c>
      <c r="L1378" s="184" t="n">
        <v>3.08E-005</v>
      </c>
      <c r="M1378" s="185" t="n">
        <v>1.63</v>
      </c>
      <c r="N1378" s="1" t="n">
        <v>0</v>
      </c>
      <c r="O1378" s="1" t="n">
        <v>0</v>
      </c>
      <c r="P1378" s="1" t="n">
        <v>0</v>
      </c>
      <c r="Q1378" s="1" t="n">
        <v>1</v>
      </c>
      <c r="R1378" s="1" t="n">
        <v>1.0823E-005</v>
      </c>
      <c r="S1378" s="1" t="n">
        <v>3.078E-007</v>
      </c>
      <c r="T1378" s="1" t="n">
        <v>3</v>
      </c>
      <c r="U1378" s="1" t="n">
        <v>0</v>
      </c>
      <c r="V1378" s="1" t="n">
        <v>0</v>
      </c>
      <c r="W1378" s="186" t="s">
        <v>2098</v>
      </c>
      <c r="X1378" s="1" t="s">
        <v>1613</v>
      </c>
      <c r="Y1378" s="1" t="s">
        <v>309</v>
      </c>
    </row>
    <row r="1379" customFormat="false" ht="14.25" hidden="false" customHeight="true" outlineLevel="0" collapsed="false">
      <c r="A1379" s="1" t="s">
        <v>2099</v>
      </c>
      <c r="B1379" s="1" t="s">
        <v>305</v>
      </c>
      <c r="C1379" s="1" t="n">
        <v>0</v>
      </c>
      <c r="D1379" s="1" t="n">
        <v>200</v>
      </c>
      <c r="E1379" s="1" t="n">
        <v>976</v>
      </c>
      <c r="F1379" s="1" t="s">
        <v>306</v>
      </c>
      <c r="G1379" s="184" t="n">
        <v>0.0010337</v>
      </c>
      <c r="H1379" s="184" t="n">
        <v>2.69E-005</v>
      </c>
      <c r="I1379" s="184" t="n">
        <v>-8.2317E-006</v>
      </c>
      <c r="J1379" s="184" t="n">
        <v>-4.07E-007</v>
      </c>
      <c r="K1379" s="184" t="n">
        <v>0.001042</v>
      </c>
      <c r="L1379" s="184" t="n">
        <v>2.73E-005</v>
      </c>
      <c r="M1379" s="185" t="n">
        <v>1.5</v>
      </c>
      <c r="N1379" s="1" t="n">
        <v>0</v>
      </c>
      <c r="O1379" s="1" t="n">
        <v>0</v>
      </c>
      <c r="P1379" s="1" t="n">
        <v>0</v>
      </c>
      <c r="Q1379" s="1" t="n">
        <v>1</v>
      </c>
      <c r="R1379" s="1" t="n">
        <v>1.042E-005</v>
      </c>
      <c r="S1379" s="1" t="n">
        <v>2.726E-007</v>
      </c>
      <c r="T1379" s="1" t="n">
        <v>3</v>
      </c>
      <c r="U1379" s="1" t="n">
        <v>0</v>
      </c>
      <c r="V1379" s="1" t="n">
        <v>0</v>
      </c>
      <c r="W1379" s="186" t="s">
        <v>2100</v>
      </c>
      <c r="X1379" s="1" t="s">
        <v>1613</v>
      </c>
      <c r="Y1379" s="1" t="s">
        <v>309</v>
      </c>
    </row>
    <row r="1380" customFormat="false" ht="14.25" hidden="false" customHeight="true" outlineLevel="0" collapsed="false">
      <c r="A1380" s="1" t="s">
        <v>2099</v>
      </c>
      <c r="B1380" s="1" t="s">
        <v>305</v>
      </c>
      <c r="C1380" s="1" t="n">
        <v>0</v>
      </c>
      <c r="D1380" s="1" t="n">
        <v>200</v>
      </c>
      <c r="E1380" s="1" t="n">
        <v>976</v>
      </c>
      <c r="F1380" s="1" t="s">
        <v>306</v>
      </c>
      <c r="G1380" s="184" t="n">
        <v>0.0010333</v>
      </c>
      <c r="H1380" s="184" t="n">
        <v>2.67E-005</v>
      </c>
      <c r="I1380" s="184" t="n">
        <v>-8.2317E-006</v>
      </c>
      <c r="J1380" s="184" t="n">
        <v>-4.07E-007</v>
      </c>
      <c r="K1380" s="184" t="n">
        <v>0.0010416</v>
      </c>
      <c r="L1380" s="184" t="n">
        <v>2.71E-005</v>
      </c>
      <c r="M1380" s="185" t="n">
        <v>1.49</v>
      </c>
      <c r="N1380" s="1" t="n">
        <v>0</v>
      </c>
      <c r="O1380" s="1" t="n">
        <v>0</v>
      </c>
      <c r="P1380" s="1" t="n">
        <v>0</v>
      </c>
      <c r="Q1380" s="1" t="n">
        <v>1</v>
      </c>
      <c r="R1380" s="1" t="n">
        <v>1.0416E-005</v>
      </c>
      <c r="S1380" s="1" t="n">
        <v>2.713E-007</v>
      </c>
      <c r="T1380" s="1" t="n">
        <v>3</v>
      </c>
      <c r="U1380" s="1" t="n">
        <v>0</v>
      </c>
      <c r="V1380" s="1" t="n">
        <v>0</v>
      </c>
      <c r="W1380" s="186" t="s">
        <v>2101</v>
      </c>
      <c r="X1380" s="1" t="s">
        <v>1613</v>
      </c>
      <c r="Y1380" s="1" t="s">
        <v>309</v>
      </c>
    </row>
    <row r="1381" customFormat="false" ht="14.25" hidden="false" customHeight="true" outlineLevel="0" collapsed="false">
      <c r="A1381" s="1" t="s">
        <v>2099</v>
      </c>
      <c r="B1381" s="1" t="s">
        <v>305</v>
      </c>
      <c r="C1381" s="1" t="n">
        <v>0</v>
      </c>
      <c r="D1381" s="1" t="n">
        <v>200</v>
      </c>
      <c r="E1381" s="1" t="n">
        <v>976</v>
      </c>
      <c r="F1381" s="1" t="s">
        <v>306</v>
      </c>
      <c r="G1381" s="184" t="n">
        <v>0.0010331</v>
      </c>
      <c r="H1381" s="184" t="n">
        <v>2.66E-005</v>
      </c>
      <c r="I1381" s="184" t="n">
        <v>-8.2317E-006</v>
      </c>
      <c r="J1381" s="184" t="n">
        <v>-4.07E-007</v>
      </c>
      <c r="K1381" s="184" t="n">
        <v>0.0010413</v>
      </c>
      <c r="L1381" s="184" t="n">
        <v>2.7E-005</v>
      </c>
      <c r="M1381" s="185" t="n">
        <v>1.49</v>
      </c>
      <c r="N1381" s="1" t="n">
        <v>0</v>
      </c>
      <c r="O1381" s="1" t="n">
        <v>0</v>
      </c>
      <c r="P1381" s="1" t="n">
        <v>0</v>
      </c>
      <c r="Q1381" s="1" t="n">
        <v>1</v>
      </c>
      <c r="R1381" s="1" t="n">
        <v>1.0413E-005</v>
      </c>
      <c r="S1381" s="1" t="n">
        <v>2.705E-007</v>
      </c>
      <c r="T1381" s="1" t="n">
        <v>3</v>
      </c>
      <c r="U1381" s="1" t="n">
        <v>0</v>
      </c>
      <c r="V1381" s="1" t="n">
        <v>0</v>
      </c>
      <c r="W1381" s="186" t="s">
        <v>2102</v>
      </c>
      <c r="X1381" s="1" t="s">
        <v>1613</v>
      </c>
      <c r="Y1381" s="1" t="s">
        <v>309</v>
      </c>
    </row>
    <row r="1382" customFormat="false" ht="14.25" hidden="false" customHeight="true" outlineLevel="0" collapsed="false">
      <c r="A1382" s="1" t="s">
        <v>2103</v>
      </c>
      <c r="B1382" s="1" t="s">
        <v>305</v>
      </c>
      <c r="C1382" s="1" t="n">
        <v>0</v>
      </c>
      <c r="D1382" s="1" t="n">
        <v>200</v>
      </c>
      <c r="E1382" s="1" t="n">
        <v>976</v>
      </c>
      <c r="F1382" s="1" t="s">
        <v>306</v>
      </c>
      <c r="G1382" s="184" t="n">
        <v>0.0012152</v>
      </c>
      <c r="H1382" s="184" t="n">
        <v>2.99E-005</v>
      </c>
      <c r="I1382" s="184" t="n">
        <v>-8.2317E-006</v>
      </c>
      <c r="J1382" s="184" t="n">
        <v>-4.07E-007</v>
      </c>
      <c r="K1382" s="184" t="n">
        <v>0.0012234</v>
      </c>
      <c r="L1382" s="184" t="n">
        <v>3.03E-005</v>
      </c>
      <c r="M1382" s="185" t="n">
        <v>1.42</v>
      </c>
      <c r="N1382" s="1" t="n">
        <v>0</v>
      </c>
      <c r="O1382" s="1" t="n">
        <v>0</v>
      </c>
      <c r="P1382" s="1" t="n">
        <v>0</v>
      </c>
      <c r="Q1382" s="1" t="n">
        <v>1</v>
      </c>
      <c r="R1382" s="1" t="n">
        <v>1.2234E-005</v>
      </c>
      <c r="S1382" s="1" t="n">
        <v>3.03E-007</v>
      </c>
      <c r="T1382" s="1" t="n">
        <v>3</v>
      </c>
      <c r="U1382" s="1" t="n">
        <v>0</v>
      </c>
      <c r="V1382" s="1" t="n">
        <v>0</v>
      </c>
      <c r="W1382" s="186" t="s">
        <v>2104</v>
      </c>
      <c r="X1382" s="1" t="s">
        <v>1613</v>
      </c>
      <c r="Y1382" s="1" t="s">
        <v>309</v>
      </c>
    </row>
    <row r="1383" customFormat="false" ht="14.25" hidden="false" customHeight="true" outlineLevel="0" collapsed="false">
      <c r="A1383" s="1" t="s">
        <v>2103</v>
      </c>
      <c r="B1383" s="1" t="s">
        <v>305</v>
      </c>
      <c r="C1383" s="1" t="n">
        <v>0</v>
      </c>
      <c r="D1383" s="1" t="n">
        <v>200</v>
      </c>
      <c r="E1383" s="1" t="n">
        <v>976</v>
      </c>
      <c r="F1383" s="1" t="s">
        <v>306</v>
      </c>
      <c r="G1383" s="184" t="n">
        <v>0.001215</v>
      </c>
      <c r="H1383" s="184" t="n">
        <v>2.97E-005</v>
      </c>
      <c r="I1383" s="184" t="n">
        <v>-8.2317E-006</v>
      </c>
      <c r="J1383" s="184" t="n">
        <v>-4.07E-007</v>
      </c>
      <c r="K1383" s="184" t="n">
        <v>0.0012233</v>
      </c>
      <c r="L1383" s="184" t="n">
        <v>3.01E-005</v>
      </c>
      <c r="M1383" s="185" t="n">
        <v>1.41</v>
      </c>
      <c r="N1383" s="1" t="n">
        <v>0</v>
      </c>
      <c r="O1383" s="1" t="n">
        <v>0</v>
      </c>
      <c r="P1383" s="1" t="n">
        <v>0</v>
      </c>
      <c r="Q1383" s="1" t="n">
        <v>1</v>
      </c>
      <c r="R1383" s="1" t="n">
        <v>1.2233E-005</v>
      </c>
      <c r="S1383" s="1" t="n">
        <v>3.013E-007</v>
      </c>
      <c r="T1383" s="1" t="n">
        <v>3</v>
      </c>
      <c r="U1383" s="1" t="n">
        <v>0</v>
      </c>
      <c r="V1383" s="1" t="n">
        <v>0</v>
      </c>
      <c r="W1383" s="186" t="s">
        <v>2105</v>
      </c>
      <c r="X1383" s="1" t="s">
        <v>1613</v>
      </c>
      <c r="Y1383" s="1" t="s">
        <v>309</v>
      </c>
    </row>
    <row r="1384" customFormat="false" ht="14.25" hidden="false" customHeight="true" outlineLevel="0" collapsed="false">
      <c r="A1384" s="1" t="s">
        <v>2103</v>
      </c>
      <c r="B1384" s="1" t="s">
        <v>305</v>
      </c>
      <c r="C1384" s="1" t="n">
        <v>0</v>
      </c>
      <c r="D1384" s="1" t="n">
        <v>200</v>
      </c>
      <c r="E1384" s="1" t="n">
        <v>976</v>
      </c>
      <c r="F1384" s="1" t="s">
        <v>306</v>
      </c>
      <c r="G1384" s="184" t="n">
        <v>0.0012148</v>
      </c>
      <c r="H1384" s="184" t="n">
        <v>2.96E-005</v>
      </c>
      <c r="I1384" s="184" t="n">
        <v>-8.2317E-006</v>
      </c>
      <c r="J1384" s="184" t="n">
        <v>-4.07E-007</v>
      </c>
      <c r="K1384" s="184" t="n">
        <v>0.001223</v>
      </c>
      <c r="L1384" s="184" t="n">
        <v>3E-005</v>
      </c>
      <c r="M1384" s="185" t="n">
        <v>1.41</v>
      </c>
      <c r="N1384" s="1" t="n">
        <v>0</v>
      </c>
      <c r="O1384" s="1" t="n">
        <v>0</v>
      </c>
      <c r="P1384" s="1" t="n">
        <v>0</v>
      </c>
      <c r="Q1384" s="1" t="n">
        <v>1</v>
      </c>
      <c r="R1384" s="1" t="n">
        <v>1.223E-005</v>
      </c>
      <c r="S1384" s="1" t="n">
        <v>3.003E-007</v>
      </c>
      <c r="T1384" s="1" t="n">
        <v>3</v>
      </c>
      <c r="U1384" s="1" t="n">
        <v>0</v>
      </c>
      <c r="V1384" s="1" t="n">
        <v>0</v>
      </c>
      <c r="W1384" s="186" t="s">
        <v>1554</v>
      </c>
      <c r="X1384" s="1" t="s">
        <v>1613</v>
      </c>
      <c r="Y1384" s="1" t="s">
        <v>309</v>
      </c>
    </row>
    <row r="1385" customFormat="false" ht="14.25" hidden="false" customHeight="true" outlineLevel="0" collapsed="false">
      <c r="A1385" s="1" t="s">
        <v>2106</v>
      </c>
      <c r="B1385" s="1" t="s">
        <v>305</v>
      </c>
      <c r="C1385" s="1" t="n">
        <v>0</v>
      </c>
      <c r="D1385" s="1" t="n">
        <v>200</v>
      </c>
      <c r="E1385" s="1" t="n">
        <v>976</v>
      </c>
      <c r="F1385" s="1" t="s">
        <v>306</v>
      </c>
      <c r="G1385" s="184" t="n">
        <v>0.0023167</v>
      </c>
      <c r="H1385" s="184" t="n">
        <v>5.48E-005</v>
      </c>
      <c r="I1385" s="184" t="n">
        <v>-8.2317E-006</v>
      </c>
      <c r="J1385" s="184" t="n">
        <v>-4.07E-007</v>
      </c>
      <c r="K1385" s="184" t="n">
        <v>0.0023249</v>
      </c>
      <c r="L1385" s="184" t="n">
        <v>5.52E-005</v>
      </c>
      <c r="M1385" s="185" t="n">
        <v>1.36</v>
      </c>
      <c r="N1385" s="1" t="n">
        <v>0</v>
      </c>
      <c r="O1385" s="1" t="n">
        <v>0</v>
      </c>
      <c r="P1385" s="1" t="n">
        <v>0</v>
      </c>
      <c r="Q1385" s="1" t="n">
        <v>1</v>
      </c>
      <c r="R1385" s="1" t="n">
        <v>2.3249E-005</v>
      </c>
      <c r="S1385" s="1" t="n">
        <v>5.519E-007</v>
      </c>
      <c r="T1385" s="1" t="n">
        <v>3</v>
      </c>
      <c r="U1385" s="1" t="n">
        <v>0</v>
      </c>
      <c r="V1385" s="1" t="n">
        <v>0</v>
      </c>
      <c r="W1385" s="186" t="s">
        <v>2107</v>
      </c>
      <c r="X1385" s="1" t="s">
        <v>1613</v>
      </c>
      <c r="Y1385" s="1" t="s">
        <v>309</v>
      </c>
    </row>
    <row r="1386" customFormat="false" ht="14.25" hidden="false" customHeight="true" outlineLevel="0" collapsed="false">
      <c r="A1386" s="1" t="s">
        <v>2106</v>
      </c>
      <c r="B1386" s="1" t="s">
        <v>305</v>
      </c>
      <c r="C1386" s="1" t="n">
        <v>0</v>
      </c>
      <c r="D1386" s="1" t="n">
        <v>200</v>
      </c>
      <c r="E1386" s="1" t="n">
        <v>976</v>
      </c>
      <c r="F1386" s="1" t="s">
        <v>306</v>
      </c>
      <c r="G1386" s="184" t="n">
        <v>0.0023166</v>
      </c>
      <c r="H1386" s="184" t="n">
        <v>5.53E-005</v>
      </c>
      <c r="I1386" s="184" t="n">
        <v>-8.2317E-006</v>
      </c>
      <c r="J1386" s="184" t="n">
        <v>-4.07E-007</v>
      </c>
      <c r="K1386" s="184" t="n">
        <v>0.0023249</v>
      </c>
      <c r="L1386" s="184" t="n">
        <v>5.57E-005</v>
      </c>
      <c r="M1386" s="185" t="n">
        <v>1.37</v>
      </c>
      <c r="N1386" s="1" t="n">
        <v>0</v>
      </c>
      <c r="O1386" s="1" t="n">
        <v>0</v>
      </c>
      <c r="P1386" s="1" t="n">
        <v>0</v>
      </c>
      <c r="Q1386" s="1" t="n">
        <v>1</v>
      </c>
      <c r="R1386" s="1" t="n">
        <v>2.3249E-005</v>
      </c>
      <c r="S1386" s="1" t="n">
        <v>5.572E-007</v>
      </c>
      <c r="T1386" s="1" t="n">
        <v>3</v>
      </c>
      <c r="U1386" s="1" t="n">
        <v>0</v>
      </c>
      <c r="V1386" s="1" t="n">
        <v>0</v>
      </c>
      <c r="W1386" s="186" t="s">
        <v>1557</v>
      </c>
      <c r="X1386" s="1" t="s">
        <v>1613</v>
      </c>
      <c r="Y1386" s="1" t="s">
        <v>309</v>
      </c>
    </row>
    <row r="1387" customFormat="false" ht="14.25" hidden="false" customHeight="true" outlineLevel="0" collapsed="false">
      <c r="A1387" s="1" t="s">
        <v>2106</v>
      </c>
      <c r="B1387" s="1" t="s">
        <v>305</v>
      </c>
      <c r="C1387" s="1" t="n">
        <v>0</v>
      </c>
      <c r="D1387" s="1" t="n">
        <v>200</v>
      </c>
      <c r="E1387" s="1" t="n">
        <v>976</v>
      </c>
      <c r="F1387" s="1" t="s">
        <v>306</v>
      </c>
      <c r="G1387" s="184" t="n">
        <v>0.0023165</v>
      </c>
      <c r="H1387" s="184" t="n">
        <v>5.5E-005</v>
      </c>
      <c r="I1387" s="184" t="n">
        <v>-8.2317E-006</v>
      </c>
      <c r="J1387" s="184" t="n">
        <v>-4.07E-007</v>
      </c>
      <c r="K1387" s="184" t="n">
        <v>0.0023247</v>
      </c>
      <c r="L1387" s="184" t="n">
        <v>5.54E-005</v>
      </c>
      <c r="M1387" s="185" t="n">
        <v>1.36</v>
      </c>
      <c r="N1387" s="1" t="n">
        <v>0</v>
      </c>
      <c r="O1387" s="1" t="n">
        <v>0</v>
      </c>
      <c r="P1387" s="1" t="n">
        <v>0</v>
      </c>
      <c r="Q1387" s="1" t="n">
        <v>1</v>
      </c>
      <c r="R1387" s="1" t="n">
        <v>2.3247E-005</v>
      </c>
      <c r="S1387" s="1" t="n">
        <v>5.538E-007</v>
      </c>
      <c r="T1387" s="1" t="n">
        <v>3</v>
      </c>
      <c r="U1387" s="1" t="n">
        <v>0</v>
      </c>
      <c r="V1387" s="1" t="n">
        <v>0</v>
      </c>
      <c r="W1387" s="186" t="s">
        <v>2108</v>
      </c>
      <c r="X1387" s="1" t="s">
        <v>1613</v>
      </c>
      <c r="Y1387" s="1" t="s">
        <v>309</v>
      </c>
    </row>
    <row r="1388" customFormat="false" ht="14.25" hidden="false" customHeight="true" outlineLevel="0" collapsed="false">
      <c r="A1388" s="1" t="s">
        <v>2109</v>
      </c>
      <c r="B1388" s="1" t="s">
        <v>305</v>
      </c>
      <c r="C1388" s="1" t="n">
        <v>0</v>
      </c>
      <c r="D1388" s="1" t="n">
        <v>200</v>
      </c>
      <c r="E1388" s="1" t="n">
        <v>976</v>
      </c>
      <c r="F1388" s="1" t="s">
        <v>306</v>
      </c>
      <c r="G1388" s="184" t="n">
        <v>0.0016298</v>
      </c>
      <c r="H1388" s="184" t="n">
        <v>3.95E-005</v>
      </c>
      <c r="I1388" s="184" t="n">
        <v>-8.2317E-006</v>
      </c>
      <c r="J1388" s="184" t="n">
        <v>-4.07E-007</v>
      </c>
      <c r="K1388" s="184" t="n">
        <v>0.001638</v>
      </c>
      <c r="L1388" s="184" t="n">
        <v>3.99E-005</v>
      </c>
      <c r="M1388" s="185" t="n">
        <v>1.4</v>
      </c>
      <c r="N1388" s="1" t="n">
        <v>0</v>
      </c>
      <c r="O1388" s="1" t="n">
        <v>0</v>
      </c>
      <c r="P1388" s="1" t="n">
        <v>0</v>
      </c>
      <c r="Q1388" s="1" t="n">
        <v>1</v>
      </c>
      <c r="R1388" s="1" t="n">
        <v>1.638E-005</v>
      </c>
      <c r="S1388" s="1" t="n">
        <v>3.989E-007</v>
      </c>
      <c r="T1388" s="1" t="n">
        <v>3</v>
      </c>
      <c r="U1388" s="1" t="n">
        <v>0</v>
      </c>
      <c r="V1388" s="1" t="n">
        <v>0</v>
      </c>
      <c r="W1388" s="186" t="s">
        <v>2110</v>
      </c>
      <c r="X1388" s="1" t="s">
        <v>1613</v>
      </c>
      <c r="Y1388" s="1" t="s">
        <v>309</v>
      </c>
    </row>
    <row r="1389" customFormat="false" ht="14.25" hidden="false" customHeight="true" outlineLevel="0" collapsed="false">
      <c r="A1389" s="1" t="s">
        <v>2109</v>
      </c>
      <c r="B1389" s="1" t="s">
        <v>305</v>
      </c>
      <c r="C1389" s="1" t="n">
        <v>0</v>
      </c>
      <c r="D1389" s="1" t="n">
        <v>200</v>
      </c>
      <c r="E1389" s="1" t="n">
        <v>976</v>
      </c>
      <c r="F1389" s="1" t="s">
        <v>306</v>
      </c>
      <c r="G1389" s="184" t="n">
        <v>0.0016297</v>
      </c>
      <c r="H1389" s="184" t="n">
        <v>4.04E-005</v>
      </c>
      <c r="I1389" s="184" t="n">
        <v>-8.2317E-006</v>
      </c>
      <c r="J1389" s="184" t="n">
        <v>-4.07E-007</v>
      </c>
      <c r="K1389" s="184" t="n">
        <v>0.0016379</v>
      </c>
      <c r="L1389" s="184" t="n">
        <v>4.08E-005</v>
      </c>
      <c r="M1389" s="185" t="n">
        <v>1.43</v>
      </c>
      <c r="N1389" s="1" t="n">
        <v>0</v>
      </c>
      <c r="O1389" s="1" t="n">
        <v>0</v>
      </c>
      <c r="P1389" s="1" t="n">
        <v>0</v>
      </c>
      <c r="Q1389" s="1" t="n">
        <v>1</v>
      </c>
      <c r="R1389" s="1" t="n">
        <v>1.6379E-005</v>
      </c>
      <c r="S1389" s="1" t="n">
        <v>4.077E-007</v>
      </c>
      <c r="T1389" s="1" t="n">
        <v>3</v>
      </c>
      <c r="U1389" s="1" t="n">
        <v>0</v>
      </c>
      <c r="V1389" s="1" t="n">
        <v>0</v>
      </c>
      <c r="W1389" s="186" t="s">
        <v>2111</v>
      </c>
      <c r="X1389" s="1" t="s">
        <v>1613</v>
      </c>
      <c r="Y1389" s="1" t="s">
        <v>309</v>
      </c>
    </row>
    <row r="1390" customFormat="false" ht="14.25" hidden="false" customHeight="true" outlineLevel="0" collapsed="false">
      <c r="A1390" s="1" t="s">
        <v>2109</v>
      </c>
      <c r="B1390" s="1" t="s">
        <v>305</v>
      </c>
      <c r="C1390" s="1" t="n">
        <v>0</v>
      </c>
      <c r="D1390" s="1" t="n">
        <v>200</v>
      </c>
      <c r="E1390" s="1" t="n">
        <v>976</v>
      </c>
      <c r="F1390" s="1" t="s">
        <v>306</v>
      </c>
      <c r="G1390" s="184" t="n">
        <v>0.0016297</v>
      </c>
      <c r="H1390" s="184" t="n">
        <v>4.02E-005</v>
      </c>
      <c r="I1390" s="184" t="n">
        <v>-8.2317E-006</v>
      </c>
      <c r="J1390" s="184" t="n">
        <v>-4.07E-007</v>
      </c>
      <c r="K1390" s="184" t="n">
        <v>0.001638</v>
      </c>
      <c r="L1390" s="184" t="n">
        <v>4.06E-005</v>
      </c>
      <c r="M1390" s="185" t="n">
        <v>1.42</v>
      </c>
      <c r="N1390" s="1" t="n">
        <v>0</v>
      </c>
      <c r="O1390" s="1" t="n">
        <v>0</v>
      </c>
      <c r="P1390" s="1" t="n">
        <v>0</v>
      </c>
      <c r="Q1390" s="1" t="n">
        <v>1</v>
      </c>
      <c r="R1390" s="1" t="n">
        <v>1.638E-005</v>
      </c>
      <c r="S1390" s="1" t="n">
        <v>4.058E-007</v>
      </c>
      <c r="T1390" s="1" t="n">
        <v>3</v>
      </c>
      <c r="U1390" s="1" t="n">
        <v>0</v>
      </c>
      <c r="V1390" s="1" t="n">
        <v>0</v>
      </c>
      <c r="W1390" s="186" t="s">
        <v>2112</v>
      </c>
      <c r="X1390" s="1" t="s">
        <v>1613</v>
      </c>
      <c r="Y1390" s="1" t="s">
        <v>309</v>
      </c>
    </row>
    <row r="1391" customFormat="false" ht="14.25" hidden="false" customHeight="true" outlineLevel="0" collapsed="false">
      <c r="A1391" s="1" t="s">
        <v>2113</v>
      </c>
      <c r="B1391" s="1" t="s">
        <v>305</v>
      </c>
      <c r="C1391" s="1" t="n">
        <v>0</v>
      </c>
      <c r="D1391" s="1" t="n">
        <v>200</v>
      </c>
      <c r="E1391" s="1" t="n">
        <v>976</v>
      </c>
      <c r="F1391" s="1" t="s">
        <v>306</v>
      </c>
      <c r="G1391" s="184" t="n">
        <v>0.0010645</v>
      </c>
      <c r="H1391" s="184" t="n">
        <v>3.63E-005</v>
      </c>
      <c r="I1391" s="184" t="n">
        <v>-8.2317E-006</v>
      </c>
      <c r="J1391" s="184" t="n">
        <v>-4.07E-007</v>
      </c>
      <c r="K1391" s="184" t="n">
        <v>0.0010727</v>
      </c>
      <c r="L1391" s="184" t="n">
        <v>3.68E-005</v>
      </c>
      <c r="M1391" s="185" t="n">
        <v>1.96</v>
      </c>
      <c r="N1391" s="1" t="n">
        <v>0</v>
      </c>
      <c r="O1391" s="1" t="n">
        <v>0</v>
      </c>
      <c r="P1391" s="1" t="n">
        <v>0</v>
      </c>
      <c r="Q1391" s="1" t="n">
        <v>1</v>
      </c>
      <c r="R1391" s="1" t="n">
        <v>1.0727E-005</v>
      </c>
      <c r="S1391" s="1" t="n">
        <v>3.675E-007</v>
      </c>
      <c r="T1391" s="1" t="n">
        <v>3</v>
      </c>
      <c r="U1391" s="1" t="n">
        <v>0</v>
      </c>
      <c r="V1391" s="1" t="n">
        <v>0</v>
      </c>
      <c r="W1391" s="186" t="s">
        <v>2114</v>
      </c>
      <c r="X1391" s="1" t="s">
        <v>1613</v>
      </c>
      <c r="Y1391" s="1" t="s">
        <v>309</v>
      </c>
    </row>
    <row r="1392" customFormat="false" ht="14.25" hidden="false" customHeight="true" outlineLevel="0" collapsed="false">
      <c r="A1392" s="1" t="s">
        <v>2113</v>
      </c>
      <c r="B1392" s="1" t="s">
        <v>305</v>
      </c>
      <c r="C1392" s="1" t="n">
        <v>0</v>
      </c>
      <c r="D1392" s="1" t="n">
        <v>200</v>
      </c>
      <c r="E1392" s="1" t="n">
        <v>976</v>
      </c>
      <c r="F1392" s="1" t="s">
        <v>306</v>
      </c>
      <c r="G1392" s="184" t="n">
        <v>0.0010644</v>
      </c>
      <c r="H1392" s="184" t="n">
        <v>3.65E-005</v>
      </c>
      <c r="I1392" s="184" t="n">
        <v>-8.2317E-006</v>
      </c>
      <c r="J1392" s="184" t="n">
        <v>-4.07E-007</v>
      </c>
      <c r="K1392" s="184" t="n">
        <v>0.0010727</v>
      </c>
      <c r="L1392" s="184" t="n">
        <v>3.69E-005</v>
      </c>
      <c r="M1392" s="185" t="n">
        <v>1.97</v>
      </c>
      <c r="N1392" s="1" t="n">
        <v>0</v>
      </c>
      <c r="O1392" s="1" t="n">
        <v>0</v>
      </c>
      <c r="P1392" s="1" t="n">
        <v>0</v>
      </c>
      <c r="Q1392" s="1" t="n">
        <v>1</v>
      </c>
      <c r="R1392" s="1" t="n">
        <v>1.0727E-005</v>
      </c>
      <c r="S1392" s="1" t="n">
        <v>3.692E-007</v>
      </c>
      <c r="T1392" s="1" t="n">
        <v>3</v>
      </c>
      <c r="U1392" s="1" t="n">
        <v>0</v>
      </c>
      <c r="V1392" s="1" t="n">
        <v>0</v>
      </c>
      <c r="W1392" s="186" t="s">
        <v>2115</v>
      </c>
      <c r="X1392" s="1" t="s">
        <v>1613</v>
      </c>
      <c r="Y1392" s="1" t="s">
        <v>309</v>
      </c>
    </row>
    <row r="1393" customFormat="false" ht="14.25" hidden="false" customHeight="true" outlineLevel="0" collapsed="false">
      <c r="A1393" s="1" t="s">
        <v>2113</v>
      </c>
      <c r="B1393" s="1" t="s">
        <v>305</v>
      </c>
      <c r="C1393" s="1" t="n">
        <v>0</v>
      </c>
      <c r="D1393" s="1" t="n">
        <v>200</v>
      </c>
      <c r="E1393" s="1" t="n">
        <v>976</v>
      </c>
      <c r="F1393" s="1" t="s">
        <v>306</v>
      </c>
      <c r="G1393" s="184" t="n">
        <v>0.0010642</v>
      </c>
      <c r="H1393" s="184" t="n">
        <v>3.65E-005</v>
      </c>
      <c r="I1393" s="184" t="n">
        <v>-8.2317E-006</v>
      </c>
      <c r="J1393" s="184" t="n">
        <v>-4.07E-007</v>
      </c>
      <c r="K1393" s="184" t="n">
        <v>0.0010724</v>
      </c>
      <c r="L1393" s="184" t="n">
        <v>3.69E-005</v>
      </c>
      <c r="M1393" s="185" t="n">
        <v>1.97</v>
      </c>
      <c r="N1393" s="1" t="n">
        <v>0</v>
      </c>
      <c r="O1393" s="1" t="n">
        <v>0</v>
      </c>
      <c r="P1393" s="1" t="n">
        <v>0</v>
      </c>
      <c r="Q1393" s="1" t="n">
        <v>1</v>
      </c>
      <c r="R1393" s="1" t="n">
        <v>1.0724E-005</v>
      </c>
      <c r="S1393" s="1" t="n">
        <v>3.691E-007</v>
      </c>
      <c r="T1393" s="1" t="n">
        <v>3</v>
      </c>
      <c r="U1393" s="1" t="n">
        <v>0</v>
      </c>
      <c r="V1393" s="1" t="n">
        <v>0</v>
      </c>
      <c r="W1393" s="186" t="s">
        <v>2116</v>
      </c>
      <c r="X1393" s="1" t="s">
        <v>1613</v>
      </c>
      <c r="Y1393" s="1" t="s">
        <v>309</v>
      </c>
    </row>
    <row r="1394" customFormat="false" ht="14.25" hidden="false" customHeight="true" outlineLevel="0" collapsed="false">
      <c r="A1394" s="1" t="s">
        <v>2117</v>
      </c>
      <c r="B1394" s="1" t="s">
        <v>305</v>
      </c>
      <c r="C1394" s="1" t="n">
        <v>0</v>
      </c>
      <c r="D1394" s="1" t="n">
        <v>200</v>
      </c>
      <c r="E1394" s="1" t="n">
        <v>976</v>
      </c>
      <c r="F1394" s="1" t="s">
        <v>306</v>
      </c>
      <c r="G1394" s="184" t="n">
        <v>0.00091461</v>
      </c>
      <c r="H1394" s="184" t="n">
        <v>2.494E-005</v>
      </c>
      <c r="I1394" s="184" t="n">
        <v>-8.2317E-006</v>
      </c>
      <c r="J1394" s="184" t="n">
        <v>-4.07E-007</v>
      </c>
      <c r="K1394" s="184" t="n">
        <v>0.00092285</v>
      </c>
      <c r="L1394" s="184" t="n">
        <v>2.5347E-005</v>
      </c>
      <c r="M1394" s="185" t="n">
        <v>1.57</v>
      </c>
      <c r="N1394" s="1" t="n">
        <v>0</v>
      </c>
      <c r="O1394" s="1" t="n">
        <v>0</v>
      </c>
      <c r="P1394" s="1" t="n">
        <v>0</v>
      </c>
      <c r="Q1394" s="1" t="n">
        <v>1</v>
      </c>
      <c r="R1394" s="1" t="n">
        <v>9.2285E-006</v>
      </c>
      <c r="S1394" s="1" t="n">
        <v>2.535E-007</v>
      </c>
      <c r="T1394" s="1" t="n">
        <v>3</v>
      </c>
      <c r="U1394" s="1" t="n">
        <v>0</v>
      </c>
      <c r="V1394" s="1" t="n">
        <v>0</v>
      </c>
      <c r="W1394" s="186" t="s">
        <v>2118</v>
      </c>
      <c r="X1394" s="1" t="s">
        <v>1613</v>
      </c>
      <c r="Y1394" s="1" t="s">
        <v>309</v>
      </c>
    </row>
    <row r="1395" customFormat="false" ht="14.25" hidden="false" customHeight="true" outlineLevel="0" collapsed="false">
      <c r="A1395" s="1" t="s">
        <v>2117</v>
      </c>
      <c r="B1395" s="1" t="s">
        <v>305</v>
      </c>
      <c r="C1395" s="1" t="n">
        <v>0</v>
      </c>
      <c r="D1395" s="1" t="n">
        <v>200</v>
      </c>
      <c r="E1395" s="1" t="n">
        <v>976</v>
      </c>
      <c r="F1395" s="1" t="s">
        <v>306</v>
      </c>
      <c r="G1395" s="184" t="n">
        <v>0.00091481</v>
      </c>
      <c r="H1395" s="184" t="n">
        <v>2.5264E-005</v>
      </c>
      <c r="I1395" s="184" t="n">
        <v>-8.2317E-006</v>
      </c>
      <c r="J1395" s="184" t="n">
        <v>-4.07E-007</v>
      </c>
      <c r="K1395" s="184" t="n">
        <v>0.00092304</v>
      </c>
      <c r="L1395" s="184" t="n">
        <v>2.5671E-005</v>
      </c>
      <c r="M1395" s="185" t="n">
        <v>1.59</v>
      </c>
      <c r="N1395" s="1" t="n">
        <v>0</v>
      </c>
      <c r="O1395" s="1" t="n">
        <v>0</v>
      </c>
      <c r="P1395" s="1" t="n">
        <v>0</v>
      </c>
      <c r="Q1395" s="1" t="n">
        <v>1</v>
      </c>
      <c r="R1395" s="1" t="n">
        <v>9.2304E-006</v>
      </c>
      <c r="S1395" s="1" t="n">
        <v>2.567E-007</v>
      </c>
      <c r="T1395" s="1" t="n">
        <v>3</v>
      </c>
      <c r="U1395" s="1" t="n">
        <v>0</v>
      </c>
      <c r="V1395" s="1" t="n">
        <v>0</v>
      </c>
      <c r="W1395" s="186" t="s">
        <v>2119</v>
      </c>
      <c r="X1395" s="1" t="s">
        <v>1613</v>
      </c>
      <c r="Y1395" s="1" t="s">
        <v>309</v>
      </c>
    </row>
    <row r="1396" customFormat="false" ht="14.25" hidden="false" customHeight="true" outlineLevel="0" collapsed="false">
      <c r="A1396" s="1" t="s">
        <v>2117</v>
      </c>
      <c r="B1396" s="1" t="s">
        <v>305</v>
      </c>
      <c r="C1396" s="1" t="n">
        <v>0</v>
      </c>
      <c r="D1396" s="1" t="n">
        <v>200</v>
      </c>
      <c r="E1396" s="1" t="n">
        <v>976</v>
      </c>
      <c r="F1396" s="1" t="s">
        <v>306</v>
      </c>
      <c r="G1396" s="184" t="n">
        <v>0.00091445</v>
      </c>
      <c r="H1396" s="184" t="n">
        <v>2.4838E-005</v>
      </c>
      <c r="I1396" s="184" t="n">
        <v>-8.2317E-006</v>
      </c>
      <c r="J1396" s="184" t="n">
        <v>-4.07E-007</v>
      </c>
      <c r="K1396" s="184" t="n">
        <v>0.00092268</v>
      </c>
      <c r="L1396" s="184" t="n">
        <v>2.5246E-005</v>
      </c>
      <c r="M1396" s="185" t="n">
        <v>1.57</v>
      </c>
      <c r="N1396" s="1" t="n">
        <v>0</v>
      </c>
      <c r="O1396" s="1" t="n">
        <v>0</v>
      </c>
      <c r="P1396" s="1" t="n">
        <v>0</v>
      </c>
      <c r="Q1396" s="1" t="n">
        <v>1</v>
      </c>
      <c r="R1396" s="1" t="n">
        <v>9.2268E-006</v>
      </c>
      <c r="S1396" s="1" t="n">
        <v>2.525E-007</v>
      </c>
      <c r="T1396" s="1" t="n">
        <v>3</v>
      </c>
      <c r="U1396" s="1" t="n">
        <v>0</v>
      </c>
      <c r="V1396" s="1" t="n">
        <v>0</v>
      </c>
      <c r="W1396" s="186" t="s">
        <v>1570</v>
      </c>
      <c r="X1396" s="1" t="s">
        <v>1613</v>
      </c>
      <c r="Y1396" s="1" t="s">
        <v>309</v>
      </c>
    </row>
    <row r="1397" customFormat="false" ht="14.25" hidden="false" customHeight="true" outlineLevel="0" collapsed="false">
      <c r="A1397" s="1" t="s">
        <v>2120</v>
      </c>
      <c r="B1397" s="1" t="s">
        <v>305</v>
      </c>
      <c r="C1397" s="1" t="n">
        <v>0</v>
      </c>
      <c r="D1397" s="1" t="n">
        <v>200</v>
      </c>
      <c r="E1397" s="1" t="n">
        <v>976</v>
      </c>
      <c r="F1397" s="1" t="s">
        <v>306</v>
      </c>
      <c r="G1397" s="184" t="n">
        <v>0.00096479</v>
      </c>
      <c r="H1397" s="184" t="n">
        <v>2.5799E-005</v>
      </c>
      <c r="I1397" s="184" t="n">
        <v>-8.2317E-006</v>
      </c>
      <c r="J1397" s="184" t="n">
        <v>-4.07E-007</v>
      </c>
      <c r="K1397" s="184" t="n">
        <v>0.00097302</v>
      </c>
      <c r="L1397" s="184" t="n">
        <v>2.6206E-005</v>
      </c>
      <c r="M1397" s="185" t="n">
        <v>1.54</v>
      </c>
      <c r="N1397" s="1" t="n">
        <v>0</v>
      </c>
      <c r="O1397" s="1" t="n">
        <v>0</v>
      </c>
      <c r="P1397" s="1" t="n">
        <v>0</v>
      </c>
      <c r="Q1397" s="1" t="n">
        <v>1</v>
      </c>
      <c r="R1397" s="1" t="n">
        <v>9.7302E-006</v>
      </c>
      <c r="S1397" s="1" t="n">
        <v>2.621E-007</v>
      </c>
      <c r="T1397" s="1" t="n">
        <v>3</v>
      </c>
      <c r="U1397" s="1" t="n">
        <v>0</v>
      </c>
      <c r="V1397" s="1" t="n">
        <v>0</v>
      </c>
      <c r="W1397" s="186" t="s">
        <v>2121</v>
      </c>
      <c r="X1397" s="1" t="s">
        <v>1613</v>
      </c>
      <c r="Y1397" s="1" t="s">
        <v>309</v>
      </c>
    </row>
    <row r="1398" customFormat="false" ht="14.25" hidden="false" customHeight="true" outlineLevel="0" collapsed="false">
      <c r="A1398" s="1" t="s">
        <v>2120</v>
      </c>
      <c r="B1398" s="1" t="s">
        <v>305</v>
      </c>
      <c r="C1398" s="1" t="n">
        <v>0</v>
      </c>
      <c r="D1398" s="1" t="n">
        <v>200</v>
      </c>
      <c r="E1398" s="1" t="n">
        <v>976</v>
      </c>
      <c r="F1398" s="1" t="s">
        <v>306</v>
      </c>
      <c r="G1398" s="184" t="n">
        <v>0.00096457</v>
      </c>
      <c r="H1398" s="184" t="n">
        <v>2.5724E-005</v>
      </c>
      <c r="I1398" s="184" t="n">
        <v>-8.2317E-006</v>
      </c>
      <c r="J1398" s="184" t="n">
        <v>-4.07E-007</v>
      </c>
      <c r="K1398" s="184" t="n">
        <v>0.0009728</v>
      </c>
      <c r="L1398" s="184" t="n">
        <v>2.6131E-005</v>
      </c>
      <c r="M1398" s="185" t="n">
        <v>1.54</v>
      </c>
      <c r="N1398" s="1" t="n">
        <v>0</v>
      </c>
      <c r="O1398" s="1" t="n">
        <v>0</v>
      </c>
      <c r="P1398" s="1" t="n">
        <v>0</v>
      </c>
      <c r="Q1398" s="1" t="n">
        <v>1</v>
      </c>
      <c r="R1398" s="1" t="n">
        <v>9.728E-006</v>
      </c>
      <c r="S1398" s="1" t="n">
        <v>2.613E-007</v>
      </c>
      <c r="T1398" s="1" t="n">
        <v>3</v>
      </c>
      <c r="U1398" s="1" t="n">
        <v>0</v>
      </c>
      <c r="V1398" s="1" t="n">
        <v>0</v>
      </c>
      <c r="W1398" s="186" t="s">
        <v>2122</v>
      </c>
      <c r="X1398" s="1" t="s">
        <v>1613</v>
      </c>
      <c r="Y1398" s="1" t="s">
        <v>309</v>
      </c>
    </row>
    <row r="1399" customFormat="false" ht="14.25" hidden="false" customHeight="true" outlineLevel="0" collapsed="false">
      <c r="A1399" s="1" t="s">
        <v>2120</v>
      </c>
      <c r="B1399" s="1" t="s">
        <v>305</v>
      </c>
      <c r="C1399" s="1" t="n">
        <v>0</v>
      </c>
      <c r="D1399" s="1" t="n">
        <v>200</v>
      </c>
      <c r="E1399" s="1" t="n">
        <v>976</v>
      </c>
      <c r="F1399" s="1" t="s">
        <v>306</v>
      </c>
      <c r="G1399" s="184" t="n">
        <v>0.00096457</v>
      </c>
      <c r="H1399" s="184" t="n">
        <v>2.5778E-005</v>
      </c>
      <c r="I1399" s="184" t="n">
        <v>-8.2317E-006</v>
      </c>
      <c r="J1399" s="184" t="n">
        <v>-4.07E-007</v>
      </c>
      <c r="K1399" s="184" t="n">
        <v>0.0009728</v>
      </c>
      <c r="L1399" s="184" t="n">
        <v>2.6185E-005</v>
      </c>
      <c r="M1399" s="185" t="n">
        <v>1.54</v>
      </c>
      <c r="N1399" s="1" t="n">
        <v>0</v>
      </c>
      <c r="O1399" s="1" t="n">
        <v>0</v>
      </c>
      <c r="P1399" s="1" t="n">
        <v>0</v>
      </c>
      <c r="Q1399" s="1" t="n">
        <v>1</v>
      </c>
      <c r="R1399" s="1" t="n">
        <v>9.728E-006</v>
      </c>
      <c r="S1399" s="1" t="n">
        <v>2.619E-007</v>
      </c>
      <c r="T1399" s="1" t="n">
        <v>3</v>
      </c>
      <c r="U1399" s="1" t="n">
        <v>0</v>
      </c>
      <c r="V1399" s="1" t="n">
        <v>0</v>
      </c>
      <c r="W1399" s="186" t="s">
        <v>2123</v>
      </c>
      <c r="X1399" s="1" t="s">
        <v>1613</v>
      </c>
      <c r="Y1399" s="1" t="s">
        <v>309</v>
      </c>
    </row>
    <row r="1400" customFormat="false" ht="14.25" hidden="false" customHeight="true" outlineLevel="0" collapsed="false">
      <c r="A1400" s="1" t="s">
        <v>2124</v>
      </c>
      <c r="B1400" s="1" t="s">
        <v>305</v>
      </c>
      <c r="C1400" s="1" t="n">
        <v>0</v>
      </c>
      <c r="D1400" s="1" t="n">
        <v>200</v>
      </c>
      <c r="E1400" s="1" t="n">
        <v>976</v>
      </c>
      <c r="F1400" s="1" t="s">
        <v>306</v>
      </c>
      <c r="G1400" s="184" t="n">
        <v>0.0015721</v>
      </c>
      <c r="H1400" s="184" t="n">
        <v>3.87E-005</v>
      </c>
      <c r="I1400" s="184" t="n">
        <v>-8.2317E-006</v>
      </c>
      <c r="J1400" s="184" t="n">
        <v>-4.07E-007</v>
      </c>
      <c r="K1400" s="184" t="n">
        <v>0.0015804</v>
      </c>
      <c r="L1400" s="184" t="n">
        <v>3.91E-005</v>
      </c>
      <c r="M1400" s="185" t="n">
        <v>1.42</v>
      </c>
      <c r="N1400" s="1" t="n">
        <v>0</v>
      </c>
      <c r="O1400" s="1" t="n">
        <v>0</v>
      </c>
      <c r="P1400" s="1" t="n">
        <v>0</v>
      </c>
      <c r="Q1400" s="1" t="n">
        <v>1</v>
      </c>
      <c r="R1400" s="1" t="n">
        <v>1.5804E-005</v>
      </c>
      <c r="S1400" s="1" t="n">
        <v>3.914E-007</v>
      </c>
      <c r="T1400" s="1" t="n">
        <v>3</v>
      </c>
      <c r="U1400" s="1" t="n">
        <v>0</v>
      </c>
      <c r="V1400" s="1" t="n">
        <v>0</v>
      </c>
      <c r="W1400" s="186" t="s">
        <v>2125</v>
      </c>
      <c r="X1400" s="1" t="s">
        <v>1613</v>
      </c>
      <c r="Y1400" s="1" t="s">
        <v>309</v>
      </c>
    </row>
    <row r="1401" customFormat="false" ht="14.25" hidden="false" customHeight="true" outlineLevel="0" collapsed="false">
      <c r="A1401" s="1" t="s">
        <v>2124</v>
      </c>
      <c r="B1401" s="1" t="s">
        <v>305</v>
      </c>
      <c r="C1401" s="1" t="n">
        <v>0</v>
      </c>
      <c r="D1401" s="1" t="n">
        <v>200</v>
      </c>
      <c r="E1401" s="1" t="n">
        <v>976</v>
      </c>
      <c r="F1401" s="1" t="s">
        <v>306</v>
      </c>
      <c r="G1401" s="184" t="n">
        <v>0.0015723</v>
      </c>
      <c r="H1401" s="184" t="n">
        <v>3.85E-005</v>
      </c>
      <c r="I1401" s="184" t="n">
        <v>-8.2317E-006</v>
      </c>
      <c r="J1401" s="184" t="n">
        <v>-4.07E-007</v>
      </c>
      <c r="K1401" s="184" t="n">
        <v>0.0015806</v>
      </c>
      <c r="L1401" s="184" t="n">
        <v>3.89E-005</v>
      </c>
      <c r="M1401" s="185" t="n">
        <v>1.41</v>
      </c>
      <c r="N1401" s="1" t="n">
        <v>0</v>
      </c>
      <c r="O1401" s="1" t="n">
        <v>0</v>
      </c>
      <c r="P1401" s="1" t="n">
        <v>0</v>
      </c>
      <c r="Q1401" s="1" t="n">
        <v>1</v>
      </c>
      <c r="R1401" s="1" t="n">
        <v>1.5806E-005</v>
      </c>
      <c r="S1401" s="1" t="n">
        <v>3.891E-007</v>
      </c>
      <c r="T1401" s="1" t="n">
        <v>3</v>
      </c>
      <c r="U1401" s="1" t="n">
        <v>0</v>
      </c>
      <c r="V1401" s="1" t="n">
        <v>0</v>
      </c>
      <c r="W1401" s="186" t="s">
        <v>2126</v>
      </c>
      <c r="X1401" s="1" t="s">
        <v>1613</v>
      </c>
      <c r="Y1401" s="1" t="s">
        <v>309</v>
      </c>
    </row>
    <row r="1402" customFormat="false" ht="14.25" hidden="false" customHeight="true" outlineLevel="0" collapsed="false">
      <c r="A1402" s="1" t="s">
        <v>2124</v>
      </c>
      <c r="B1402" s="1" t="s">
        <v>305</v>
      </c>
      <c r="C1402" s="1" t="n">
        <v>0</v>
      </c>
      <c r="D1402" s="1" t="n">
        <v>200</v>
      </c>
      <c r="E1402" s="1" t="n">
        <v>976</v>
      </c>
      <c r="F1402" s="1" t="s">
        <v>306</v>
      </c>
      <c r="G1402" s="184" t="n">
        <v>0.001572</v>
      </c>
      <c r="H1402" s="184" t="n">
        <v>3.87E-005</v>
      </c>
      <c r="I1402" s="184" t="n">
        <v>-8.2317E-006</v>
      </c>
      <c r="J1402" s="184" t="n">
        <v>-4.07E-007</v>
      </c>
      <c r="K1402" s="184" t="n">
        <v>0.0015802</v>
      </c>
      <c r="L1402" s="184" t="n">
        <v>3.91E-005</v>
      </c>
      <c r="M1402" s="185" t="n">
        <v>1.42</v>
      </c>
      <c r="N1402" s="1" t="n">
        <v>0</v>
      </c>
      <c r="O1402" s="1" t="n">
        <v>0</v>
      </c>
      <c r="P1402" s="1" t="n">
        <v>0</v>
      </c>
      <c r="Q1402" s="1" t="n">
        <v>1</v>
      </c>
      <c r="R1402" s="1" t="n">
        <v>1.5802E-005</v>
      </c>
      <c r="S1402" s="1" t="n">
        <v>3.908E-007</v>
      </c>
      <c r="T1402" s="1" t="n">
        <v>3</v>
      </c>
      <c r="U1402" s="1" t="n">
        <v>0</v>
      </c>
      <c r="V1402" s="1" t="n">
        <v>0</v>
      </c>
      <c r="W1402" s="186" t="s">
        <v>2127</v>
      </c>
      <c r="X1402" s="1" t="s">
        <v>1613</v>
      </c>
      <c r="Y1402" s="1" t="s">
        <v>309</v>
      </c>
    </row>
    <row r="1403" customFormat="false" ht="14.25" hidden="false" customHeight="true" outlineLevel="0" collapsed="false">
      <c r="A1403" s="1" t="s">
        <v>2128</v>
      </c>
      <c r="B1403" s="1" t="s">
        <v>305</v>
      </c>
      <c r="C1403" s="1" t="n">
        <v>0</v>
      </c>
      <c r="D1403" s="1" t="n">
        <v>200</v>
      </c>
      <c r="E1403" s="1" t="n">
        <v>976</v>
      </c>
      <c r="F1403" s="1" t="s">
        <v>306</v>
      </c>
      <c r="G1403" s="184" t="n">
        <v>0.0027404</v>
      </c>
      <c r="H1403" s="184" t="n">
        <v>6.17E-005</v>
      </c>
      <c r="I1403" s="184" t="n">
        <v>-8.2317E-006</v>
      </c>
      <c r="J1403" s="184" t="n">
        <v>-4.07E-007</v>
      </c>
      <c r="K1403" s="184" t="n">
        <v>0.0027486</v>
      </c>
      <c r="L1403" s="184" t="n">
        <v>6.21E-005</v>
      </c>
      <c r="M1403" s="185" t="n">
        <v>1.29</v>
      </c>
      <c r="N1403" s="1" t="n">
        <v>0</v>
      </c>
      <c r="O1403" s="1" t="n">
        <v>0</v>
      </c>
      <c r="P1403" s="1" t="n">
        <v>0</v>
      </c>
      <c r="Q1403" s="1" t="n">
        <v>1</v>
      </c>
      <c r="R1403" s="1" t="n">
        <v>2.7486E-005</v>
      </c>
      <c r="S1403" s="1" t="n">
        <v>6.21E-007</v>
      </c>
      <c r="T1403" s="1" t="n">
        <v>3</v>
      </c>
      <c r="U1403" s="1" t="n">
        <v>0</v>
      </c>
      <c r="V1403" s="1" t="n">
        <v>0</v>
      </c>
      <c r="W1403" s="186" t="s">
        <v>2129</v>
      </c>
      <c r="X1403" s="1" t="s">
        <v>1613</v>
      </c>
      <c r="Y1403" s="1" t="s">
        <v>309</v>
      </c>
    </row>
    <row r="1404" customFormat="false" ht="14.25" hidden="false" customHeight="true" outlineLevel="0" collapsed="false">
      <c r="A1404" s="1" t="s">
        <v>2128</v>
      </c>
      <c r="B1404" s="1" t="s">
        <v>305</v>
      </c>
      <c r="C1404" s="1" t="n">
        <v>0</v>
      </c>
      <c r="D1404" s="1" t="n">
        <v>200</v>
      </c>
      <c r="E1404" s="1" t="n">
        <v>976</v>
      </c>
      <c r="F1404" s="1" t="s">
        <v>306</v>
      </c>
      <c r="G1404" s="184" t="n">
        <v>0.0027399</v>
      </c>
      <c r="H1404" s="184" t="n">
        <v>6.16E-005</v>
      </c>
      <c r="I1404" s="184" t="n">
        <v>-8.2317E-006</v>
      </c>
      <c r="J1404" s="184" t="n">
        <v>-4.07E-007</v>
      </c>
      <c r="K1404" s="184" t="n">
        <v>0.0027482</v>
      </c>
      <c r="L1404" s="184" t="n">
        <v>6.2E-005</v>
      </c>
      <c r="M1404" s="185" t="n">
        <v>1.29</v>
      </c>
      <c r="N1404" s="1" t="n">
        <v>0</v>
      </c>
      <c r="O1404" s="1" t="n">
        <v>0</v>
      </c>
      <c r="P1404" s="1" t="n">
        <v>0</v>
      </c>
      <c r="Q1404" s="1" t="n">
        <v>1</v>
      </c>
      <c r="R1404" s="1" t="n">
        <v>2.7482E-005</v>
      </c>
      <c r="S1404" s="1" t="n">
        <v>6.199E-007</v>
      </c>
      <c r="T1404" s="1" t="n">
        <v>3</v>
      </c>
      <c r="U1404" s="1" t="n">
        <v>0</v>
      </c>
      <c r="V1404" s="1" t="n">
        <v>0</v>
      </c>
      <c r="W1404" s="186" t="s">
        <v>2130</v>
      </c>
      <c r="X1404" s="1" t="s">
        <v>1613</v>
      </c>
      <c r="Y1404" s="1" t="s">
        <v>309</v>
      </c>
    </row>
    <row r="1405" customFormat="false" ht="14.25" hidden="false" customHeight="true" outlineLevel="0" collapsed="false">
      <c r="A1405" s="1" t="s">
        <v>2128</v>
      </c>
      <c r="B1405" s="1" t="s">
        <v>305</v>
      </c>
      <c r="C1405" s="1" t="n">
        <v>0</v>
      </c>
      <c r="D1405" s="1" t="n">
        <v>200</v>
      </c>
      <c r="E1405" s="1" t="n">
        <v>976</v>
      </c>
      <c r="F1405" s="1" t="s">
        <v>306</v>
      </c>
      <c r="G1405" s="184" t="n">
        <v>0.0027394</v>
      </c>
      <c r="H1405" s="184" t="n">
        <v>6.1E-005</v>
      </c>
      <c r="I1405" s="184" t="n">
        <v>-8.2317E-006</v>
      </c>
      <c r="J1405" s="184" t="n">
        <v>-4.07E-007</v>
      </c>
      <c r="K1405" s="184" t="n">
        <v>0.0027476</v>
      </c>
      <c r="L1405" s="184" t="n">
        <v>6.14E-005</v>
      </c>
      <c r="M1405" s="185" t="n">
        <v>1.28</v>
      </c>
      <c r="N1405" s="1" t="n">
        <v>0</v>
      </c>
      <c r="O1405" s="1" t="n">
        <v>0</v>
      </c>
      <c r="P1405" s="1" t="n">
        <v>0</v>
      </c>
      <c r="Q1405" s="1" t="n">
        <v>1</v>
      </c>
      <c r="R1405" s="1" t="n">
        <v>2.7476E-005</v>
      </c>
      <c r="S1405" s="1" t="n">
        <v>6.137E-007</v>
      </c>
      <c r="T1405" s="1" t="n">
        <v>3</v>
      </c>
      <c r="U1405" s="1" t="n">
        <v>0</v>
      </c>
      <c r="V1405" s="1" t="n">
        <v>0</v>
      </c>
      <c r="W1405" s="186" t="s">
        <v>2131</v>
      </c>
      <c r="X1405" s="1" t="s">
        <v>1613</v>
      </c>
      <c r="Y1405" s="1" t="s">
        <v>309</v>
      </c>
    </row>
    <row r="1406" customFormat="false" ht="14.25" hidden="false" customHeight="true" outlineLevel="0" collapsed="false">
      <c r="A1406" s="1" t="s">
        <v>2132</v>
      </c>
      <c r="B1406" s="1" t="s">
        <v>305</v>
      </c>
      <c r="C1406" s="1" t="n">
        <v>0</v>
      </c>
      <c r="D1406" s="1" t="n">
        <v>200</v>
      </c>
      <c r="E1406" s="1" t="n">
        <v>976</v>
      </c>
      <c r="F1406" s="1" t="s">
        <v>306</v>
      </c>
      <c r="G1406" s="184" t="n">
        <v>0.0031964</v>
      </c>
      <c r="H1406" s="184" t="n">
        <v>7.11E-005</v>
      </c>
      <c r="I1406" s="184" t="n">
        <v>-8.2317E-006</v>
      </c>
      <c r="J1406" s="184" t="n">
        <v>-4.07E-007</v>
      </c>
      <c r="K1406" s="184" t="n">
        <v>0.0032047</v>
      </c>
      <c r="L1406" s="184" t="n">
        <v>7.15E-005</v>
      </c>
      <c r="M1406" s="185" t="n">
        <v>1.28</v>
      </c>
      <c r="N1406" s="1" t="n">
        <v>0</v>
      </c>
      <c r="O1406" s="1" t="n">
        <v>0</v>
      </c>
      <c r="P1406" s="1" t="n">
        <v>0</v>
      </c>
      <c r="Q1406" s="1" t="n">
        <v>1</v>
      </c>
      <c r="R1406" s="1" t="n">
        <v>3.2047E-005</v>
      </c>
      <c r="S1406" s="1" t="n">
        <v>7.147E-007</v>
      </c>
      <c r="T1406" s="1" t="n">
        <v>4</v>
      </c>
      <c r="U1406" s="1" t="n">
        <v>0</v>
      </c>
      <c r="V1406" s="1" t="n">
        <v>0</v>
      </c>
      <c r="W1406" s="186" t="s">
        <v>2133</v>
      </c>
      <c r="X1406" s="1" t="s">
        <v>1613</v>
      </c>
      <c r="Y1406" s="1" t="s">
        <v>309</v>
      </c>
    </row>
    <row r="1407" customFormat="false" ht="14.25" hidden="false" customHeight="true" outlineLevel="0" collapsed="false">
      <c r="A1407" s="1" t="s">
        <v>2132</v>
      </c>
      <c r="B1407" s="1" t="s">
        <v>305</v>
      </c>
      <c r="C1407" s="1" t="n">
        <v>0</v>
      </c>
      <c r="D1407" s="1" t="n">
        <v>200</v>
      </c>
      <c r="E1407" s="1" t="n">
        <v>976</v>
      </c>
      <c r="F1407" s="1" t="s">
        <v>306</v>
      </c>
      <c r="G1407" s="184" t="n">
        <v>0.0031973</v>
      </c>
      <c r="H1407" s="184" t="n">
        <v>6.96E-005</v>
      </c>
      <c r="I1407" s="184" t="n">
        <v>-8.2317E-006</v>
      </c>
      <c r="J1407" s="184" t="n">
        <v>-4.07E-007</v>
      </c>
      <c r="K1407" s="184" t="n">
        <v>0.0032056</v>
      </c>
      <c r="L1407" s="184" t="n">
        <v>7E-005</v>
      </c>
      <c r="M1407" s="185" t="n">
        <v>1.25</v>
      </c>
      <c r="N1407" s="1" t="n">
        <v>0</v>
      </c>
      <c r="O1407" s="1" t="n">
        <v>0</v>
      </c>
      <c r="P1407" s="1" t="n">
        <v>0</v>
      </c>
      <c r="Q1407" s="1" t="n">
        <v>1</v>
      </c>
      <c r="R1407" s="1" t="n">
        <v>3.2056E-005</v>
      </c>
      <c r="S1407" s="1" t="n">
        <v>7.004E-007</v>
      </c>
      <c r="T1407" s="1" t="n">
        <v>4</v>
      </c>
      <c r="U1407" s="1" t="n">
        <v>0</v>
      </c>
      <c r="V1407" s="1" t="n">
        <v>0</v>
      </c>
      <c r="W1407" s="186" t="s">
        <v>2134</v>
      </c>
      <c r="X1407" s="1" t="s">
        <v>1613</v>
      </c>
      <c r="Y1407" s="1" t="s">
        <v>309</v>
      </c>
    </row>
    <row r="1408" customFormat="false" ht="14.25" hidden="false" customHeight="true" outlineLevel="0" collapsed="false">
      <c r="A1408" s="1" t="s">
        <v>2132</v>
      </c>
      <c r="B1408" s="1" t="s">
        <v>305</v>
      </c>
      <c r="C1408" s="1" t="n">
        <v>0</v>
      </c>
      <c r="D1408" s="1" t="n">
        <v>200</v>
      </c>
      <c r="E1408" s="1" t="n">
        <v>976</v>
      </c>
      <c r="F1408" s="1" t="s">
        <v>306</v>
      </c>
      <c r="G1408" s="184" t="n">
        <v>0.0031963</v>
      </c>
      <c r="H1408" s="184" t="n">
        <v>7.12E-005</v>
      </c>
      <c r="I1408" s="184" t="n">
        <v>-8.2317E-006</v>
      </c>
      <c r="J1408" s="184" t="n">
        <v>-4.07E-007</v>
      </c>
      <c r="K1408" s="184" t="n">
        <v>0.0032046</v>
      </c>
      <c r="L1408" s="184" t="n">
        <v>7.16E-005</v>
      </c>
      <c r="M1408" s="185" t="n">
        <v>1.28</v>
      </c>
      <c r="N1408" s="1" t="n">
        <v>0</v>
      </c>
      <c r="O1408" s="1" t="n">
        <v>0</v>
      </c>
      <c r="P1408" s="1" t="n">
        <v>0</v>
      </c>
      <c r="Q1408" s="1" t="n">
        <v>1</v>
      </c>
      <c r="R1408" s="1" t="n">
        <v>3.2046E-005</v>
      </c>
      <c r="S1408" s="1" t="n">
        <v>7.165E-007</v>
      </c>
      <c r="T1408" s="1" t="n">
        <v>4</v>
      </c>
      <c r="U1408" s="1" t="n">
        <v>0</v>
      </c>
      <c r="V1408" s="1" t="n">
        <v>0</v>
      </c>
      <c r="W1408" s="186" t="s">
        <v>2135</v>
      </c>
      <c r="X1408" s="1" t="s">
        <v>1613</v>
      </c>
      <c r="Y1408" s="1" t="s">
        <v>309</v>
      </c>
    </row>
    <row r="1409" customFormat="false" ht="14.25" hidden="false" customHeight="true" outlineLevel="0" collapsed="false">
      <c r="A1409" s="1" t="s">
        <v>2136</v>
      </c>
      <c r="B1409" s="1" t="s">
        <v>305</v>
      </c>
      <c r="C1409" s="1" t="n">
        <v>0</v>
      </c>
      <c r="D1409" s="1" t="n">
        <v>200</v>
      </c>
      <c r="E1409" s="1" t="n">
        <v>976</v>
      </c>
      <c r="F1409" s="1" t="s">
        <v>306</v>
      </c>
      <c r="G1409" s="184" t="n">
        <v>0.0041037</v>
      </c>
      <c r="H1409" s="184" t="n">
        <v>8.88E-005</v>
      </c>
      <c r="I1409" s="184" t="n">
        <v>-8.2317E-006</v>
      </c>
      <c r="J1409" s="184" t="n">
        <v>-4.07E-007</v>
      </c>
      <c r="K1409" s="184" t="n">
        <v>0.0041119</v>
      </c>
      <c r="L1409" s="184" t="n">
        <v>8.92E-005</v>
      </c>
      <c r="M1409" s="185" t="n">
        <v>1.24</v>
      </c>
      <c r="N1409" s="1" t="n">
        <v>0</v>
      </c>
      <c r="O1409" s="1" t="n">
        <v>0</v>
      </c>
      <c r="P1409" s="1" t="n">
        <v>0</v>
      </c>
      <c r="Q1409" s="1" t="n">
        <v>1</v>
      </c>
      <c r="R1409" s="1" t="n">
        <v>4.1119E-005</v>
      </c>
      <c r="S1409" s="1" t="n">
        <v>8.917E-007</v>
      </c>
      <c r="T1409" s="1" t="n">
        <v>4</v>
      </c>
      <c r="U1409" s="1" t="n">
        <v>0</v>
      </c>
      <c r="V1409" s="1" t="n">
        <v>0</v>
      </c>
      <c r="W1409" s="186" t="s">
        <v>2137</v>
      </c>
      <c r="X1409" s="1" t="s">
        <v>1613</v>
      </c>
      <c r="Y1409" s="1" t="s">
        <v>309</v>
      </c>
    </row>
    <row r="1410" customFormat="false" ht="14.25" hidden="false" customHeight="true" outlineLevel="0" collapsed="false">
      <c r="A1410" s="1" t="s">
        <v>2136</v>
      </c>
      <c r="B1410" s="1" t="s">
        <v>305</v>
      </c>
      <c r="C1410" s="1" t="n">
        <v>0</v>
      </c>
      <c r="D1410" s="1" t="n">
        <v>200</v>
      </c>
      <c r="E1410" s="1" t="n">
        <v>976</v>
      </c>
      <c r="F1410" s="1" t="s">
        <v>306</v>
      </c>
      <c r="G1410" s="184" t="n">
        <v>0.0041021</v>
      </c>
      <c r="H1410" s="184" t="n">
        <v>8.84E-005</v>
      </c>
      <c r="I1410" s="184" t="n">
        <v>-8.2317E-006</v>
      </c>
      <c r="J1410" s="184" t="n">
        <v>-4.07E-007</v>
      </c>
      <c r="K1410" s="184" t="n">
        <v>0.0041104</v>
      </c>
      <c r="L1410" s="184" t="n">
        <v>8.88E-005</v>
      </c>
      <c r="M1410" s="185" t="n">
        <v>1.24</v>
      </c>
      <c r="N1410" s="1" t="n">
        <v>0</v>
      </c>
      <c r="O1410" s="1" t="n">
        <v>0</v>
      </c>
      <c r="P1410" s="1" t="n">
        <v>0</v>
      </c>
      <c r="Q1410" s="1" t="n">
        <v>1</v>
      </c>
      <c r="R1410" s="1" t="n">
        <v>4.1104E-005</v>
      </c>
      <c r="S1410" s="1" t="n">
        <v>8.876E-007</v>
      </c>
      <c r="T1410" s="1" t="n">
        <v>4</v>
      </c>
      <c r="U1410" s="1" t="n">
        <v>0</v>
      </c>
      <c r="V1410" s="1" t="n">
        <v>0</v>
      </c>
      <c r="W1410" s="186" t="s">
        <v>2138</v>
      </c>
      <c r="X1410" s="1" t="s">
        <v>1613</v>
      </c>
      <c r="Y1410" s="1" t="s">
        <v>309</v>
      </c>
    </row>
    <row r="1411" customFormat="false" ht="14.25" hidden="false" customHeight="true" outlineLevel="0" collapsed="false">
      <c r="A1411" s="1" t="s">
        <v>2136</v>
      </c>
      <c r="B1411" s="1" t="s">
        <v>305</v>
      </c>
      <c r="C1411" s="1" t="n">
        <v>0</v>
      </c>
      <c r="D1411" s="1" t="n">
        <v>200</v>
      </c>
      <c r="E1411" s="1" t="n">
        <v>976</v>
      </c>
      <c r="F1411" s="1" t="s">
        <v>306</v>
      </c>
      <c r="G1411" s="184" t="n">
        <v>0.0041039</v>
      </c>
      <c r="H1411" s="184" t="n">
        <v>9.05E-005</v>
      </c>
      <c r="I1411" s="184" t="n">
        <v>-8.2317E-006</v>
      </c>
      <c r="J1411" s="184" t="n">
        <v>-4.07E-007</v>
      </c>
      <c r="K1411" s="184" t="n">
        <v>0.0041121</v>
      </c>
      <c r="L1411" s="184" t="n">
        <v>9.09E-005</v>
      </c>
      <c r="M1411" s="185" t="n">
        <v>1.27</v>
      </c>
      <c r="N1411" s="1" t="n">
        <v>0</v>
      </c>
      <c r="O1411" s="1" t="n">
        <v>0</v>
      </c>
      <c r="P1411" s="1" t="n">
        <v>0</v>
      </c>
      <c r="Q1411" s="1" t="n">
        <v>1</v>
      </c>
      <c r="R1411" s="1" t="n">
        <v>4.1121E-005</v>
      </c>
      <c r="S1411" s="1" t="n">
        <v>9.093E-007</v>
      </c>
      <c r="T1411" s="1" t="n">
        <v>4</v>
      </c>
      <c r="U1411" s="1" t="n">
        <v>0</v>
      </c>
      <c r="V1411" s="1" t="n">
        <v>0</v>
      </c>
      <c r="W1411" s="186" t="s">
        <v>2139</v>
      </c>
      <c r="X1411" s="1" t="s">
        <v>1613</v>
      </c>
      <c r="Y1411" s="1" t="s">
        <v>309</v>
      </c>
    </row>
    <row r="1412" customFormat="false" ht="14.25" hidden="false" customHeight="true" outlineLevel="0" collapsed="false">
      <c r="A1412" s="1" t="s">
        <v>2140</v>
      </c>
      <c r="B1412" s="1" t="s">
        <v>305</v>
      </c>
      <c r="C1412" s="1" t="n">
        <v>0</v>
      </c>
      <c r="D1412" s="1" t="n">
        <v>200</v>
      </c>
      <c r="E1412" s="1" t="n">
        <v>976</v>
      </c>
      <c r="F1412" s="1" t="s">
        <v>306</v>
      </c>
      <c r="G1412" s="184" t="n">
        <v>0.0028889</v>
      </c>
      <c r="H1412" s="184" t="n">
        <v>6.08E-005</v>
      </c>
      <c r="I1412" s="184" t="n">
        <v>-8.2317E-006</v>
      </c>
      <c r="J1412" s="184" t="n">
        <v>-4.07E-007</v>
      </c>
      <c r="K1412" s="184" t="n">
        <v>0.0028971</v>
      </c>
      <c r="L1412" s="184" t="n">
        <v>6.12E-005</v>
      </c>
      <c r="M1412" s="185" t="n">
        <v>1.21</v>
      </c>
      <c r="N1412" s="1" t="n">
        <v>0</v>
      </c>
      <c r="O1412" s="1" t="n">
        <v>0</v>
      </c>
      <c r="P1412" s="1" t="n">
        <v>0</v>
      </c>
      <c r="Q1412" s="1" t="n">
        <v>1</v>
      </c>
      <c r="R1412" s="1" t="n">
        <v>2.8971E-005</v>
      </c>
      <c r="S1412" s="1" t="n">
        <v>6.117E-007</v>
      </c>
      <c r="T1412" s="1" t="n">
        <v>4</v>
      </c>
      <c r="U1412" s="1" t="n">
        <v>0</v>
      </c>
      <c r="V1412" s="1" t="n">
        <v>0</v>
      </c>
      <c r="W1412" s="186" t="s">
        <v>2141</v>
      </c>
      <c r="X1412" s="1" t="s">
        <v>1613</v>
      </c>
      <c r="Y1412" s="1" t="s">
        <v>309</v>
      </c>
    </row>
    <row r="1413" customFormat="false" ht="14.25" hidden="false" customHeight="true" outlineLevel="0" collapsed="false">
      <c r="A1413" s="1" t="s">
        <v>2140</v>
      </c>
      <c r="B1413" s="1" t="s">
        <v>305</v>
      </c>
      <c r="C1413" s="1" t="n">
        <v>0</v>
      </c>
      <c r="D1413" s="1" t="n">
        <v>200</v>
      </c>
      <c r="E1413" s="1" t="n">
        <v>976</v>
      </c>
      <c r="F1413" s="1" t="s">
        <v>306</v>
      </c>
      <c r="G1413" s="184" t="n">
        <v>0.0028893</v>
      </c>
      <c r="H1413" s="184" t="n">
        <v>6.12E-005</v>
      </c>
      <c r="I1413" s="184" t="n">
        <v>-8.2317E-006</v>
      </c>
      <c r="J1413" s="184" t="n">
        <v>-4.07E-007</v>
      </c>
      <c r="K1413" s="184" t="n">
        <v>0.0028975</v>
      </c>
      <c r="L1413" s="184" t="n">
        <v>6.16E-005</v>
      </c>
      <c r="M1413" s="185" t="n">
        <v>1.22</v>
      </c>
      <c r="N1413" s="1" t="n">
        <v>0</v>
      </c>
      <c r="O1413" s="1" t="n">
        <v>0</v>
      </c>
      <c r="P1413" s="1" t="n">
        <v>0</v>
      </c>
      <c r="Q1413" s="1" t="n">
        <v>1</v>
      </c>
      <c r="R1413" s="1" t="n">
        <v>2.8975E-005</v>
      </c>
      <c r="S1413" s="1" t="n">
        <v>6.161E-007</v>
      </c>
      <c r="T1413" s="1" t="n">
        <v>4</v>
      </c>
      <c r="U1413" s="1" t="n">
        <v>0</v>
      </c>
      <c r="V1413" s="1" t="n">
        <v>0</v>
      </c>
      <c r="W1413" s="186" t="s">
        <v>2142</v>
      </c>
      <c r="X1413" s="1" t="s">
        <v>1613</v>
      </c>
      <c r="Y1413" s="1" t="s">
        <v>309</v>
      </c>
    </row>
    <row r="1414" customFormat="false" ht="14.25" hidden="false" customHeight="true" outlineLevel="0" collapsed="false">
      <c r="A1414" s="1" t="s">
        <v>2140</v>
      </c>
      <c r="B1414" s="1" t="s">
        <v>305</v>
      </c>
      <c r="C1414" s="1" t="n">
        <v>0</v>
      </c>
      <c r="D1414" s="1" t="n">
        <v>200</v>
      </c>
      <c r="E1414" s="1" t="n">
        <v>976</v>
      </c>
      <c r="F1414" s="1" t="s">
        <v>306</v>
      </c>
      <c r="G1414" s="184" t="n">
        <v>0.0028899</v>
      </c>
      <c r="H1414" s="184" t="n">
        <v>6.1E-005</v>
      </c>
      <c r="I1414" s="184" t="n">
        <v>-8.2317E-006</v>
      </c>
      <c r="J1414" s="184" t="n">
        <v>-4.07E-007</v>
      </c>
      <c r="K1414" s="184" t="n">
        <v>0.0028982</v>
      </c>
      <c r="L1414" s="184" t="n">
        <v>6.14E-005</v>
      </c>
      <c r="M1414" s="185" t="n">
        <v>1.21</v>
      </c>
      <c r="N1414" s="1" t="n">
        <v>0</v>
      </c>
      <c r="O1414" s="1" t="n">
        <v>0</v>
      </c>
      <c r="P1414" s="1" t="n">
        <v>0</v>
      </c>
      <c r="Q1414" s="1" t="n">
        <v>1</v>
      </c>
      <c r="R1414" s="1" t="n">
        <v>2.8982E-005</v>
      </c>
      <c r="S1414" s="1" t="n">
        <v>6.143E-007</v>
      </c>
      <c r="T1414" s="1" t="n">
        <v>4</v>
      </c>
      <c r="U1414" s="1" t="n">
        <v>0</v>
      </c>
      <c r="V1414" s="1" t="n">
        <v>0</v>
      </c>
      <c r="W1414" s="186" t="s">
        <v>2143</v>
      </c>
      <c r="X1414" s="1" t="s">
        <v>1613</v>
      </c>
      <c r="Y1414" s="1" t="s">
        <v>309</v>
      </c>
    </row>
    <row r="1415" customFormat="false" ht="14.25" hidden="false" customHeight="true" outlineLevel="0" collapsed="false">
      <c r="A1415" s="1" t="s">
        <v>2144</v>
      </c>
      <c r="B1415" s="1" t="s">
        <v>305</v>
      </c>
      <c r="C1415" s="1" t="n">
        <v>0</v>
      </c>
      <c r="D1415" s="1" t="n">
        <v>200</v>
      </c>
      <c r="E1415" s="1" t="n">
        <v>976</v>
      </c>
      <c r="F1415" s="1" t="s">
        <v>306</v>
      </c>
      <c r="G1415" s="184" t="n">
        <v>0.0020834</v>
      </c>
      <c r="H1415" s="184" t="n">
        <v>4.83E-005</v>
      </c>
      <c r="I1415" s="184" t="n">
        <v>-8.2317E-006</v>
      </c>
      <c r="J1415" s="184" t="n">
        <v>-4.07E-007</v>
      </c>
      <c r="K1415" s="184" t="n">
        <v>0.0020917</v>
      </c>
      <c r="L1415" s="184" t="n">
        <v>4.87E-005</v>
      </c>
      <c r="M1415" s="185" t="n">
        <v>1.33</v>
      </c>
      <c r="N1415" s="1" t="n">
        <v>0</v>
      </c>
      <c r="O1415" s="1" t="n">
        <v>0</v>
      </c>
      <c r="P1415" s="1" t="n">
        <v>0</v>
      </c>
      <c r="Q1415" s="1" t="n">
        <v>1</v>
      </c>
      <c r="R1415" s="1" t="n">
        <v>2.0917E-005</v>
      </c>
      <c r="S1415" s="1" t="n">
        <v>4.871E-007</v>
      </c>
      <c r="T1415" s="1" t="n">
        <v>3</v>
      </c>
      <c r="U1415" s="1" t="n">
        <v>0</v>
      </c>
      <c r="V1415" s="1" t="n">
        <v>0</v>
      </c>
      <c r="W1415" s="186" t="s">
        <v>2145</v>
      </c>
      <c r="X1415" s="1" t="s">
        <v>1613</v>
      </c>
      <c r="Y1415" s="1" t="s">
        <v>309</v>
      </c>
    </row>
    <row r="1416" customFormat="false" ht="14.25" hidden="false" customHeight="true" outlineLevel="0" collapsed="false">
      <c r="A1416" s="1" t="s">
        <v>2144</v>
      </c>
      <c r="B1416" s="1" t="s">
        <v>305</v>
      </c>
      <c r="C1416" s="1" t="n">
        <v>0</v>
      </c>
      <c r="D1416" s="1" t="n">
        <v>200</v>
      </c>
      <c r="E1416" s="1" t="n">
        <v>976</v>
      </c>
      <c r="F1416" s="1" t="s">
        <v>306</v>
      </c>
      <c r="G1416" s="184" t="n">
        <v>0.0020848</v>
      </c>
      <c r="H1416" s="184" t="n">
        <v>4.82E-005</v>
      </c>
      <c r="I1416" s="184" t="n">
        <v>-8.2317E-006</v>
      </c>
      <c r="J1416" s="184" t="n">
        <v>-4.07E-007</v>
      </c>
      <c r="K1416" s="184" t="n">
        <v>0.002093</v>
      </c>
      <c r="L1416" s="184" t="n">
        <v>4.86E-005</v>
      </c>
      <c r="M1416" s="185" t="n">
        <v>1.33</v>
      </c>
      <c r="N1416" s="1" t="n">
        <v>0</v>
      </c>
      <c r="O1416" s="1" t="n">
        <v>0</v>
      </c>
      <c r="P1416" s="1" t="n">
        <v>0</v>
      </c>
      <c r="Q1416" s="1" t="n">
        <v>1</v>
      </c>
      <c r="R1416" s="1" t="n">
        <v>2.093E-005</v>
      </c>
      <c r="S1416" s="1" t="n">
        <v>4.857E-007</v>
      </c>
      <c r="T1416" s="1" t="n">
        <v>3</v>
      </c>
      <c r="U1416" s="1" t="n">
        <v>0</v>
      </c>
      <c r="V1416" s="1" t="n">
        <v>0</v>
      </c>
      <c r="W1416" s="186" t="s">
        <v>2146</v>
      </c>
      <c r="X1416" s="1" t="s">
        <v>1613</v>
      </c>
      <c r="Y1416" s="1" t="s">
        <v>309</v>
      </c>
    </row>
    <row r="1417" customFormat="false" ht="14.25" hidden="false" customHeight="true" outlineLevel="0" collapsed="false">
      <c r="A1417" s="1" t="s">
        <v>2144</v>
      </c>
      <c r="B1417" s="1" t="s">
        <v>305</v>
      </c>
      <c r="C1417" s="1" t="n">
        <v>0</v>
      </c>
      <c r="D1417" s="1" t="n">
        <v>200</v>
      </c>
      <c r="E1417" s="1" t="n">
        <v>976</v>
      </c>
      <c r="F1417" s="1" t="s">
        <v>306</v>
      </c>
      <c r="G1417" s="184" t="n">
        <v>0.0020859</v>
      </c>
      <c r="H1417" s="184" t="n">
        <v>4.79E-005</v>
      </c>
      <c r="I1417" s="184" t="n">
        <v>-8.2317E-006</v>
      </c>
      <c r="J1417" s="184" t="n">
        <v>-4.07E-007</v>
      </c>
      <c r="K1417" s="184" t="n">
        <v>0.0020942</v>
      </c>
      <c r="L1417" s="184" t="n">
        <v>4.84E-005</v>
      </c>
      <c r="M1417" s="185" t="n">
        <v>1.32</v>
      </c>
      <c r="N1417" s="1" t="n">
        <v>0</v>
      </c>
      <c r="O1417" s="1" t="n">
        <v>0</v>
      </c>
      <c r="P1417" s="1" t="n">
        <v>0</v>
      </c>
      <c r="Q1417" s="1" t="n">
        <v>1</v>
      </c>
      <c r="R1417" s="1" t="n">
        <v>2.0942E-005</v>
      </c>
      <c r="S1417" s="1" t="n">
        <v>4.835E-007</v>
      </c>
      <c r="T1417" s="1" t="n">
        <v>3</v>
      </c>
      <c r="U1417" s="1" t="n">
        <v>0</v>
      </c>
      <c r="V1417" s="1" t="n">
        <v>0</v>
      </c>
      <c r="W1417" s="186" t="s">
        <v>2147</v>
      </c>
      <c r="X1417" s="1" t="s">
        <v>1613</v>
      </c>
      <c r="Y1417" s="1" t="s">
        <v>309</v>
      </c>
    </row>
    <row r="1418" customFormat="false" ht="14.25" hidden="false" customHeight="true" outlineLevel="0" collapsed="false">
      <c r="A1418" s="1" t="s">
        <v>2148</v>
      </c>
      <c r="B1418" s="1" t="s">
        <v>305</v>
      </c>
      <c r="C1418" s="1" t="n">
        <v>0</v>
      </c>
      <c r="D1418" s="1" t="n">
        <v>200</v>
      </c>
      <c r="E1418" s="1" t="n">
        <v>976</v>
      </c>
      <c r="F1418" s="1" t="s">
        <v>306</v>
      </c>
      <c r="G1418" s="184" t="n">
        <v>0.0025638</v>
      </c>
      <c r="H1418" s="184" t="n">
        <v>5.72E-005</v>
      </c>
      <c r="I1418" s="184" t="n">
        <v>-8.2317E-006</v>
      </c>
      <c r="J1418" s="184" t="n">
        <v>-4.07E-007</v>
      </c>
      <c r="K1418" s="184" t="n">
        <v>0.002572</v>
      </c>
      <c r="L1418" s="184" t="n">
        <v>5.76E-005</v>
      </c>
      <c r="M1418" s="185" t="n">
        <v>1.28</v>
      </c>
      <c r="N1418" s="1" t="n">
        <v>0</v>
      </c>
      <c r="O1418" s="1" t="n">
        <v>0</v>
      </c>
      <c r="P1418" s="1" t="n">
        <v>0</v>
      </c>
      <c r="Q1418" s="1" t="n">
        <v>1</v>
      </c>
      <c r="R1418" s="1" t="n">
        <v>2.572E-005</v>
      </c>
      <c r="S1418" s="1" t="n">
        <v>5.761E-007</v>
      </c>
      <c r="T1418" s="1" t="n">
        <v>3</v>
      </c>
      <c r="U1418" s="1" t="n">
        <v>0</v>
      </c>
      <c r="V1418" s="1" t="n">
        <v>0</v>
      </c>
      <c r="W1418" s="186" t="s">
        <v>2149</v>
      </c>
      <c r="X1418" s="1" t="s">
        <v>1613</v>
      </c>
      <c r="Y1418" s="1" t="s">
        <v>309</v>
      </c>
    </row>
    <row r="1419" customFormat="false" ht="14.25" hidden="false" customHeight="true" outlineLevel="0" collapsed="false">
      <c r="A1419" s="1" t="s">
        <v>2148</v>
      </c>
      <c r="B1419" s="1" t="s">
        <v>305</v>
      </c>
      <c r="C1419" s="1" t="n">
        <v>0</v>
      </c>
      <c r="D1419" s="1" t="n">
        <v>200</v>
      </c>
      <c r="E1419" s="1" t="n">
        <v>976</v>
      </c>
      <c r="F1419" s="1" t="s">
        <v>306</v>
      </c>
      <c r="G1419" s="184" t="n">
        <v>0.0025637</v>
      </c>
      <c r="H1419" s="184" t="n">
        <v>5.73E-005</v>
      </c>
      <c r="I1419" s="184" t="n">
        <v>-8.2317E-006</v>
      </c>
      <c r="J1419" s="184" t="n">
        <v>-4.07E-007</v>
      </c>
      <c r="K1419" s="184" t="n">
        <v>0.0025719</v>
      </c>
      <c r="L1419" s="184" t="n">
        <v>5.77E-005</v>
      </c>
      <c r="M1419" s="185" t="n">
        <v>1.28</v>
      </c>
      <c r="N1419" s="1" t="n">
        <v>0</v>
      </c>
      <c r="O1419" s="1" t="n">
        <v>0</v>
      </c>
      <c r="P1419" s="1" t="n">
        <v>0</v>
      </c>
      <c r="Q1419" s="1" t="n">
        <v>1</v>
      </c>
      <c r="R1419" s="1" t="n">
        <v>2.5719E-005</v>
      </c>
      <c r="S1419" s="1" t="n">
        <v>5.767E-007</v>
      </c>
      <c r="T1419" s="1" t="n">
        <v>3</v>
      </c>
      <c r="U1419" s="1" t="n">
        <v>0</v>
      </c>
      <c r="V1419" s="1" t="n">
        <v>0</v>
      </c>
      <c r="W1419" s="186" t="s">
        <v>2150</v>
      </c>
      <c r="X1419" s="1" t="s">
        <v>1613</v>
      </c>
      <c r="Y1419" s="1" t="s">
        <v>309</v>
      </c>
    </row>
    <row r="1420" customFormat="false" ht="14.25" hidden="false" customHeight="true" outlineLevel="0" collapsed="false">
      <c r="A1420" s="1" t="s">
        <v>2148</v>
      </c>
      <c r="B1420" s="1" t="s">
        <v>305</v>
      </c>
      <c r="C1420" s="1" t="n">
        <v>0</v>
      </c>
      <c r="D1420" s="1" t="n">
        <v>200</v>
      </c>
      <c r="E1420" s="1" t="n">
        <v>976</v>
      </c>
      <c r="F1420" s="1" t="s">
        <v>306</v>
      </c>
      <c r="G1420" s="184" t="n">
        <v>0.0025644</v>
      </c>
      <c r="H1420" s="184" t="n">
        <v>5.47E-005</v>
      </c>
      <c r="I1420" s="184" t="n">
        <v>-8.2317E-006</v>
      </c>
      <c r="J1420" s="184" t="n">
        <v>-4.07E-007</v>
      </c>
      <c r="K1420" s="184" t="n">
        <v>0.0025726</v>
      </c>
      <c r="L1420" s="184" t="n">
        <v>5.51E-005</v>
      </c>
      <c r="M1420" s="185" t="n">
        <v>1.23</v>
      </c>
      <c r="N1420" s="1" t="n">
        <v>0</v>
      </c>
      <c r="O1420" s="1" t="n">
        <v>0</v>
      </c>
      <c r="P1420" s="1" t="n">
        <v>0</v>
      </c>
      <c r="Q1420" s="1" t="n">
        <v>1</v>
      </c>
      <c r="R1420" s="1" t="n">
        <v>2.5726E-005</v>
      </c>
      <c r="S1420" s="1" t="n">
        <v>5.513E-007</v>
      </c>
      <c r="T1420" s="1" t="n">
        <v>3</v>
      </c>
      <c r="U1420" s="1" t="n">
        <v>0</v>
      </c>
      <c r="V1420" s="1" t="n">
        <v>0</v>
      </c>
      <c r="W1420" s="186" t="s">
        <v>2151</v>
      </c>
      <c r="X1420" s="1" t="s">
        <v>1613</v>
      </c>
      <c r="Y1420" s="1" t="s">
        <v>309</v>
      </c>
    </row>
    <row r="1421" customFormat="false" ht="14.25" hidden="false" customHeight="true" outlineLevel="0" collapsed="false">
      <c r="A1421" s="1" t="s">
        <v>2152</v>
      </c>
      <c r="B1421" s="1" t="s">
        <v>305</v>
      </c>
      <c r="C1421" s="1" t="n">
        <v>0</v>
      </c>
      <c r="D1421" s="1" t="n">
        <v>200</v>
      </c>
      <c r="E1421" s="1" t="n">
        <v>976</v>
      </c>
      <c r="F1421" s="1" t="s">
        <v>306</v>
      </c>
      <c r="G1421" s="184" t="n">
        <v>0.0045415</v>
      </c>
      <c r="H1421" s="184" t="n">
        <v>9.97E-005</v>
      </c>
      <c r="I1421" s="184" t="n">
        <v>-8.2317E-006</v>
      </c>
      <c r="J1421" s="184" t="n">
        <v>-4.07E-007</v>
      </c>
      <c r="K1421" s="184" t="n">
        <v>0.0045497</v>
      </c>
      <c r="L1421" s="184" t="n">
        <v>0.0001001</v>
      </c>
      <c r="M1421" s="185" t="n">
        <v>1.26</v>
      </c>
      <c r="N1421" s="1" t="n">
        <v>0</v>
      </c>
      <c r="O1421" s="1" t="n">
        <v>0</v>
      </c>
      <c r="P1421" s="1" t="n">
        <v>0</v>
      </c>
      <c r="Q1421" s="1" t="n">
        <v>1</v>
      </c>
      <c r="R1421" s="1" t="n">
        <v>4.5497E-005</v>
      </c>
      <c r="S1421" s="1" t="n">
        <v>1.0012E-006</v>
      </c>
      <c r="T1421" s="1" t="n">
        <v>4</v>
      </c>
      <c r="U1421" s="1" t="n">
        <v>0</v>
      </c>
      <c r="V1421" s="1" t="n">
        <v>0</v>
      </c>
      <c r="W1421" s="186" t="s">
        <v>2153</v>
      </c>
      <c r="X1421" s="1" t="s">
        <v>1613</v>
      </c>
      <c r="Y1421" s="1" t="s">
        <v>309</v>
      </c>
    </row>
    <row r="1422" customFormat="false" ht="14.25" hidden="false" customHeight="true" outlineLevel="0" collapsed="false">
      <c r="A1422" s="1" t="s">
        <v>2152</v>
      </c>
      <c r="B1422" s="1" t="s">
        <v>305</v>
      </c>
      <c r="C1422" s="1" t="n">
        <v>0</v>
      </c>
      <c r="D1422" s="1" t="n">
        <v>200</v>
      </c>
      <c r="E1422" s="1" t="n">
        <v>976</v>
      </c>
      <c r="F1422" s="1" t="s">
        <v>306</v>
      </c>
      <c r="G1422" s="184" t="n">
        <v>0.004539</v>
      </c>
      <c r="H1422" s="184" t="n">
        <v>9.93E-005</v>
      </c>
      <c r="I1422" s="184" t="n">
        <v>-8.2317E-006</v>
      </c>
      <c r="J1422" s="184" t="n">
        <v>-4.07E-007</v>
      </c>
      <c r="K1422" s="184" t="n">
        <v>0.0045472</v>
      </c>
      <c r="L1422" s="184" t="n">
        <v>9.97E-005</v>
      </c>
      <c r="M1422" s="185" t="n">
        <v>1.26</v>
      </c>
      <c r="N1422" s="1" t="n">
        <v>0</v>
      </c>
      <c r="O1422" s="1" t="n">
        <v>0</v>
      </c>
      <c r="P1422" s="1" t="n">
        <v>0</v>
      </c>
      <c r="Q1422" s="1" t="n">
        <v>1</v>
      </c>
      <c r="R1422" s="1" t="n">
        <v>4.5472E-005</v>
      </c>
      <c r="S1422" s="1" t="n">
        <v>9.967E-007</v>
      </c>
      <c r="T1422" s="1" t="n">
        <v>4</v>
      </c>
      <c r="U1422" s="1" t="n">
        <v>0</v>
      </c>
      <c r="V1422" s="1" t="n">
        <v>0</v>
      </c>
      <c r="W1422" s="186" t="s">
        <v>2154</v>
      </c>
      <c r="X1422" s="1" t="s">
        <v>1613</v>
      </c>
      <c r="Y1422" s="1" t="s">
        <v>309</v>
      </c>
    </row>
    <row r="1423" customFormat="false" ht="14.25" hidden="false" customHeight="true" outlineLevel="0" collapsed="false">
      <c r="A1423" s="1" t="s">
        <v>2152</v>
      </c>
      <c r="B1423" s="1" t="s">
        <v>305</v>
      </c>
      <c r="C1423" s="1" t="n">
        <v>0</v>
      </c>
      <c r="D1423" s="1" t="n">
        <v>200</v>
      </c>
      <c r="E1423" s="1" t="n">
        <v>976</v>
      </c>
      <c r="F1423" s="1" t="s">
        <v>306</v>
      </c>
      <c r="G1423" s="184" t="n">
        <v>0.0045408</v>
      </c>
      <c r="H1423" s="184" t="n">
        <v>0.0001011</v>
      </c>
      <c r="I1423" s="184" t="n">
        <v>-8.2317E-006</v>
      </c>
      <c r="J1423" s="184" t="n">
        <v>-4.07E-007</v>
      </c>
      <c r="K1423" s="184" t="n">
        <v>0.0045491</v>
      </c>
      <c r="L1423" s="184" t="n">
        <v>0.0001015</v>
      </c>
      <c r="M1423" s="185" t="n">
        <v>1.28</v>
      </c>
      <c r="N1423" s="1" t="n">
        <v>0</v>
      </c>
      <c r="O1423" s="1" t="n">
        <v>0</v>
      </c>
      <c r="P1423" s="1" t="n">
        <v>0</v>
      </c>
      <c r="Q1423" s="1" t="n">
        <v>1</v>
      </c>
      <c r="R1423" s="1" t="n">
        <v>4.5491E-005</v>
      </c>
      <c r="S1423" s="1" t="n">
        <v>1.0153E-006</v>
      </c>
      <c r="T1423" s="1" t="n">
        <v>4</v>
      </c>
      <c r="U1423" s="1" t="n">
        <v>0</v>
      </c>
      <c r="V1423" s="1" t="n">
        <v>0</v>
      </c>
      <c r="W1423" s="186" t="s">
        <v>2155</v>
      </c>
      <c r="X1423" s="1" t="s">
        <v>1613</v>
      </c>
      <c r="Y1423" s="1" t="s">
        <v>309</v>
      </c>
    </row>
    <row r="1424" customFormat="false" ht="14.25" hidden="false" customHeight="true" outlineLevel="0" collapsed="false">
      <c r="A1424" s="1" t="s">
        <v>2156</v>
      </c>
      <c r="B1424" s="1" t="s">
        <v>305</v>
      </c>
      <c r="C1424" s="1" t="n">
        <v>0</v>
      </c>
      <c r="D1424" s="1" t="n">
        <v>200</v>
      </c>
      <c r="E1424" s="1" t="n">
        <v>976</v>
      </c>
      <c r="F1424" s="1" t="s">
        <v>306</v>
      </c>
      <c r="G1424" s="184" t="n">
        <v>0.0030748</v>
      </c>
      <c r="H1424" s="184" t="n">
        <v>7.21E-005</v>
      </c>
      <c r="I1424" s="184" t="n">
        <v>-8.2317E-006</v>
      </c>
      <c r="J1424" s="184" t="n">
        <v>-4.07E-007</v>
      </c>
      <c r="K1424" s="184" t="n">
        <v>0.003083</v>
      </c>
      <c r="L1424" s="184" t="n">
        <v>7.25E-005</v>
      </c>
      <c r="M1424" s="185" t="n">
        <v>1.35</v>
      </c>
      <c r="N1424" s="1" t="n">
        <v>0</v>
      </c>
      <c r="O1424" s="1" t="n">
        <v>0</v>
      </c>
      <c r="P1424" s="1" t="n">
        <v>0</v>
      </c>
      <c r="Q1424" s="1" t="n">
        <v>1</v>
      </c>
      <c r="R1424" s="1" t="n">
        <v>3.083E-005</v>
      </c>
      <c r="S1424" s="1" t="n">
        <v>7.25E-007</v>
      </c>
      <c r="T1424" s="1" t="n">
        <v>4</v>
      </c>
      <c r="U1424" s="1" t="n">
        <v>0</v>
      </c>
      <c r="V1424" s="1" t="n">
        <v>0</v>
      </c>
      <c r="W1424" s="186" t="s">
        <v>2157</v>
      </c>
      <c r="X1424" s="1" t="s">
        <v>1613</v>
      </c>
      <c r="Y1424" s="1" t="s">
        <v>309</v>
      </c>
    </row>
    <row r="1425" customFormat="false" ht="14.25" hidden="false" customHeight="true" outlineLevel="0" collapsed="false">
      <c r="A1425" s="1" t="s">
        <v>2156</v>
      </c>
      <c r="B1425" s="1" t="s">
        <v>305</v>
      </c>
      <c r="C1425" s="1" t="n">
        <v>0</v>
      </c>
      <c r="D1425" s="1" t="n">
        <v>200</v>
      </c>
      <c r="E1425" s="1" t="n">
        <v>976</v>
      </c>
      <c r="F1425" s="1" t="s">
        <v>306</v>
      </c>
      <c r="G1425" s="184" t="n">
        <v>0.0030744</v>
      </c>
      <c r="H1425" s="184" t="n">
        <v>7.08E-005</v>
      </c>
      <c r="I1425" s="184" t="n">
        <v>-8.2317E-006</v>
      </c>
      <c r="J1425" s="184" t="n">
        <v>-4.07E-007</v>
      </c>
      <c r="K1425" s="184" t="n">
        <v>0.0030826</v>
      </c>
      <c r="L1425" s="184" t="n">
        <v>7.12E-005</v>
      </c>
      <c r="M1425" s="185" t="n">
        <v>1.32</v>
      </c>
      <c r="N1425" s="1" t="n">
        <v>0</v>
      </c>
      <c r="O1425" s="1" t="n">
        <v>0</v>
      </c>
      <c r="P1425" s="1" t="n">
        <v>0</v>
      </c>
      <c r="Q1425" s="1" t="n">
        <v>1</v>
      </c>
      <c r="R1425" s="1" t="n">
        <v>3.0826E-005</v>
      </c>
      <c r="S1425" s="1" t="n">
        <v>7.12E-007</v>
      </c>
      <c r="T1425" s="1" t="n">
        <v>4</v>
      </c>
      <c r="U1425" s="1" t="n">
        <v>0</v>
      </c>
      <c r="V1425" s="1" t="n">
        <v>0</v>
      </c>
      <c r="W1425" s="186" t="s">
        <v>2158</v>
      </c>
      <c r="X1425" s="1" t="s">
        <v>1613</v>
      </c>
      <c r="Y1425" s="1" t="s">
        <v>309</v>
      </c>
    </row>
    <row r="1426" customFormat="false" ht="14.25" hidden="false" customHeight="true" outlineLevel="0" collapsed="false">
      <c r="A1426" s="1" t="s">
        <v>2156</v>
      </c>
      <c r="B1426" s="1" t="s">
        <v>305</v>
      </c>
      <c r="C1426" s="1" t="n">
        <v>0</v>
      </c>
      <c r="D1426" s="1" t="n">
        <v>200</v>
      </c>
      <c r="E1426" s="1" t="n">
        <v>976</v>
      </c>
      <c r="F1426" s="1" t="s">
        <v>306</v>
      </c>
      <c r="G1426" s="184" t="n">
        <v>0.003076</v>
      </c>
      <c r="H1426" s="184" t="n">
        <v>7.16E-005</v>
      </c>
      <c r="I1426" s="184" t="n">
        <v>-8.2317E-006</v>
      </c>
      <c r="J1426" s="184" t="n">
        <v>-4.07E-007</v>
      </c>
      <c r="K1426" s="184" t="n">
        <v>0.0030843</v>
      </c>
      <c r="L1426" s="184" t="n">
        <v>7.21E-005</v>
      </c>
      <c r="M1426" s="185" t="n">
        <v>1.34</v>
      </c>
      <c r="N1426" s="1" t="n">
        <v>0</v>
      </c>
      <c r="O1426" s="1" t="n">
        <v>0</v>
      </c>
      <c r="P1426" s="1" t="n">
        <v>0</v>
      </c>
      <c r="Q1426" s="1" t="n">
        <v>1</v>
      </c>
      <c r="R1426" s="1" t="n">
        <v>3.0843E-005</v>
      </c>
      <c r="S1426" s="1" t="n">
        <v>7.205E-007</v>
      </c>
      <c r="T1426" s="1" t="n">
        <v>4</v>
      </c>
      <c r="U1426" s="1" t="n">
        <v>0</v>
      </c>
      <c r="V1426" s="1" t="n">
        <v>0</v>
      </c>
      <c r="W1426" s="186" t="s">
        <v>2159</v>
      </c>
      <c r="X1426" s="1" t="s">
        <v>1613</v>
      </c>
      <c r="Y1426" s="1" t="s">
        <v>309</v>
      </c>
    </row>
    <row r="1427" customFormat="false" ht="14.25" hidden="false" customHeight="true" outlineLevel="0" collapsed="false">
      <c r="A1427" s="1" t="s">
        <v>2160</v>
      </c>
      <c r="B1427" s="1" t="s">
        <v>305</v>
      </c>
      <c r="C1427" s="1" t="n">
        <v>0</v>
      </c>
      <c r="D1427" s="1" t="n">
        <v>200</v>
      </c>
      <c r="E1427" s="1" t="n">
        <v>976</v>
      </c>
      <c r="F1427" s="1" t="s">
        <v>306</v>
      </c>
      <c r="G1427" s="184" t="n">
        <v>0.0020618</v>
      </c>
      <c r="H1427" s="184" t="n">
        <v>4.9E-005</v>
      </c>
      <c r="I1427" s="184" t="n">
        <v>-8.2317E-006</v>
      </c>
      <c r="J1427" s="184" t="n">
        <v>-4.07E-007</v>
      </c>
      <c r="K1427" s="184" t="n">
        <v>0.00207</v>
      </c>
      <c r="L1427" s="184" t="n">
        <v>4.94E-005</v>
      </c>
      <c r="M1427" s="185" t="n">
        <v>1.37</v>
      </c>
      <c r="N1427" s="1" t="n">
        <v>0</v>
      </c>
      <c r="O1427" s="1" t="n">
        <v>0</v>
      </c>
      <c r="P1427" s="1" t="n">
        <v>0</v>
      </c>
      <c r="Q1427" s="1" t="n">
        <v>1</v>
      </c>
      <c r="R1427" s="1" t="n">
        <v>2.07E-005</v>
      </c>
      <c r="S1427" s="1" t="n">
        <v>4.941E-007</v>
      </c>
      <c r="T1427" s="1" t="n">
        <v>3</v>
      </c>
      <c r="U1427" s="1" t="n">
        <v>0</v>
      </c>
      <c r="V1427" s="1" t="n">
        <v>0</v>
      </c>
      <c r="W1427" s="186" t="s">
        <v>2161</v>
      </c>
      <c r="X1427" s="1" t="s">
        <v>1613</v>
      </c>
      <c r="Y1427" s="1" t="s">
        <v>309</v>
      </c>
    </row>
    <row r="1428" customFormat="false" ht="14.25" hidden="false" customHeight="true" outlineLevel="0" collapsed="false">
      <c r="A1428" s="1" t="s">
        <v>2160</v>
      </c>
      <c r="B1428" s="1" t="s">
        <v>305</v>
      </c>
      <c r="C1428" s="1" t="n">
        <v>0</v>
      </c>
      <c r="D1428" s="1" t="n">
        <v>200</v>
      </c>
      <c r="E1428" s="1" t="n">
        <v>976</v>
      </c>
      <c r="F1428" s="1" t="s">
        <v>306</v>
      </c>
      <c r="G1428" s="184" t="n">
        <v>0.0020618</v>
      </c>
      <c r="H1428" s="184" t="n">
        <v>4.96E-005</v>
      </c>
      <c r="I1428" s="184" t="n">
        <v>-8.2317E-006</v>
      </c>
      <c r="J1428" s="184" t="n">
        <v>-4.07E-007</v>
      </c>
      <c r="K1428" s="184" t="n">
        <v>0.00207</v>
      </c>
      <c r="L1428" s="184" t="n">
        <v>5.01E-005</v>
      </c>
      <c r="M1428" s="185" t="n">
        <v>1.39</v>
      </c>
      <c r="N1428" s="1" t="n">
        <v>0</v>
      </c>
      <c r="O1428" s="1" t="n">
        <v>0</v>
      </c>
      <c r="P1428" s="1" t="n">
        <v>0</v>
      </c>
      <c r="Q1428" s="1" t="n">
        <v>1</v>
      </c>
      <c r="R1428" s="1" t="n">
        <v>2.07E-005</v>
      </c>
      <c r="S1428" s="1" t="n">
        <v>5.005E-007</v>
      </c>
      <c r="T1428" s="1" t="n">
        <v>3</v>
      </c>
      <c r="U1428" s="1" t="n">
        <v>0</v>
      </c>
      <c r="V1428" s="1" t="n">
        <v>0</v>
      </c>
      <c r="W1428" s="186" t="s">
        <v>2162</v>
      </c>
      <c r="X1428" s="1" t="s">
        <v>1613</v>
      </c>
      <c r="Y1428" s="1" t="s">
        <v>309</v>
      </c>
    </row>
    <row r="1429" customFormat="false" ht="14.25" hidden="false" customHeight="true" outlineLevel="0" collapsed="false">
      <c r="A1429" s="1" t="s">
        <v>2160</v>
      </c>
      <c r="B1429" s="1" t="s">
        <v>305</v>
      </c>
      <c r="C1429" s="1" t="n">
        <v>0</v>
      </c>
      <c r="D1429" s="1" t="n">
        <v>200</v>
      </c>
      <c r="E1429" s="1" t="n">
        <v>976</v>
      </c>
      <c r="F1429" s="1" t="s">
        <v>306</v>
      </c>
      <c r="G1429" s="184" t="n">
        <v>0.0020617</v>
      </c>
      <c r="H1429" s="184" t="n">
        <v>4.94E-005</v>
      </c>
      <c r="I1429" s="184" t="n">
        <v>-8.2317E-006</v>
      </c>
      <c r="J1429" s="184" t="n">
        <v>-4.07E-007</v>
      </c>
      <c r="K1429" s="184" t="n">
        <v>0.0020699</v>
      </c>
      <c r="L1429" s="184" t="n">
        <v>4.98E-005</v>
      </c>
      <c r="M1429" s="185" t="n">
        <v>1.38</v>
      </c>
      <c r="N1429" s="1" t="n">
        <v>0</v>
      </c>
      <c r="O1429" s="1" t="n">
        <v>0</v>
      </c>
      <c r="P1429" s="1" t="n">
        <v>0</v>
      </c>
      <c r="Q1429" s="1" t="n">
        <v>1</v>
      </c>
      <c r="R1429" s="1" t="n">
        <v>2.0699E-005</v>
      </c>
      <c r="S1429" s="1" t="n">
        <v>4.981E-007</v>
      </c>
      <c r="T1429" s="1" t="n">
        <v>3</v>
      </c>
      <c r="U1429" s="1" t="n">
        <v>0</v>
      </c>
      <c r="V1429" s="1" t="n">
        <v>0</v>
      </c>
      <c r="W1429" s="186" t="s">
        <v>2163</v>
      </c>
      <c r="X1429" s="1" t="s">
        <v>1613</v>
      </c>
      <c r="Y1429" s="1" t="s">
        <v>309</v>
      </c>
    </row>
    <row r="1430" customFormat="false" ht="14.25" hidden="false" customHeight="true" outlineLevel="0" collapsed="false">
      <c r="A1430" s="1" t="s">
        <v>2164</v>
      </c>
      <c r="B1430" s="1" t="s">
        <v>305</v>
      </c>
      <c r="C1430" s="1" t="n">
        <v>0</v>
      </c>
      <c r="D1430" s="1" t="n">
        <v>200</v>
      </c>
      <c r="E1430" s="1" t="n">
        <v>976</v>
      </c>
      <c r="F1430" s="1" t="s">
        <v>306</v>
      </c>
      <c r="G1430" s="184" t="n">
        <v>0.002418</v>
      </c>
      <c r="H1430" s="184" t="n">
        <v>5.36E-005</v>
      </c>
      <c r="I1430" s="184" t="n">
        <v>-8.2317E-006</v>
      </c>
      <c r="J1430" s="184" t="n">
        <v>-4.07E-007</v>
      </c>
      <c r="K1430" s="184" t="n">
        <v>0.0024262</v>
      </c>
      <c r="L1430" s="184" t="n">
        <v>5.4E-005</v>
      </c>
      <c r="M1430" s="185" t="n">
        <v>1.28</v>
      </c>
      <c r="N1430" s="1" t="n">
        <v>0</v>
      </c>
      <c r="O1430" s="1" t="n">
        <v>0</v>
      </c>
      <c r="P1430" s="1" t="n">
        <v>0</v>
      </c>
      <c r="Q1430" s="1" t="n">
        <v>1</v>
      </c>
      <c r="R1430" s="1" t="n">
        <v>2.4262E-005</v>
      </c>
      <c r="S1430" s="1" t="n">
        <v>5.403E-007</v>
      </c>
      <c r="T1430" s="1" t="n">
        <v>3</v>
      </c>
      <c r="U1430" s="1" t="n">
        <v>0</v>
      </c>
      <c r="V1430" s="1" t="n">
        <v>0</v>
      </c>
      <c r="W1430" s="186" t="s">
        <v>2165</v>
      </c>
      <c r="X1430" s="1" t="s">
        <v>1613</v>
      </c>
      <c r="Y1430" s="1" t="s">
        <v>309</v>
      </c>
    </row>
    <row r="1431" customFormat="false" ht="14.25" hidden="false" customHeight="true" outlineLevel="0" collapsed="false">
      <c r="A1431" s="1" t="s">
        <v>2164</v>
      </c>
      <c r="B1431" s="1" t="s">
        <v>305</v>
      </c>
      <c r="C1431" s="1" t="n">
        <v>0</v>
      </c>
      <c r="D1431" s="1" t="n">
        <v>200</v>
      </c>
      <c r="E1431" s="1" t="n">
        <v>976</v>
      </c>
      <c r="F1431" s="1" t="s">
        <v>306</v>
      </c>
      <c r="G1431" s="184" t="n">
        <v>0.0024178</v>
      </c>
      <c r="H1431" s="184" t="n">
        <v>5.37E-005</v>
      </c>
      <c r="I1431" s="184" t="n">
        <v>-8.2317E-006</v>
      </c>
      <c r="J1431" s="184" t="n">
        <v>-4.07E-007</v>
      </c>
      <c r="K1431" s="184" t="n">
        <v>0.002426</v>
      </c>
      <c r="L1431" s="184" t="n">
        <v>5.41E-005</v>
      </c>
      <c r="M1431" s="185" t="n">
        <v>1.28</v>
      </c>
      <c r="N1431" s="1" t="n">
        <v>0</v>
      </c>
      <c r="O1431" s="1" t="n">
        <v>0</v>
      </c>
      <c r="P1431" s="1" t="n">
        <v>0</v>
      </c>
      <c r="Q1431" s="1" t="n">
        <v>1</v>
      </c>
      <c r="R1431" s="1" t="n">
        <v>2.426E-005</v>
      </c>
      <c r="S1431" s="1" t="n">
        <v>5.407E-007</v>
      </c>
      <c r="T1431" s="1" t="n">
        <v>3</v>
      </c>
      <c r="U1431" s="1" t="n">
        <v>0</v>
      </c>
      <c r="V1431" s="1" t="n">
        <v>0</v>
      </c>
      <c r="W1431" s="186" t="s">
        <v>2166</v>
      </c>
      <c r="X1431" s="1" t="s">
        <v>1613</v>
      </c>
      <c r="Y1431" s="1" t="s">
        <v>309</v>
      </c>
    </row>
    <row r="1432" customFormat="false" ht="14.25" hidden="false" customHeight="true" outlineLevel="0" collapsed="false">
      <c r="A1432" s="1" t="s">
        <v>2164</v>
      </c>
      <c r="B1432" s="1" t="s">
        <v>305</v>
      </c>
      <c r="C1432" s="1" t="n">
        <v>0</v>
      </c>
      <c r="D1432" s="1" t="n">
        <v>200</v>
      </c>
      <c r="E1432" s="1" t="n">
        <v>976</v>
      </c>
      <c r="F1432" s="1" t="s">
        <v>306</v>
      </c>
      <c r="G1432" s="184" t="n">
        <v>0.002417</v>
      </c>
      <c r="H1432" s="184" t="n">
        <v>5.36E-005</v>
      </c>
      <c r="I1432" s="184" t="n">
        <v>-8.2317E-006</v>
      </c>
      <c r="J1432" s="184" t="n">
        <v>-4.07E-007</v>
      </c>
      <c r="K1432" s="184" t="n">
        <v>0.0024252</v>
      </c>
      <c r="L1432" s="184" t="n">
        <v>5.4E-005</v>
      </c>
      <c r="M1432" s="185" t="n">
        <v>1.28</v>
      </c>
      <c r="N1432" s="1" t="n">
        <v>0</v>
      </c>
      <c r="O1432" s="1" t="n">
        <v>0</v>
      </c>
      <c r="P1432" s="1" t="n">
        <v>0</v>
      </c>
      <c r="Q1432" s="1" t="n">
        <v>1</v>
      </c>
      <c r="R1432" s="1" t="n">
        <v>2.4252E-005</v>
      </c>
      <c r="S1432" s="1" t="n">
        <v>5.402E-007</v>
      </c>
      <c r="T1432" s="1" t="n">
        <v>3</v>
      </c>
      <c r="U1432" s="1" t="n">
        <v>0</v>
      </c>
      <c r="V1432" s="1" t="n">
        <v>0</v>
      </c>
      <c r="W1432" s="186" t="s">
        <v>2167</v>
      </c>
      <c r="X1432" s="1" t="s">
        <v>1613</v>
      </c>
      <c r="Y1432" s="1" t="s">
        <v>309</v>
      </c>
    </row>
    <row r="1433" customFormat="false" ht="14.25" hidden="false" customHeight="true" outlineLevel="0" collapsed="false">
      <c r="A1433" s="1" t="s">
        <v>2168</v>
      </c>
      <c r="B1433" s="1" t="s">
        <v>305</v>
      </c>
      <c r="C1433" s="1" t="n">
        <v>0</v>
      </c>
      <c r="D1433" s="1" t="n">
        <v>200</v>
      </c>
      <c r="E1433" s="1" t="n">
        <v>976</v>
      </c>
      <c r="F1433" s="1" t="s">
        <v>306</v>
      </c>
      <c r="G1433" s="184" t="n">
        <v>0.0016965</v>
      </c>
      <c r="H1433" s="184" t="n">
        <v>3.97E-005</v>
      </c>
      <c r="I1433" s="184" t="n">
        <v>-8.2317E-006</v>
      </c>
      <c r="J1433" s="184" t="n">
        <v>-4.07E-007</v>
      </c>
      <c r="K1433" s="184" t="n">
        <v>0.0017048</v>
      </c>
      <c r="L1433" s="184" t="n">
        <v>4.01E-005</v>
      </c>
      <c r="M1433" s="185" t="n">
        <v>1.35</v>
      </c>
      <c r="N1433" s="1" t="n">
        <v>0</v>
      </c>
      <c r="O1433" s="1" t="n">
        <v>0</v>
      </c>
      <c r="P1433" s="1" t="n">
        <v>0</v>
      </c>
      <c r="Q1433" s="1" t="n">
        <v>1</v>
      </c>
      <c r="R1433" s="1" t="n">
        <v>1.7048E-005</v>
      </c>
      <c r="S1433" s="1" t="n">
        <v>4.011E-007</v>
      </c>
      <c r="T1433" s="1" t="n">
        <v>3</v>
      </c>
      <c r="U1433" s="1" t="n">
        <v>0</v>
      </c>
      <c r="V1433" s="1" t="n">
        <v>0</v>
      </c>
      <c r="W1433" s="186" t="s">
        <v>2169</v>
      </c>
      <c r="X1433" s="1" t="s">
        <v>1613</v>
      </c>
      <c r="Y1433" s="1" t="s">
        <v>309</v>
      </c>
    </row>
    <row r="1434" customFormat="false" ht="14.25" hidden="false" customHeight="true" outlineLevel="0" collapsed="false">
      <c r="A1434" s="1" t="s">
        <v>2168</v>
      </c>
      <c r="B1434" s="1" t="s">
        <v>305</v>
      </c>
      <c r="C1434" s="1" t="n">
        <v>0</v>
      </c>
      <c r="D1434" s="1" t="n">
        <v>200</v>
      </c>
      <c r="E1434" s="1" t="n">
        <v>976</v>
      </c>
      <c r="F1434" s="1" t="s">
        <v>306</v>
      </c>
      <c r="G1434" s="184" t="n">
        <v>0.0016966</v>
      </c>
      <c r="H1434" s="184" t="n">
        <v>3.96E-005</v>
      </c>
      <c r="I1434" s="184" t="n">
        <v>-8.2317E-006</v>
      </c>
      <c r="J1434" s="184" t="n">
        <v>-4.07E-007</v>
      </c>
      <c r="K1434" s="184" t="n">
        <v>0.0017048</v>
      </c>
      <c r="L1434" s="184" t="n">
        <v>4E-005</v>
      </c>
      <c r="M1434" s="185" t="n">
        <v>1.34</v>
      </c>
      <c r="N1434" s="1" t="n">
        <v>0</v>
      </c>
      <c r="O1434" s="1" t="n">
        <v>0</v>
      </c>
      <c r="P1434" s="1" t="n">
        <v>0</v>
      </c>
      <c r="Q1434" s="1" t="n">
        <v>1</v>
      </c>
      <c r="R1434" s="1" t="n">
        <v>1.7048E-005</v>
      </c>
      <c r="S1434" s="1" t="n">
        <v>4.001E-007</v>
      </c>
      <c r="T1434" s="1" t="n">
        <v>3</v>
      </c>
      <c r="U1434" s="1" t="n">
        <v>0</v>
      </c>
      <c r="V1434" s="1" t="n">
        <v>0</v>
      </c>
      <c r="W1434" s="186" t="s">
        <v>2170</v>
      </c>
      <c r="X1434" s="1" t="s">
        <v>1613</v>
      </c>
      <c r="Y1434" s="1" t="s">
        <v>309</v>
      </c>
    </row>
    <row r="1435" customFormat="false" ht="14.25" hidden="false" customHeight="true" outlineLevel="0" collapsed="false">
      <c r="A1435" s="1" t="s">
        <v>2168</v>
      </c>
      <c r="B1435" s="1" t="s">
        <v>305</v>
      </c>
      <c r="C1435" s="1" t="n">
        <v>0</v>
      </c>
      <c r="D1435" s="1" t="n">
        <v>200</v>
      </c>
      <c r="E1435" s="1" t="n">
        <v>976</v>
      </c>
      <c r="F1435" s="1" t="s">
        <v>306</v>
      </c>
      <c r="G1435" s="184" t="n">
        <v>0.0016965</v>
      </c>
      <c r="H1435" s="184" t="n">
        <v>3.97E-005</v>
      </c>
      <c r="I1435" s="184" t="n">
        <v>-8.2317E-006</v>
      </c>
      <c r="J1435" s="184" t="n">
        <v>-4.07E-007</v>
      </c>
      <c r="K1435" s="184" t="n">
        <v>0.0017047</v>
      </c>
      <c r="L1435" s="184" t="n">
        <v>4.02E-005</v>
      </c>
      <c r="M1435" s="185" t="n">
        <v>1.35</v>
      </c>
      <c r="N1435" s="1" t="n">
        <v>0</v>
      </c>
      <c r="O1435" s="1" t="n">
        <v>0</v>
      </c>
      <c r="P1435" s="1" t="n">
        <v>0</v>
      </c>
      <c r="Q1435" s="1" t="n">
        <v>1</v>
      </c>
      <c r="R1435" s="1" t="n">
        <v>1.7047E-005</v>
      </c>
      <c r="S1435" s="1" t="n">
        <v>4.015E-007</v>
      </c>
      <c r="T1435" s="1" t="n">
        <v>3</v>
      </c>
      <c r="U1435" s="1" t="n">
        <v>0</v>
      </c>
      <c r="V1435" s="1" t="n">
        <v>0</v>
      </c>
      <c r="W1435" s="186" t="s">
        <v>2171</v>
      </c>
      <c r="X1435" s="1" t="s">
        <v>1613</v>
      </c>
      <c r="Y1435" s="1" t="s">
        <v>309</v>
      </c>
    </row>
    <row r="1436" customFormat="false" ht="14.25" hidden="false" customHeight="true" outlineLevel="0" collapsed="false">
      <c r="A1436" s="1" t="s">
        <v>2172</v>
      </c>
      <c r="B1436" s="1" t="s">
        <v>305</v>
      </c>
      <c r="C1436" s="1" t="n">
        <v>0</v>
      </c>
      <c r="D1436" s="1" t="n">
        <v>200</v>
      </c>
      <c r="E1436" s="1" t="n">
        <v>976</v>
      </c>
      <c r="F1436" s="1" t="s">
        <v>306</v>
      </c>
      <c r="G1436" s="184" t="n">
        <v>0.0019292</v>
      </c>
      <c r="H1436" s="184" t="n">
        <v>4.7E-005</v>
      </c>
      <c r="I1436" s="184" t="n">
        <v>-8.2317E-006</v>
      </c>
      <c r="J1436" s="184" t="n">
        <v>-4.07E-007</v>
      </c>
      <c r="K1436" s="184" t="n">
        <v>0.0019374</v>
      </c>
      <c r="L1436" s="184" t="n">
        <v>4.74E-005</v>
      </c>
      <c r="M1436" s="185" t="n">
        <v>1.4</v>
      </c>
      <c r="N1436" s="1" t="n">
        <v>0</v>
      </c>
      <c r="O1436" s="1" t="n">
        <v>0</v>
      </c>
      <c r="P1436" s="1" t="n">
        <v>0</v>
      </c>
      <c r="Q1436" s="1" t="n">
        <v>1</v>
      </c>
      <c r="R1436" s="1" t="n">
        <v>1.9374E-005</v>
      </c>
      <c r="S1436" s="1" t="n">
        <v>4.74E-007</v>
      </c>
      <c r="T1436" s="1" t="n">
        <v>3</v>
      </c>
      <c r="U1436" s="1" t="n">
        <v>0</v>
      </c>
      <c r="V1436" s="1" t="n">
        <v>0</v>
      </c>
      <c r="W1436" s="186" t="s">
        <v>2173</v>
      </c>
      <c r="X1436" s="1" t="s">
        <v>1613</v>
      </c>
      <c r="Y1436" s="1" t="s">
        <v>309</v>
      </c>
    </row>
    <row r="1437" customFormat="false" ht="14.25" hidden="false" customHeight="true" outlineLevel="0" collapsed="false">
      <c r="A1437" s="1" t="s">
        <v>2172</v>
      </c>
      <c r="B1437" s="1" t="s">
        <v>305</v>
      </c>
      <c r="C1437" s="1" t="n">
        <v>0</v>
      </c>
      <c r="D1437" s="1" t="n">
        <v>200</v>
      </c>
      <c r="E1437" s="1" t="n">
        <v>976</v>
      </c>
      <c r="F1437" s="1" t="s">
        <v>306</v>
      </c>
      <c r="G1437" s="184" t="n">
        <v>0.0019293</v>
      </c>
      <c r="H1437" s="184" t="n">
        <v>4.65E-005</v>
      </c>
      <c r="I1437" s="184" t="n">
        <v>-8.2317E-006</v>
      </c>
      <c r="J1437" s="184" t="n">
        <v>-4.07E-007</v>
      </c>
      <c r="K1437" s="184" t="n">
        <v>0.0019375</v>
      </c>
      <c r="L1437" s="184" t="n">
        <v>4.69E-005</v>
      </c>
      <c r="M1437" s="185" t="n">
        <v>1.39</v>
      </c>
      <c r="N1437" s="1" t="n">
        <v>0</v>
      </c>
      <c r="O1437" s="1" t="n">
        <v>0</v>
      </c>
      <c r="P1437" s="1" t="n">
        <v>0</v>
      </c>
      <c r="Q1437" s="1" t="n">
        <v>1</v>
      </c>
      <c r="R1437" s="1" t="n">
        <v>1.9375E-005</v>
      </c>
      <c r="S1437" s="1" t="n">
        <v>4.691E-007</v>
      </c>
      <c r="T1437" s="1" t="n">
        <v>3</v>
      </c>
      <c r="U1437" s="1" t="n">
        <v>0</v>
      </c>
      <c r="V1437" s="1" t="n">
        <v>0</v>
      </c>
      <c r="W1437" s="186" t="s">
        <v>2174</v>
      </c>
      <c r="X1437" s="1" t="s">
        <v>1613</v>
      </c>
      <c r="Y1437" s="1" t="s">
        <v>309</v>
      </c>
    </row>
    <row r="1438" customFormat="false" ht="14.25" hidden="false" customHeight="true" outlineLevel="0" collapsed="false">
      <c r="A1438" s="1" t="s">
        <v>2172</v>
      </c>
      <c r="B1438" s="1" t="s">
        <v>305</v>
      </c>
      <c r="C1438" s="1" t="n">
        <v>0</v>
      </c>
      <c r="D1438" s="1" t="n">
        <v>200</v>
      </c>
      <c r="E1438" s="1" t="n">
        <v>976</v>
      </c>
      <c r="F1438" s="1" t="s">
        <v>306</v>
      </c>
      <c r="G1438" s="184" t="n">
        <v>0.0019287</v>
      </c>
      <c r="H1438" s="184" t="n">
        <v>4.67E-005</v>
      </c>
      <c r="I1438" s="184" t="n">
        <v>-8.2317E-006</v>
      </c>
      <c r="J1438" s="184" t="n">
        <v>-4.07E-007</v>
      </c>
      <c r="K1438" s="184" t="n">
        <v>0.001937</v>
      </c>
      <c r="L1438" s="184" t="n">
        <v>4.71E-005</v>
      </c>
      <c r="M1438" s="185" t="n">
        <v>1.39</v>
      </c>
      <c r="N1438" s="1" t="n">
        <v>0</v>
      </c>
      <c r="O1438" s="1" t="n">
        <v>0</v>
      </c>
      <c r="P1438" s="1" t="n">
        <v>0</v>
      </c>
      <c r="Q1438" s="1" t="n">
        <v>1</v>
      </c>
      <c r="R1438" s="1" t="n">
        <v>1.937E-005</v>
      </c>
      <c r="S1438" s="1" t="n">
        <v>4.711E-007</v>
      </c>
      <c r="T1438" s="1" t="n">
        <v>3</v>
      </c>
      <c r="U1438" s="1" t="n">
        <v>0</v>
      </c>
      <c r="V1438" s="1" t="n">
        <v>0</v>
      </c>
      <c r="W1438" s="186" t="s">
        <v>2175</v>
      </c>
      <c r="X1438" s="1" t="s">
        <v>1613</v>
      </c>
      <c r="Y1438" s="1" t="s">
        <v>309</v>
      </c>
    </row>
    <row r="1439" customFormat="false" ht="14.25" hidden="false" customHeight="true" outlineLevel="0" collapsed="false">
      <c r="A1439" s="1" t="s">
        <v>2176</v>
      </c>
      <c r="B1439" s="1" t="s">
        <v>305</v>
      </c>
      <c r="C1439" s="1" t="n">
        <v>0</v>
      </c>
      <c r="D1439" s="1" t="n">
        <v>200</v>
      </c>
      <c r="E1439" s="1" t="n">
        <v>976</v>
      </c>
      <c r="F1439" s="1" t="s">
        <v>306</v>
      </c>
      <c r="G1439" s="184" t="n">
        <v>0.0037282</v>
      </c>
      <c r="H1439" s="184" t="n">
        <v>8.3E-005</v>
      </c>
      <c r="I1439" s="184" t="n">
        <v>-8.2317E-006</v>
      </c>
      <c r="J1439" s="184" t="n">
        <v>-4.07E-007</v>
      </c>
      <c r="K1439" s="184" t="n">
        <v>0.0037364</v>
      </c>
      <c r="L1439" s="184" t="n">
        <v>8.34E-005</v>
      </c>
      <c r="M1439" s="185" t="n">
        <v>1.28</v>
      </c>
      <c r="N1439" s="1" t="n">
        <v>0</v>
      </c>
      <c r="O1439" s="1" t="n">
        <v>0</v>
      </c>
      <c r="P1439" s="1" t="n">
        <v>0</v>
      </c>
      <c r="Q1439" s="1" t="n">
        <v>1</v>
      </c>
      <c r="R1439" s="1" t="n">
        <v>3.7364E-005</v>
      </c>
      <c r="S1439" s="1" t="n">
        <v>8.344E-007</v>
      </c>
      <c r="T1439" s="1" t="n">
        <v>4</v>
      </c>
      <c r="U1439" s="1" t="n">
        <v>0</v>
      </c>
      <c r="V1439" s="1" t="n">
        <v>0</v>
      </c>
      <c r="W1439" s="186" t="s">
        <v>2177</v>
      </c>
      <c r="X1439" s="1" t="s">
        <v>1613</v>
      </c>
      <c r="Y1439" s="1" t="s">
        <v>309</v>
      </c>
    </row>
    <row r="1440" customFormat="false" ht="14.25" hidden="false" customHeight="true" outlineLevel="0" collapsed="false">
      <c r="A1440" s="1" t="s">
        <v>2176</v>
      </c>
      <c r="B1440" s="1" t="s">
        <v>305</v>
      </c>
      <c r="C1440" s="1" t="n">
        <v>0</v>
      </c>
      <c r="D1440" s="1" t="n">
        <v>200</v>
      </c>
      <c r="E1440" s="1" t="n">
        <v>976</v>
      </c>
      <c r="F1440" s="1" t="s">
        <v>306</v>
      </c>
      <c r="G1440" s="184" t="n">
        <v>0.0037282</v>
      </c>
      <c r="H1440" s="184" t="n">
        <v>8.4E-005</v>
      </c>
      <c r="I1440" s="184" t="n">
        <v>-8.2317E-006</v>
      </c>
      <c r="J1440" s="184" t="n">
        <v>-4.07E-007</v>
      </c>
      <c r="K1440" s="184" t="n">
        <v>0.0037365</v>
      </c>
      <c r="L1440" s="184" t="n">
        <v>8.44E-005</v>
      </c>
      <c r="M1440" s="185" t="n">
        <v>1.29</v>
      </c>
      <c r="N1440" s="1" t="n">
        <v>0</v>
      </c>
      <c r="O1440" s="1" t="n">
        <v>0</v>
      </c>
      <c r="P1440" s="1" t="n">
        <v>0</v>
      </c>
      <c r="Q1440" s="1" t="n">
        <v>1</v>
      </c>
      <c r="R1440" s="1" t="n">
        <v>3.7365E-005</v>
      </c>
      <c r="S1440" s="1" t="n">
        <v>8.444E-007</v>
      </c>
      <c r="T1440" s="1" t="n">
        <v>4</v>
      </c>
      <c r="U1440" s="1" t="n">
        <v>0</v>
      </c>
      <c r="V1440" s="1" t="n">
        <v>0</v>
      </c>
      <c r="W1440" s="186" t="s">
        <v>2178</v>
      </c>
      <c r="X1440" s="1" t="s">
        <v>1613</v>
      </c>
      <c r="Y1440" s="1" t="s">
        <v>309</v>
      </c>
    </row>
    <row r="1441" customFormat="false" ht="14.25" hidden="false" customHeight="true" outlineLevel="0" collapsed="false">
      <c r="A1441" s="1" t="s">
        <v>2176</v>
      </c>
      <c r="B1441" s="1" t="s">
        <v>305</v>
      </c>
      <c r="C1441" s="1" t="n">
        <v>0</v>
      </c>
      <c r="D1441" s="1" t="n">
        <v>200</v>
      </c>
      <c r="E1441" s="1" t="n">
        <v>976</v>
      </c>
      <c r="F1441" s="1" t="s">
        <v>306</v>
      </c>
      <c r="G1441" s="184" t="n">
        <v>0.0037279</v>
      </c>
      <c r="H1441" s="184" t="n">
        <v>8.44E-005</v>
      </c>
      <c r="I1441" s="184" t="n">
        <v>-8.2317E-006</v>
      </c>
      <c r="J1441" s="184" t="n">
        <v>-4.07E-007</v>
      </c>
      <c r="K1441" s="184" t="n">
        <v>0.0037361</v>
      </c>
      <c r="L1441" s="184" t="n">
        <v>8.48E-005</v>
      </c>
      <c r="M1441" s="185" t="n">
        <v>1.3</v>
      </c>
      <c r="N1441" s="1" t="n">
        <v>0</v>
      </c>
      <c r="O1441" s="1" t="n">
        <v>0</v>
      </c>
      <c r="P1441" s="1" t="n">
        <v>0</v>
      </c>
      <c r="Q1441" s="1" t="n">
        <v>1</v>
      </c>
      <c r="R1441" s="1" t="n">
        <v>3.7361E-005</v>
      </c>
      <c r="S1441" s="1" t="n">
        <v>8.478E-007</v>
      </c>
      <c r="T1441" s="1" t="n">
        <v>4</v>
      </c>
      <c r="U1441" s="1" t="n">
        <v>0</v>
      </c>
      <c r="V1441" s="1" t="n">
        <v>0</v>
      </c>
      <c r="W1441" s="186" t="s">
        <v>2179</v>
      </c>
      <c r="X1441" s="1" t="s">
        <v>1613</v>
      </c>
      <c r="Y1441" s="1" t="s">
        <v>309</v>
      </c>
    </row>
    <row r="1442" customFormat="false" ht="14.25" hidden="false" customHeight="true" outlineLevel="0" collapsed="false">
      <c r="A1442" s="1" t="s">
        <v>2180</v>
      </c>
      <c r="B1442" s="1" t="s">
        <v>305</v>
      </c>
      <c r="C1442" s="1" t="n">
        <v>0</v>
      </c>
      <c r="D1442" s="1" t="n">
        <v>200</v>
      </c>
      <c r="E1442" s="1" t="n">
        <v>976</v>
      </c>
      <c r="F1442" s="1" t="s">
        <v>306</v>
      </c>
      <c r="G1442" s="184" t="n">
        <v>0.0032492</v>
      </c>
      <c r="H1442" s="184" t="n">
        <v>8.08E-005</v>
      </c>
      <c r="I1442" s="184" t="n">
        <v>-8.2317E-006</v>
      </c>
      <c r="J1442" s="184" t="n">
        <v>-4.07E-007</v>
      </c>
      <c r="K1442" s="184" t="n">
        <v>0.0032574</v>
      </c>
      <c r="L1442" s="184" t="n">
        <v>8.12E-005</v>
      </c>
      <c r="M1442" s="185" t="n">
        <v>1.43</v>
      </c>
      <c r="N1442" s="1" t="n">
        <v>0</v>
      </c>
      <c r="O1442" s="1" t="n">
        <v>0</v>
      </c>
      <c r="P1442" s="1" t="n">
        <v>0</v>
      </c>
      <c r="Q1442" s="1" t="n">
        <v>1</v>
      </c>
      <c r="R1442" s="1" t="n">
        <v>3.2574E-005</v>
      </c>
      <c r="S1442" s="1" t="n">
        <v>8.124E-007</v>
      </c>
      <c r="T1442" s="1" t="n">
        <v>4</v>
      </c>
      <c r="U1442" s="1" t="n">
        <v>0</v>
      </c>
      <c r="V1442" s="1" t="n">
        <v>0</v>
      </c>
      <c r="W1442" s="186" t="s">
        <v>2181</v>
      </c>
      <c r="X1442" s="1" t="s">
        <v>1613</v>
      </c>
      <c r="Y1442" s="1" t="s">
        <v>309</v>
      </c>
    </row>
    <row r="1443" customFormat="false" ht="14.25" hidden="false" customHeight="true" outlineLevel="0" collapsed="false">
      <c r="A1443" s="1" t="s">
        <v>2180</v>
      </c>
      <c r="B1443" s="1" t="s">
        <v>305</v>
      </c>
      <c r="C1443" s="1" t="n">
        <v>0</v>
      </c>
      <c r="D1443" s="1" t="n">
        <v>200</v>
      </c>
      <c r="E1443" s="1" t="n">
        <v>976</v>
      </c>
      <c r="F1443" s="1" t="s">
        <v>306</v>
      </c>
      <c r="G1443" s="184" t="n">
        <v>0.0032488</v>
      </c>
      <c r="H1443" s="184" t="n">
        <v>8.14E-005</v>
      </c>
      <c r="I1443" s="184" t="n">
        <v>-8.2317E-006</v>
      </c>
      <c r="J1443" s="184" t="n">
        <v>-4.07E-007</v>
      </c>
      <c r="K1443" s="184" t="n">
        <v>0.003257</v>
      </c>
      <c r="L1443" s="184" t="n">
        <v>8.18E-005</v>
      </c>
      <c r="M1443" s="185" t="n">
        <v>1.44</v>
      </c>
      <c r="N1443" s="1" t="n">
        <v>0</v>
      </c>
      <c r="O1443" s="1" t="n">
        <v>0</v>
      </c>
      <c r="P1443" s="1" t="n">
        <v>0</v>
      </c>
      <c r="Q1443" s="1" t="n">
        <v>1</v>
      </c>
      <c r="R1443" s="1" t="n">
        <v>3.257E-005</v>
      </c>
      <c r="S1443" s="1" t="n">
        <v>8.18E-007</v>
      </c>
      <c r="T1443" s="1" t="n">
        <v>4</v>
      </c>
      <c r="U1443" s="1" t="n">
        <v>0</v>
      </c>
      <c r="V1443" s="1" t="n">
        <v>0</v>
      </c>
      <c r="W1443" s="186" t="s">
        <v>2182</v>
      </c>
      <c r="X1443" s="1" t="s">
        <v>1613</v>
      </c>
      <c r="Y1443" s="1" t="s">
        <v>309</v>
      </c>
    </row>
    <row r="1444" customFormat="false" ht="14.25" hidden="false" customHeight="true" outlineLevel="0" collapsed="false">
      <c r="A1444" s="1" t="s">
        <v>2180</v>
      </c>
      <c r="B1444" s="1" t="s">
        <v>305</v>
      </c>
      <c r="C1444" s="1" t="n">
        <v>0</v>
      </c>
      <c r="D1444" s="1" t="n">
        <v>200</v>
      </c>
      <c r="E1444" s="1" t="n">
        <v>976</v>
      </c>
      <c r="F1444" s="1" t="s">
        <v>306</v>
      </c>
      <c r="G1444" s="184" t="n">
        <v>0.0032484</v>
      </c>
      <c r="H1444" s="184" t="n">
        <v>8.03E-005</v>
      </c>
      <c r="I1444" s="184" t="n">
        <v>-8.2317E-006</v>
      </c>
      <c r="J1444" s="184" t="n">
        <v>-4.07E-007</v>
      </c>
      <c r="K1444" s="184" t="n">
        <v>0.0032567</v>
      </c>
      <c r="L1444" s="184" t="n">
        <v>8.07E-005</v>
      </c>
      <c r="M1444" s="185" t="n">
        <v>1.42</v>
      </c>
      <c r="N1444" s="1" t="n">
        <v>0</v>
      </c>
      <c r="O1444" s="1" t="n">
        <v>0</v>
      </c>
      <c r="P1444" s="1" t="n">
        <v>0</v>
      </c>
      <c r="Q1444" s="1" t="n">
        <v>1</v>
      </c>
      <c r="R1444" s="1" t="n">
        <v>3.2567E-005</v>
      </c>
      <c r="S1444" s="1" t="n">
        <v>8.069E-007</v>
      </c>
      <c r="T1444" s="1" t="n">
        <v>4</v>
      </c>
      <c r="U1444" s="1" t="n">
        <v>0</v>
      </c>
      <c r="V1444" s="1" t="n">
        <v>0</v>
      </c>
      <c r="W1444" s="186" t="s">
        <v>2183</v>
      </c>
      <c r="X1444" s="1" t="s">
        <v>1613</v>
      </c>
      <c r="Y1444" s="1" t="s">
        <v>309</v>
      </c>
    </row>
    <row r="1445" customFormat="false" ht="14.25" hidden="false" customHeight="true" outlineLevel="0" collapsed="false">
      <c r="A1445" s="1" t="s">
        <v>2184</v>
      </c>
      <c r="B1445" s="1" t="s">
        <v>305</v>
      </c>
      <c r="C1445" s="1" t="n">
        <v>0</v>
      </c>
      <c r="D1445" s="1" t="n">
        <v>200</v>
      </c>
      <c r="E1445" s="1" t="n">
        <v>976</v>
      </c>
      <c r="F1445" s="1" t="s">
        <v>306</v>
      </c>
      <c r="G1445" s="184" t="n">
        <v>0.0035064</v>
      </c>
      <c r="H1445" s="184" t="n">
        <v>0.0001155</v>
      </c>
      <c r="I1445" s="184" t="n">
        <v>-8.2317E-006</v>
      </c>
      <c r="J1445" s="184" t="n">
        <v>-4.07E-007</v>
      </c>
      <c r="K1445" s="184" t="n">
        <v>0.0035147</v>
      </c>
      <c r="L1445" s="184" t="n">
        <v>0.0001159</v>
      </c>
      <c r="M1445" s="185" t="n">
        <v>1.89</v>
      </c>
      <c r="N1445" s="1" t="n">
        <v>0</v>
      </c>
      <c r="O1445" s="1" t="n">
        <v>0</v>
      </c>
      <c r="P1445" s="1" t="n">
        <v>0</v>
      </c>
      <c r="Q1445" s="1" t="n">
        <v>1</v>
      </c>
      <c r="R1445" s="1" t="n">
        <v>3.5147E-005</v>
      </c>
      <c r="S1445" s="1" t="n">
        <v>1.1589E-006</v>
      </c>
      <c r="T1445" s="1" t="n">
        <v>4</v>
      </c>
      <c r="U1445" s="1" t="n">
        <v>0</v>
      </c>
      <c r="V1445" s="1" t="n">
        <v>0</v>
      </c>
      <c r="W1445" s="186" t="s">
        <v>2185</v>
      </c>
      <c r="X1445" s="1" t="s">
        <v>1613</v>
      </c>
      <c r="Y1445" s="1" t="s">
        <v>309</v>
      </c>
    </row>
    <row r="1446" customFormat="false" ht="14.25" hidden="false" customHeight="true" outlineLevel="0" collapsed="false">
      <c r="A1446" s="1" t="s">
        <v>2184</v>
      </c>
      <c r="B1446" s="1" t="s">
        <v>305</v>
      </c>
      <c r="C1446" s="1" t="n">
        <v>0</v>
      </c>
      <c r="D1446" s="1" t="n">
        <v>200</v>
      </c>
      <c r="E1446" s="1" t="n">
        <v>976</v>
      </c>
      <c r="F1446" s="1" t="s">
        <v>306</v>
      </c>
      <c r="G1446" s="184" t="n">
        <v>0.0035068</v>
      </c>
      <c r="H1446" s="184" t="n">
        <v>0.0001147</v>
      </c>
      <c r="I1446" s="184" t="n">
        <v>-8.2317E-006</v>
      </c>
      <c r="J1446" s="184" t="n">
        <v>-4.07E-007</v>
      </c>
      <c r="K1446" s="184" t="n">
        <v>0.003515</v>
      </c>
      <c r="L1446" s="184" t="n">
        <v>0.0001151</v>
      </c>
      <c r="M1446" s="185" t="n">
        <v>1.88</v>
      </c>
      <c r="N1446" s="1" t="n">
        <v>0</v>
      </c>
      <c r="O1446" s="1" t="n">
        <v>0</v>
      </c>
      <c r="P1446" s="1" t="n">
        <v>0</v>
      </c>
      <c r="Q1446" s="1" t="n">
        <v>1</v>
      </c>
      <c r="R1446" s="1" t="n">
        <v>3.515E-005</v>
      </c>
      <c r="S1446" s="1" t="n">
        <v>1.1512E-006</v>
      </c>
      <c r="T1446" s="1" t="n">
        <v>4</v>
      </c>
      <c r="U1446" s="1" t="n">
        <v>0</v>
      </c>
      <c r="V1446" s="1" t="n">
        <v>0</v>
      </c>
      <c r="W1446" s="186" t="s">
        <v>826</v>
      </c>
      <c r="X1446" s="1" t="s">
        <v>1613</v>
      </c>
      <c r="Y1446" s="1" t="s">
        <v>309</v>
      </c>
    </row>
    <row r="1447" customFormat="false" ht="14.25" hidden="false" customHeight="true" outlineLevel="0" collapsed="false">
      <c r="A1447" s="1" t="s">
        <v>2184</v>
      </c>
      <c r="B1447" s="1" t="s">
        <v>305</v>
      </c>
      <c r="C1447" s="1" t="n">
        <v>0</v>
      </c>
      <c r="D1447" s="1" t="n">
        <v>200</v>
      </c>
      <c r="E1447" s="1" t="n">
        <v>976</v>
      </c>
      <c r="F1447" s="1" t="s">
        <v>306</v>
      </c>
      <c r="G1447" s="184" t="n">
        <v>0.0035055</v>
      </c>
      <c r="H1447" s="184" t="n">
        <v>0.0001137</v>
      </c>
      <c r="I1447" s="184" t="n">
        <v>-8.2317E-006</v>
      </c>
      <c r="J1447" s="184" t="n">
        <v>-4.07E-007</v>
      </c>
      <c r="K1447" s="184" t="n">
        <v>0.0035137</v>
      </c>
      <c r="L1447" s="184" t="n">
        <v>0.0001141</v>
      </c>
      <c r="M1447" s="185" t="n">
        <v>1.86</v>
      </c>
      <c r="N1447" s="1" t="n">
        <v>0</v>
      </c>
      <c r="O1447" s="1" t="n">
        <v>0</v>
      </c>
      <c r="P1447" s="1" t="n">
        <v>0</v>
      </c>
      <c r="Q1447" s="1" t="n">
        <v>1</v>
      </c>
      <c r="R1447" s="1" t="n">
        <v>3.5137E-005</v>
      </c>
      <c r="S1447" s="1" t="n">
        <v>1.1407E-006</v>
      </c>
      <c r="T1447" s="1" t="n">
        <v>4</v>
      </c>
      <c r="U1447" s="1" t="n">
        <v>0</v>
      </c>
      <c r="V1447" s="1" t="n">
        <v>0</v>
      </c>
      <c r="W1447" s="186" t="s">
        <v>827</v>
      </c>
      <c r="X1447" s="1" t="s">
        <v>1613</v>
      </c>
      <c r="Y1447" s="1" t="s">
        <v>309</v>
      </c>
    </row>
    <row r="1448" customFormat="false" ht="14.25" hidden="false" customHeight="true" outlineLevel="0" collapsed="false">
      <c r="A1448" s="1" t="s">
        <v>2186</v>
      </c>
      <c r="B1448" s="1" t="s">
        <v>305</v>
      </c>
      <c r="C1448" s="1" t="n">
        <v>0</v>
      </c>
      <c r="D1448" s="1" t="n">
        <v>200</v>
      </c>
      <c r="E1448" s="1" t="n">
        <v>976</v>
      </c>
      <c r="F1448" s="1" t="s">
        <v>306</v>
      </c>
      <c r="G1448" s="184" t="n">
        <v>0.0038818</v>
      </c>
      <c r="H1448" s="184" t="n">
        <v>9.54E-005</v>
      </c>
      <c r="I1448" s="184" t="n">
        <v>-8.2317E-006</v>
      </c>
      <c r="J1448" s="184" t="n">
        <v>-4.07E-007</v>
      </c>
      <c r="K1448" s="184" t="n">
        <v>0.00389</v>
      </c>
      <c r="L1448" s="184" t="n">
        <v>9.58E-005</v>
      </c>
      <c r="M1448" s="185" t="n">
        <v>1.41</v>
      </c>
      <c r="N1448" s="1" t="n">
        <v>0</v>
      </c>
      <c r="O1448" s="1" t="n">
        <v>0</v>
      </c>
      <c r="P1448" s="1" t="n">
        <v>0</v>
      </c>
      <c r="Q1448" s="1" t="n">
        <v>1</v>
      </c>
      <c r="R1448" s="1" t="n">
        <v>3.89E-005</v>
      </c>
      <c r="S1448" s="1" t="n">
        <v>9.584E-007</v>
      </c>
      <c r="T1448" s="1" t="n">
        <v>4</v>
      </c>
      <c r="U1448" s="1" t="n">
        <v>0</v>
      </c>
      <c r="V1448" s="1" t="n">
        <v>0</v>
      </c>
      <c r="W1448" s="186" t="s">
        <v>2187</v>
      </c>
      <c r="X1448" s="1" t="s">
        <v>1613</v>
      </c>
      <c r="Y1448" s="1" t="s">
        <v>309</v>
      </c>
    </row>
    <row r="1449" customFormat="false" ht="14.25" hidden="false" customHeight="true" outlineLevel="0" collapsed="false">
      <c r="A1449" s="1" t="s">
        <v>2186</v>
      </c>
      <c r="B1449" s="1" t="s">
        <v>305</v>
      </c>
      <c r="C1449" s="1" t="n">
        <v>0</v>
      </c>
      <c r="D1449" s="1" t="n">
        <v>200</v>
      </c>
      <c r="E1449" s="1" t="n">
        <v>976</v>
      </c>
      <c r="F1449" s="1" t="s">
        <v>306</v>
      </c>
      <c r="G1449" s="184" t="n">
        <v>0.0038817</v>
      </c>
      <c r="H1449" s="184" t="n">
        <v>9.62E-005</v>
      </c>
      <c r="I1449" s="184" t="n">
        <v>-8.2317E-006</v>
      </c>
      <c r="J1449" s="184" t="n">
        <v>-4.07E-007</v>
      </c>
      <c r="K1449" s="184" t="n">
        <v>0.0038899</v>
      </c>
      <c r="L1449" s="184" t="n">
        <v>9.66E-005</v>
      </c>
      <c r="M1449" s="185" t="n">
        <v>1.42</v>
      </c>
      <c r="N1449" s="1" t="n">
        <v>0</v>
      </c>
      <c r="O1449" s="1" t="n">
        <v>0</v>
      </c>
      <c r="P1449" s="1" t="n">
        <v>0</v>
      </c>
      <c r="Q1449" s="1" t="n">
        <v>1</v>
      </c>
      <c r="R1449" s="1" t="n">
        <v>3.8899E-005</v>
      </c>
      <c r="S1449" s="1" t="n">
        <v>9.662E-007</v>
      </c>
      <c r="T1449" s="1" t="n">
        <v>4</v>
      </c>
      <c r="U1449" s="1" t="n">
        <v>0</v>
      </c>
      <c r="V1449" s="1" t="n">
        <v>0</v>
      </c>
      <c r="W1449" s="186" t="s">
        <v>2188</v>
      </c>
      <c r="X1449" s="1" t="s">
        <v>1613</v>
      </c>
      <c r="Y1449" s="1" t="s">
        <v>309</v>
      </c>
    </row>
    <row r="1450" customFormat="false" ht="14.25" hidden="false" customHeight="true" outlineLevel="0" collapsed="false">
      <c r="A1450" s="1" t="s">
        <v>2186</v>
      </c>
      <c r="B1450" s="1" t="s">
        <v>305</v>
      </c>
      <c r="C1450" s="1" t="n">
        <v>0</v>
      </c>
      <c r="D1450" s="1" t="n">
        <v>200</v>
      </c>
      <c r="E1450" s="1" t="n">
        <v>976</v>
      </c>
      <c r="F1450" s="1" t="s">
        <v>306</v>
      </c>
      <c r="G1450" s="184" t="n">
        <v>0.0038805</v>
      </c>
      <c r="H1450" s="184" t="n">
        <v>9.57E-005</v>
      </c>
      <c r="I1450" s="184" t="n">
        <v>-8.2317E-006</v>
      </c>
      <c r="J1450" s="184" t="n">
        <v>-4.07E-007</v>
      </c>
      <c r="K1450" s="184" t="n">
        <v>0.0038887</v>
      </c>
      <c r="L1450" s="184" t="n">
        <v>9.61E-005</v>
      </c>
      <c r="M1450" s="185" t="n">
        <v>1.42</v>
      </c>
      <c r="N1450" s="1" t="n">
        <v>0</v>
      </c>
      <c r="O1450" s="1" t="n">
        <v>0</v>
      </c>
      <c r="P1450" s="1" t="n">
        <v>0</v>
      </c>
      <c r="Q1450" s="1" t="n">
        <v>1</v>
      </c>
      <c r="R1450" s="1" t="n">
        <v>3.8887E-005</v>
      </c>
      <c r="S1450" s="1" t="n">
        <v>9.608E-007</v>
      </c>
      <c r="T1450" s="1" t="n">
        <v>4</v>
      </c>
      <c r="U1450" s="1" t="n">
        <v>0</v>
      </c>
      <c r="V1450" s="1" t="n">
        <v>0</v>
      </c>
      <c r="W1450" s="186" t="s">
        <v>2189</v>
      </c>
      <c r="X1450" s="1" t="s">
        <v>1613</v>
      </c>
      <c r="Y1450" s="1" t="s">
        <v>309</v>
      </c>
    </row>
    <row r="1451" customFormat="false" ht="14.25" hidden="false" customHeight="true" outlineLevel="0" collapsed="false">
      <c r="A1451" s="1" t="s">
        <v>2190</v>
      </c>
      <c r="B1451" s="1" t="s">
        <v>305</v>
      </c>
      <c r="C1451" s="1" t="n">
        <v>0</v>
      </c>
      <c r="D1451" s="1" t="n">
        <v>200</v>
      </c>
      <c r="E1451" s="1" t="n">
        <v>976</v>
      </c>
      <c r="F1451" s="1" t="s">
        <v>306</v>
      </c>
      <c r="G1451" s="184" t="n">
        <v>0.0029587</v>
      </c>
      <c r="H1451" s="184" t="n">
        <v>7.64E-005</v>
      </c>
      <c r="I1451" s="184" t="n">
        <v>-8.2317E-006</v>
      </c>
      <c r="J1451" s="184" t="n">
        <v>-4.07E-007</v>
      </c>
      <c r="K1451" s="184" t="n">
        <v>0.0029669</v>
      </c>
      <c r="L1451" s="184" t="n">
        <v>7.69E-005</v>
      </c>
      <c r="M1451" s="185" t="n">
        <v>1.48</v>
      </c>
      <c r="N1451" s="1" t="n">
        <v>0</v>
      </c>
      <c r="O1451" s="1" t="n">
        <v>0</v>
      </c>
      <c r="P1451" s="1" t="n">
        <v>0</v>
      </c>
      <c r="Q1451" s="1" t="n">
        <v>1</v>
      </c>
      <c r="R1451" s="1" t="n">
        <v>2.9669E-005</v>
      </c>
      <c r="S1451" s="1" t="n">
        <v>7.685E-007</v>
      </c>
      <c r="T1451" s="1" t="n">
        <v>4</v>
      </c>
      <c r="U1451" s="1" t="n">
        <v>0</v>
      </c>
      <c r="V1451" s="1" t="n">
        <v>0</v>
      </c>
      <c r="W1451" s="186" t="s">
        <v>2191</v>
      </c>
      <c r="X1451" s="1" t="s">
        <v>1613</v>
      </c>
      <c r="Y1451" s="1" t="s">
        <v>309</v>
      </c>
    </row>
    <row r="1452" customFormat="false" ht="14.25" hidden="false" customHeight="true" outlineLevel="0" collapsed="false">
      <c r="A1452" s="1" t="s">
        <v>2190</v>
      </c>
      <c r="B1452" s="1" t="s">
        <v>305</v>
      </c>
      <c r="C1452" s="1" t="n">
        <v>0</v>
      </c>
      <c r="D1452" s="1" t="n">
        <v>200</v>
      </c>
      <c r="E1452" s="1" t="n">
        <v>976</v>
      </c>
      <c r="F1452" s="1" t="s">
        <v>306</v>
      </c>
      <c r="G1452" s="184" t="n">
        <v>0.002958</v>
      </c>
      <c r="H1452" s="184" t="n">
        <v>7.62E-005</v>
      </c>
      <c r="I1452" s="184" t="n">
        <v>-8.2317E-006</v>
      </c>
      <c r="J1452" s="184" t="n">
        <v>-4.07E-007</v>
      </c>
      <c r="K1452" s="184" t="n">
        <v>0.0029662</v>
      </c>
      <c r="L1452" s="184" t="n">
        <v>7.66E-005</v>
      </c>
      <c r="M1452" s="185" t="n">
        <v>1.48</v>
      </c>
      <c r="N1452" s="1" t="n">
        <v>0</v>
      </c>
      <c r="O1452" s="1" t="n">
        <v>0</v>
      </c>
      <c r="P1452" s="1" t="n">
        <v>0</v>
      </c>
      <c r="Q1452" s="1" t="n">
        <v>1</v>
      </c>
      <c r="R1452" s="1" t="n">
        <v>2.9662E-005</v>
      </c>
      <c r="S1452" s="1" t="n">
        <v>7.657E-007</v>
      </c>
      <c r="T1452" s="1" t="n">
        <v>4</v>
      </c>
      <c r="U1452" s="1" t="n">
        <v>0</v>
      </c>
      <c r="V1452" s="1" t="n">
        <v>0</v>
      </c>
      <c r="W1452" s="186" t="s">
        <v>2192</v>
      </c>
      <c r="X1452" s="1" t="s">
        <v>1613</v>
      </c>
      <c r="Y1452" s="1" t="s">
        <v>309</v>
      </c>
    </row>
    <row r="1453" customFormat="false" ht="14.25" hidden="false" customHeight="true" outlineLevel="0" collapsed="false">
      <c r="A1453" s="1" t="s">
        <v>2190</v>
      </c>
      <c r="B1453" s="1" t="s">
        <v>305</v>
      </c>
      <c r="C1453" s="1" t="n">
        <v>0</v>
      </c>
      <c r="D1453" s="1" t="n">
        <v>200</v>
      </c>
      <c r="E1453" s="1" t="n">
        <v>976</v>
      </c>
      <c r="F1453" s="1" t="s">
        <v>306</v>
      </c>
      <c r="G1453" s="184" t="n">
        <v>0.0029581</v>
      </c>
      <c r="H1453" s="184" t="n">
        <v>7.64E-005</v>
      </c>
      <c r="I1453" s="184" t="n">
        <v>-8.2317E-006</v>
      </c>
      <c r="J1453" s="184" t="n">
        <v>-4.07E-007</v>
      </c>
      <c r="K1453" s="184" t="n">
        <v>0.0029663</v>
      </c>
      <c r="L1453" s="184" t="n">
        <v>7.68E-005</v>
      </c>
      <c r="M1453" s="185" t="n">
        <v>1.48</v>
      </c>
      <c r="N1453" s="1" t="n">
        <v>0</v>
      </c>
      <c r="O1453" s="1" t="n">
        <v>0</v>
      </c>
      <c r="P1453" s="1" t="n">
        <v>0</v>
      </c>
      <c r="Q1453" s="1" t="n">
        <v>1</v>
      </c>
      <c r="R1453" s="1" t="n">
        <v>2.9663E-005</v>
      </c>
      <c r="S1453" s="1" t="n">
        <v>7.684E-007</v>
      </c>
      <c r="T1453" s="1" t="n">
        <v>4</v>
      </c>
      <c r="U1453" s="1" t="n">
        <v>0</v>
      </c>
      <c r="V1453" s="1" t="n">
        <v>0</v>
      </c>
      <c r="W1453" s="186" t="s">
        <v>2193</v>
      </c>
      <c r="X1453" s="1" t="s">
        <v>1613</v>
      </c>
      <c r="Y1453" s="1" t="s">
        <v>309</v>
      </c>
    </row>
    <row r="1454" customFormat="false" ht="14.25" hidden="false" customHeight="true" outlineLevel="0" collapsed="false">
      <c r="A1454" s="1" t="s">
        <v>2194</v>
      </c>
      <c r="B1454" s="1" t="s">
        <v>305</v>
      </c>
      <c r="C1454" s="1" t="n">
        <v>0</v>
      </c>
      <c r="D1454" s="1" t="n">
        <v>200</v>
      </c>
      <c r="E1454" s="1" t="n">
        <v>976</v>
      </c>
      <c r="F1454" s="1" t="s">
        <v>306</v>
      </c>
      <c r="G1454" s="184" t="n">
        <v>0.0032699</v>
      </c>
      <c r="H1454" s="184" t="n">
        <v>8.18E-005</v>
      </c>
      <c r="I1454" s="184" t="n">
        <v>-8.2317E-006</v>
      </c>
      <c r="J1454" s="184" t="n">
        <v>-4.07E-007</v>
      </c>
      <c r="K1454" s="184" t="n">
        <v>0.0032781</v>
      </c>
      <c r="L1454" s="184" t="n">
        <v>8.23E-005</v>
      </c>
      <c r="M1454" s="185" t="n">
        <v>1.44</v>
      </c>
      <c r="N1454" s="1" t="n">
        <v>0</v>
      </c>
      <c r="O1454" s="1" t="n">
        <v>0</v>
      </c>
      <c r="P1454" s="1" t="n">
        <v>0</v>
      </c>
      <c r="Q1454" s="1" t="n">
        <v>1</v>
      </c>
      <c r="R1454" s="1" t="n">
        <v>3.2781E-005</v>
      </c>
      <c r="S1454" s="1" t="n">
        <v>8.225E-007</v>
      </c>
      <c r="T1454" s="1" t="n">
        <v>4</v>
      </c>
      <c r="U1454" s="1" t="n">
        <v>0</v>
      </c>
      <c r="V1454" s="1" t="n">
        <v>0</v>
      </c>
      <c r="W1454" s="186" t="s">
        <v>2195</v>
      </c>
      <c r="X1454" s="1" t="s">
        <v>1613</v>
      </c>
      <c r="Y1454" s="1" t="s">
        <v>309</v>
      </c>
    </row>
    <row r="1455" customFormat="false" ht="14.25" hidden="false" customHeight="true" outlineLevel="0" collapsed="false">
      <c r="A1455" s="1" t="s">
        <v>2194</v>
      </c>
      <c r="B1455" s="1" t="s">
        <v>305</v>
      </c>
      <c r="C1455" s="1" t="n">
        <v>0</v>
      </c>
      <c r="D1455" s="1" t="n">
        <v>200</v>
      </c>
      <c r="E1455" s="1" t="n">
        <v>976</v>
      </c>
      <c r="F1455" s="1" t="s">
        <v>306</v>
      </c>
      <c r="G1455" s="184" t="n">
        <v>0.0032693</v>
      </c>
      <c r="H1455" s="184" t="n">
        <v>8.23E-005</v>
      </c>
      <c r="I1455" s="184" t="n">
        <v>-8.2317E-006</v>
      </c>
      <c r="J1455" s="184" t="n">
        <v>-4.07E-007</v>
      </c>
      <c r="K1455" s="184" t="n">
        <v>0.0032775</v>
      </c>
      <c r="L1455" s="184" t="n">
        <v>8.27E-005</v>
      </c>
      <c r="M1455" s="185" t="n">
        <v>1.45</v>
      </c>
      <c r="N1455" s="1" t="n">
        <v>0</v>
      </c>
      <c r="O1455" s="1" t="n">
        <v>0</v>
      </c>
      <c r="P1455" s="1" t="n">
        <v>0</v>
      </c>
      <c r="Q1455" s="1" t="n">
        <v>1</v>
      </c>
      <c r="R1455" s="1" t="n">
        <v>3.2775E-005</v>
      </c>
      <c r="S1455" s="1" t="n">
        <v>8.271E-007</v>
      </c>
      <c r="T1455" s="1" t="n">
        <v>4</v>
      </c>
      <c r="U1455" s="1" t="n">
        <v>0</v>
      </c>
      <c r="V1455" s="1" t="n">
        <v>0</v>
      </c>
      <c r="W1455" s="186" t="s">
        <v>2196</v>
      </c>
      <c r="X1455" s="1" t="s">
        <v>1613</v>
      </c>
      <c r="Y1455" s="1" t="s">
        <v>309</v>
      </c>
    </row>
    <row r="1456" customFormat="false" ht="14.25" hidden="false" customHeight="true" outlineLevel="0" collapsed="false">
      <c r="A1456" s="1" t="s">
        <v>2194</v>
      </c>
      <c r="B1456" s="1" t="s">
        <v>305</v>
      </c>
      <c r="C1456" s="1" t="n">
        <v>0</v>
      </c>
      <c r="D1456" s="1" t="n">
        <v>200</v>
      </c>
      <c r="E1456" s="1" t="n">
        <v>976</v>
      </c>
      <c r="F1456" s="1" t="s">
        <v>306</v>
      </c>
      <c r="G1456" s="184" t="n">
        <v>0.0032693</v>
      </c>
      <c r="H1456" s="184" t="n">
        <v>8.11E-005</v>
      </c>
      <c r="I1456" s="184" t="n">
        <v>-8.2317E-006</v>
      </c>
      <c r="J1456" s="184" t="n">
        <v>-4.07E-007</v>
      </c>
      <c r="K1456" s="184" t="n">
        <v>0.0032775</v>
      </c>
      <c r="L1456" s="184" t="n">
        <v>8.15E-005</v>
      </c>
      <c r="M1456" s="185" t="n">
        <v>1.42</v>
      </c>
      <c r="N1456" s="1" t="n">
        <v>0</v>
      </c>
      <c r="O1456" s="1" t="n">
        <v>0</v>
      </c>
      <c r="P1456" s="1" t="n">
        <v>0</v>
      </c>
      <c r="Q1456" s="1" t="n">
        <v>1</v>
      </c>
      <c r="R1456" s="1" t="n">
        <v>3.2775E-005</v>
      </c>
      <c r="S1456" s="1" t="n">
        <v>8.147E-007</v>
      </c>
      <c r="T1456" s="1" t="n">
        <v>4</v>
      </c>
      <c r="U1456" s="1" t="n">
        <v>0</v>
      </c>
      <c r="V1456" s="1" t="n">
        <v>0</v>
      </c>
      <c r="W1456" s="186" t="s">
        <v>2197</v>
      </c>
      <c r="X1456" s="1" t="s">
        <v>1613</v>
      </c>
      <c r="Y1456" s="1" t="s">
        <v>309</v>
      </c>
    </row>
    <row r="1457" customFormat="false" ht="14.25" hidden="false" customHeight="true" outlineLevel="0" collapsed="false">
      <c r="A1457" s="1" t="s">
        <v>2198</v>
      </c>
      <c r="B1457" s="1" t="s">
        <v>305</v>
      </c>
      <c r="C1457" s="1" t="n">
        <v>0</v>
      </c>
      <c r="D1457" s="1" t="n">
        <v>200</v>
      </c>
      <c r="E1457" s="1" t="n">
        <v>976</v>
      </c>
      <c r="F1457" s="1" t="s">
        <v>306</v>
      </c>
      <c r="G1457" s="184" t="n">
        <v>0.0042054</v>
      </c>
      <c r="H1457" s="184" t="n">
        <v>0.0001014</v>
      </c>
      <c r="I1457" s="184" t="n">
        <v>-8.2317E-006</v>
      </c>
      <c r="J1457" s="184" t="n">
        <v>-4.07E-007</v>
      </c>
      <c r="K1457" s="184" t="n">
        <v>0.0042136</v>
      </c>
      <c r="L1457" s="184" t="n">
        <v>0.0001018</v>
      </c>
      <c r="M1457" s="185" t="n">
        <v>1.38</v>
      </c>
      <c r="N1457" s="1" t="n">
        <v>0</v>
      </c>
      <c r="O1457" s="1" t="n">
        <v>0</v>
      </c>
      <c r="P1457" s="1" t="n">
        <v>0</v>
      </c>
      <c r="Q1457" s="1" t="n">
        <v>1</v>
      </c>
      <c r="R1457" s="1" t="n">
        <v>4.2136E-005</v>
      </c>
      <c r="S1457" s="1" t="n">
        <v>1.0178E-006</v>
      </c>
      <c r="T1457" s="1" t="n">
        <v>4</v>
      </c>
      <c r="U1457" s="1" t="n">
        <v>0</v>
      </c>
      <c r="V1457" s="1" t="n">
        <v>0</v>
      </c>
      <c r="W1457" s="186" t="s">
        <v>2199</v>
      </c>
      <c r="X1457" s="1" t="s">
        <v>1613</v>
      </c>
      <c r="Y1457" s="1" t="s">
        <v>309</v>
      </c>
    </row>
    <row r="1458" customFormat="false" ht="14.25" hidden="false" customHeight="true" outlineLevel="0" collapsed="false">
      <c r="A1458" s="1" t="s">
        <v>2198</v>
      </c>
      <c r="B1458" s="1" t="s">
        <v>305</v>
      </c>
      <c r="C1458" s="1" t="n">
        <v>0</v>
      </c>
      <c r="D1458" s="1" t="n">
        <v>200</v>
      </c>
      <c r="E1458" s="1" t="n">
        <v>976</v>
      </c>
      <c r="F1458" s="1" t="s">
        <v>306</v>
      </c>
      <c r="G1458" s="184" t="n">
        <v>0.0042023</v>
      </c>
      <c r="H1458" s="184" t="n">
        <v>0.0001002</v>
      </c>
      <c r="I1458" s="184" t="n">
        <v>-8.2317E-006</v>
      </c>
      <c r="J1458" s="184" t="n">
        <v>-4.07E-007</v>
      </c>
      <c r="K1458" s="184" t="n">
        <v>0.0042105</v>
      </c>
      <c r="L1458" s="184" t="n">
        <v>0.0001006</v>
      </c>
      <c r="M1458" s="185" t="n">
        <v>1.37</v>
      </c>
      <c r="N1458" s="1" t="n">
        <v>0</v>
      </c>
      <c r="O1458" s="1" t="n">
        <v>0</v>
      </c>
      <c r="P1458" s="1" t="n">
        <v>0</v>
      </c>
      <c r="Q1458" s="1" t="n">
        <v>1</v>
      </c>
      <c r="R1458" s="1" t="n">
        <v>4.2105E-005</v>
      </c>
      <c r="S1458" s="1" t="n">
        <v>1.0063E-006</v>
      </c>
      <c r="T1458" s="1" t="n">
        <v>4</v>
      </c>
      <c r="U1458" s="1" t="n">
        <v>0</v>
      </c>
      <c r="V1458" s="1" t="n">
        <v>0</v>
      </c>
      <c r="W1458" s="186" t="s">
        <v>2200</v>
      </c>
      <c r="X1458" s="1" t="s">
        <v>1613</v>
      </c>
      <c r="Y1458" s="1" t="s">
        <v>309</v>
      </c>
    </row>
    <row r="1459" customFormat="false" ht="14.25" hidden="false" customHeight="true" outlineLevel="0" collapsed="false">
      <c r="A1459" s="1" t="s">
        <v>2198</v>
      </c>
      <c r="B1459" s="1" t="s">
        <v>305</v>
      </c>
      <c r="C1459" s="1" t="n">
        <v>0</v>
      </c>
      <c r="D1459" s="1" t="n">
        <v>200</v>
      </c>
      <c r="E1459" s="1" t="n">
        <v>976</v>
      </c>
      <c r="F1459" s="1" t="s">
        <v>306</v>
      </c>
      <c r="G1459" s="184" t="n">
        <v>0.0042011</v>
      </c>
      <c r="H1459" s="184" t="n">
        <v>0.0001012</v>
      </c>
      <c r="I1459" s="184" t="n">
        <v>-8.2317E-006</v>
      </c>
      <c r="J1459" s="184" t="n">
        <v>-4.07E-007</v>
      </c>
      <c r="K1459" s="184" t="n">
        <v>0.0042093</v>
      </c>
      <c r="L1459" s="184" t="n">
        <v>0.0001016</v>
      </c>
      <c r="M1459" s="185" t="n">
        <v>1.38</v>
      </c>
      <c r="N1459" s="1" t="n">
        <v>0</v>
      </c>
      <c r="O1459" s="1" t="n">
        <v>0</v>
      </c>
      <c r="P1459" s="1" t="n">
        <v>0</v>
      </c>
      <c r="Q1459" s="1" t="n">
        <v>1</v>
      </c>
      <c r="R1459" s="1" t="n">
        <v>4.2093E-005</v>
      </c>
      <c r="S1459" s="1" t="n">
        <v>1.0156E-006</v>
      </c>
      <c r="T1459" s="1" t="n">
        <v>4</v>
      </c>
      <c r="U1459" s="1" t="n">
        <v>0</v>
      </c>
      <c r="V1459" s="1" t="n">
        <v>0</v>
      </c>
      <c r="W1459" s="186" t="s">
        <v>2201</v>
      </c>
      <c r="X1459" s="1" t="s">
        <v>1613</v>
      </c>
      <c r="Y1459" s="1" t="s">
        <v>309</v>
      </c>
    </row>
    <row r="1460" customFormat="false" ht="14.25" hidden="false" customHeight="true" outlineLevel="0" collapsed="false">
      <c r="A1460" s="1" t="s">
        <v>2202</v>
      </c>
      <c r="B1460" s="1" t="s">
        <v>305</v>
      </c>
      <c r="C1460" s="1" t="n">
        <v>0</v>
      </c>
      <c r="D1460" s="1" t="n">
        <v>200</v>
      </c>
      <c r="E1460" s="1" t="n">
        <v>976</v>
      </c>
      <c r="F1460" s="1" t="s">
        <v>306</v>
      </c>
      <c r="G1460" s="184" t="n">
        <v>0.0053026</v>
      </c>
      <c r="H1460" s="184" t="n">
        <v>0.0001887</v>
      </c>
      <c r="I1460" s="184" t="n">
        <v>-8.0584E-006</v>
      </c>
      <c r="J1460" s="184" t="n">
        <v>-5.619E-007</v>
      </c>
      <c r="K1460" s="184" t="n">
        <v>0.0053107</v>
      </c>
      <c r="L1460" s="184" t="n">
        <v>0.0001893</v>
      </c>
      <c r="M1460" s="185" t="n">
        <v>2.04</v>
      </c>
      <c r="N1460" s="1" t="n">
        <v>0</v>
      </c>
      <c r="O1460" s="1" t="n">
        <v>0</v>
      </c>
      <c r="P1460" s="1" t="n">
        <v>0</v>
      </c>
      <c r="Q1460" s="1" t="n">
        <v>1</v>
      </c>
      <c r="R1460" s="1" t="n">
        <v>5.3107E-005</v>
      </c>
      <c r="S1460" s="1" t="n">
        <v>1.8926E-006</v>
      </c>
      <c r="T1460" s="1" t="n">
        <v>4</v>
      </c>
      <c r="U1460" s="1" t="n">
        <v>0</v>
      </c>
      <c r="V1460" s="1" t="n">
        <v>0</v>
      </c>
      <c r="W1460" s="186" t="s">
        <v>2203</v>
      </c>
      <c r="X1460" s="1" t="s">
        <v>2204</v>
      </c>
      <c r="Y1460" s="1" t="s">
        <v>309</v>
      </c>
    </row>
    <row r="1461" customFormat="false" ht="14.25" hidden="false" customHeight="true" outlineLevel="0" collapsed="false">
      <c r="A1461" s="1" t="s">
        <v>2202</v>
      </c>
      <c r="B1461" s="1" t="s">
        <v>305</v>
      </c>
      <c r="C1461" s="1" t="n">
        <v>0</v>
      </c>
      <c r="D1461" s="1" t="n">
        <v>200</v>
      </c>
      <c r="E1461" s="1" t="n">
        <v>976</v>
      </c>
      <c r="F1461" s="1" t="s">
        <v>306</v>
      </c>
      <c r="G1461" s="184" t="n">
        <v>0.0053038</v>
      </c>
      <c r="H1461" s="184" t="n">
        <v>0.000187</v>
      </c>
      <c r="I1461" s="184" t="n">
        <v>-8.0584E-006</v>
      </c>
      <c r="J1461" s="184" t="n">
        <v>-5.619E-007</v>
      </c>
      <c r="K1461" s="184" t="n">
        <v>0.0053119</v>
      </c>
      <c r="L1461" s="184" t="n">
        <v>0.0001876</v>
      </c>
      <c r="M1461" s="185" t="n">
        <v>2.02</v>
      </c>
      <c r="N1461" s="1" t="n">
        <v>0</v>
      </c>
      <c r="O1461" s="1" t="n">
        <v>0</v>
      </c>
      <c r="P1461" s="1" t="n">
        <v>0</v>
      </c>
      <c r="Q1461" s="1" t="n">
        <v>1</v>
      </c>
      <c r="R1461" s="1" t="n">
        <v>5.3119E-005</v>
      </c>
      <c r="S1461" s="1" t="n">
        <v>1.8761E-006</v>
      </c>
      <c r="T1461" s="1" t="n">
        <v>4</v>
      </c>
      <c r="U1461" s="1" t="n">
        <v>0</v>
      </c>
      <c r="V1461" s="1" t="n">
        <v>0</v>
      </c>
      <c r="W1461" s="186" t="s">
        <v>2205</v>
      </c>
      <c r="X1461" s="1" t="s">
        <v>2204</v>
      </c>
      <c r="Y1461" s="1" t="s">
        <v>309</v>
      </c>
    </row>
    <row r="1462" customFormat="false" ht="14.25" hidden="false" customHeight="true" outlineLevel="0" collapsed="false">
      <c r="A1462" s="1" t="s">
        <v>2202</v>
      </c>
      <c r="B1462" s="1" t="s">
        <v>305</v>
      </c>
      <c r="C1462" s="1" t="n">
        <v>0</v>
      </c>
      <c r="D1462" s="1" t="n">
        <v>200</v>
      </c>
      <c r="E1462" s="1" t="n">
        <v>976</v>
      </c>
      <c r="F1462" s="1" t="s">
        <v>306</v>
      </c>
      <c r="G1462" s="184" t="n">
        <v>0.0053023</v>
      </c>
      <c r="H1462" s="184" t="n">
        <v>0.0001871</v>
      </c>
      <c r="I1462" s="184" t="n">
        <v>-8.0584E-006</v>
      </c>
      <c r="J1462" s="184" t="n">
        <v>-5.619E-007</v>
      </c>
      <c r="K1462" s="184" t="n">
        <v>0.0053104</v>
      </c>
      <c r="L1462" s="184" t="n">
        <v>0.0001876</v>
      </c>
      <c r="M1462" s="185" t="n">
        <v>2.02</v>
      </c>
      <c r="N1462" s="1" t="n">
        <v>0</v>
      </c>
      <c r="O1462" s="1" t="n">
        <v>0</v>
      </c>
      <c r="P1462" s="1" t="n">
        <v>0</v>
      </c>
      <c r="Q1462" s="1" t="n">
        <v>1</v>
      </c>
      <c r="R1462" s="1" t="n">
        <v>5.3104E-005</v>
      </c>
      <c r="S1462" s="1" t="n">
        <v>1.8765E-006</v>
      </c>
      <c r="T1462" s="1" t="n">
        <v>4</v>
      </c>
      <c r="U1462" s="1" t="n">
        <v>0</v>
      </c>
      <c r="V1462" s="1" t="n">
        <v>0</v>
      </c>
      <c r="W1462" s="186" t="s">
        <v>2206</v>
      </c>
      <c r="X1462" s="1" t="s">
        <v>2204</v>
      </c>
      <c r="Y1462" s="1" t="s">
        <v>309</v>
      </c>
    </row>
    <row r="1463" customFormat="false" ht="14.25" hidden="false" customHeight="true" outlineLevel="0" collapsed="false">
      <c r="A1463" s="1" t="s">
        <v>2207</v>
      </c>
      <c r="B1463" s="1" t="s">
        <v>305</v>
      </c>
      <c r="C1463" s="1" t="n">
        <v>0</v>
      </c>
      <c r="D1463" s="1" t="n">
        <v>200</v>
      </c>
      <c r="E1463" s="1" t="n">
        <v>976</v>
      </c>
      <c r="F1463" s="1" t="s">
        <v>306</v>
      </c>
      <c r="G1463" s="184" t="n">
        <v>0.0028099</v>
      </c>
      <c r="H1463" s="184" t="n">
        <v>0.000104</v>
      </c>
      <c r="I1463" s="184" t="n">
        <v>-8.0584E-006</v>
      </c>
      <c r="J1463" s="184" t="n">
        <v>-5.619E-007</v>
      </c>
      <c r="K1463" s="184" t="n">
        <v>0.002818</v>
      </c>
      <c r="L1463" s="184" t="n">
        <v>0.0001045</v>
      </c>
      <c r="M1463" s="185" t="n">
        <v>2.12</v>
      </c>
      <c r="N1463" s="1" t="n">
        <v>0</v>
      </c>
      <c r="O1463" s="1" t="n">
        <v>0</v>
      </c>
      <c r="P1463" s="1" t="n">
        <v>0</v>
      </c>
      <c r="Q1463" s="1" t="n">
        <v>1</v>
      </c>
      <c r="R1463" s="1" t="n">
        <v>2.818E-005</v>
      </c>
      <c r="S1463" s="1" t="n">
        <v>1.0454E-006</v>
      </c>
      <c r="T1463" s="1" t="n">
        <v>3</v>
      </c>
      <c r="U1463" s="1" t="n">
        <v>0</v>
      </c>
      <c r="V1463" s="1" t="n">
        <v>0</v>
      </c>
      <c r="W1463" s="186" t="s">
        <v>2208</v>
      </c>
      <c r="X1463" s="1" t="s">
        <v>2204</v>
      </c>
      <c r="Y1463" s="1" t="s">
        <v>309</v>
      </c>
    </row>
    <row r="1464" customFormat="false" ht="14.25" hidden="false" customHeight="true" outlineLevel="0" collapsed="false">
      <c r="A1464" s="1" t="s">
        <v>2207</v>
      </c>
      <c r="B1464" s="1" t="s">
        <v>305</v>
      </c>
      <c r="C1464" s="1" t="n">
        <v>0</v>
      </c>
      <c r="D1464" s="1" t="n">
        <v>200</v>
      </c>
      <c r="E1464" s="1" t="n">
        <v>976</v>
      </c>
      <c r="F1464" s="1" t="s">
        <v>306</v>
      </c>
      <c r="G1464" s="184" t="n">
        <v>0.0028091</v>
      </c>
      <c r="H1464" s="184" t="n">
        <v>0.0001036</v>
      </c>
      <c r="I1464" s="184" t="n">
        <v>-8.0584E-006</v>
      </c>
      <c r="J1464" s="184" t="n">
        <v>-5.619E-007</v>
      </c>
      <c r="K1464" s="184" t="n">
        <v>0.0028171</v>
      </c>
      <c r="L1464" s="184" t="n">
        <v>0.0001041</v>
      </c>
      <c r="M1464" s="185" t="n">
        <v>2.12</v>
      </c>
      <c r="N1464" s="1" t="n">
        <v>0</v>
      </c>
      <c r="O1464" s="1" t="n">
        <v>0</v>
      </c>
      <c r="P1464" s="1" t="n">
        <v>0</v>
      </c>
      <c r="Q1464" s="1" t="n">
        <v>1</v>
      </c>
      <c r="R1464" s="1" t="n">
        <v>2.8171E-005</v>
      </c>
      <c r="S1464" s="1" t="n">
        <v>1.0413E-006</v>
      </c>
      <c r="T1464" s="1" t="n">
        <v>3</v>
      </c>
      <c r="U1464" s="1" t="n">
        <v>0</v>
      </c>
      <c r="V1464" s="1" t="n">
        <v>0</v>
      </c>
      <c r="W1464" s="186" t="s">
        <v>2209</v>
      </c>
      <c r="X1464" s="1" t="s">
        <v>2204</v>
      </c>
      <c r="Y1464" s="1" t="s">
        <v>309</v>
      </c>
    </row>
    <row r="1465" customFormat="false" ht="14.25" hidden="false" customHeight="true" outlineLevel="0" collapsed="false">
      <c r="A1465" s="1" t="s">
        <v>2207</v>
      </c>
      <c r="B1465" s="1" t="s">
        <v>305</v>
      </c>
      <c r="C1465" s="1" t="n">
        <v>0</v>
      </c>
      <c r="D1465" s="1" t="n">
        <v>200</v>
      </c>
      <c r="E1465" s="1" t="n">
        <v>976</v>
      </c>
      <c r="F1465" s="1" t="s">
        <v>306</v>
      </c>
      <c r="G1465" s="184" t="n">
        <v>0.0028095</v>
      </c>
      <c r="H1465" s="184" t="n">
        <v>0.0001033</v>
      </c>
      <c r="I1465" s="184" t="n">
        <v>-8.0584E-006</v>
      </c>
      <c r="J1465" s="184" t="n">
        <v>-5.619E-007</v>
      </c>
      <c r="K1465" s="184" t="n">
        <v>0.0028176</v>
      </c>
      <c r="L1465" s="184" t="n">
        <v>0.0001039</v>
      </c>
      <c r="M1465" s="185" t="n">
        <v>2.11</v>
      </c>
      <c r="N1465" s="1" t="n">
        <v>0</v>
      </c>
      <c r="O1465" s="1" t="n">
        <v>0</v>
      </c>
      <c r="P1465" s="1" t="n">
        <v>0</v>
      </c>
      <c r="Q1465" s="1" t="n">
        <v>1</v>
      </c>
      <c r="R1465" s="1" t="n">
        <v>2.8176E-005</v>
      </c>
      <c r="S1465" s="1" t="n">
        <v>1.0389E-006</v>
      </c>
      <c r="T1465" s="1" t="n">
        <v>3</v>
      </c>
      <c r="U1465" s="1" t="n">
        <v>0</v>
      </c>
      <c r="V1465" s="1" t="n">
        <v>0</v>
      </c>
      <c r="W1465" s="186" t="s">
        <v>2210</v>
      </c>
      <c r="X1465" s="1" t="s">
        <v>2204</v>
      </c>
      <c r="Y1465" s="1" t="s">
        <v>309</v>
      </c>
    </row>
    <row r="1466" customFormat="false" ht="14.25" hidden="false" customHeight="true" outlineLevel="0" collapsed="false">
      <c r="A1466" s="1" t="s">
        <v>2211</v>
      </c>
      <c r="B1466" s="1" t="s">
        <v>305</v>
      </c>
      <c r="C1466" s="1" t="n">
        <v>0</v>
      </c>
      <c r="D1466" s="1" t="n">
        <v>200</v>
      </c>
      <c r="E1466" s="1" t="n">
        <v>976</v>
      </c>
      <c r="F1466" s="1" t="s">
        <v>306</v>
      </c>
      <c r="G1466" s="184" t="n">
        <v>0.0027384</v>
      </c>
      <c r="H1466" s="184" t="n">
        <v>0.0001022</v>
      </c>
      <c r="I1466" s="184" t="n">
        <v>-8.0584E-006</v>
      </c>
      <c r="J1466" s="184" t="n">
        <v>-5.619E-007</v>
      </c>
      <c r="K1466" s="184" t="n">
        <v>0.0027464</v>
      </c>
      <c r="L1466" s="184" t="n">
        <v>0.0001028</v>
      </c>
      <c r="M1466" s="185" t="n">
        <v>2.14</v>
      </c>
      <c r="N1466" s="1" t="n">
        <v>0</v>
      </c>
      <c r="O1466" s="1" t="n">
        <v>0</v>
      </c>
      <c r="P1466" s="1" t="n">
        <v>0</v>
      </c>
      <c r="Q1466" s="1" t="n">
        <v>1</v>
      </c>
      <c r="R1466" s="1" t="n">
        <v>2.7464E-005</v>
      </c>
      <c r="S1466" s="1" t="n">
        <v>1.0276E-006</v>
      </c>
      <c r="T1466" s="1" t="n">
        <v>3</v>
      </c>
      <c r="U1466" s="1" t="n">
        <v>0</v>
      </c>
      <c r="V1466" s="1" t="n">
        <v>0</v>
      </c>
      <c r="W1466" s="186" t="s">
        <v>2212</v>
      </c>
      <c r="X1466" s="1" t="s">
        <v>2204</v>
      </c>
      <c r="Y1466" s="1" t="s">
        <v>309</v>
      </c>
    </row>
    <row r="1467" customFormat="false" ht="14.25" hidden="false" customHeight="true" outlineLevel="0" collapsed="false">
      <c r="A1467" s="1" t="s">
        <v>2211</v>
      </c>
      <c r="B1467" s="1" t="s">
        <v>305</v>
      </c>
      <c r="C1467" s="1" t="n">
        <v>0</v>
      </c>
      <c r="D1467" s="1" t="n">
        <v>200</v>
      </c>
      <c r="E1467" s="1" t="n">
        <v>976</v>
      </c>
      <c r="F1467" s="1" t="s">
        <v>306</v>
      </c>
      <c r="G1467" s="184" t="n">
        <v>0.0027388</v>
      </c>
      <c r="H1467" s="184" t="n">
        <v>0.0001025</v>
      </c>
      <c r="I1467" s="184" t="n">
        <v>-8.0584E-006</v>
      </c>
      <c r="J1467" s="184" t="n">
        <v>-5.619E-007</v>
      </c>
      <c r="K1467" s="184" t="n">
        <v>0.0027468</v>
      </c>
      <c r="L1467" s="184" t="n">
        <v>0.000103</v>
      </c>
      <c r="M1467" s="185" t="n">
        <v>2.15</v>
      </c>
      <c r="N1467" s="1" t="n">
        <v>0</v>
      </c>
      <c r="O1467" s="1" t="n">
        <v>0</v>
      </c>
      <c r="P1467" s="1" t="n">
        <v>0</v>
      </c>
      <c r="Q1467" s="1" t="n">
        <v>1</v>
      </c>
      <c r="R1467" s="1" t="n">
        <v>2.7468E-005</v>
      </c>
      <c r="S1467" s="1" t="n">
        <v>1.0304E-006</v>
      </c>
      <c r="T1467" s="1" t="n">
        <v>3</v>
      </c>
      <c r="U1467" s="1" t="n">
        <v>0</v>
      </c>
      <c r="V1467" s="1" t="n">
        <v>0</v>
      </c>
      <c r="W1467" s="186" t="s">
        <v>2213</v>
      </c>
      <c r="X1467" s="1" t="s">
        <v>2204</v>
      </c>
      <c r="Y1467" s="1" t="s">
        <v>309</v>
      </c>
    </row>
    <row r="1468" customFormat="false" ht="14.25" hidden="false" customHeight="true" outlineLevel="0" collapsed="false">
      <c r="A1468" s="1" t="s">
        <v>2211</v>
      </c>
      <c r="B1468" s="1" t="s">
        <v>305</v>
      </c>
      <c r="C1468" s="1" t="n">
        <v>0</v>
      </c>
      <c r="D1468" s="1" t="n">
        <v>200</v>
      </c>
      <c r="E1468" s="1" t="n">
        <v>976</v>
      </c>
      <c r="F1468" s="1" t="s">
        <v>306</v>
      </c>
      <c r="G1468" s="184" t="n">
        <v>0.0027391</v>
      </c>
      <c r="H1468" s="184" t="n">
        <v>0.0001025</v>
      </c>
      <c r="I1468" s="184" t="n">
        <v>-8.0584E-006</v>
      </c>
      <c r="J1468" s="184" t="n">
        <v>-5.619E-007</v>
      </c>
      <c r="K1468" s="184" t="n">
        <v>0.0027472</v>
      </c>
      <c r="L1468" s="184" t="n">
        <v>0.0001031</v>
      </c>
      <c r="M1468" s="185" t="n">
        <v>2.15</v>
      </c>
      <c r="N1468" s="1" t="n">
        <v>0</v>
      </c>
      <c r="O1468" s="1" t="n">
        <v>0</v>
      </c>
      <c r="P1468" s="1" t="n">
        <v>0</v>
      </c>
      <c r="Q1468" s="1" t="n">
        <v>1</v>
      </c>
      <c r="R1468" s="1" t="n">
        <v>2.7472E-005</v>
      </c>
      <c r="S1468" s="1" t="n">
        <v>1.0306E-006</v>
      </c>
      <c r="T1468" s="1" t="n">
        <v>3</v>
      </c>
      <c r="U1468" s="1" t="n">
        <v>0</v>
      </c>
      <c r="V1468" s="1" t="n">
        <v>0</v>
      </c>
      <c r="W1468" s="186" t="s">
        <v>2214</v>
      </c>
      <c r="X1468" s="1" t="s">
        <v>2204</v>
      </c>
      <c r="Y1468" s="1" t="s">
        <v>309</v>
      </c>
    </row>
    <row r="1469" customFormat="false" ht="14.25" hidden="false" customHeight="true" outlineLevel="0" collapsed="false">
      <c r="A1469" s="1" t="s">
        <v>2215</v>
      </c>
      <c r="B1469" s="1" t="s">
        <v>305</v>
      </c>
      <c r="C1469" s="1" t="n">
        <v>0</v>
      </c>
      <c r="D1469" s="1" t="n">
        <v>200</v>
      </c>
      <c r="E1469" s="1" t="n">
        <v>976</v>
      </c>
      <c r="F1469" s="1" t="s">
        <v>306</v>
      </c>
      <c r="G1469" s="184" t="n">
        <v>0.0024249</v>
      </c>
      <c r="H1469" s="184" t="n">
        <v>9.11E-005</v>
      </c>
      <c r="I1469" s="184" t="n">
        <v>-8.0584E-006</v>
      </c>
      <c r="J1469" s="184" t="n">
        <v>-5.619E-007</v>
      </c>
      <c r="K1469" s="184" t="n">
        <v>0.002433</v>
      </c>
      <c r="L1469" s="184" t="n">
        <v>9.16E-005</v>
      </c>
      <c r="M1469" s="185" t="n">
        <v>2.16</v>
      </c>
      <c r="N1469" s="1" t="n">
        <v>0</v>
      </c>
      <c r="O1469" s="1" t="n">
        <v>0</v>
      </c>
      <c r="P1469" s="1" t="n">
        <v>0</v>
      </c>
      <c r="Q1469" s="1" t="n">
        <v>1</v>
      </c>
      <c r="R1469" s="1" t="n">
        <v>2.433E-005</v>
      </c>
      <c r="S1469" s="1" t="n">
        <v>9.164E-007</v>
      </c>
      <c r="T1469" s="1" t="n">
        <v>3</v>
      </c>
      <c r="U1469" s="1" t="n">
        <v>0</v>
      </c>
      <c r="V1469" s="1" t="n">
        <v>0</v>
      </c>
      <c r="W1469" s="186" t="s">
        <v>2216</v>
      </c>
      <c r="X1469" s="1" t="s">
        <v>2204</v>
      </c>
      <c r="Y1469" s="1" t="s">
        <v>309</v>
      </c>
    </row>
    <row r="1470" customFormat="false" ht="14.25" hidden="false" customHeight="true" outlineLevel="0" collapsed="false">
      <c r="A1470" s="1" t="s">
        <v>2215</v>
      </c>
      <c r="B1470" s="1" t="s">
        <v>305</v>
      </c>
      <c r="C1470" s="1" t="n">
        <v>0</v>
      </c>
      <c r="D1470" s="1" t="n">
        <v>200</v>
      </c>
      <c r="E1470" s="1" t="n">
        <v>976</v>
      </c>
      <c r="F1470" s="1" t="s">
        <v>306</v>
      </c>
      <c r="G1470" s="184" t="n">
        <v>0.0024241</v>
      </c>
      <c r="H1470" s="184" t="n">
        <v>9.12E-005</v>
      </c>
      <c r="I1470" s="184" t="n">
        <v>-8.0584E-006</v>
      </c>
      <c r="J1470" s="184" t="n">
        <v>-5.619E-007</v>
      </c>
      <c r="K1470" s="184" t="n">
        <v>0.0024321</v>
      </c>
      <c r="L1470" s="184" t="n">
        <v>9.18E-005</v>
      </c>
      <c r="M1470" s="185" t="n">
        <v>2.16</v>
      </c>
      <c r="N1470" s="1" t="n">
        <v>0</v>
      </c>
      <c r="O1470" s="1" t="n">
        <v>0</v>
      </c>
      <c r="P1470" s="1" t="n">
        <v>0</v>
      </c>
      <c r="Q1470" s="1" t="n">
        <v>1</v>
      </c>
      <c r="R1470" s="1" t="n">
        <v>2.4321E-005</v>
      </c>
      <c r="S1470" s="1" t="n">
        <v>9.178E-007</v>
      </c>
      <c r="T1470" s="1" t="n">
        <v>3</v>
      </c>
      <c r="U1470" s="1" t="n">
        <v>0</v>
      </c>
      <c r="V1470" s="1" t="n">
        <v>0</v>
      </c>
      <c r="W1470" s="186" t="s">
        <v>2217</v>
      </c>
      <c r="X1470" s="1" t="s">
        <v>2204</v>
      </c>
      <c r="Y1470" s="1" t="s">
        <v>309</v>
      </c>
    </row>
    <row r="1471" customFormat="false" ht="14.25" hidden="false" customHeight="true" outlineLevel="0" collapsed="false">
      <c r="A1471" s="1" t="s">
        <v>2215</v>
      </c>
      <c r="B1471" s="1" t="s">
        <v>305</v>
      </c>
      <c r="C1471" s="1" t="n">
        <v>0</v>
      </c>
      <c r="D1471" s="1" t="n">
        <v>200</v>
      </c>
      <c r="E1471" s="1" t="n">
        <v>976</v>
      </c>
      <c r="F1471" s="1" t="s">
        <v>306</v>
      </c>
      <c r="G1471" s="184" t="n">
        <v>0.0024238</v>
      </c>
      <c r="H1471" s="184" t="n">
        <v>9.09E-005</v>
      </c>
      <c r="I1471" s="184" t="n">
        <v>-8.0584E-006</v>
      </c>
      <c r="J1471" s="184" t="n">
        <v>-5.619E-007</v>
      </c>
      <c r="K1471" s="184" t="n">
        <v>0.0024318</v>
      </c>
      <c r="L1471" s="184" t="n">
        <v>9.14E-005</v>
      </c>
      <c r="M1471" s="185" t="n">
        <v>2.15</v>
      </c>
      <c r="N1471" s="1" t="n">
        <v>0</v>
      </c>
      <c r="O1471" s="1" t="n">
        <v>0</v>
      </c>
      <c r="P1471" s="1" t="n">
        <v>0</v>
      </c>
      <c r="Q1471" s="1" t="n">
        <v>1</v>
      </c>
      <c r="R1471" s="1" t="n">
        <v>2.4318E-005</v>
      </c>
      <c r="S1471" s="1" t="n">
        <v>9.144E-007</v>
      </c>
      <c r="T1471" s="1" t="n">
        <v>3</v>
      </c>
      <c r="U1471" s="1" t="n">
        <v>0</v>
      </c>
      <c r="V1471" s="1" t="n">
        <v>0</v>
      </c>
      <c r="W1471" s="186" t="s">
        <v>2218</v>
      </c>
      <c r="X1471" s="1" t="s">
        <v>2204</v>
      </c>
      <c r="Y1471" s="1" t="s">
        <v>309</v>
      </c>
    </row>
    <row r="1472" customFormat="false" ht="14.25" hidden="false" customHeight="true" outlineLevel="0" collapsed="false">
      <c r="A1472" s="1" t="s">
        <v>2219</v>
      </c>
      <c r="B1472" s="1" t="s">
        <v>305</v>
      </c>
      <c r="C1472" s="1" t="n">
        <v>0</v>
      </c>
      <c r="D1472" s="1" t="n">
        <v>200</v>
      </c>
      <c r="E1472" s="1" t="n">
        <v>976</v>
      </c>
      <c r="F1472" s="1" t="s">
        <v>306</v>
      </c>
      <c r="G1472" s="184" t="n">
        <v>0.0037729</v>
      </c>
      <c r="H1472" s="184" t="n">
        <v>0.0001325</v>
      </c>
      <c r="I1472" s="184" t="n">
        <v>-8.0584E-006</v>
      </c>
      <c r="J1472" s="184" t="n">
        <v>-5.619E-007</v>
      </c>
      <c r="K1472" s="184" t="n">
        <v>0.003781</v>
      </c>
      <c r="L1472" s="184" t="n">
        <v>0.0001331</v>
      </c>
      <c r="M1472" s="185" t="n">
        <v>2.02</v>
      </c>
      <c r="N1472" s="1" t="n">
        <v>0</v>
      </c>
      <c r="O1472" s="1" t="n">
        <v>0</v>
      </c>
      <c r="P1472" s="1" t="n">
        <v>0</v>
      </c>
      <c r="Q1472" s="1" t="n">
        <v>1</v>
      </c>
      <c r="R1472" s="1" t="n">
        <v>3.781E-005</v>
      </c>
      <c r="S1472" s="1" t="n">
        <v>1.3305E-006</v>
      </c>
      <c r="T1472" s="1" t="n">
        <v>4</v>
      </c>
      <c r="U1472" s="1" t="n">
        <v>0</v>
      </c>
      <c r="V1472" s="1" t="n">
        <v>0</v>
      </c>
      <c r="W1472" s="186" t="s">
        <v>2220</v>
      </c>
      <c r="X1472" s="1" t="s">
        <v>2204</v>
      </c>
      <c r="Y1472" s="1" t="s">
        <v>309</v>
      </c>
    </row>
    <row r="1473" customFormat="false" ht="14.25" hidden="false" customHeight="true" outlineLevel="0" collapsed="false">
      <c r="A1473" s="1" t="s">
        <v>2219</v>
      </c>
      <c r="B1473" s="1" t="s">
        <v>305</v>
      </c>
      <c r="C1473" s="1" t="n">
        <v>0</v>
      </c>
      <c r="D1473" s="1" t="n">
        <v>200</v>
      </c>
      <c r="E1473" s="1" t="n">
        <v>976</v>
      </c>
      <c r="F1473" s="1" t="s">
        <v>306</v>
      </c>
      <c r="G1473" s="184" t="n">
        <v>0.0037738</v>
      </c>
      <c r="H1473" s="184" t="n">
        <v>0.0001321</v>
      </c>
      <c r="I1473" s="184" t="n">
        <v>-8.0584E-006</v>
      </c>
      <c r="J1473" s="184" t="n">
        <v>-5.619E-007</v>
      </c>
      <c r="K1473" s="184" t="n">
        <v>0.0037818</v>
      </c>
      <c r="L1473" s="184" t="n">
        <v>0.0001326</v>
      </c>
      <c r="M1473" s="185" t="n">
        <v>2.01</v>
      </c>
      <c r="N1473" s="1" t="n">
        <v>0</v>
      </c>
      <c r="O1473" s="1" t="n">
        <v>0</v>
      </c>
      <c r="P1473" s="1" t="n">
        <v>0</v>
      </c>
      <c r="Q1473" s="1" t="n">
        <v>1</v>
      </c>
      <c r="R1473" s="1" t="n">
        <v>3.7818E-005</v>
      </c>
      <c r="S1473" s="1" t="n">
        <v>1.3263E-006</v>
      </c>
      <c r="T1473" s="1" t="n">
        <v>4</v>
      </c>
      <c r="U1473" s="1" t="n">
        <v>0</v>
      </c>
      <c r="V1473" s="1" t="n">
        <v>0</v>
      </c>
      <c r="W1473" s="186" t="s">
        <v>2221</v>
      </c>
      <c r="X1473" s="1" t="s">
        <v>2204</v>
      </c>
      <c r="Y1473" s="1" t="s">
        <v>309</v>
      </c>
    </row>
    <row r="1474" customFormat="false" ht="14.25" hidden="false" customHeight="true" outlineLevel="0" collapsed="false">
      <c r="A1474" s="1" t="s">
        <v>2219</v>
      </c>
      <c r="B1474" s="1" t="s">
        <v>305</v>
      </c>
      <c r="C1474" s="1" t="n">
        <v>0</v>
      </c>
      <c r="D1474" s="1" t="n">
        <v>200</v>
      </c>
      <c r="E1474" s="1" t="n">
        <v>976</v>
      </c>
      <c r="F1474" s="1" t="s">
        <v>306</v>
      </c>
      <c r="G1474" s="184" t="n">
        <v>0.003772</v>
      </c>
      <c r="H1474" s="184" t="n">
        <v>0.0001328</v>
      </c>
      <c r="I1474" s="184" t="n">
        <v>-8.0584E-006</v>
      </c>
      <c r="J1474" s="184" t="n">
        <v>-5.619E-007</v>
      </c>
      <c r="K1474" s="184" t="n">
        <v>0.0037801</v>
      </c>
      <c r="L1474" s="184" t="n">
        <v>0.0001333</v>
      </c>
      <c r="M1474" s="185" t="n">
        <v>2.02</v>
      </c>
      <c r="N1474" s="1" t="n">
        <v>0</v>
      </c>
      <c r="O1474" s="1" t="n">
        <v>0</v>
      </c>
      <c r="P1474" s="1" t="n">
        <v>0</v>
      </c>
      <c r="Q1474" s="1" t="n">
        <v>1</v>
      </c>
      <c r="R1474" s="1" t="n">
        <v>3.7801E-005</v>
      </c>
      <c r="S1474" s="1" t="n">
        <v>1.3334E-006</v>
      </c>
      <c r="T1474" s="1" t="n">
        <v>4</v>
      </c>
      <c r="U1474" s="1" t="n">
        <v>0</v>
      </c>
      <c r="V1474" s="1" t="n">
        <v>0</v>
      </c>
      <c r="W1474" s="186" t="s">
        <v>2222</v>
      </c>
      <c r="X1474" s="1" t="s">
        <v>2204</v>
      </c>
      <c r="Y1474" s="1" t="s">
        <v>309</v>
      </c>
    </row>
    <row r="1475" customFormat="false" ht="14.25" hidden="false" customHeight="true" outlineLevel="0" collapsed="false">
      <c r="A1475" s="1" t="s">
        <v>2223</v>
      </c>
      <c r="B1475" s="1" t="s">
        <v>305</v>
      </c>
      <c r="C1475" s="1" t="n">
        <v>0</v>
      </c>
      <c r="D1475" s="1" t="n">
        <v>200</v>
      </c>
      <c r="E1475" s="1" t="n">
        <v>976</v>
      </c>
      <c r="F1475" s="1" t="s">
        <v>306</v>
      </c>
      <c r="G1475" s="184" t="n">
        <v>0.0083238</v>
      </c>
      <c r="H1475" s="184" t="n">
        <v>0.00029</v>
      </c>
      <c r="I1475" s="184" t="n">
        <v>-8.0584E-006</v>
      </c>
      <c r="J1475" s="184" t="n">
        <v>-5.619E-007</v>
      </c>
      <c r="K1475" s="184" t="n">
        <v>0.0083319</v>
      </c>
      <c r="L1475" s="184" t="n">
        <v>0.0002906</v>
      </c>
      <c r="M1475" s="185" t="n">
        <v>2</v>
      </c>
      <c r="N1475" s="1" t="n">
        <v>0</v>
      </c>
      <c r="O1475" s="1" t="n">
        <v>0</v>
      </c>
      <c r="P1475" s="1" t="n">
        <v>0</v>
      </c>
      <c r="Q1475" s="1" t="n">
        <v>1</v>
      </c>
      <c r="R1475" s="1" t="n">
        <v>8.3319E-005</v>
      </c>
      <c r="S1475" s="1" t="n">
        <v>2.9059E-006</v>
      </c>
      <c r="T1475" s="1" t="n">
        <v>4</v>
      </c>
      <c r="U1475" s="1" t="n">
        <v>0</v>
      </c>
      <c r="V1475" s="1" t="n">
        <v>0</v>
      </c>
      <c r="W1475" s="186" t="s">
        <v>2224</v>
      </c>
      <c r="X1475" s="1" t="s">
        <v>2204</v>
      </c>
      <c r="Y1475" s="1" t="s">
        <v>309</v>
      </c>
    </row>
    <row r="1476" customFormat="false" ht="14.25" hidden="false" customHeight="true" outlineLevel="0" collapsed="false">
      <c r="A1476" s="1" t="s">
        <v>2223</v>
      </c>
      <c r="B1476" s="1" t="s">
        <v>305</v>
      </c>
      <c r="C1476" s="1" t="n">
        <v>0</v>
      </c>
      <c r="D1476" s="1" t="n">
        <v>200</v>
      </c>
      <c r="E1476" s="1" t="n">
        <v>976</v>
      </c>
      <c r="F1476" s="1" t="s">
        <v>306</v>
      </c>
      <c r="G1476" s="184" t="n">
        <v>0.008324</v>
      </c>
      <c r="H1476" s="184" t="n">
        <v>0.0002891</v>
      </c>
      <c r="I1476" s="184" t="n">
        <v>-8.0584E-006</v>
      </c>
      <c r="J1476" s="184" t="n">
        <v>-5.619E-007</v>
      </c>
      <c r="K1476" s="184" t="n">
        <v>0.008332</v>
      </c>
      <c r="L1476" s="184" t="n">
        <v>0.0002897</v>
      </c>
      <c r="M1476" s="185" t="n">
        <v>1.99</v>
      </c>
      <c r="N1476" s="1" t="n">
        <v>0</v>
      </c>
      <c r="O1476" s="1" t="n">
        <v>0</v>
      </c>
      <c r="P1476" s="1" t="n">
        <v>0</v>
      </c>
      <c r="Q1476" s="1" t="n">
        <v>1</v>
      </c>
      <c r="R1476" s="1" t="n">
        <v>8.332E-005</v>
      </c>
      <c r="S1476" s="1" t="n">
        <v>2.897E-006</v>
      </c>
      <c r="T1476" s="1" t="n">
        <v>4</v>
      </c>
      <c r="U1476" s="1" t="n">
        <v>0</v>
      </c>
      <c r="V1476" s="1" t="n">
        <v>0</v>
      </c>
      <c r="W1476" s="186" t="s">
        <v>2225</v>
      </c>
      <c r="X1476" s="1" t="s">
        <v>2204</v>
      </c>
      <c r="Y1476" s="1" t="s">
        <v>309</v>
      </c>
    </row>
    <row r="1477" customFormat="false" ht="14.25" hidden="false" customHeight="true" outlineLevel="0" collapsed="false">
      <c r="A1477" s="1" t="s">
        <v>2223</v>
      </c>
      <c r="B1477" s="1" t="s">
        <v>305</v>
      </c>
      <c r="C1477" s="1" t="n">
        <v>0</v>
      </c>
      <c r="D1477" s="1" t="n">
        <v>200</v>
      </c>
      <c r="E1477" s="1" t="n">
        <v>976</v>
      </c>
      <c r="F1477" s="1" t="s">
        <v>306</v>
      </c>
      <c r="G1477" s="184" t="n">
        <v>0.0083251</v>
      </c>
      <c r="H1477" s="184" t="n">
        <v>0.0002898</v>
      </c>
      <c r="I1477" s="184" t="n">
        <v>-8.0584E-006</v>
      </c>
      <c r="J1477" s="184" t="n">
        <v>-5.619E-007</v>
      </c>
      <c r="K1477" s="184" t="n">
        <v>0.0083332</v>
      </c>
      <c r="L1477" s="184" t="n">
        <v>0.0002904</v>
      </c>
      <c r="M1477" s="185" t="n">
        <v>2</v>
      </c>
      <c r="N1477" s="1" t="n">
        <v>0</v>
      </c>
      <c r="O1477" s="1" t="n">
        <v>0</v>
      </c>
      <c r="P1477" s="1" t="n">
        <v>0</v>
      </c>
      <c r="Q1477" s="1" t="n">
        <v>1</v>
      </c>
      <c r="R1477" s="1" t="n">
        <v>8.3332E-005</v>
      </c>
      <c r="S1477" s="1" t="n">
        <v>2.9041E-006</v>
      </c>
      <c r="T1477" s="1" t="n">
        <v>4</v>
      </c>
      <c r="U1477" s="1" t="n">
        <v>0</v>
      </c>
      <c r="V1477" s="1" t="n">
        <v>0</v>
      </c>
      <c r="W1477" s="186" t="s">
        <v>2226</v>
      </c>
      <c r="X1477" s="1" t="s">
        <v>2204</v>
      </c>
      <c r="Y1477" s="1" t="s">
        <v>309</v>
      </c>
    </row>
    <row r="1478" customFormat="false" ht="14.25" hidden="false" customHeight="true" outlineLevel="0" collapsed="false">
      <c r="A1478" s="1" t="s">
        <v>2227</v>
      </c>
      <c r="B1478" s="1" t="s">
        <v>305</v>
      </c>
      <c r="C1478" s="1" t="n">
        <v>0</v>
      </c>
      <c r="D1478" s="1" t="n">
        <v>200</v>
      </c>
      <c r="E1478" s="1" t="n">
        <v>976</v>
      </c>
      <c r="F1478" s="1" t="s">
        <v>306</v>
      </c>
      <c r="G1478" s="184" t="n">
        <v>0.0024369</v>
      </c>
      <c r="H1478" s="184" t="n">
        <v>0.0001039</v>
      </c>
      <c r="I1478" s="184" t="n">
        <v>-8.0584E-006</v>
      </c>
      <c r="J1478" s="184" t="n">
        <v>-5.619E-007</v>
      </c>
      <c r="K1478" s="184" t="n">
        <v>0.002445</v>
      </c>
      <c r="L1478" s="184" t="n">
        <v>0.0001045</v>
      </c>
      <c r="M1478" s="185" t="n">
        <v>2.45</v>
      </c>
      <c r="N1478" s="1" t="n">
        <v>0</v>
      </c>
      <c r="O1478" s="1" t="n">
        <v>0</v>
      </c>
      <c r="P1478" s="1" t="n">
        <v>0</v>
      </c>
      <c r="Q1478" s="1" t="n">
        <v>1</v>
      </c>
      <c r="R1478" s="1" t="n">
        <v>2.445E-005</v>
      </c>
      <c r="S1478" s="1" t="n">
        <v>1.045E-006</v>
      </c>
      <c r="T1478" s="1" t="n">
        <v>3</v>
      </c>
      <c r="U1478" s="1" t="n">
        <v>0</v>
      </c>
      <c r="V1478" s="1" t="n">
        <v>0</v>
      </c>
      <c r="W1478" s="186" t="s">
        <v>2228</v>
      </c>
      <c r="X1478" s="1" t="s">
        <v>2204</v>
      </c>
      <c r="Y1478" s="1" t="s">
        <v>309</v>
      </c>
    </row>
    <row r="1479" customFormat="false" ht="14.25" hidden="false" customHeight="true" outlineLevel="0" collapsed="false">
      <c r="A1479" s="1" t="s">
        <v>2227</v>
      </c>
      <c r="B1479" s="1" t="s">
        <v>305</v>
      </c>
      <c r="C1479" s="1" t="n">
        <v>0</v>
      </c>
      <c r="D1479" s="1" t="n">
        <v>200</v>
      </c>
      <c r="E1479" s="1" t="n">
        <v>976</v>
      </c>
      <c r="F1479" s="1" t="s">
        <v>306</v>
      </c>
      <c r="G1479" s="184" t="n">
        <v>0.0024366</v>
      </c>
      <c r="H1479" s="184" t="n">
        <v>0.000104</v>
      </c>
      <c r="I1479" s="184" t="n">
        <v>-8.0584E-006</v>
      </c>
      <c r="J1479" s="184" t="n">
        <v>-5.619E-007</v>
      </c>
      <c r="K1479" s="184" t="n">
        <v>0.0024446</v>
      </c>
      <c r="L1479" s="184" t="n">
        <v>0.0001046</v>
      </c>
      <c r="M1479" s="185" t="n">
        <v>2.45</v>
      </c>
      <c r="N1479" s="1" t="n">
        <v>0</v>
      </c>
      <c r="O1479" s="1" t="n">
        <v>0</v>
      </c>
      <c r="P1479" s="1" t="n">
        <v>0</v>
      </c>
      <c r="Q1479" s="1" t="n">
        <v>1</v>
      </c>
      <c r="R1479" s="1" t="n">
        <v>2.4446E-005</v>
      </c>
      <c r="S1479" s="1" t="n">
        <v>1.0459E-006</v>
      </c>
      <c r="T1479" s="1" t="n">
        <v>3</v>
      </c>
      <c r="U1479" s="1" t="n">
        <v>0</v>
      </c>
      <c r="V1479" s="1" t="n">
        <v>0</v>
      </c>
      <c r="W1479" s="186" t="s">
        <v>2229</v>
      </c>
      <c r="X1479" s="1" t="s">
        <v>2204</v>
      </c>
      <c r="Y1479" s="1" t="s">
        <v>309</v>
      </c>
    </row>
    <row r="1480" customFormat="false" ht="14.25" hidden="false" customHeight="true" outlineLevel="0" collapsed="false">
      <c r="A1480" s="1" t="s">
        <v>2227</v>
      </c>
      <c r="B1480" s="1" t="s">
        <v>305</v>
      </c>
      <c r="C1480" s="1" t="n">
        <v>0</v>
      </c>
      <c r="D1480" s="1" t="n">
        <v>200</v>
      </c>
      <c r="E1480" s="1" t="n">
        <v>976</v>
      </c>
      <c r="F1480" s="1" t="s">
        <v>306</v>
      </c>
      <c r="G1480" s="184" t="n">
        <v>0.0024366</v>
      </c>
      <c r="H1480" s="184" t="n">
        <v>0.0001039</v>
      </c>
      <c r="I1480" s="184" t="n">
        <v>-8.0584E-006</v>
      </c>
      <c r="J1480" s="184" t="n">
        <v>-5.619E-007</v>
      </c>
      <c r="K1480" s="184" t="n">
        <v>0.0024447</v>
      </c>
      <c r="L1480" s="184" t="n">
        <v>0.0001044</v>
      </c>
      <c r="M1480" s="185" t="n">
        <v>2.45</v>
      </c>
      <c r="N1480" s="1" t="n">
        <v>0</v>
      </c>
      <c r="O1480" s="1" t="n">
        <v>0</v>
      </c>
      <c r="P1480" s="1" t="n">
        <v>0</v>
      </c>
      <c r="Q1480" s="1" t="n">
        <v>1</v>
      </c>
      <c r="R1480" s="1" t="n">
        <v>2.4447E-005</v>
      </c>
      <c r="S1480" s="1" t="n">
        <v>1.0442E-006</v>
      </c>
      <c r="T1480" s="1" t="n">
        <v>3</v>
      </c>
      <c r="U1480" s="1" t="n">
        <v>0</v>
      </c>
      <c r="V1480" s="1" t="n">
        <v>0</v>
      </c>
      <c r="W1480" s="186" t="s">
        <v>2230</v>
      </c>
      <c r="X1480" s="1" t="s">
        <v>2204</v>
      </c>
      <c r="Y1480" s="1" t="s">
        <v>309</v>
      </c>
    </row>
    <row r="1481" customFormat="false" ht="14.25" hidden="false" customHeight="true" outlineLevel="0" collapsed="false">
      <c r="A1481" s="1" t="s">
        <v>2231</v>
      </c>
      <c r="B1481" s="1" t="s">
        <v>305</v>
      </c>
      <c r="C1481" s="1" t="n">
        <v>0</v>
      </c>
      <c r="D1481" s="1" t="n">
        <v>200</v>
      </c>
      <c r="E1481" s="1" t="n">
        <v>976</v>
      </c>
      <c r="F1481" s="1" t="s">
        <v>306</v>
      </c>
      <c r="G1481" s="184" t="n">
        <v>0.0025937</v>
      </c>
      <c r="H1481" s="184" t="n">
        <v>0.0001299</v>
      </c>
      <c r="I1481" s="184" t="n">
        <v>-8.0584E-006</v>
      </c>
      <c r="J1481" s="184" t="n">
        <v>-5.619E-007</v>
      </c>
      <c r="K1481" s="184" t="n">
        <v>0.0026017</v>
      </c>
      <c r="L1481" s="184" t="n">
        <v>0.0001304</v>
      </c>
      <c r="M1481" s="185" t="n">
        <v>2.87</v>
      </c>
      <c r="N1481" s="1" t="n">
        <v>0</v>
      </c>
      <c r="O1481" s="1" t="n">
        <v>0</v>
      </c>
      <c r="P1481" s="1" t="n">
        <v>0</v>
      </c>
      <c r="Q1481" s="1" t="n">
        <v>1</v>
      </c>
      <c r="R1481" s="1" t="n">
        <v>2.6017E-005</v>
      </c>
      <c r="S1481" s="1" t="n">
        <v>1.3044E-006</v>
      </c>
      <c r="T1481" s="1" t="n">
        <v>3</v>
      </c>
      <c r="U1481" s="1" t="n">
        <v>0</v>
      </c>
      <c r="V1481" s="1" t="n">
        <v>0</v>
      </c>
      <c r="W1481" s="186" t="s">
        <v>2232</v>
      </c>
      <c r="X1481" s="1" t="s">
        <v>2204</v>
      </c>
      <c r="Y1481" s="1" t="s">
        <v>309</v>
      </c>
    </row>
    <row r="1482" customFormat="false" ht="14.25" hidden="false" customHeight="true" outlineLevel="0" collapsed="false">
      <c r="A1482" s="1" t="s">
        <v>2231</v>
      </c>
      <c r="B1482" s="1" t="s">
        <v>305</v>
      </c>
      <c r="C1482" s="1" t="n">
        <v>0</v>
      </c>
      <c r="D1482" s="1" t="n">
        <v>200</v>
      </c>
      <c r="E1482" s="1" t="n">
        <v>976</v>
      </c>
      <c r="F1482" s="1" t="s">
        <v>306</v>
      </c>
      <c r="G1482" s="184" t="n">
        <v>0.0025934</v>
      </c>
      <c r="H1482" s="184" t="n">
        <v>0.0001299</v>
      </c>
      <c r="I1482" s="184" t="n">
        <v>-8.0584E-006</v>
      </c>
      <c r="J1482" s="184" t="n">
        <v>-5.619E-007</v>
      </c>
      <c r="K1482" s="184" t="n">
        <v>0.0026014</v>
      </c>
      <c r="L1482" s="184" t="n">
        <v>0.0001305</v>
      </c>
      <c r="M1482" s="185" t="n">
        <v>2.87</v>
      </c>
      <c r="N1482" s="1" t="n">
        <v>0</v>
      </c>
      <c r="O1482" s="1" t="n">
        <v>0</v>
      </c>
      <c r="P1482" s="1" t="n">
        <v>0</v>
      </c>
      <c r="Q1482" s="1" t="n">
        <v>1</v>
      </c>
      <c r="R1482" s="1" t="n">
        <v>2.6014E-005</v>
      </c>
      <c r="S1482" s="1" t="n">
        <v>1.3049E-006</v>
      </c>
      <c r="T1482" s="1" t="n">
        <v>3</v>
      </c>
      <c r="U1482" s="1" t="n">
        <v>0</v>
      </c>
      <c r="V1482" s="1" t="n">
        <v>0</v>
      </c>
      <c r="W1482" s="186" t="s">
        <v>2233</v>
      </c>
      <c r="X1482" s="1" t="s">
        <v>2204</v>
      </c>
      <c r="Y1482" s="1" t="s">
        <v>309</v>
      </c>
    </row>
    <row r="1483" customFormat="false" ht="14.25" hidden="false" customHeight="true" outlineLevel="0" collapsed="false">
      <c r="A1483" s="1" t="s">
        <v>2231</v>
      </c>
      <c r="B1483" s="1" t="s">
        <v>305</v>
      </c>
      <c r="C1483" s="1" t="n">
        <v>0</v>
      </c>
      <c r="D1483" s="1" t="n">
        <v>200</v>
      </c>
      <c r="E1483" s="1" t="n">
        <v>976</v>
      </c>
      <c r="F1483" s="1" t="s">
        <v>306</v>
      </c>
      <c r="G1483" s="184" t="n">
        <v>0.002594</v>
      </c>
      <c r="H1483" s="184" t="n">
        <v>0.0001297</v>
      </c>
      <c r="I1483" s="184" t="n">
        <v>-8.0584E-006</v>
      </c>
      <c r="J1483" s="184" t="n">
        <v>-5.619E-007</v>
      </c>
      <c r="K1483" s="184" t="n">
        <v>0.0026021</v>
      </c>
      <c r="L1483" s="184" t="n">
        <v>0.0001302</v>
      </c>
      <c r="M1483" s="185" t="n">
        <v>2.86</v>
      </c>
      <c r="N1483" s="1" t="n">
        <v>0</v>
      </c>
      <c r="O1483" s="1" t="n">
        <v>0</v>
      </c>
      <c r="P1483" s="1" t="n">
        <v>0</v>
      </c>
      <c r="Q1483" s="1" t="n">
        <v>1</v>
      </c>
      <c r="R1483" s="1" t="n">
        <v>2.6021E-005</v>
      </c>
      <c r="S1483" s="1" t="n">
        <v>1.3021E-006</v>
      </c>
      <c r="T1483" s="1" t="n">
        <v>3</v>
      </c>
      <c r="U1483" s="1" t="n">
        <v>0</v>
      </c>
      <c r="V1483" s="1" t="n">
        <v>0</v>
      </c>
      <c r="W1483" s="186" t="s">
        <v>2234</v>
      </c>
      <c r="X1483" s="1" t="s">
        <v>2204</v>
      </c>
      <c r="Y1483" s="1" t="s">
        <v>309</v>
      </c>
    </row>
    <row r="1484" customFormat="false" ht="14.25" hidden="false" customHeight="true" outlineLevel="0" collapsed="false">
      <c r="A1484" s="1" t="s">
        <v>2235</v>
      </c>
      <c r="B1484" s="1" t="s">
        <v>305</v>
      </c>
      <c r="C1484" s="1" t="n">
        <v>0</v>
      </c>
      <c r="D1484" s="1" t="n">
        <v>200</v>
      </c>
      <c r="E1484" s="1" t="n">
        <v>976</v>
      </c>
      <c r="F1484" s="1" t="s">
        <v>306</v>
      </c>
      <c r="G1484" s="184" t="n">
        <v>0.0015719</v>
      </c>
      <c r="H1484" s="184" t="n">
        <v>7.59E-005</v>
      </c>
      <c r="I1484" s="184" t="n">
        <v>-8.0584E-006</v>
      </c>
      <c r="J1484" s="184" t="n">
        <v>-5.619E-007</v>
      </c>
      <c r="K1484" s="184" t="n">
        <v>0.00158</v>
      </c>
      <c r="L1484" s="184" t="n">
        <v>7.65E-005</v>
      </c>
      <c r="M1484" s="185" t="n">
        <v>2.77</v>
      </c>
      <c r="N1484" s="1" t="n">
        <v>0</v>
      </c>
      <c r="O1484" s="1" t="n">
        <v>0</v>
      </c>
      <c r="P1484" s="1" t="n">
        <v>0</v>
      </c>
      <c r="Q1484" s="1" t="n">
        <v>1</v>
      </c>
      <c r="R1484" s="1" t="n">
        <v>1.58E-005</v>
      </c>
      <c r="S1484" s="1" t="n">
        <v>7.646E-007</v>
      </c>
      <c r="T1484" s="1" t="n">
        <v>3</v>
      </c>
      <c r="U1484" s="1" t="n">
        <v>0</v>
      </c>
      <c r="V1484" s="1" t="n">
        <v>0</v>
      </c>
      <c r="W1484" s="186" t="s">
        <v>2236</v>
      </c>
      <c r="X1484" s="1" t="s">
        <v>2204</v>
      </c>
      <c r="Y1484" s="1" t="s">
        <v>309</v>
      </c>
    </row>
    <row r="1485" customFormat="false" ht="14.25" hidden="false" customHeight="true" outlineLevel="0" collapsed="false">
      <c r="A1485" s="1" t="s">
        <v>2235</v>
      </c>
      <c r="B1485" s="1" t="s">
        <v>305</v>
      </c>
      <c r="C1485" s="1" t="n">
        <v>0</v>
      </c>
      <c r="D1485" s="1" t="n">
        <v>200</v>
      </c>
      <c r="E1485" s="1" t="n">
        <v>976</v>
      </c>
      <c r="F1485" s="1" t="s">
        <v>306</v>
      </c>
      <c r="G1485" s="184" t="n">
        <v>0.001572</v>
      </c>
      <c r="H1485" s="184" t="n">
        <v>7.58E-005</v>
      </c>
      <c r="I1485" s="184" t="n">
        <v>-8.0584E-006</v>
      </c>
      <c r="J1485" s="184" t="n">
        <v>-5.619E-007</v>
      </c>
      <c r="K1485" s="184" t="n">
        <v>0.00158</v>
      </c>
      <c r="L1485" s="184" t="n">
        <v>7.63E-005</v>
      </c>
      <c r="M1485" s="185" t="n">
        <v>2.77</v>
      </c>
      <c r="N1485" s="1" t="n">
        <v>0</v>
      </c>
      <c r="O1485" s="1" t="n">
        <v>0</v>
      </c>
      <c r="P1485" s="1" t="n">
        <v>0</v>
      </c>
      <c r="Q1485" s="1" t="n">
        <v>1</v>
      </c>
      <c r="R1485" s="1" t="n">
        <v>1.58E-005</v>
      </c>
      <c r="S1485" s="1" t="n">
        <v>7.635E-007</v>
      </c>
      <c r="T1485" s="1" t="n">
        <v>3</v>
      </c>
      <c r="U1485" s="1" t="n">
        <v>0</v>
      </c>
      <c r="V1485" s="1" t="n">
        <v>0</v>
      </c>
      <c r="W1485" s="186" t="s">
        <v>2237</v>
      </c>
      <c r="X1485" s="1" t="s">
        <v>2204</v>
      </c>
      <c r="Y1485" s="1" t="s">
        <v>309</v>
      </c>
    </row>
    <row r="1486" customFormat="false" ht="14.25" hidden="false" customHeight="true" outlineLevel="0" collapsed="false">
      <c r="A1486" s="1" t="s">
        <v>2235</v>
      </c>
      <c r="B1486" s="1" t="s">
        <v>305</v>
      </c>
      <c r="C1486" s="1" t="n">
        <v>0</v>
      </c>
      <c r="D1486" s="1" t="n">
        <v>200</v>
      </c>
      <c r="E1486" s="1" t="n">
        <v>976</v>
      </c>
      <c r="F1486" s="1" t="s">
        <v>306</v>
      </c>
      <c r="G1486" s="184" t="n">
        <v>0.0015725</v>
      </c>
      <c r="H1486" s="184" t="n">
        <v>7.58E-005</v>
      </c>
      <c r="I1486" s="184" t="n">
        <v>-8.0584E-006</v>
      </c>
      <c r="J1486" s="184" t="n">
        <v>-5.619E-007</v>
      </c>
      <c r="K1486" s="184" t="n">
        <v>0.0015806</v>
      </c>
      <c r="L1486" s="184" t="n">
        <v>7.64E-005</v>
      </c>
      <c r="M1486" s="185" t="n">
        <v>2.77</v>
      </c>
      <c r="N1486" s="1" t="n">
        <v>0</v>
      </c>
      <c r="O1486" s="1" t="n">
        <v>0</v>
      </c>
      <c r="P1486" s="1" t="n">
        <v>0</v>
      </c>
      <c r="Q1486" s="1" t="n">
        <v>1</v>
      </c>
      <c r="R1486" s="1" t="n">
        <v>1.5806E-005</v>
      </c>
      <c r="S1486" s="1" t="n">
        <v>7.639E-007</v>
      </c>
      <c r="T1486" s="1" t="n">
        <v>3</v>
      </c>
      <c r="U1486" s="1" t="n">
        <v>0</v>
      </c>
      <c r="V1486" s="1" t="n">
        <v>0</v>
      </c>
      <c r="W1486" s="186" t="s">
        <v>2238</v>
      </c>
      <c r="X1486" s="1" t="s">
        <v>2204</v>
      </c>
      <c r="Y1486" s="1" t="s">
        <v>309</v>
      </c>
    </row>
    <row r="1487" customFormat="false" ht="14.25" hidden="false" customHeight="true" outlineLevel="0" collapsed="false">
      <c r="A1487" s="1" t="s">
        <v>2239</v>
      </c>
      <c r="B1487" s="1" t="s">
        <v>305</v>
      </c>
      <c r="C1487" s="1" t="n">
        <v>0</v>
      </c>
      <c r="D1487" s="1" t="n">
        <v>200</v>
      </c>
      <c r="E1487" s="1" t="n">
        <v>976</v>
      </c>
      <c r="F1487" s="1" t="s">
        <v>306</v>
      </c>
      <c r="G1487" s="184" t="n">
        <v>0.0017173</v>
      </c>
      <c r="H1487" s="184" t="n">
        <v>7.57E-005</v>
      </c>
      <c r="I1487" s="184" t="n">
        <v>-8.0584E-006</v>
      </c>
      <c r="J1487" s="184" t="n">
        <v>-5.619E-007</v>
      </c>
      <c r="K1487" s="184" t="n">
        <v>0.0017254</v>
      </c>
      <c r="L1487" s="184" t="n">
        <v>7.62E-005</v>
      </c>
      <c r="M1487" s="185" t="n">
        <v>2.53</v>
      </c>
      <c r="N1487" s="1" t="n">
        <v>0</v>
      </c>
      <c r="O1487" s="1" t="n">
        <v>0</v>
      </c>
      <c r="P1487" s="1" t="n">
        <v>0</v>
      </c>
      <c r="Q1487" s="1" t="n">
        <v>1</v>
      </c>
      <c r="R1487" s="1" t="n">
        <v>1.7254E-005</v>
      </c>
      <c r="S1487" s="1" t="n">
        <v>7.623E-007</v>
      </c>
      <c r="T1487" s="1" t="n">
        <v>3</v>
      </c>
      <c r="U1487" s="1" t="n">
        <v>0</v>
      </c>
      <c r="V1487" s="1" t="n">
        <v>0</v>
      </c>
      <c r="W1487" s="186" t="s">
        <v>2240</v>
      </c>
      <c r="X1487" s="1" t="s">
        <v>2204</v>
      </c>
      <c r="Y1487" s="1" t="s">
        <v>309</v>
      </c>
    </row>
    <row r="1488" customFormat="false" ht="14.25" hidden="false" customHeight="true" outlineLevel="0" collapsed="false">
      <c r="A1488" s="1" t="s">
        <v>2239</v>
      </c>
      <c r="B1488" s="1" t="s">
        <v>305</v>
      </c>
      <c r="C1488" s="1" t="n">
        <v>0</v>
      </c>
      <c r="D1488" s="1" t="n">
        <v>200</v>
      </c>
      <c r="E1488" s="1" t="n">
        <v>976</v>
      </c>
      <c r="F1488" s="1" t="s">
        <v>306</v>
      </c>
      <c r="G1488" s="184" t="n">
        <v>0.0017176</v>
      </c>
      <c r="H1488" s="184" t="n">
        <v>7.53E-005</v>
      </c>
      <c r="I1488" s="184" t="n">
        <v>-8.0584E-006</v>
      </c>
      <c r="J1488" s="184" t="n">
        <v>-5.619E-007</v>
      </c>
      <c r="K1488" s="184" t="n">
        <v>0.0017256</v>
      </c>
      <c r="L1488" s="184" t="n">
        <v>7.58E-005</v>
      </c>
      <c r="M1488" s="185" t="n">
        <v>2.52</v>
      </c>
      <c r="N1488" s="1" t="n">
        <v>0</v>
      </c>
      <c r="O1488" s="1" t="n">
        <v>0</v>
      </c>
      <c r="P1488" s="1" t="n">
        <v>0</v>
      </c>
      <c r="Q1488" s="1" t="n">
        <v>1</v>
      </c>
      <c r="R1488" s="1" t="n">
        <v>1.7256E-005</v>
      </c>
      <c r="S1488" s="1" t="n">
        <v>7.584E-007</v>
      </c>
      <c r="T1488" s="1" t="n">
        <v>3</v>
      </c>
      <c r="U1488" s="1" t="n">
        <v>0</v>
      </c>
      <c r="V1488" s="1" t="n">
        <v>0</v>
      </c>
      <c r="W1488" s="186" t="s">
        <v>2241</v>
      </c>
      <c r="X1488" s="1" t="s">
        <v>2204</v>
      </c>
      <c r="Y1488" s="1" t="s">
        <v>309</v>
      </c>
    </row>
    <row r="1489" customFormat="false" ht="14.25" hidden="false" customHeight="true" outlineLevel="0" collapsed="false">
      <c r="A1489" s="1" t="s">
        <v>2239</v>
      </c>
      <c r="B1489" s="1" t="s">
        <v>305</v>
      </c>
      <c r="C1489" s="1" t="n">
        <v>0</v>
      </c>
      <c r="D1489" s="1" t="n">
        <v>200</v>
      </c>
      <c r="E1489" s="1" t="n">
        <v>976</v>
      </c>
      <c r="F1489" s="1" t="s">
        <v>306</v>
      </c>
      <c r="G1489" s="184" t="n">
        <v>0.0017174</v>
      </c>
      <c r="H1489" s="184" t="n">
        <v>7.54E-005</v>
      </c>
      <c r="I1489" s="184" t="n">
        <v>-8.0584E-006</v>
      </c>
      <c r="J1489" s="184" t="n">
        <v>-5.619E-007</v>
      </c>
      <c r="K1489" s="184" t="n">
        <v>0.0017254</v>
      </c>
      <c r="L1489" s="184" t="n">
        <v>7.59E-005</v>
      </c>
      <c r="M1489" s="185" t="n">
        <v>2.52</v>
      </c>
      <c r="N1489" s="1" t="n">
        <v>0</v>
      </c>
      <c r="O1489" s="1" t="n">
        <v>0</v>
      </c>
      <c r="P1489" s="1" t="n">
        <v>0</v>
      </c>
      <c r="Q1489" s="1" t="n">
        <v>1</v>
      </c>
      <c r="R1489" s="1" t="n">
        <v>1.7254E-005</v>
      </c>
      <c r="S1489" s="1" t="n">
        <v>7.592E-007</v>
      </c>
      <c r="T1489" s="1" t="n">
        <v>3</v>
      </c>
      <c r="U1489" s="1" t="n">
        <v>0</v>
      </c>
      <c r="V1489" s="1" t="n">
        <v>0</v>
      </c>
      <c r="W1489" s="186" t="s">
        <v>2242</v>
      </c>
      <c r="X1489" s="1" t="s">
        <v>2204</v>
      </c>
      <c r="Y1489" s="1" t="s">
        <v>309</v>
      </c>
    </row>
    <row r="1490" customFormat="false" ht="14.25" hidden="false" customHeight="true" outlineLevel="0" collapsed="false">
      <c r="A1490" s="1" t="s">
        <v>2243</v>
      </c>
      <c r="B1490" s="1" t="s">
        <v>305</v>
      </c>
      <c r="C1490" s="1" t="n">
        <v>0</v>
      </c>
      <c r="D1490" s="1" t="n">
        <v>200</v>
      </c>
      <c r="E1490" s="1" t="n">
        <v>976</v>
      </c>
      <c r="F1490" s="1" t="s">
        <v>306</v>
      </c>
      <c r="G1490" s="184" t="n">
        <v>0.0020469</v>
      </c>
      <c r="H1490" s="184" t="n">
        <v>8.59E-005</v>
      </c>
      <c r="I1490" s="184" t="n">
        <v>-8.0584E-006</v>
      </c>
      <c r="J1490" s="184" t="n">
        <v>-5.619E-007</v>
      </c>
      <c r="K1490" s="184" t="n">
        <v>0.002055</v>
      </c>
      <c r="L1490" s="184" t="n">
        <v>8.65E-005</v>
      </c>
      <c r="M1490" s="185" t="n">
        <v>2.41</v>
      </c>
      <c r="N1490" s="1" t="n">
        <v>0</v>
      </c>
      <c r="O1490" s="1" t="n">
        <v>0</v>
      </c>
      <c r="P1490" s="1" t="n">
        <v>0</v>
      </c>
      <c r="Q1490" s="1" t="n">
        <v>1</v>
      </c>
      <c r="R1490" s="1" t="n">
        <v>2.055E-005</v>
      </c>
      <c r="S1490" s="1" t="n">
        <v>8.649E-007</v>
      </c>
      <c r="T1490" s="1" t="n">
        <v>3</v>
      </c>
      <c r="U1490" s="1" t="n">
        <v>0</v>
      </c>
      <c r="V1490" s="1" t="n">
        <v>0</v>
      </c>
      <c r="W1490" s="186" t="s">
        <v>2244</v>
      </c>
      <c r="X1490" s="1" t="s">
        <v>2204</v>
      </c>
      <c r="Y1490" s="1" t="s">
        <v>309</v>
      </c>
    </row>
    <row r="1491" customFormat="false" ht="14.25" hidden="false" customHeight="true" outlineLevel="0" collapsed="false">
      <c r="A1491" s="1" t="s">
        <v>2243</v>
      </c>
      <c r="B1491" s="1" t="s">
        <v>305</v>
      </c>
      <c r="C1491" s="1" t="n">
        <v>0</v>
      </c>
      <c r="D1491" s="1" t="n">
        <v>200</v>
      </c>
      <c r="E1491" s="1" t="n">
        <v>976</v>
      </c>
      <c r="F1491" s="1" t="s">
        <v>306</v>
      </c>
      <c r="G1491" s="184" t="n">
        <v>0.0020467</v>
      </c>
      <c r="H1491" s="184" t="n">
        <v>8.68E-005</v>
      </c>
      <c r="I1491" s="184" t="n">
        <v>-8.0584E-006</v>
      </c>
      <c r="J1491" s="184" t="n">
        <v>-5.619E-007</v>
      </c>
      <c r="K1491" s="184" t="n">
        <v>0.0020547</v>
      </c>
      <c r="L1491" s="184" t="n">
        <v>8.73E-005</v>
      </c>
      <c r="M1491" s="185" t="n">
        <v>2.43</v>
      </c>
      <c r="N1491" s="1" t="n">
        <v>0</v>
      </c>
      <c r="O1491" s="1" t="n">
        <v>0</v>
      </c>
      <c r="P1491" s="1" t="n">
        <v>0</v>
      </c>
      <c r="Q1491" s="1" t="n">
        <v>1</v>
      </c>
      <c r="R1491" s="1" t="n">
        <v>2.0547E-005</v>
      </c>
      <c r="S1491" s="1" t="n">
        <v>8.732E-007</v>
      </c>
      <c r="T1491" s="1" t="n">
        <v>3</v>
      </c>
      <c r="U1491" s="1" t="n">
        <v>0</v>
      </c>
      <c r="V1491" s="1" t="n">
        <v>0</v>
      </c>
      <c r="W1491" s="186" t="s">
        <v>2245</v>
      </c>
      <c r="X1491" s="1" t="s">
        <v>2204</v>
      </c>
      <c r="Y1491" s="1" t="s">
        <v>309</v>
      </c>
    </row>
    <row r="1492" customFormat="false" ht="14.25" hidden="false" customHeight="true" outlineLevel="0" collapsed="false">
      <c r="A1492" s="1" t="s">
        <v>2243</v>
      </c>
      <c r="B1492" s="1" t="s">
        <v>305</v>
      </c>
      <c r="C1492" s="1" t="n">
        <v>0</v>
      </c>
      <c r="D1492" s="1" t="n">
        <v>200</v>
      </c>
      <c r="E1492" s="1" t="n">
        <v>976</v>
      </c>
      <c r="F1492" s="1" t="s">
        <v>306</v>
      </c>
      <c r="G1492" s="184" t="n">
        <v>0.0020458</v>
      </c>
      <c r="H1492" s="184" t="n">
        <v>8.61E-005</v>
      </c>
      <c r="I1492" s="184" t="n">
        <v>-8.0584E-006</v>
      </c>
      <c r="J1492" s="184" t="n">
        <v>-5.619E-007</v>
      </c>
      <c r="K1492" s="184" t="n">
        <v>0.0020538</v>
      </c>
      <c r="L1492" s="184" t="n">
        <v>8.66E-005</v>
      </c>
      <c r="M1492" s="185" t="n">
        <v>2.42</v>
      </c>
      <c r="N1492" s="1" t="n">
        <v>0</v>
      </c>
      <c r="O1492" s="1" t="n">
        <v>0</v>
      </c>
      <c r="P1492" s="1" t="n">
        <v>0</v>
      </c>
      <c r="Q1492" s="1" t="n">
        <v>1</v>
      </c>
      <c r="R1492" s="1" t="n">
        <v>2.0538E-005</v>
      </c>
      <c r="S1492" s="1" t="n">
        <v>8.663E-007</v>
      </c>
      <c r="T1492" s="1" t="n">
        <v>3</v>
      </c>
      <c r="U1492" s="1" t="n">
        <v>0</v>
      </c>
      <c r="V1492" s="1" t="n">
        <v>0</v>
      </c>
      <c r="W1492" s="186" t="s">
        <v>2246</v>
      </c>
      <c r="X1492" s="1" t="s">
        <v>2204</v>
      </c>
      <c r="Y1492" s="1" t="s">
        <v>309</v>
      </c>
    </row>
    <row r="1493" customFormat="false" ht="14.25" hidden="false" customHeight="true" outlineLevel="0" collapsed="false">
      <c r="A1493" s="1" t="s">
        <v>2247</v>
      </c>
      <c r="B1493" s="1" t="s">
        <v>305</v>
      </c>
      <c r="C1493" s="1" t="n">
        <v>0</v>
      </c>
      <c r="D1493" s="1" t="n">
        <v>200</v>
      </c>
      <c r="E1493" s="1" t="n">
        <v>976</v>
      </c>
      <c r="F1493" s="1" t="s">
        <v>306</v>
      </c>
      <c r="G1493" s="184" t="n">
        <v>0.0037814</v>
      </c>
      <c r="H1493" s="184" t="n">
        <v>0.0001489</v>
      </c>
      <c r="I1493" s="184" t="n">
        <v>-8.0584E-006</v>
      </c>
      <c r="J1493" s="184" t="n">
        <v>-5.619E-007</v>
      </c>
      <c r="K1493" s="184" t="n">
        <v>0.0037895</v>
      </c>
      <c r="L1493" s="184" t="n">
        <v>0.0001495</v>
      </c>
      <c r="M1493" s="185" t="n">
        <v>2.26</v>
      </c>
      <c r="N1493" s="1" t="n">
        <v>0</v>
      </c>
      <c r="O1493" s="1" t="n">
        <v>0</v>
      </c>
      <c r="P1493" s="1" t="n">
        <v>0</v>
      </c>
      <c r="Q1493" s="1" t="n">
        <v>1</v>
      </c>
      <c r="R1493" s="1" t="n">
        <v>3.7895E-005</v>
      </c>
      <c r="S1493" s="1" t="n">
        <v>1.495E-006</v>
      </c>
      <c r="T1493" s="1" t="n">
        <v>4</v>
      </c>
      <c r="U1493" s="1" t="n">
        <v>0</v>
      </c>
      <c r="V1493" s="1" t="n">
        <v>0</v>
      </c>
      <c r="W1493" s="186" t="s">
        <v>2248</v>
      </c>
      <c r="X1493" s="1" t="s">
        <v>2204</v>
      </c>
      <c r="Y1493" s="1" t="s">
        <v>309</v>
      </c>
    </row>
    <row r="1494" customFormat="false" ht="14.25" hidden="false" customHeight="true" outlineLevel="0" collapsed="false">
      <c r="A1494" s="1" t="s">
        <v>2247</v>
      </c>
      <c r="B1494" s="1" t="s">
        <v>305</v>
      </c>
      <c r="C1494" s="1" t="n">
        <v>0</v>
      </c>
      <c r="D1494" s="1" t="n">
        <v>200</v>
      </c>
      <c r="E1494" s="1" t="n">
        <v>976</v>
      </c>
      <c r="F1494" s="1" t="s">
        <v>306</v>
      </c>
      <c r="G1494" s="184" t="n">
        <v>0.0037803</v>
      </c>
      <c r="H1494" s="184" t="n">
        <v>0.0001485</v>
      </c>
      <c r="I1494" s="184" t="n">
        <v>-8.0584E-006</v>
      </c>
      <c r="J1494" s="184" t="n">
        <v>-5.619E-007</v>
      </c>
      <c r="K1494" s="184" t="n">
        <v>0.0037884</v>
      </c>
      <c r="L1494" s="184" t="n">
        <v>0.0001491</v>
      </c>
      <c r="M1494" s="185" t="n">
        <v>2.25</v>
      </c>
      <c r="N1494" s="1" t="n">
        <v>0</v>
      </c>
      <c r="O1494" s="1" t="n">
        <v>0</v>
      </c>
      <c r="P1494" s="1" t="n">
        <v>0</v>
      </c>
      <c r="Q1494" s="1" t="n">
        <v>1</v>
      </c>
      <c r="R1494" s="1" t="n">
        <v>3.7884E-005</v>
      </c>
      <c r="S1494" s="1" t="n">
        <v>1.4905E-006</v>
      </c>
      <c r="T1494" s="1" t="n">
        <v>4</v>
      </c>
      <c r="U1494" s="1" t="n">
        <v>0</v>
      </c>
      <c r="V1494" s="1" t="n">
        <v>0</v>
      </c>
      <c r="W1494" s="186" t="s">
        <v>2249</v>
      </c>
      <c r="X1494" s="1" t="s">
        <v>2204</v>
      </c>
      <c r="Y1494" s="1" t="s">
        <v>309</v>
      </c>
    </row>
    <row r="1495" customFormat="false" ht="14.25" hidden="false" customHeight="true" outlineLevel="0" collapsed="false">
      <c r="A1495" s="1" t="s">
        <v>2247</v>
      </c>
      <c r="B1495" s="1" t="s">
        <v>305</v>
      </c>
      <c r="C1495" s="1" t="n">
        <v>0</v>
      </c>
      <c r="D1495" s="1" t="n">
        <v>200</v>
      </c>
      <c r="E1495" s="1" t="n">
        <v>976</v>
      </c>
      <c r="F1495" s="1" t="s">
        <v>306</v>
      </c>
      <c r="G1495" s="184" t="n">
        <v>0.003782</v>
      </c>
      <c r="H1495" s="184" t="n">
        <v>0.0001494</v>
      </c>
      <c r="I1495" s="184" t="n">
        <v>-8.0584E-006</v>
      </c>
      <c r="J1495" s="184" t="n">
        <v>-5.619E-007</v>
      </c>
      <c r="K1495" s="184" t="n">
        <v>0.0037901</v>
      </c>
      <c r="L1495" s="184" t="n">
        <v>0.00015</v>
      </c>
      <c r="M1495" s="185" t="n">
        <v>2.27</v>
      </c>
      <c r="N1495" s="1" t="n">
        <v>0</v>
      </c>
      <c r="O1495" s="1" t="n">
        <v>0</v>
      </c>
      <c r="P1495" s="1" t="n">
        <v>0</v>
      </c>
      <c r="Q1495" s="1" t="n">
        <v>1</v>
      </c>
      <c r="R1495" s="1" t="n">
        <v>3.7901E-005</v>
      </c>
      <c r="S1495" s="1" t="n">
        <v>1.5E-006</v>
      </c>
      <c r="T1495" s="1" t="n">
        <v>4</v>
      </c>
      <c r="U1495" s="1" t="n">
        <v>0</v>
      </c>
      <c r="V1495" s="1" t="n">
        <v>0</v>
      </c>
      <c r="W1495" s="186" t="s">
        <v>2250</v>
      </c>
      <c r="X1495" s="1" t="s">
        <v>2204</v>
      </c>
      <c r="Y1495" s="1" t="s">
        <v>309</v>
      </c>
    </row>
    <row r="1496" customFormat="false" ht="14.25" hidden="false" customHeight="true" outlineLevel="0" collapsed="false">
      <c r="A1496" s="1" t="s">
        <v>2251</v>
      </c>
      <c r="B1496" s="1" t="s">
        <v>305</v>
      </c>
      <c r="C1496" s="1" t="n">
        <v>0</v>
      </c>
      <c r="D1496" s="1" t="n">
        <v>200</v>
      </c>
      <c r="E1496" s="1" t="n">
        <v>976</v>
      </c>
      <c r="F1496" s="1" t="s">
        <v>306</v>
      </c>
      <c r="G1496" s="184" t="n">
        <v>0.0021452</v>
      </c>
      <c r="H1496" s="184" t="n">
        <v>9.12E-005</v>
      </c>
      <c r="I1496" s="184" t="n">
        <v>-8.0584E-006</v>
      </c>
      <c r="J1496" s="184" t="n">
        <v>-5.619E-007</v>
      </c>
      <c r="K1496" s="184" t="n">
        <v>0.0021532</v>
      </c>
      <c r="L1496" s="184" t="n">
        <v>9.18E-005</v>
      </c>
      <c r="M1496" s="185" t="n">
        <v>2.44</v>
      </c>
      <c r="N1496" s="1" t="n">
        <v>0</v>
      </c>
      <c r="O1496" s="1" t="n">
        <v>0</v>
      </c>
      <c r="P1496" s="1" t="n">
        <v>0</v>
      </c>
      <c r="Q1496" s="1" t="n">
        <v>1</v>
      </c>
      <c r="R1496" s="1" t="n">
        <v>2.1532E-005</v>
      </c>
      <c r="S1496" s="1" t="n">
        <v>9.176E-007</v>
      </c>
      <c r="T1496" s="1" t="n">
        <v>3</v>
      </c>
      <c r="U1496" s="1" t="n">
        <v>0</v>
      </c>
      <c r="V1496" s="1" t="n">
        <v>0</v>
      </c>
      <c r="W1496" s="186" t="s">
        <v>2252</v>
      </c>
      <c r="X1496" s="1" t="s">
        <v>2204</v>
      </c>
      <c r="Y1496" s="1" t="s">
        <v>309</v>
      </c>
    </row>
    <row r="1497" customFormat="false" ht="14.25" hidden="false" customHeight="true" outlineLevel="0" collapsed="false">
      <c r="A1497" s="1" t="s">
        <v>2251</v>
      </c>
      <c r="B1497" s="1" t="s">
        <v>305</v>
      </c>
      <c r="C1497" s="1" t="n">
        <v>0</v>
      </c>
      <c r="D1497" s="1" t="n">
        <v>200</v>
      </c>
      <c r="E1497" s="1" t="n">
        <v>976</v>
      </c>
      <c r="F1497" s="1" t="s">
        <v>306</v>
      </c>
      <c r="G1497" s="184" t="n">
        <v>0.002145</v>
      </c>
      <c r="H1497" s="184" t="n">
        <v>9.11E-005</v>
      </c>
      <c r="I1497" s="184" t="n">
        <v>-8.0584E-006</v>
      </c>
      <c r="J1497" s="184" t="n">
        <v>-5.619E-007</v>
      </c>
      <c r="K1497" s="184" t="n">
        <v>0.0021531</v>
      </c>
      <c r="L1497" s="184" t="n">
        <v>9.17E-005</v>
      </c>
      <c r="M1497" s="185" t="n">
        <v>2.44</v>
      </c>
      <c r="N1497" s="1" t="n">
        <v>0</v>
      </c>
      <c r="O1497" s="1" t="n">
        <v>0</v>
      </c>
      <c r="P1497" s="1" t="n">
        <v>0</v>
      </c>
      <c r="Q1497" s="1" t="n">
        <v>1</v>
      </c>
      <c r="R1497" s="1" t="n">
        <v>2.1531E-005</v>
      </c>
      <c r="S1497" s="1" t="n">
        <v>9.168E-007</v>
      </c>
      <c r="T1497" s="1" t="n">
        <v>3</v>
      </c>
      <c r="U1497" s="1" t="n">
        <v>0</v>
      </c>
      <c r="V1497" s="1" t="n">
        <v>0</v>
      </c>
      <c r="W1497" s="186" t="s">
        <v>2253</v>
      </c>
      <c r="X1497" s="1" t="s">
        <v>2204</v>
      </c>
      <c r="Y1497" s="1" t="s">
        <v>309</v>
      </c>
    </row>
    <row r="1498" customFormat="false" ht="14.25" hidden="false" customHeight="true" outlineLevel="0" collapsed="false">
      <c r="A1498" s="1" t="s">
        <v>2251</v>
      </c>
      <c r="B1498" s="1" t="s">
        <v>305</v>
      </c>
      <c r="C1498" s="1" t="n">
        <v>0</v>
      </c>
      <c r="D1498" s="1" t="n">
        <v>200</v>
      </c>
      <c r="E1498" s="1" t="n">
        <v>976</v>
      </c>
      <c r="F1498" s="1" t="s">
        <v>306</v>
      </c>
      <c r="G1498" s="184" t="n">
        <v>0.0021448</v>
      </c>
      <c r="H1498" s="184" t="n">
        <v>9.11E-005</v>
      </c>
      <c r="I1498" s="184" t="n">
        <v>-8.0584E-006</v>
      </c>
      <c r="J1498" s="184" t="n">
        <v>-5.619E-007</v>
      </c>
      <c r="K1498" s="184" t="n">
        <v>0.0021529</v>
      </c>
      <c r="L1498" s="184" t="n">
        <v>9.17E-005</v>
      </c>
      <c r="M1498" s="185" t="n">
        <v>2.44</v>
      </c>
      <c r="N1498" s="1" t="n">
        <v>0</v>
      </c>
      <c r="O1498" s="1" t="n">
        <v>0</v>
      </c>
      <c r="P1498" s="1" t="n">
        <v>0</v>
      </c>
      <c r="Q1498" s="1" t="n">
        <v>1</v>
      </c>
      <c r="R1498" s="1" t="n">
        <v>2.1529E-005</v>
      </c>
      <c r="S1498" s="1" t="n">
        <v>9.17E-007</v>
      </c>
      <c r="T1498" s="1" t="n">
        <v>3</v>
      </c>
      <c r="U1498" s="1" t="n">
        <v>0</v>
      </c>
      <c r="V1498" s="1" t="n">
        <v>0</v>
      </c>
      <c r="W1498" s="186" t="s">
        <v>2254</v>
      </c>
      <c r="X1498" s="1" t="s">
        <v>2204</v>
      </c>
      <c r="Y1498" s="1" t="s">
        <v>309</v>
      </c>
    </row>
    <row r="1499" customFormat="false" ht="14.25" hidden="false" customHeight="true" outlineLevel="0" collapsed="false">
      <c r="A1499" s="1" t="s">
        <v>2255</v>
      </c>
      <c r="B1499" s="1" t="s">
        <v>305</v>
      </c>
      <c r="C1499" s="1" t="n">
        <v>0</v>
      </c>
      <c r="D1499" s="1" t="n">
        <v>200</v>
      </c>
      <c r="E1499" s="1" t="n">
        <v>976</v>
      </c>
      <c r="F1499" s="1" t="s">
        <v>306</v>
      </c>
      <c r="G1499" s="184" t="n">
        <v>0.0017731</v>
      </c>
      <c r="H1499" s="184" t="n">
        <v>7.52E-005</v>
      </c>
      <c r="I1499" s="184" t="n">
        <v>-8.0584E-006</v>
      </c>
      <c r="J1499" s="184" t="n">
        <v>-5.619E-007</v>
      </c>
      <c r="K1499" s="184" t="n">
        <v>0.0017812</v>
      </c>
      <c r="L1499" s="184" t="n">
        <v>7.57E-005</v>
      </c>
      <c r="M1499" s="185" t="n">
        <v>2.43</v>
      </c>
      <c r="N1499" s="1" t="n">
        <v>0</v>
      </c>
      <c r="O1499" s="1" t="n">
        <v>0</v>
      </c>
      <c r="P1499" s="1" t="n">
        <v>0</v>
      </c>
      <c r="Q1499" s="1" t="n">
        <v>1</v>
      </c>
      <c r="R1499" s="1" t="n">
        <v>1.7812E-005</v>
      </c>
      <c r="S1499" s="1" t="n">
        <v>7.574E-007</v>
      </c>
      <c r="T1499" s="1" t="n">
        <v>3</v>
      </c>
      <c r="U1499" s="1" t="n">
        <v>0</v>
      </c>
      <c r="V1499" s="1" t="n">
        <v>0</v>
      </c>
      <c r="W1499" s="186" t="s">
        <v>2256</v>
      </c>
      <c r="X1499" s="1" t="s">
        <v>2204</v>
      </c>
      <c r="Y1499" s="1" t="s">
        <v>309</v>
      </c>
    </row>
    <row r="1500" customFormat="false" ht="14.25" hidden="false" customHeight="true" outlineLevel="0" collapsed="false">
      <c r="A1500" s="1" t="s">
        <v>2255</v>
      </c>
      <c r="B1500" s="1" t="s">
        <v>305</v>
      </c>
      <c r="C1500" s="1" t="n">
        <v>0</v>
      </c>
      <c r="D1500" s="1" t="n">
        <v>200</v>
      </c>
      <c r="E1500" s="1" t="n">
        <v>976</v>
      </c>
      <c r="F1500" s="1" t="s">
        <v>306</v>
      </c>
      <c r="G1500" s="184" t="n">
        <v>0.0017726</v>
      </c>
      <c r="H1500" s="184" t="n">
        <v>7.5E-005</v>
      </c>
      <c r="I1500" s="184" t="n">
        <v>-8.0584E-006</v>
      </c>
      <c r="J1500" s="184" t="n">
        <v>-5.619E-007</v>
      </c>
      <c r="K1500" s="184" t="n">
        <v>0.0017806</v>
      </c>
      <c r="L1500" s="184" t="n">
        <v>7.56E-005</v>
      </c>
      <c r="M1500" s="185" t="n">
        <v>2.43</v>
      </c>
      <c r="N1500" s="1" t="n">
        <v>0</v>
      </c>
      <c r="O1500" s="1" t="n">
        <v>0</v>
      </c>
      <c r="P1500" s="1" t="n">
        <v>0</v>
      </c>
      <c r="Q1500" s="1" t="n">
        <v>1</v>
      </c>
      <c r="R1500" s="1" t="n">
        <v>1.7806E-005</v>
      </c>
      <c r="S1500" s="1" t="n">
        <v>7.556E-007</v>
      </c>
      <c r="T1500" s="1" t="n">
        <v>3</v>
      </c>
      <c r="U1500" s="1" t="n">
        <v>0</v>
      </c>
      <c r="V1500" s="1" t="n">
        <v>0</v>
      </c>
      <c r="W1500" s="186" t="s">
        <v>2257</v>
      </c>
      <c r="X1500" s="1" t="s">
        <v>2204</v>
      </c>
      <c r="Y1500" s="1" t="s">
        <v>309</v>
      </c>
    </row>
    <row r="1501" customFormat="false" ht="14.25" hidden="false" customHeight="true" outlineLevel="0" collapsed="false">
      <c r="A1501" s="1" t="s">
        <v>2255</v>
      </c>
      <c r="B1501" s="1" t="s">
        <v>305</v>
      </c>
      <c r="C1501" s="1" t="n">
        <v>0</v>
      </c>
      <c r="D1501" s="1" t="n">
        <v>200</v>
      </c>
      <c r="E1501" s="1" t="n">
        <v>976</v>
      </c>
      <c r="F1501" s="1" t="s">
        <v>306</v>
      </c>
      <c r="G1501" s="184" t="n">
        <v>0.0017721</v>
      </c>
      <c r="H1501" s="184" t="n">
        <v>7.53E-005</v>
      </c>
      <c r="I1501" s="184" t="n">
        <v>-8.0584E-006</v>
      </c>
      <c r="J1501" s="184" t="n">
        <v>-5.619E-007</v>
      </c>
      <c r="K1501" s="184" t="n">
        <v>0.0017802</v>
      </c>
      <c r="L1501" s="184" t="n">
        <v>7.59E-005</v>
      </c>
      <c r="M1501" s="185" t="n">
        <v>2.44</v>
      </c>
      <c r="N1501" s="1" t="n">
        <v>0</v>
      </c>
      <c r="O1501" s="1" t="n">
        <v>0</v>
      </c>
      <c r="P1501" s="1" t="n">
        <v>0</v>
      </c>
      <c r="Q1501" s="1" t="n">
        <v>1</v>
      </c>
      <c r="R1501" s="1" t="n">
        <v>1.7802E-005</v>
      </c>
      <c r="S1501" s="1" t="n">
        <v>7.591E-007</v>
      </c>
      <c r="T1501" s="1" t="n">
        <v>3</v>
      </c>
      <c r="U1501" s="1" t="n">
        <v>0</v>
      </c>
      <c r="V1501" s="1" t="n">
        <v>0</v>
      </c>
      <c r="W1501" s="186" t="s">
        <v>2258</v>
      </c>
      <c r="X1501" s="1" t="s">
        <v>2204</v>
      </c>
      <c r="Y1501" s="1" t="s">
        <v>309</v>
      </c>
    </row>
    <row r="1502" customFormat="false" ht="14.25" hidden="false" customHeight="true" outlineLevel="0" collapsed="false">
      <c r="A1502" s="1" t="s">
        <v>2259</v>
      </c>
      <c r="B1502" s="1" t="s">
        <v>305</v>
      </c>
      <c r="C1502" s="1" t="n">
        <v>0</v>
      </c>
      <c r="D1502" s="1" t="n">
        <v>200</v>
      </c>
      <c r="E1502" s="1" t="n">
        <v>976</v>
      </c>
      <c r="F1502" s="1" t="s">
        <v>306</v>
      </c>
      <c r="G1502" s="184" t="n">
        <v>0.00099101</v>
      </c>
      <c r="H1502" s="184" t="n">
        <v>4.4326E-005</v>
      </c>
      <c r="I1502" s="184" t="n">
        <v>-8.0584E-006</v>
      </c>
      <c r="J1502" s="184" t="n">
        <v>-5.619E-007</v>
      </c>
      <c r="K1502" s="184" t="n">
        <v>0.00099907</v>
      </c>
      <c r="L1502" s="184" t="n">
        <v>4.4888E-005</v>
      </c>
      <c r="M1502" s="185" t="n">
        <v>2.57</v>
      </c>
      <c r="N1502" s="1" t="n">
        <v>0</v>
      </c>
      <c r="O1502" s="1" t="n">
        <v>0</v>
      </c>
      <c r="P1502" s="1" t="n">
        <v>0</v>
      </c>
      <c r="Q1502" s="1" t="n">
        <v>1</v>
      </c>
      <c r="R1502" s="1" t="n">
        <v>9.9907E-006</v>
      </c>
      <c r="S1502" s="1" t="n">
        <v>4.489E-007</v>
      </c>
      <c r="T1502" s="1" t="n">
        <v>3</v>
      </c>
      <c r="U1502" s="1" t="n">
        <v>0</v>
      </c>
      <c r="V1502" s="1" t="n">
        <v>0</v>
      </c>
      <c r="W1502" s="186" t="s">
        <v>2260</v>
      </c>
      <c r="X1502" s="1" t="s">
        <v>2204</v>
      </c>
      <c r="Y1502" s="1" t="s">
        <v>309</v>
      </c>
    </row>
    <row r="1503" customFormat="false" ht="14.25" hidden="false" customHeight="true" outlineLevel="0" collapsed="false">
      <c r="A1503" s="1" t="s">
        <v>2259</v>
      </c>
      <c r="B1503" s="1" t="s">
        <v>305</v>
      </c>
      <c r="C1503" s="1" t="n">
        <v>0</v>
      </c>
      <c r="D1503" s="1" t="n">
        <v>200</v>
      </c>
      <c r="E1503" s="1" t="n">
        <v>976</v>
      </c>
      <c r="F1503" s="1" t="s">
        <v>306</v>
      </c>
      <c r="G1503" s="184" t="n">
        <v>0.00099097</v>
      </c>
      <c r="H1503" s="184" t="n">
        <v>4.4212E-005</v>
      </c>
      <c r="I1503" s="184" t="n">
        <v>-8.0584E-006</v>
      </c>
      <c r="J1503" s="184" t="n">
        <v>-5.619E-007</v>
      </c>
      <c r="K1503" s="184" t="n">
        <v>0.00099903</v>
      </c>
      <c r="L1503" s="184" t="n">
        <v>4.4774E-005</v>
      </c>
      <c r="M1503" s="185" t="n">
        <v>2.57</v>
      </c>
      <c r="N1503" s="1" t="n">
        <v>0</v>
      </c>
      <c r="O1503" s="1" t="n">
        <v>0</v>
      </c>
      <c r="P1503" s="1" t="n">
        <v>0</v>
      </c>
      <c r="Q1503" s="1" t="n">
        <v>1</v>
      </c>
      <c r="R1503" s="1" t="n">
        <v>9.9903E-006</v>
      </c>
      <c r="S1503" s="1" t="n">
        <v>4.477E-007</v>
      </c>
      <c r="T1503" s="1" t="n">
        <v>3</v>
      </c>
      <c r="U1503" s="1" t="n">
        <v>0</v>
      </c>
      <c r="V1503" s="1" t="n">
        <v>0</v>
      </c>
      <c r="W1503" s="186" t="s">
        <v>2261</v>
      </c>
      <c r="X1503" s="1" t="s">
        <v>2204</v>
      </c>
      <c r="Y1503" s="1" t="s">
        <v>309</v>
      </c>
    </row>
    <row r="1504" customFormat="false" ht="14.25" hidden="false" customHeight="true" outlineLevel="0" collapsed="false">
      <c r="A1504" s="1" t="s">
        <v>2259</v>
      </c>
      <c r="B1504" s="1" t="s">
        <v>305</v>
      </c>
      <c r="C1504" s="1" t="n">
        <v>0</v>
      </c>
      <c r="D1504" s="1" t="n">
        <v>200</v>
      </c>
      <c r="E1504" s="1" t="n">
        <v>976</v>
      </c>
      <c r="F1504" s="1" t="s">
        <v>306</v>
      </c>
      <c r="G1504" s="184" t="n">
        <v>0.00099066</v>
      </c>
      <c r="H1504" s="184" t="n">
        <v>4.4122E-005</v>
      </c>
      <c r="I1504" s="184" t="n">
        <v>-8.0584E-006</v>
      </c>
      <c r="J1504" s="184" t="n">
        <v>-5.619E-007</v>
      </c>
      <c r="K1504" s="184" t="n">
        <v>0.00099872</v>
      </c>
      <c r="L1504" s="184" t="n">
        <v>4.4684E-005</v>
      </c>
      <c r="M1504" s="185" t="n">
        <v>2.56</v>
      </c>
      <c r="N1504" s="1" t="n">
        <v>0</v>
      </c>
      <c r="O1504" s="1" t="n">
        <v>0</v>
      </c>
      <c r="P1504" s="1" t="n">
        <v>0</v>
      </c>
      <c r="Q1504" s="1" t="n">
        <v>1</v>
      </c>
      <c r="R1504" s="1" t="n">
        <v>9.9872E-006</v>
      </c>
      <c r="S1504" s="1" t="n">
        <v>4.468E-007</v>
      </c>
      <c r="T1504" s="1" t="n">
        <v>3</v>
      </c>
      <c r="U1504" s="1" t="n">
        <v>0</v>
      </c>
      <c r="V1504" s="1" t="n">
        <v>0</v>
      </c>
      <c r="W1504" s="186" t="s">
        <v>2262</v>
      </c>
      <c r="X1504" s="1" t="s">
        <v>2204</v>
      </c>
      <c r="Y1504" s="1" t="s">
        <v>309</v>
      </c>
    </row>
    <row r="1505" customFormat="false" ht="14.25" hidden="false" customHeight="true" outlineLevel="0" collapsed="false">
      <c r="A1505" s="1" t="s">
        <v>2263</v>
      </c>
      <c r="B1505" s="1" t="s">
        <v>305</v>
      </c>
      <c r="C1505" s="1" t="n">
        <v>0</v>
      </c>
      <c r="D1505" s="1" t="n">
        <v>200</v>
      </c>
      <c r="E1505" s="1" t="n">
        <v>976</v>
      </c>
      <c r="F1505" s="1" t="s">
        <v>306</v>
      </c>
      <c r="G1505" s="184" t="n">
        <v>0.0012436</v>
      </c>
      <c r="H1505" s="184" t="n">
        <v>5.36E-005</v>
      </c>
      <c r="I1505" s="184" t="n">
        <v>-8.0584E-006</v>
      </c>
      <c r="J1505" s="184" t="n">
        <v>-5.619E-007</v>
      </c>
      <c r="K1505" s="184" t="n">
        <v>0.0012516</v>
      </c>
      <c r="L1505" s="184" t="n">
        <v>5.41E-005</v>
      </c>
      <c r="M1505" s="185" t="n">
        <v>2.48</v>
      </c>
      <c r="N1505" s="1" t="n">
        <v>0</v>
      </c>
      <c r="O1505" s="1" t="n">
        <v>0</v>
      </c>
      <c r="P1505" s="1" t="n">
        <v>0</v>
      </c>
      <c r="Q1505" s="1" t="n">
        <v>1</v>
      </c>
      <c r="R1505" s="1" t="n">
        <v>1.2516E-005</v>
      </c>
      <c r="S1505" s="1" t="n">
        <v>5.413E-007</v>
      </c>
      <c r="T1505" s="1" t="n">
        <v>3</v>
      </c>
      <c r="U1505" s="1" t="n">
        <v>0</v>
      </c>
      <c r="V1505" s="1" t="n">
        <v>0</v>
      </c>
      <c r="W1505" s="186" t="s">
        <v>2264</v>
      </c>
      <c r="X1505" s="1" t="s">
        <v>2204</v>
      </c>
      <c r="Y1505" s="1" t="s">
        <v>309</v>
      </c>
    </row>
    <row r="1506" customFormat="false" ht="14.25" hidden="false" customHeight="true" outlineLevel="0" collapsed="false">
      <c r="A1506" s="1" t="s">
        <v>2263</v>
      </c>
      <c r="B1506" s="1" t="s">
        <v>305</v>
      </c>
      <c r="C1506" s="1" t="n">
        <v>0</v>
      </c>
      <c r="D1506" s="1" t="n">
        <v>200</v>
      </c>
      <c r="E1506" s="1" t="n">
        <v>976</v>
      </c>
      <c r="F1506" s="1" t="s">
        <v>306</v>
      </c>
      <c r="G1506" s="184" t="n">
        <v>0.0012431</v>
      </c>
      <c r="H1506" s="184" t="n">
        <v>5.34E-005</v>
      </c>
      <c r="I1506" s="184" t="n">
        <v>-8.0584E-006</v>
      </c>
      <c r="J1506" s="184" t="n">
        <v>-5.619E-007</v>
      </c>
      <c r="K1506" s="184" t="n">
        <v>0.0012512</v>
      </c>
      <c r="L1506" s="184" t="n">
        <v>5.39E-005</v>
      </c>
      <c r="M1506" s="185" t="n">
        <v>2.47</v>
      </c>
      <c r="N1506" s="1" t="n">
        <v>0</v>
      </c>
      <c r="O1506" s="1" t="n">
        <v>0</v>
      </c>
      <c r="P1506" s="1" t="n">
        <v>0</v>
      </c>
      <c r="Q1506" s="1" t="n">
        <v>1</v>
      </c>
      <c r="R1506" s="1" t="n">
        <v>1.2512E-005</v>
      </c>
      <c r="S1506" s="1" t="n">
        <v>5.392E-007</v>
      </c>
      <c r="T1506" s="1" t="n">
        <v>3</v>
      </c>
      <c r="U1506" s="1" t="n">
        <v>0</v>
      </c>
      <c r="V1506" s="1" t="n">
        <v>0</v>
      </c>
      <c r="W1506" s="186" t="s">
        <v>2265</v>
      </c>
      <c r="X1506" s="1" t="s">
        <v>2204</v>
      </c>
      <c r="Y1506" s="1" t="s">
        <v>309</v>
      </c>
    </row>
    <row r="1507" customFormat="false" ht="14.25" hidden="false" customHeight="true" outlineLevel="0" collapsed="false">
      <c r="A1507" s="1" t="s">
        <v>2263</v>
      </c>
      <c r="B1507" s="1" t="s">
        <v>305</v>
      </c>
      <c r="C1507" s="1" t="n">
        <v>0</v>
      </c>
      <c r="D1507" s="1" t="n">
        <v>200</v>
      </c>
      <c r="E1507" s="1" t="n">
        <v>976</v>
      </c>
      <c r="F1507" s="1" t="s">
        <v>306</v>
      </c>
      <c r="G1507" s="184" t="n">
        <v>0.0012433</v>
      </c>
      <c r="H1507" s="184" t="n">
        <v>5.36E-005</v>
      </c>
      <c r="I1507" s="184" t="n">
        <v>-8.0584E-006</v>
      </c>
      <c r="J1507" s="184" t="n">
        <v>-5.619E-007</v>
      </c>
      <c r="K1507" s="184" t="n">
        <v>0.0012514</v>
      </c>
      <c r="L1507" s="184" t="n">
        <v>5.41E-005</v>
      </c>
      <c r="M1507" s="185" t="n">
        <v>2.48</v>
      </c>
      <c r="N1507" s="1" t="n">
        <v>0</v>
      </c>
      <c r="O1507" s="1" t="n">
        <v>0</v>
      </c>
      <c r="P1507" s="1" t="n">
        <v>0</v>
      </c>
      <c r="Q1507" s="1" t="n">
        <v>1</v>
      </c>
      <c r="R1507" s="1" t="n">
        <v>1.2514E-005</v>
      </c>
      <c r="S1507" s="1" t="n">
        <v>5.414E-007</v>
      </c>
      <c r="T1507" s="1" t="n">
        <v>3</v>
      </c>
      <c r="U1507" s="1" t="n">
        <v>0</v>
      </c>
      <c r="V1507" s="1" t="n">
        <v>0</v>
      </c>
      <c r="W1507" s="186" t="s">
        <v>2266</v>
      </c>
      <c r="X1507" s="1" t="s">
        <v>2204</v>
      </c>
      <c r="Y1507" s="1" t="s">
        <v>309</v>
      </c>
    </row>
    <row r="1508" customFormat="false" ht="14.25" hidden="false" customHeight="true" outlineLevel="0" collapsed="false">
      <c r="A1508" s="1" t="s">
        <v>2267</v>
      </c>
      <c r="B1508" s="1" t="s">
        <v>305</v>
      </c>
      <c r="C1508" s="1" t="n">
        <v>0</v>
      </c>
      <c r="D1508" s="1" t="n">
        <v>200</v>
      </c>
      <c r="E1508" s="1" t="n">
        <v>976</v>
      </c>
      <c r="F1508" s="1" t="s">
        <v>306</v>
      </c>
      <c r="G1508" s="184" t="n">
        <v>0.0017608</v>
      </c>
      <c r="H1508" s="184" t="n">
        <v>7.36E-005</v>
      </c>
      <c r="I1508" s="184" t="n">
        <v>-8.0584E-006</v>
      </c>
      <c r="J1508" s="184" t="n">
        <v>-5.619E-007</v>
      </c>
      <c r="K1508" s="184" t="n">
        <v>0.0017689</v>
      </c>
      <c r="L1508" s="184" t="n">
        <v>7.41E-005</v>
      </c>
      <c r="M1508" s="185" t="n">
        <v>2.4</v>
      </c>
      <c r="N1508" s="1" t="n">
        <v>0</v>
      </c>
      <c r="O1508" s="1" t="n">
        <v>0</v>
      </c>
      <c r="P1508" s="1" t="n">
        <v>0</v>
      </c>
      <c r="Q1508" s="1" t="n">
        <v>1</v>
      </c>
      <c r="R1508" s="1" t="n">
        <v>1.7689E-005</v>
      </c>
      <c r="S1508" s="1" t="n">
        <v>7.413E-007</v>
      </c>
      <c r="T1508" s="1" t="n">
        <v>3</v>
      </c>
      <c r="U1508" s="1" t="n">
        <v>0</v>
      </c>
      <c r="V1508" s="1" t="n">
        <v>0</v>
      </c>
      <c r="W1508" s="186" t="s">
        <v>2268</v>
      </c>
      <c r="X1508" s="1" t="s">
        <v>2204</v>
      </c>
      <c r="Y1508" s="1" t="s">
        <v>309</v>
      </c>
    </row>
    <row r="1509" customFormat="false" ht="14.25" hidden="false" customHeight="true" outlineLevel="0" collapsed="false">
      <c r="A1509" s="1" t="s">
        <v>2267</v>
      </c>
      <c r="B1509" s="1" t="s">
        <v>305</v>
      </c>
      <c r="C1509" s="1" t="n">
        <v>0</v>
      </c>
      <c r="D1509" s="1" t="n">
        <v>200</v>
      </c>
      <c r="E1509" s="1" t="n">
        <v>976</v>
      </c>
      <c r="F1509" s="1" t="s">
        <v>306</v>
      </c>
      <c r="G1509" s="184" t="n">
        <v>0.0017609</v>
      </c>
      <c r="H1509" s="184" t="n">
        <v>7.33E-005</v>
      </c>
      <c r="I1509" s="184" t="n">
        <v>-8.0584E-006</v>
      </c>
      <c r="J1509" s="184" t="n">
        <v>-5.619E-007</v>
      </c>
      <c r="K1509" s="184" t="n">
        <v>0.0017689</v>
      </c>
      <c r="L1509" s="184" t="n">
        <v>7.39E-005</v>
      </c>
      <c r="M1509" s="185" t="n">
        <v>2.39</v>
      </c>
      <c r="N1509" s="1" t="n">
        <v>0</v>
      </c>
      <c r="O1509" s="1" t="n">
        <v>0</v>
      </c>
      <c r="P1509" s="1" t="n">
        <v>0</v>
      </c>
      <c r="Q1509" s="1" t="n">
        <v>1</v>
      </c>
      <c r="R1509" s="1" t="n">
        <v>1.7689E-005</v>
      </c>
      <c r="S1509" s="1" t="n">
        <v>7.391E-007</v>
      </c>
      <c r="T1509" s="1" t="n">
        <v>3</v>
      </c>
      <c r="U1509" s="1" t="n">
        <v>0</v>
      </c>
      <c r="V1509" s="1" t="n">
        <v>0</v>
      </c>
      <c r="W1509" s="186" t="s">
        <v>2269</v>
      </c>
      <c r="X1509" s="1" t="s">
        <v>2204</v>
      </c>
      <c r="Y1509" s="1" t="s">
        <v>309</v>
      </c>
    </row>
    <row r="1510" customFormat="false" ht="14.25" hidden="false" customHeight="true" outlineLevel="0" collapsed="false">
      <c r="A1510" s="1" t="s">
        <v>2267</v>
      </c>
      <c r="B1510" s="1" t="s">
        <v>305</v>
      </c>
      <c r="C1510" s="1" t="n">
        <v>0</v>
      </c>
      <c r="D1510" s="1" t="n">
        <v>200</v>
      </c>
      <c r="E1510" s="1" t="n">
        <v>976</v>
      </c>
      <c r="F1510" s="1" t="s">
        <v>306</v>
      </c>
      <c r="G1510" s="184" t="n">
        <v>0.0017607</v>
      </c>
      <c r="H1510" s="184" t="n">
        <v>7.36E-005</v>
      </c>
      <c r="I1510" s="184" t="n">
        <v>-8.0584E-006</v>
      </c>
      <c r="J1510" s="184" t="n">
        <v>-5.619E-007</v>
      </c>
      <c r="K1510" s="184" t="n">
        <v>0.0017688</v>
      </c>
      <c r="L1510" s="184" t="n">
        <v>7.42E-005</v>
      </c>
      <c r="M1510" s="185" t="n">
        <v>2.4</v>
      </c>
      <c r="N1510" s="1" t="n">
        <v>0</v>
      </c>
      <c r="O1510" s="1" t="n">
        <v>0</v>
      </c>
      <c r="P1510" s="1" t="n">
        <v>0</v>
      </c>
      <c r="Q1510" s="1" t="n">
        <v>1</v>
      </c>
      <c r="R1510" s="1" t="n">
        <v>1.7688E-005</v>
      </c>
      <c r="S1510" s="1" t="n">
        <v>7.417E-007</v>
      </c>
      <c r="T1510" s="1" t="n">
        <v>3</v>
      </c>
      <c r="U1510" s="1" t="n">
        <v>0</v>
      </c>
      <c r="V1510" s="1" t="n">
        <v>0</v>
      </c>
      <c r="W1510" s="186" t="s">
        <v>2270</v>
      </c>
      <c r="X1510" s="1" t="s">
        <v>2204</v>
      </c>
      <c r="Y1510" s="1" t="s">
        <v>309</v>
      </c>
    </row>
    <row r="1511" customFormat="false" ht="14.25" hidden="false" customHeight="true" outlineLevel="0" collapsed="false">
      <c r="A1511" s="1" t="s">
        <v>2271</v>
      </c>
      <c r="B1511" s="1" t="s">
        <v>305</v>
      </c>
      <c r="C1511" s="1" t="n">
        <v>0</v>
      </c>
      <c r="D1511" s="1" t="n">
        <v>200</v>
      </c>
      <c r="E1511" s="1" t="n">
        <v>976</v>
      </c>
      <c r="F1511" s="1" t="s">
        <v>306</v>
      </c>
      <c r="G1511" s="184" t="n">
        <v>0.0030414</v>
      </c>
      <c r="H1511" s="184" t="n">
        <v>0.0001222</v>
      </c>
      <c r="I1511" s="184" t="n">
        <v>-8.0584E-006</v>
      </c>
      <c r="J1511" s="184" t="n">
        <v>-5.619E-007</v>
      </c>
      <c r="K1511" s="184" t="n">
        <v>0.0030495</v>
      </c>
      <c r="L1511" s="184" t="n">
        <v>0.0001228</v>
      </c>
      <c r="M1511" s="185" t="n">
        <v>2.31</v>
      </c>
      <c r="N1511" s="1" t="n">
        <v>0</v>
      </c>
      <c r="O1511" s="1" t="n">
        <v>0</v>
      </c>
      <c r="P1511" s="1" t="n">
        <v>0</v>
      </c>
      <c r="Q1511" s="1" t="n">
        <v>1</v>
      </c>
      <c r="R1511" s="1" t="n">
        <v>3.0495E-005</v>
      </c>
      <c r="S1511" s="1" t="n">
        <v>1.2277E-006</v>
      </c>
      <c r="T1511" s="1" t="n">
        <v>4</v>
      </c>
      <c r="U1511" s="1" t="n">
        <v>0</v>
      </c>
      <c r="V1511" s="1" t="n">
        <v>0</v>
      </c>
      <c r="W1511" s="186" t="s">
        <v>2272</v>
      </c>
      <c r="X1511" s="1" t="s">
        <v>2204</v>
      </c>
      <c r="Y1511" s="1" t="s">
        <v>309</v>
      </c>
    </row>
    <row r="1512" customFormat="false" ht="14.25" hidden="false" customHeight="true" outlineLevel="0" collapsed="false">
      <c r="A1512" s="1" t="s">
        <v>2271</v>
      </c>
      <c r="B1512" s="1" t="s">
        <v>305</v>
      </c>
      <c r="C1512" s="1" t="n">
        <v>0</v>
      </c>
      <c r="D1512" s="1" t="n">
        <v>200</v>
      </c>
      <c r="E1512" s="1" t="n">
        <v>976</v>
      </c>
      <c r="F1512" s="1" t="s">
        <v>306</v>
      </c>
      <c r="G1512" s="184" t="n">
        <v>0.0030412</v>
      </c>
      <c r="H1512" s="184" t="n">
        <v>0.0001228</v>
      </c>
      <c r="I1512" s="184" t="n">
        <v>-8.0584E-006</v>
      </c>
      <c r="J1512" s="184" t="n">
        <v>-5.619E-007</v>
      </c>
      <c r="K1512" s="184" t="n">
        <v>0.0030493</v>
      </c>
      <c r="L1512" s="184" t="n">
        <v>0.0001234</v>
      </c>
      <c r="M1512" s="185" t="n">
        <v>2.32</v>
      </c>
      <c r="N1512" s="1" t="n">
        <v>0</v>
      </c>
      <c r="O1512" s="1" t="n">
        <v>0</v>
      </c>
      <c r="P1512" s="1" t="n">
        <v>0</v>
      </c>
      <c r="Q1512" s="1" t="n">
        <v>1</v>
      </c>
      <c r="R1512" s="1" t="n">
        <v>3.0493E-005</v>
      </c>
      <c r="S1512" s="1" t="n">
        <v>1.234E-006</v>
      </c>
      <c r="T1512" s="1" t="n">
        <v>4</v>
      </c>
      <c r="U1512" s="1" t="n">
        <v>0</v>
      </c>
      <c r="V1512" s="1" t="n">
        <v>0</v>
      </c>
      <c r="W1512" s="186" t="s">
        <v>2273</v>
      </c>
      <c r="X1512" s="1" t="s">
        <v>2204</v>
      </c>
      <c r="Y1512" s="1" t="s">
        <v>309</v>
      </c>
    </row>
    <row r="1513" customFormat="false" ht="14.25" hidden="false" customHeight="true" outlineLevel="0" collapsed="false">
      <c r="A1513" s="1" t="s">
        <v>2271</v>
      </c>
      <c r="B1513" s="1" t="s">
        <v>305</v>
      </c>
      <c r="C1513" s="1" t="n">
        <v>0</v>
      </c>
      <c r="D1513" s="1" t="n">
        <v>200</v>
      </c>
      <c r="E1513" s="1" t="n">
        <v>976</v>
      </c>
      <c r="F1513" s="1" t="s">
        <v>306</v>
      </c>
      <c r="G1513" s="184" t="n">
        <v>0.0030421</v>
      </c>
      <c r="H1513" s="184" t="n">
        <v>0.0001233</v>
      </c>
      <c r="I1513" s="184" t="n">
        <v>-8.0584E-006</v>
      </c>
      <c r="J1513" s="184" t="n">
        <v>-5.619E-007</v>
      </c>
      <c r="K1513" s="184" t="n">
        <v>0.0030502</v>
      </c>
      <c r="L1513" s="184" t="n">
        <v>0.0001239</v>
      </c>
      <c r="M1513" s="185" t="n">
        <v>2.33</v>
      </c>
      <c r="N1513" s="1" t="n">
        <v>0</v>
      </c>
      <c r="O1513" s="1" t="n">
        <v>0</v>
      </c>
      <c r="P1513" s="1" t="n">
        <v>0</v>
      </c>
      <c r="Q1513" s="1" t="n">
        <v>1</v>
      </c>
      <c r="R1513" s="1" t="n">
        <v>3.0502E-005</v>
      </c>
      <c r="S1513" s="1" t="n">
        <v>1.2387E-006</v>
      </c>
      <c r="T1513" s="1" t="n">
        <v>4</v>
      </c>
      <c r="U1513" s="1" t="n">
        <v>0</v>
      </c>
      <c r="V1513" s="1" t="n">
        <v>0</v>
      </c>
      <c r="W1513" s="186" t="s">
        <v>2274</v>
      </c>
      <c r="X1513" s="1" t="s">
        <v>2204</v>
      </c>
      <c r="Y1513" s="1" t="s">
        <v>309</v>
      </c>
    </row>
    <row r="1514" customFormat="false" ht="14.25" hidden="false" customHeight="true" outlineLevel="0" collapsed="false">
      <c r="A1514" s="1" t="s">
        <v>2275</v>
      </c>
      <c r="B1514" s="1" t="s">
        <v>305</v>
      </c>
      <c r="C1514" s="1" t="n">
        <v>0</v>
      </c>
      <c r="D1514" s="1" t="n">
        <v>200</v>
      </c>
      <c r="E1514" s="1" t="n">
        <v>976</v>
      </c>
      <c r="F1514" s="1" t="s">
        <v>306</v>
      </c>
      <c r="G1514" s="184" t="n">
        <v>0.0026401</v>
      </c>
      <c r="H1514" s="184" t="n">
        <v>0.0001179</v>
      </c>
      <c r="I1514" s="184" t="n">
        <v>-8.0584E-006</v>
      </c>
      <c r="J1514" s="184" t="n">
        <v>-5.619E-007</v>
      </c>
      <c r="K1514" s="184" t="n">
        <v>0.0026482</v>
      </c>
      <c r="L1514" s="184" t="n">
        <v>0.0001185</v>
      </c>
      <c r="M1514" s="185" t="n">
        <v>2.56</v>
      </c>
      <c r="N1514" s="1" t="n">
        <v>0</v>
      </c>
      <c r="O1514" s="1" t="n">
        <v>0</v>
      </c>
      <c r="P1514" s="1" t="n">
        <v>0</v>
      </c>
      <c r="Q1514" s="1" t="n">
        <v>1</v>
      </c>
      <c r="R1514" s="1" t="n">
        <v>2.6482E-005</v>
      </c>
      <c r="S1514" s="1" t="n">
        <v>1.1846E-006</v>
      </c>
      <c r="T1514" s="1" t="n">
        <v>3</v>
      </c>
      <c r="U1514" s="1" t="n">
        <v>0</v>
      </c>
      <c r="V1514" s="1" t="n">
        <v>0</v>
      </c>
      <c r="W1514" s="186" t="s">
        <v>2276</v>
      </c>
      <c r="X1514" s="1" t="s">
        <v>2204</v>
      </c>
      <c r="Y1514" s="1" t="s">
        <v>309</v>
      </c>
    </row>
    <row r="1515" customFormat="false" ht="14.25" hidden="false" customHeight="true" outlineLevel="0" collapsed="false">
      <c r="A1515" s="1" t="s">
        <v>2275</v>
      </c>
      <c r="B1515" s="1" t="s">
        <v>305</v>
      </c>
      <c r="C1515" s="1" t="n">
        <v>0</v>
      </c>
      <c r="D1515" s="1" t="n">
        <v>200</v>
      </c>
      <c r="E1515" s="1" t="n">
        <v>976</v>
      </c>
      <c r="F1515" s="1" t="s">
        <v>306</v>
      </c>
      <c r="G1515" s="184" t="n">
        <v>0.00264</v>
      </c>
      <c r="H1515" s="184" t="n">
        <v>0.0001176</v>
      </c>
      <c r="I1515" s="184" t="n">
        <v>-8.0584E-006</v>
      </c>
      <c r="J1515" s="184" t="n">
        <v>-5.619E-007</v>
      </c>
      <c r="K1515" s="184" t="n">
        <v>0.0026481</v>
      </c>
      <c r="L1515" s="184" t="n">
        <v>0.0001182</v>
      </c>
      <c r="M1515" s="185" t="n">
        <v>2.56</v>
      </c>
      <c r="N1515" s="1" t="n">
        <v>0</v>
      </c>
      <c r="O1515" s="1" t="n">
        <v>0</v>
      </c>
      <c r="P1515" s="1" t="n">
        <v>0</v>
      </c>
      <c r="Q1515" s="1" t="n">
        <v>1</v>
      </c>
      <c r="R1515" s="1" t="n">
        <v>2.6481E-005</v>
      </c>
      <c r="S1515" s="1" t="n">
        <v>1.1821E-006</v>
      </c>
      <c r="T1515" s="1" t="n">
        <v>3</v>
      </c>
      <c r="U1515" s="1" t="n">
        <v>0</v>
      </c>
      <c r="V1515" s="1" t="n">
        <v>0</v>
      </c>
      <c r="W1515" s="186" t="s">
        <v>2277</v>
      </c>
      <c r="X1515" s="1" t="s">
        <v>2204</v>
      </c>
      <c r="Y1515" s="1" t="s">
        <v>309</v>
      </c>
    </row>
    <row r="1516" customFormat="false" ht="14.25" hidden="false" customHeight="true" outlineLevel="0" collapsed="false">
      <c r="A1516" s="1" t="s">
        <v>2275</v>
      </c>
      <c r="B1516" s="1" t="s">
        <v>305</v>
      </c>
      <c r="C1516" s="1" t="n">
        <v>0</v>
      </c>
      <c r="D1516" s="1" t="n">
        <v>200</v>
      </c>
      <c r="E1516" s="1" t="n">
        <v>976</v>
      </c>
      <c r="F1516" s="1" t="s">
        <v>306</v>
      </c>
      <c r="G1516" s="184" t="n">
        <v>0.0026403</v>
      </c>
      <c r="H1516" s="184" t="n">
        <v>0.0001179</v>
      </c>
      <c r="I1516" s="184" t="n">
        <v>-8.0584E-006</v>
      </c>
      <c r="J1516" s="184" t="n">
        <v>-5.619E-007</v>
      </c>
      <c r="K1516" s="184" t="n">
        <v>0.0026483</v>
      </c>
      <c r="L1516" s="184" t="n">
        <v>0.0001184</v>
      </c>
      <c r="M1516" s="185" t="n">
        <v>2.56</v>
      </c>
      <c r="N1516" s="1" t="n">
        <v>0</v>
      </c>
      <c r="O1516" s="1" t="n">
        <v>0</v>
      </c>
      <c r="P1516" s="1" t="n">
        <v>0</v>
      </c>
      <c r="Q1516" s="1" t="n">
        <v>1</v>
      </c>
      <c r="R1516" s="1" t="n">
        <v>2.6483E-005</v>
      </c>
      <c r="S1516" s="1" t="n">
        <v>1.1843E-006</v>
      </c>
      <c r="T1516" s="1" t="n">
        <v>3</v>
      </c>
      <c r="U1516" s="1" t="n">
        <v>0</v>
      </c>
      <c r="V1516" s="1" t="n">
        <v>0</v>
      </c>
      <c r="W1516" s="186" t="s">
        <v>2278</v>
      </c>
      <c r="X1516" s="1" t="s">
        <v>2204</v>
      </c>
      <c r="Y1516" s="1" t="s">
        <v>309</v>
      </c>
    </row>
    <row r="1517" customFormat="false" ht="14.25" hidden="false" customHeight="true" outlineLevel="0" collapsed="false">
      <c r="A1517" s="1" t="s">
        <v>2279</v>
      </c>
      <c r="B1517" s="1" t="s">
        <v>305</v>
      </c>
      <c r="C1517" s="1" t="n">
        <v>0</v>
      </c>
      <c r="D1517" s="1" t="n">
        <v>200</v>
      </c>
      <c r="E1517" s="1" t="n">
        <v>976</v>
      </c>
      <c r="F1517" s="1" t="s">
        <v>306</v>
      </c>
      <c r="G1517" s="184" t="n">
        <v>0.0020545</v>
      </c>
      <c r="H1517" s="184" t="n">
        <v>8.95E-005</v>
      </c>
      <c r="I1517" s="184" t="n">
        <v>-8.0584E-006</v>
      </c>
      <c r="J1517" s="184" t="n">
        <v>-5.619E-007</v>
      </c>
      <c r="K1517" s="184" t="n">
        <v>0.0020625</v>
      </c>
      <c r="L1517" s="184" t="n">
        <v>9E-005</v>
      </c>
      <c r="M1517" s="185" t="n">
        <v>2.5</v>
      </c>
      <c r="N1517" s="1" t="n">
        <v>0</v>
      </c>
      <c r="O1517" s="1" t="n">
        <v>0</v>
      </c>
      <c r="P1517" s="1" t="n">
        <v>0</v>
      </c>
      <c r="Q1517" s="1" t="n">
        <v>1</v>
      </c>
      <c r="R1517" s="1" t="n">
        <v>2.0625E-005</v>
      </c>
      <c r="S1517" s="1" t="n">
        <v>9.002E-007</v>
      </c>
      <c r="T1517" s="1" t="n">
        <v>3</v>
      </c>
      <c r="U1517" s="1" t="n">
        <v>0</v>
      </c>
      <c r="V1517" s="1" t="n">
        <v>0</v>
      </c>
      <c r="W1517" s="186" t="s">
        <v>2280</v>
      </c>
      <c r="X1517" s="1" t="s">
        <v>2204</v>
      </c>
      <c r="Y1517" s="1" t="s">
        <v>309</v>
      </c>
    </row>
    <row r="1518" customFormat="false" ht="14.25" hidden="false" customHeight="true" outlineLevel="0" collapsed="false">
      <c r="A1518" s="1" t="s">
        <v>2279</v>
      </c>
      <c r="B1518" s="1" t="s">
        <v>305</v>
      </c>
      <c r="C1518" s="1" t="n">
        <v>0</v>
      </c>
      <c r="D1518" s="1" t="n">
        <v>200</v>
      </c>
      <c r="E1518" s="1" t="n">
        <v>976</v>
      </c>
      <c r="F1518" s="1" t="s">
        <v>306</v>
      </c>
      <c r="G1518" s="184" t="n">
        <v>0.0020544</v>
      </c>
      <c r="H1518" s="184" t="n">
        <v>8.92E-005</v>
      </c>
      <c r="I1518" s="184" t="n">
        <v>-8.0584E-006</v>
      </c>
      <c r="J1518" s="184" t="n">
        <v>-5.619E-007</v>
      </c>
      <c r="K1518" s="184" t="n">
        <v>0.0020624</v>
      </c>
      <c r="L1518" s="184" t="n">
        <v>8.98E-005</v>
      </c>
      <c r="M1518" s="185" t="n">
        <v>2.49</v>
      </c>
      <c r="N1518" s="1" t="n">
        <v>0</v>
      </c>
      <c r="O1518" s="1" t="n">
        <v>0</v>
      </c>
      <c r="P1518" s="1" t="n">
        <v>0</v>
      </c>
      <c r="Q1518" s="1" t="n">
        <v>1</v>
      </c>
      <c r="R1518" s="1" t="n">
        <v>2.0624E-005</v>
      </c>
      <c r="S1518" s="1" t="n">
        <v>8.98E-007</v>
      </c>
      <c r="T1518" s="1" t="n">
        <v>3</v>
      </c>
      <c r="U1518" s="1" t="n">
        <v>0</v>
      </c>
      <c r="V1518" s="1" t="n">
        <v>0</v>
      </c>
      <c r="W1518" s="186" t="s">
        <v>2281</v>
      </c>
      <c r="X1518" s="1" t="s">
        <v>2204</v>
      </c>
      <c r="Y1518" s="1" t="s">
        <v>309</v>
      </c>
    </row>
    <row r="1519" customFormat="false" ht="14.25" hidden="false" customHeight="true" outlineLevel="0" collapsed="false">
      <c r="A1519" s="1" t="s">
        <v>2279</v>
      </c>
      <c r="B1519" s="1" t="s">
        <v>305</v>
      </c>
      <c r="C1519" s="1" t="n">
        <v>0</v>
      </c>
      <c r="D1519" s="1" t="n">
        <v>200</v>
      </c>
      <c r="E1519" s="1" t="n">
        <v>976</v>
      </c>
      <c r="F1519" s="1" t="s">
        <v>306</v>
      </c>
      <c r="G1519" s="184" t="n">
        <v>0.0020539</v>
      </c>
      <c r="H1519" s="184" t="n">
        <v>8.93E-005</v>
      </c>
      <c r="I1519" s="184" t="n">
        <v>-8.0584E-006</v>
      </c>
      <c r="J1519" s="184" t="n">
        <v>-5.619E-007</v>
      </c>
      <c r="K1519" s="184" t="n">
        <v>0.002062</v>
      </c>
      <c r="L1519" s="184" t="n">
        <v>8.98E-005</v>
      </c>
      <c r="M1519" s="185" t="n">
        <v>2.49</v>
      </c>
      <c r="N1519" s="1" t="n">
        <v>0</v>
      </c>
      <c r="O1519" s="1" t="n">
        <v>0</v>
      </c>
      <c r="P1519" s="1" t="n">
        <v>0</v>
      </c>
      <c r="Q1519" s="1" t="n">
        <v>1</v>
      </c>
      <c r="R1519" s="1" t="n">
        <v>2.062E-005</v>
      </c>
      <c r="S1519" s="1" t="n">
        <v>8.985E-007</v>
      </c>
      <c r="T1519" s="1" t="n">
        <v>3</v>
      </c>
      <c r="U1519" s="1" t="n">
        <v>0</v>
      </c>
      <c r="V1519" s="1" t="n">
        <v>0</v>
      </c>
      <c r="W1519" s="186" t="s">
        <v>2282</v>
      </c>
      <c r="X1519" s="1" t="s">
        <v>2204</v>
      </c>
      <c r="Y1519" s="1" t="s">
        <v>309</v>
      </c>
    </row>
    <row r="1520" customFormat="false" ht="14.25" hidden="false" customHeight="true" outlineLevel="0" collapsed="false">
      <c r="A1520" s="1" t="s">
        <v>2283</v>
      </c>
      <c r="B1520" s="1" t="s">
        <v>305</v>
      </c>
      <c r="C1520" s="1" t="n">
        <v>0</v>
      </c>
      <c r="D1520" s="1" t="n">
        <v>200</v>
      </c>
      <c r="E1520" s="1" t="n">
        <v>976</v>
      </c>
      <c r="F1520" s="1" t="s">
        <v>306</v>
      </c>
      <c r="G1520" s="184" t="n">
        <v>0.0014455</v>
      </c>
      <c r="H1520" s="184" t="n">
        <v>6.56E-005</v>
      </c>
      <c r="I1520" s="184" t="n">
        <v>-8.0584E-006</v>
      </c>
      <c r="J1520" s="184" t="n">
        <v>-5.619E-007</v>
      </c>
      <c r="K1520" s="184" t="n">
        <v>0.0014536</v>
      </c>
      <c r="L1520" s="184" t="n">
        <v>6.62E-005</v>
      </c>
      <c r="M1520" s="185" t="n">
        <v>2.61</v>
      </c>
      <c r="N1520" s="1" t="n">
        <v>0</v>
      </c>
      <c r="O1520" s="1" t="n">
        <v>0</v>
      </c>
      <c r="P1520" s="1" t="n">
        <v>0</v>
      </c>
      <c r="Q1520" s="1" t="n">
        <v>1</v>
      </c>
      <c r="R1520" s="1" t="n">
        <v>1.4536E-005</v>
      </c>
      <c r="S1520" s="1" t="n">
        <v>6.621E-007</v>
      </c>
      <c r="T1520" s="1" t="n">
        <v>3</v>
      </c>
      <c r="U1520" s="1" t="n">
        <v>0</v>
      </c>
      <c r="V1520" s="1" t="n">
        <v>0</v>
      </c>
      <c r="W1520" s="186" t="s">
        <v>2284</v>
      </c>
      <c r="X1520" s="1" t="s">
        <v>2204</v>
      </c>
      <c r="Y1520" s="1" t="s">
        <v>309</v>
      </c>
    </row>
    <row r="1521" customFormat="false" ht="14.25" hidden="false" customHeight="true" outlineLevel="0" collapsed="false">
      <c r="A1521" s="1" t="s">
        <v>2283</v>
      </c>
      <c r="B1521" s="1" t="s">
        <v>305</v>
      </c>
      <c r="C1521" s="1" t="n">
        <v>0</v>
      </c>
      <c r="D1521" s="1" t="n">
        <v>200</v>
      </c>
      <c r="E1521" s="1" t="n">
        <v>976</v>
      </c>
      <c r="F1521" s="1" t="s">
        <v>306</v>
      </c>
      <c r="G1521" s="184" t="n">
        <v>0.0014456</v>
      </c>
      <c r="H1521" s="184" t="n">
        <v>6.55E-005</v>
      </c>
      <c r="I1521" s="184" t="n">
        <v>-8.0584E-006</v>
      </c>
      <c r="J1521" s="184" t="n">
        <v>-5.619E-007</v>
      </c>
      <c r="K1521" s="184" t="n">
        <v>0.0014537</v>
      </c>
      <c r="L1521" s="184" t="n">
        <v>6.61E-005</v>
      </c>
      <c r="M1521" s="185" t="n">
        <v>2.6</v>
      </c>
      <c r="N1521" s="1" t="n">
        <v>0</v>
      </c>
      <c r="O1521" s="1" t="n">
        <v>0</v>
      </c>
      <c r="P1521" s="1" t="n">
        <v>0</v>
      </c>
      <c r="Q1521" s="1" t="n">
        <v>1</v>
      </c>
      <c r="R1521" s="1" t="n">
        <v>1.4537E-005</v>
      </c>
      <c r="S1521" s="1" t="n">
        <v>6.609E-007</v>
      </c>
      <c r="T1521" s="1" t="n">
        <v>3</v>
      </c>
      <c r="U1521" s="1" t="n">
        <v>0</v>
      </c>
      <c r="V1521" s="1" t="n">
        <v>0</v>
      </c>
      <c r="W1521" s="186" t="s">
        <v>1039</v>
      </c>
      <c r="X1521" s="1" t="s">
        <v>2204</v>
      </c>
      <c r="Y1521" s="1" t="s">
        <v>309</v>
      </c>
    </row>
    <row r="1522" customFormat="false" ht="14.25" hidden="false" customHeight="true" outlineLevel="0" collapsed="false">
      <c r="A1522" s="1" t="s">
        <v>2283</v>
      </c>
      <c r="B1522" s="1" t="s">
        <v>305</v>
      </c>
      <c r="C1522" s="1" t="n">
        <v>0</v>
      </c>
      <c r="D1522" s="1" t="n">
        <v>200</v>
      </c>
      <c r="E1522" s="1" t="n">
        <v>976</v>
      </c>
      <c r="F1522" s="1" t="s">
        <v>306</v>
      </c>
      <c r="G1522" s="184" t="n">
        <v>0.0014453</v>
      </c>
      <c r="H1522" s="184" t="n">
        <v>6.52E-005</v>
      </c>
      <c r="I1522" s="184" t="n">
        <v>-8.0584E-006</v>
      </c>
      <c r="J1522" s="184" t="n">
        <v>-5.619E-007</v>
      </c>
      <c r="K1522" s="184" t="n">
        <v>0.0014534</v>
      </c>
      <c r="L1522" s="184" t="n">
        <v>6.57E-005</v>
      </c>
      <c r="M1522" s="185" t="n">
        <v>2.59</v>
      </c>
      <c r="N1522" s="1" t="n">
        <v>0</v>
      </c>
      <c r="O1522" s="1" t="n">
        <v>0</v>
      </c>
      <c r="P1522" s="1" t="n">
        <v>0</v>
      </c>
      <c r="Q1522" s="1" t="n">
        <v>1</v>
      </c>
      <c r="R1522" s="1" t="n">
        <v>1.4534E-005</v>
      </c>
      <c r="S1522" s="1" t="n">
        <v>6.574E-007</v>
      </c>
      <c r="T1522" s="1" t="n">
        <v>3</v>
      </c>
      <c r="U1522" s="1" t="n">
        <v>0</v>
      </c>
      <c r="V1522" s="1" t="n">
        <v>0</v>
      </c>
      <c r="W1522" s="186" t="s">
        <v>2285</v>
      </c>
      <c r="X1522" s="1" t="s">
        <v>2204</v>
      </c>
      <c r="Y1522" s="1" t="s">
        <v>309</v>
      </c>
    </row>
    <row r="1523" customFormat="false" ht="14.25" hidden="false" customHeight="true" outlineLevel="0" collapsed="false">
      <c r="A1523" s="1" t="s">
        <v>2286</v>
      </c>
      <c r="B1523" s="1" t="s">
        <v>305</v>
      </c>
      <c r="C1523" s="1" t="n">
        <v>0</v>
      </c>
      <c r="D1523" s="1" t="n">
        <v>200</v>
      </c>
      <c r="E1523" s="1" t="n">
        <v>976</v>
      </c>
      <c r="F1523" s="1" t="s">
        <v>306</v>
      </c>
      <c r="G1523" s="184" t="n">
        <v>0.0018114</v>
      </c>
      <c r="H1523" s="184" t="n">
        <v>8.31E-005</v>
      </c>
      <c r="I1523" s="184" t="n">
        <v>-8.0584E-006</v>
      </c>
      <c r="J1523" s="184" t="n">
        <v>-5.619E-007</v>
      </c>
      <c r="K1523" s="184" t="n">
        <v>0.0018195</v>
      </c>
      <c r="L1523" s="184" t="n">
        <v>8.36E-005</v>
      </c>
      <c r="M1523" s="185" t="n">
        <v>2.63</v>
      </c>
      <c r="N1523" s="1" t="n">
        <v>0</v>
      </c>
      <c r="O1523" s="1" t="n">
        <v>0</v>
      </c>
      <c r="P1523" s="1" t="n">
        <v>0</v>
      </c>
      <c r="Q1523" s="1" t="n">
        <v>1</v>
      </c>
      <c r="R1523" s="1" t="n">
        <v>1.8195E-005</v>
      </c>
      <c r="S1523" s="1" t="n">
        <v>8.365E-007</v>
      </c>
      <c r="T1523" s="1" t="n">
        <v>3</v>
      </c>
      <c r="U1523" s="1" t="n">
        <v>0</v>
      </c>
      <c r="V1523" s="1" t="n">
        <v>0</v>
      </c>
      <c r="W1523" s="186" t="s">
        <v>2287</v>
      </c>
      <c r="X1523" s="1" t="s">
        <v>2204</v>
      </c>
      <c r="Y1523" s="1" t="s">
        <v>309</v>
      </c>
    </row>
    <row r="1524" customFormat="false" ht="14.25" hidden="false" customHeight="true" outlineLevel="0" collapsed="false">
      <c r="A1524" s="1" t="s">
        <v>2286</v>
      </c>
      <c r="B1524" s="1" t="s">
        <v>305</v>
      </c>
      <c r="C1524" s="1" t="n">
        <v>0</v>
      </c>
      <c r="D1524" s="1" t="n">
        <v>200</v>
      </c>
      <c r="E1524" s="1" t="n">
        <v>976</v>
      </c>
      <c r="F1524" s="1" t="s">
        <v>306</v>
      </c>
      <c r="G1524" s="184" t="n">
        <v>0.001811</v>
      </c>
      <c r="H1524" s="184" t="n">
        <v>8.27E-005</v>
      </c>
      <c r="I1524" s="184" t="n">
        <v>-8.0584E-006</v>
      </c>
      <c r="J1524" s="184" t="n">
        <v>-5.619E-007</v>
      </c>
      <c r="K1524" s="184" t="n">
        <v>0.0018191</v>
      </c>
      <c r="L1524" s="184" t="n">
        <v>8.32E-005</v>
      </c>
      <c r="M1524" s="185" t="n">
        <v>2.62</v>
      </c>
      <c r="N1524" s="1" t="n">
        <v>0</v>
      </c>
      <c r="O1524" s="1" t="n">
        <v>0</v>
      </c>
      <c r="P1524" s="1" t="n">
        <v>0</v>
      </c>
      <c r="Q1524" s="1" t="n">
        <v>1</v>
      </c>
      <c r="R1524" s="1" t="n">
        <v>1.8191E-005</v>
      </c>
      <c r="S1524" s="1" t="n">
        <v>8.323E-007</v>
      </c>
      <c r="T1524" s="1" t="n">
        <v>3</v>
      </c>
      <c r="U1524" s="1" t="n">
        <v>0</v>
      </c>
      <c r="V1524" s="1" t="n">
        <v>0</v>
      </c>
      <c r="W1524" s="186" t="s">
        <v>2288</v>
      </c>
      <c r="X1524" s="1" t="s">
        <v>2204</v>
      </c>
      <c r="Y1524" s="1" t="s">
        <v>309</v>
      </c>
    </row>
    <row r="1525" customFormat="false" ht="14.25" hidden="false" customHeight="true" outlineLevel="0" collapsed="false">
      <c r="A1525" s="1" t="s">
        <v>2286</v>
      </c>
      <c r="B1525" s="1" t="s">
        <v>305</v>
      </c>
      <c r="C1525" s="1" t="n">
        <v>0</v>
      </c>
      <c r="D1525" s="1" t="n">
        <v>200</v>
      </c>
      <c r="E1525" s="1" t="n">
        <v>976</v>
      </c>
      <c r="F1525" s="1" t="s">
        <v>306</v>
      </c>
      <c r="G1525" s="184" t="n">
        <v>0.0018108</v>
      </c>
      <c r="H1525" s="184" t="n">
        <v>8.25E-005</v>
      </c>
      <c r="I1525" s="184" t="n">
        <v>-8.0584E-006</v>
      </c>
      <c r="J1525" s="184" t="n">
        <v>-5.619E-007</v>
      </c>
      <c r="K1525" s="184" t="n">
        <v>0.0018189</v>
      </c>
      <c r="L1525" s="184" t="n">
        <v>8.31E-005</v>
      </c>
      <c r="M1525" s="185" t="n">
        <v>2.62</v>
      </c>
      <c r="N1525" s="1" t="n">
        <v>0</v>
      </c>
      <c r="O1525" s="1" t="n">
        <v>0</v>
      </c>
      <c r="P1525" s="1" t="n">
        <v>0</v>
      </c>
      <c r="Q1525" s="1" t="n">
        <v>1</v>
      </c>
      <c r="R1525" s="1" t="n">
        <v>1.8189E-005</v>
      </c>
      <c r="S1525" s="1" t="n">
        <v>8.309E-007</v>
      </c>
      <c r="T1525" s="1" t="n">
        <v>3</v>
      </c>
      <c r="U1525" s="1" t="n">
        <v>0</v>
      </c>
      <c r="V1525" s="1" t="n">
        <v>0</v>
      </c>
      <c r="W1525" s="186" t="s">
        <v>2289</v>
      </c>
      <c r="X1525" s="1" t="s">
        <v>2204</v>
      </c>
      <c r="Y1525" s="1" t="s">
        <v>309</v>
      </c>
    </row>
    <row r="1526" customFormat="false" ht="14.25" hidden="false" customHeight="true" outlineLevel="0" collapsed="false">
      <c r="A1526" s="1" t="s">
        <v>2290</v>
      </c>
      <c r="B1526" s="1" t="s">
        <v>305</v>
      </c>
      <c r="C1526" s="1" t="n">
        <v>0</v>
      </c>
      <c r="D1526" s="1" t="n">
        <v>200</v>
      </c>
      <c r="E1526" s="1" t="n">
        <v>976</v>
      </c>
      <c r="F1526" s="1" t="s">
        <v>306</v>
      </c>
      <c r="G1526" s="184" t="n">
        <v>0.0021621</v>
      </c>
      <c r="H1526" s="184" t="n">
        <v>9.69E-005</v>
      </c>
      <c r="I1526" s="184" t="n">
        <v>-8.0584E-006</v>
      </c>
      <c r="J1526" s="184" t="n">
        <v>-5.619E-007</v>
      </c>
      <c r="K1526" s="184" t="n">
        <v>0.0021702</v>
      </c>
      <c r="L1526" s="184" t="n">
        <v>9.74E-005</v>
      </c>
      <c r="M1526" s="185" t="n">
        <v>2.57</v>
      </c>
      <c r="N1526" s="1" t="n">
        <v>0</v>
      </c>
      <c r="O1526" s="1" t="n">
        <v>0</v>
      </c>
      <c r="P1526" s="1" t="n">
        <v>0</v>
      </c>
      <c r="Q1526" s="1" t="n">
        <v>1</v>
      </c>
      <c r="R1526" s="1" t="n">
        <v>2.1702E-005</v>
      </c>
      <c r="S1526" s="1" t="n">
        <v>9.743E-007</v>
      </c>
      <c r="T1526" s="1" t="n">
        <v>3</v>
      </c>
      <c r="U1526" s="1" t="n">
        <v>0</v>
      </c>
      <c r="V1526" s="1" t="n">
        <v>0</v>
      </c>
      <c r="W1526" s="186" t="s">
        <v>2291</v>
      </c>
      <c r="X1526" s="1" t="s">
        <v>2204</v>
      </c>
      <c r="Y1526" s="1" t="s">
        <v>309</v>
      </c>
    </row>
    <row r="1527" customFormat="false" ht="14.25" hidden="false" customHeight="true" outlineLevel="0" collapsed="false">
      <c r="A1527" s="1" t="s">
        <v>2290</v>
      </c>
      <c r="B1527" s="1" t="s">
        <v>305</v>
      </c>
      <c r="C1527" s="1" t="n">
        <v>0</v>
      </c>
      <c r="D1527" s="1" t="n">
        <v>200</v>
      </c>
      <c r="E1527" s="1" t="n">
        <v>976</v>
      </c>
      <c r="F1527" s="1" t="s">
        <v>306</v>
      </c>
      <c r="G1527" s="184" t="n">
        <v>0.0021623</v>
      </c>
      <c r="H1527" s="184" t="n">
        <v>9.65E-005</v>
      </c>
      <c r="I1527" s="184" t="n">
        <v>-8.0584E-006</v>
      </c>
      <c r="J1527" s="184" t="n">
        <v>-5.619E-007</v>
      </c>
      <c r="K1527" s="184" t="n">
        <v>0.0021703</v>
      </c>
      <c r="L1527" s="184" t="n">
        <v>9.71E-005</v>
      </c>
      <c r="M1527" s="185" t="n">
        <v>2.56</v>
      </c>
      <c r="N1527" s="1" t="n">
        <v>0</v>
      </c>
      <c r="O1527" s="1" t="n">
        <v>0</v>
      </c>
      <c r="P1527" s="1" t="n">
        <v>0</v>
      </c>
      <c r="Q1527" s="1" t="n">
        <v>1</v>
      </c>
      <c r="R1527" s="1" t="n">
        <v>2.1703E-005</v>
      </c>
      <c r="S1527" s="1" t="n">
        <v>9.706E-007</v>
      </c>
      <c r="T1527" s="1" t="n">
        <v>3</v>
      </c>
      <c r="U1527" s="1" t="n">
        <v>0</v>
      </c>
      <c r="V1527" s="1" t="n">
        <v>0</v>
      </c>
      <c r="W1527" s="186" t="s">
        <v>2292</v>
      </c>
      <c r="X1527" s="1" t="s">
        <v>2204</v>
      </c>
      <c r="Y1527" s="1" t="s">
        <v>309</v>
      </c>
    </row>
    <row r="1528" customFormat="false" ht="14.25" hidden="false" customHeight="true" outlineLevel="0" collapsed="false">
      <c r="A1528" s="1" t="s">
        <v>2290</v>
      </c>
      <c r="B1528" s="1" t="s">
        <v>305</v>
      </c>
      <c r="C1528" s="1" t="n">
        <v>0</v>
      </c>
      <c r="D1528" s="1" t="n">
        <v>200</v>
      </c>
      <c r="E1528" s="1" t="n">
        <v>976</v>
      </c>
      <c r="F1528" s="1" t="s">
        <v>306</v>
      </c>
      <c r="G1528" s="184" t="n">
        <v>0.0021623</v>
      </c>
      <c r="H1528" s="184" t="n">
        <v>9.65E-005</v>
      </c>
      <c r="I1528" s="184" t="n">
        <v>-8.0584E-006</v>
      </c>
      <c r="J1528" s="184" t="n">
        <v>-5.619E-007</v>
      </c>
      <c r="K1528" s="184" t="n">
        <v>0.0021703</v>
      </c>
      <c r="L1528" s="184" t="n">
        <v>9.71E-005</v>
      </c>
      <c r="M1528" s="185" t="n">
        <v>2.56</v>
      </c>
      <c r="N1528" s="1" t="n">
        <v>0</v>
      </c>
      <c r="O1528" s="1" t="n">
        <v>0</v>
      </c>
      <c r="P1528" s="1" t="n">
        <v>0</v>
      </c>
      <c r="Q1528" s="1" t="n">
        <v>1</v>
      </c>
      <c r="R1528" s="1" t="n">
        <v>2.1703E-005</v>
      </c>
      <c r="S1528" s="1" t="n">
        <v>9.711E-007</v>
      </c>
      <c r="T1528" s="1" t="n">
        <v>3</v>
      </c>
      <c r="U1528" s="1" t="n">
        <v>0</v>
      </c>
      <c r="V1528" s="1" t="n">
        <v>0</v>
      </c>
      <c r="W1528" s="186" t="s">
        <v>2293</v>
      </c>
      <c r="X1528" s="1" t="s">
        <v>2204</v>
      </c>
      <c r="Y1528" s="1" t="s">
        <v>309</v>
      </c>
    </row>
    <row r="1529" customFormat="false" ht="14.25" hidden="false" customHeight="true" outlineLevel="0" collapsed="false">
      <c r="A1529" s="1" t="s">
        <v>2294</v>
      </c>
      <c r="B1529" s="1" t="s">
        <v>305</v>
      </c>
      <c r="C1529" s="1" t="n">
        <v>0</v>
      </c>
      <c r="D1529" s="1" t="n">
        <v>200</v>
      </c>
      <c r="E1529" s="1" t="n">
        <v>976</v>
      </c>
      <c r="F1529" s="1" t="s">
        <v>306</v>
      </c>
      <c r="G1529" s="184" t="n">
        <v>0.0036745</v>
      </c>
      <c r="H1529" s="184" t="n">
        <v>0.0001565</v>
      </c>
      <c r="I1529" s="184" t="n">
        <v>-8.0584E-006</v>
      </c>
      <c r="J1529" s="184" t="n">
        <v>-5.619E-007</v>
      </c>
      <c r="K1529" s="184" t="n">
        <v>0.0036826</v>
      </c>
      <c r="L1529" s="184" t="n">
        <v>0.0001571</v>
      </c>
      <c r="M1529" s="185" t="n">
        <v>2.44</v>
      </c>
      <c r="N1529" s="1" t="n">
        <v>0</v>
      </c>
      <c r="O1529" s="1" t="n">
        <v>0</v>
      </c>
      <c r="P1529" s="1" t="n">
        <v>0</v>
      </c>
      <c r="Q1529" s="1" t="n">
        <v>1</v>
      </c>
      <c r="R1529" s="1" t="n">
        <v>3.6826E-005</v>
      </c>
      <c r="S1529" s="1" t="n">
        <v>1.5706E-006</v>
      </c>
      <c r="T1529" s="1" t="n">
        <v>4</v>
      </c>
      <c r="U1529" s="1" t="n">
        <v>0</v>
      </c>
      <c r="V1529" s="1" t="n">
        <v>0</v>
      </c>
      <c r="W1529" s="186" t="s">
        <v>2295</v>
      </c>
      <c r="X1529" s="1" t="s">
        <v>2204</v>
      </c>
      <c r="Y1529" s="1" t="s">
        <v>309</v>
      </c>
    </row>
    <row r="1530" customFormat="false" ht="14.25" hidden="false" customHeight="true" outlineLevel="0" collapsed="false">
      <c r="A1530" s="1" t="s">
        <v>2294</v>
      </c>
      <c r="B1530" s="1" t="s">
        <v>305</v>
      </c>
      <c r="C1530" s="1" t="n">
        <v>0</v>
      </c>
      <c r="D1530" s="1" t="n">
        <v>200</v>
      </c>
      <c r="E1530" s="1" t="n">
        <v>976</v>
      </c>
      <c r="F1530" s="1" t="s">
        <v>306</v>
      </c>
      <c r="G1530" s="184" t="n">
        <v>0.0036753</v>
      </c>
      <c r="H1530" s="184" t="n">
        <v>0.0001574</v>
      </c>
      <c r="I1530" s="184" t="n">
        <v>-8.0584E-006</v>
      </c>
      <c r="J1530" s="184" t="n">
        <v>-5.619E-007</v>
      </c>
      <c r="K1530" s="184" t="n">
        <v>0.0036833</v>
      </c>
      <c r="L1530" s="184" t="n">
        <v>0.0001579</v>
      </c>
      <c r="M1530" s="185" t="n">
        <v>2.46</v>
      </c>
      <c r="N1530" s="1" t="n">
        <v>0</v>
      </c>
      <c r="O1530" s="1" t="n">
        <v>0</v>
      </c>
      <c r="P1530" s="1" t="n">
        <v>0</v>
      </c>
      <c r="Q1530" s="1" t="n">
        <v>1</v>
      </c>
      <c r="R1530" s="1" t="n">
        <v>3.6833E-005</v>
      </c>
      <c r="S1530" s="1" t="n">
        <v>1.5792E-006</v>
      </c>
      <c r="T1530" s="1" t="n">
        <v>4</v>
      </c>
      <c r="U1530" s="1" t="n">
        <v>0</v>
      </c>
      <c r="V1530" s="1" t="n">
        <v>0</v>
      </c>
      <c r="W1530" s="186" t="s">
        <v>2296</v>
      </c>
      <c r="X1530" s="1" t="s">
        <v>2204</v>
      </c>
      <c r="Y1530" s="1" t="s">
        <v>309</v>
      </c>
    </row>
    <row r="1531" customFormat="false" ht="14.25" hidden="false" customHeight="true" outlineLevel="0" collapsed="false">
      <c r="A1531" s="1" t="s">
        <v>2294</v>
      </c>
      <c r="B1531" s="1" t="s">
        <v>305</v>
      </c>
      <c r="C1531" s="1" t="n">
        <v>0</v>
      </c>
      <c r="D1531" s="1" t="n">
        <v>200</v>
      </c>
      <c r="E1531" s="1" t="n">
        <v>976</v>
      </c>
      <c r="F1531" s="1" t="s">
        <v>306</v>
      </c>
      <c r="G1531" s="184" t="n">
        <v>0.0036754</v>
      </c>
      <c r="H1531" s="184" t="n">
        <v>0.0001581</v>
      </c>
      <c r="I1531" s="184" t="n">
        <v>-8.0584E-006</v>
      </c>
      <c r="J1531" s="184" t="n">
        <v>-5.619E-007</v>
      </c>
      <c r="K1531" s="184" t="n">
        <v>0.0036834</v>
      </c>
      <c r="L1531" s="184" t="n">
        <v>0.0001587</v>
      </c>
      <c r="M1531" s="185" t="n">
        <v>2.47</v>
      </c>
      <c r="N1531" s="1" t="n">
        <v>0</v>
      </c>
      <c r="O1531" s="1" t="n">
        <v>0</v>
      </c>
      <c r="P1531" s="1" t="n">
        <v>0</v>
      </c>
      <c r="Q1531" s="1" t="n">
        <v>1</v>
      </c>
      <c r="R1531" s="1" t="n">
        <v>3.6834E-005</v>
      </c>
      <c r="S1531" s="1" t="n">
        <v>1.5866E-006</v>
      </c>
      <c r="T1531" s="1" t="n">
        <v>4</v>
      </c>
      <c r="U1531" s="1" t="n">
        <v>0</v>
      </c>
      <c r="V1531" s="1" t="n">
        <v>0</v>
      </c>
      <c r="W1531" s="186" t="s">
        <v>2297</v>
      </c>
      <c r="X1531" s="1" t="s">
        <v>2204</v>
      </c>
      <c r="Y1531" s="1" t="s">
        <v>309</v>
      </c>
    </row>
    <row r="1532" customFormat="false" ht="14.25" hidden="false" customHeight="true" outlineLevel="0" collapsed="false">
      <c r="A1532" s="1" t="s">
        <v>2298</v>
      </c>
      <c r="B1532" s="1" t="s">
        <v>305</v>
      </c>
      <c r="C1532" s="1" t="n">
        <v>0</v>
      </c>
      <c r="D1532" s="1" t="n">
        <v>200</v>
      </c>
      <c r="E1532" s="1" t="n">
        <v>976</v>
      </c>
      <c r="F1532" s="1" t="s">
        <v>306</v>
      </c>
      <c r="G1532" s="184" t="n">
        <v>0.0024446</v>
      </c>
      <c r="H1532" s="184" t="n">
        <v>9.35E-005</v>
      </c>
      <c r="I1532" s="184" t="n">
        <v>-8.0584E-006</v>
      </c>
      <c r="J1532" s="184" t="n">
        <v>-5.619E-007</v>
      </c>
      <c r="K1532" s="184" t="n">
        <v>0.0024527</v>
      </c>
      <c r="L1532" s="184" t="n">
        <v>9.41E-005</v>
      </c>
      <c r="M1532" s="185" t="n">
        <v>2.2</v>
      </c>
      <c r="N1532" s="1" t="n">
        <v>0</v>
      </c>
      <c r="O1532" s="1" t="n">
        <v>0</v>
      </c>
      <c r="P1532" s="1" t="n">
        <v>0</v>
      </c>
      <c r="Q1532" s="1" t="n">
        <v>1</v>
      </c>
      <c r="R1532" s="1" t="n">
        <v>2.4527E-005</v>
      </c>
      <c r="S1532" s="1" t="n">
        <v>9.407E-007</v>
      </c>
      <c r="T1532" s="1" t="n">
        <v>3</v>
      </c>
      <c r="U1532" s="1" t="n">
        <v>0</v>
      </c>
      <c r="V1532" s="1" t="n">
        <v>0</v>
      </c>
      <c r="W1532" s="186" t="s">
        <v>2299</v>
      </c>
      <c r="X1532" s="1" t="s">
        <v>2204</v>
      </c>
      <c r="Y1532" s="1" t="s">
        <v>309</v>
      </c>
    </row>
    <row r="1533" customFormat="false" ht="14.25" hidden="false" customHeight="true" outlineLevel="0" collapsed="false">
      <c r="A1533" s="1" t="s">
        <v>2298</v>
      </c>
      <c r="B1533" s="1" t="s">
        <v>305</v>
      </c>
      <c r="C1533" s="1" t="n">
        <v>0</v>
      </c>
      <c r="D1533" s="1" t="n">
        <v>200</v>
      </c>
      <c r="E1533" s="1" t="n">
        <v>976</v>
      </c>
      <c r="F1533" s="1" t="s">
        <v>306</v>
      </c>
      <c r="G1533" s="184" t="n">
        <v>0.0024445</v>
      </c>
      <c r="H1533" s="184" t="n">
        <v>9.34E-005</v>
      </c>
      <c r="I1533" s="184" t="n">
        <v>-8.0584E-006</v>
      </c>
      <c r="J1533" s="184" t="n">
        <v>-5.619E-007</v>
      </c>
      <c r="K1533" s="184" t="n">
        <v>0.0024526</v>
      </c>
      <c r="L1533" s="184" t="n">
        <v>9.39E-005</v>
      </c>
      <c r="M1533" s="185" t="n">
        <v>2.19</v>
      </c>
      <c r="N1533" s="1" t="n">
        <v>0</v>
      </c>
      <c r="O1533" s="1" t="n">
        <v>0</v>
      </c>
      <c r="P1533" s="1" t="n">
        <v>0</v>
      </c>
      <c r="Q1533" s="1" t="n">
        <v>1</v>
      </c>
      <c r="R1533" s="1" t="n">
        <v>2.4526E-005</v>
      </c>
      <c r="S1533" s="1" t="n">
        <v>9.394E-007</v>
      </c>
      <c r="T1533" s="1" t="n">
        <v>3</v>
      </c>
      <c r="U1533" s="1" t="n">
        <v>0</v>
      </c>
      <c r="V1533" s="1" t="n">
        <v>0</v>
      </c>
      <c r="W1533" s="186" t="s">
        <v>2300</v>
      </c>
      <c r="X1533" s="1" t="s">
        <v>2204</v>
      </c>
      <c r="Y1533" s="1" t="s">
        <v>309</v>
      </c>
    </row>
    <row r="1534" customFormat="false" ht="14.25" hidden="false" customHeight="true" outlineLevel="0" collapsed="false">
      <c r="A1534" s="1" t="s">
        <v>2298</v>
      </c>
      <c r="B1534" s="1" t="s">
        <v>305</v>
      </c>
      <c r="C1534" s="1" t="n">
        <v>0</v>
      </c>
      <c r="D1534" s="1" t="n">
        <v>200</v>
      </c>
      <c r="E1534" s="1" t="n">
        <v>976</v>
      </c>
      <c r="F1534" s="1" t="s">
        <v>306</v>
      </c>
      <c r="G1534" s="184" t="n">
        <v>0.0024443</v>
      </c>
      <c r="H1534" s="184" t="n">
        <v>9.35E-005</v>
      </c>
      <c r="I1534" s="184" t="n">
        <v>-8.0584E-006</v>
      </c>
      <c r="J1534" s="184" t="n">
        <v>-5.619E-007</v>
      </c>
      <c r="K1534" s="184" t="n">
        <v>0.0024524</v>
      </c>
      <c r="L1534" s="184" t="n">
        <v>9.4E-005</v>
      </c>
      <c r="M1534" s="185" t="n">
        <v>2.2</v>
      </c>
      <c r="N1534" s="1" t="n">
        <v>0</v>
      </c>
      <c r="O1534" s="1" t="n">
        <v>0</v>
      </c>
      <c r="P1534" s="1" t="n">
        <v>0</v>
      </c>
      <c r="Q1534" s="1" t="n">
        <v>1</v>
      </c>
      <c r="R1534" s="1" t="n">
        <v>2.4524E-005</v>
      </c>
      <c r="S1534" s="1" t="n">
        <v>9.402E-007</v>
      </c>
      <c r="T1534" s="1" t="n">
        <v>3</v>
      </c>
      <c r="U1534" s="1" t="n">
        <v>0</v>
      </c>
      <c r="V1534" s="1" t="n">
        <v>0</v>
      </c>
      <c r="W1534" s="186" t="s">
        <v>2301</v>
      </c>
      <c r="X1534" s="1" t="s">
        <v>2204</v>
      </c>
      <c r="Y1534" s="1" t="s">
        <v>309</v>
      </c>
    </row>
    <row r="1535" customFormat="false" ht="14.25" hidden="false" customHeight="true" outlineLevel="0" collapsed="false">
      <c r="A1535" s="1" t="s">
        <v>2302</v>
      </c>
      <c r="B1535" s="1" t="s">
        <v>305</v>
      </c>
      <c r="C1535" s="1" t="n">
        <v>0</v>
      </c>
      <c r="D1535" s="1" t="n">
        <v>200</v>
      </c>
      <c r="E1535" s="1" t="n">
        <v>976</v>
      </c>
      <c r="F1535" s="1" t="s">
        <v>306</v>
      </c>
      <c r="G1535" s="184" t="n">
        <v>0.0039913</v>
      </c>
      <c r="H1535" s="184" t="n">
        <v>0.0001544</v>
      </c>
      <c r="I1535" s="184" t="n">
        <v>-8.0584E-006</v>
      </c>
      <c r="J1535" s="184" t="n">
        <v>-5.619E-007</v>
      </c>
      <c r="K1535" s="184" t="n">
        <v>0.0039994</v>
      </c>
      <c r="L1535" s="184" t="n">
        <v>0.000155</v>
      </c>
      <c r="M1535" s="185" t="n">
        <v>2.22</v>
      </c>
      <c r="N1535" s="1" t="n">
        <v>0</v>
      </c>
      <c r="O1535" s="1" t="n">
        <v>0</v>
      </c>
      <c r="P1535" s="1" t="n">
        <v>0</v>
      </c>
      <c r="Q1535" s="1" t="n">
        <v>1</v>
      </c>
      <c r="R1535" s="1" t="n">
        <v>3.9994E-005</v>
      </c>
      <c r="S1535" s="1" t="n">
        <v>1.5501E-006</v>
      </c>
      <c r="T1535" s="1" t="n">
        <v>4</v>
      </c>
      <c r="U1535" s="1" t="n">
        <v>0</v>
      </c>
      <c r="V1535" s="1" t="n">
        <v>0</v>
      </c>
      <c r="W1535" s="186" t="s">
        <v>2303</v>
      </c>
      <c r="X1535" s="1" t="s">
        <v>2204</v>
      </c>
      <c r="Y1535" s="1" t="s">
        <v>309</v>
      </c>
    </row>
    <row r="1536" customFormat="false" ht="14.25" hidden="false" customHeight="true" outlineLevel="0" collapsed="false">
      <c r="A1536" s="1" t="s">
        <v>2302</v>
      </c>
      <c r="B1536" s="1" t="s">
        <v>305</v>
      </c>
      <c r="C1536" s="1" t="n">
        <v>0</v>
      </c>
      <c r="D1536" s="1" t="n">
        <v>200</v>
      </c>
      <c r="E1536" s="1" t="n">
        <v>976</v>
      </c>
      <c r="F1536" s="1" t="s">
        <v>306</v>
      </c>
      <c r="G1536" s="184" t="n">
        <v>0.0039909</v>
      </c>
      <c r="H1536" s="184" t="n">
        <v>0.0001558</v>
      </c>
      <c r="I1536" s="184" t="n">
        <v>-8.0584E-006</v>
      </c>
      <c r="J1536" s="184" t="n">
        <v>-5.619E-007</v>
      </c>
      <c r="K1536" s="184" t="n">
        <v>0.003999</v>
      </c>
      <c r="L1536" s="184" t="n">
        <v>0.0001564</v>
      </c>
      <c r="M1536" s="185" t="n">
        <v>2.24</v>
      </c>
      <c r="N1536" s="1" t="n">
        <v>0</v>
      </c>
      <c r="O1536" s="1" t="n">
        <v>0</v>
      </c>
      <c r="P1536" s="1" t="n">
        <v>0</v>
      </c>
      <c r="Q1536" s="1" t="n">
        <v>1</v>
      </c>
      <c r="R1536" s="1" t="n">
        <v>3.999E-005</v>
      </c>
      <c r="S1536" s="1" t="n">
        <v>1.5639E-006</v>
      </c>
      <c r="T1536" s="1" t="n">
        <v>4</v>
      </c>
      <c r="U1536" s="1" t="n">
        <v>0</v>
      </c>
      <c r="V1536" s="1" t="n">
        <v>0</v>
      </c>
      <c r="W1536" s="186" t="s">
        <v>2304</v>
      </c>
      <c r="X1536" s="1" t="s">
        <v>2204</v>
      </c>
      <c r="Y1536" s="1" t="s">
        <v>309</v>
      </c>
    </row>
    <row r="1537" customFormat="false" ht="14.25" hidden="false" customHeight="true" outlineLevel="0" collapsed="false">
      <c r="A1537" s="1" t="s">
        <v>2302</v>
      </c>
      <c r="B1537" s="1" t="s">
        <v>305</v>
      </c>
      <c r="C1537" s="1" t="n">
        <v>0</v>
      </c>
      <c r="D1537" s="1" t="n">
        <v>200</v>
      </c>
      <c r="E1537" s="1" t="n">
        <v>976</v>
      </c>
      <c r="F1537" s="1" t="s">
        <v>306</v>
      </c>
      <c r="G1537" s="184" t="n">
        <v>0.0039894</v>
      </c>
      <c r="H1537" s="184" t="n">
        <v>0.0001545</v>
      </c>
      <c r="I1537" s="184" t="n">
        <v>-8.0584E-006</v>
      </c>
      <c r="J1537" s="184" t="n">
        <v>-5.619E-007</v>
      </c>
      <c r="K1537" s="184" t="n">
        <v>0.0039974</v>
      </c>
      <c r="L1537" s="184" t="n">
        <v>0.000155</v>
      </c>
      <c r="M1537" s="185" t="n">
        <v>2.22</v>
      </c>
      <c r="N1537" s="1" t="n">
        <v>0</v>
      </c>
      <c r="O1537" s="1" t="n">
        <v>0</v>
      </c>
      <c r="P1537" s="1" t="n">
        <v>0</v>
      </c>
      <c r="Q1537" s="1" t="n">
        <v>1</v>
      </c>
      <c r="R1537" s="1" t="n">
        <v>3.9974E-005</v>
      </c>
      <c r="S1537" s="1" t="n">
        <v>1.5505E-006</v>
      </c>
      <c r="T1537" s="1" t="n">
        <v>4</v>
      </c>
      <c r="U1537" s="1" t="n">
        <v>0</v>
      </c>
      <c r="V1537" s="1" t="n">
        <v>0</v>
      </c>
      <c r="W1537" s="186" t="s">
        <v>2305</v>
      </c>
      <c r="X1537" s="1" t="s">
        <v>2204</v>
      </c>
      <c r="Y1537" s="1" t="s">
        <v>309</v>
      </c>
    </row>
    <row r="1538" customFormat="false" ht="14.25" hidden="false" customHeight="true" outlineLevel="0" collapsed="false">
      <c r="A1538" s="1" t="s">
        <v>2306</v>
      </c>
      <c r="B1538" s="1" t="s">
        <v>305</v>
      </c>
      <c r="C1538" s="1" t="n">
        <v>0</v>
      </c>
      <c r="D1538" s="1" t="n">
        <v>200</v>
      </c>
      <c r="E1538" s="1" t="n">
        <v>976</v>
      </c>
      <c r="F1538" s="1" t="s">
        <v>306</v>
      </c>
      <c r="G1538" s="184" t="n">
        <v>0.0031798</v>
      </c>
      <c r="H1538" s="184" t="n">
        <v>0.0001142</v>
      </c>
      <c r="I1538" s="184" t="n">
        <v>-8.0584E-006</v>
      </c>
      <c r="J1538" s="184" t="n">
        <v>-5.619E-007</v>
      </c>
      <c r="K1538" s="184" t="n">
        <v>0.0031879</v>
      </c>
      <c r="L1538" s="184" t="n">
        <v>0.0001147</v>
      </c>
      <c r="M1538" s="185" t="n">
        <v>2.06</v>
      </c>
      <c r="N1538" s="1" t="n">
        <v>0</v>
      </c>
      <c r="O1538" s="1" t="n">
        <v>0</v>
      </c>
      <c r="P1538" s="1" t="n">
        <v>0</v>
      </c>
      <c r="Q1538" s="1" t="n">
        <v>1</v>
      </c>
      <c r="R1538" s="1" t="n">
        <v>3.1879E-005</v>
      </c>
      <c r="S1538" s="1" t="n">
        <v>1.1472E-006</v>
      </c>
      <c r="T1538" s="1" t="n">
        <v>4</v>
      </c>
      <c r="U1538" s="1" t="n">
        <v>0</v>
      </c>
      <c r="V1538" s="1" t="n">
        <v>0</v>
      </c>
      <c r="W1538" s="186" t="s">
        <v>2307</v>
      </c>
      <c r="X1538" s="1" t="s">
        <v>2204</v>
      </c>
      <c r="Y1538" s="1" t="s">
        <v>309</v>
      </c>
    </row>
    <row r="1539" customFormat="false" ht="14.25" hidden="false" customHeight="true" outlineLevel="0" collapsed="false">
      <c r="A1539" s="1" t="s">
        <v>2306</v>
      </c>
      <c r="B1539" s="1" t="s">
        <v>305</v>
      </c>
      <c r="C1539" s="1" t="n">
        <v>0</v>
      </c>
      <c r="D1539" s="1" t="n">
        <v>200</v>
      </c>
      <c r="E1539" s="1" t="n">
        <v>976</v>
      </c>
      <c r="F1539" s="1" t="s">
        <v>306</v>
      </c>
      <c r="G1539" s="184" t="n">
        <v>0.0031797</v>
      </c>
      <c r="H1539" s="184" t="n">
        <v>0.0001151</v>
      </c>
      <c r="I1539" s="184" t="n">
        <v>-8.0584E-006</v>
      </c>
      <c r="J1539" s="184" t="n">
        <v>-5.619E-007</v>
      </c>
      <c r="K1539" s="184" t="n">
        <v>0.0031878</v>
      </c>
      <c r="L1539" s="184" t="n">
        <v>0.0001156</v>
      </c>
      <c r="M1539" s="185" t="n">
        <v>2.08</v>
      </c>
      <c r="N1539" s="1" t="n">
        <v>0</v>
      </c>
      <c r="O1539" s="1" t="n">
        <v>0</v>
      </c>
      <c r="P1539" s="1" t="n">
        <v>0</v>
      </c>
      <c r="Q1539" s="1" t="n">
        <v>1</v>
      </c>
      <c r="R1539" s="1" t="n">
        <v>3.1878E-005</v>
      </c>
      <c r="S1539" s="1" t="n">
        <v>1.1562E-006</v>
      </c>
      <c r="T1539" s="1" t="n">
        <v>4</v>
      </c>
      <c r="U1539" s="1" t="n">
        <v>0</v>
      </c>
      <c r="V1539" s="1" t="n">
        <v>0</v>
      </c>
      <c r="W1539" s="186" t="s">
        <v>2308</v>
      </c>
      <c r="X1539" s="1" t="s">
        <v>2204</v>
      </c>
      <c r="Y1539" s="1" t="s">
        <v>309</v>
      </c>
    </row>
    <row r="1540" customFormat="false" ht="14.25" hidden="false" customHeight="true" outlineLevel="0" collapsed="false">
      <c r="A1540" s="1" t="s">
        <v>2306</v>
      </c>
      <c r="B1540" s="1" t="s">
        <v>305</v>
      </c>
      <c r="C1540" s="1" t="n">
        <v>0</v>
      </c>
      <c r="D1540" s="1" t="n">
        <v>200</v>
      </c>
      <c r="E1540" s="1" t="n">
        <v>976</v>
      </c>
      <c r="F1540" s="1" t="s">
        <v>306</v>
      </c>
      <c r="G1540" s="184" t="n">
        <v>0.0031802</v>
      </c>
      <c r="H1540" s="184" t="n">
        <v>0.0001155</v>
      </c>
      <c r="I1540" s="184" t="n">
        <v>-8.0584E-006</v>
      </c>
      <c r="J1540" s="184" t="n">
        <v>-5.619E-007</v>
      </c>
      <c r="K1540" s="184" t="n">
        <v>0.0031882</v>
      </c>
      <c r="L1540" s="184" t="n">
        <v>0.0001161</v>
      </c>
      <c r="M1540" s="185" t="n">
        <v>2.08</v>
      </c>
      <c r="N1540" s="1" t="n">
        <v>0</v>
      </c>
      <c r="O1540" s="1" t="n">
        <v>0</v>
      </c>
      <c r="P1540" s="1" t="n">
        <v>0</v>
      </c>
      <c r="Q1540" s="1" t="n">
        <v>1</v>
      </c>
      <c r="R1540" s="1" t="n">
        <v>3.1882E-005</v>
      </c>
      <c r="S1540" s="1" t="n">
        <v>1.1607E-006</v>
      </c>
      <c r="T1540" s="1" t="n">
        <v>4</v>
      </c>
      <c r="U1540" s="1" t="n">
        <v>0</v>
      </c>
      <c r="V1540" s="1" t="n">
        <v>0</v>
      </c>
      <c r="W1540" s="186" t="s">
        <v>2309</v>
      </c>
      <c r="X1540" s="1" t="s">
        <v>2204</v>
      </c>
      <c r="Y1540" s="1" t="s">
        <v>309</v>
      </c>
    </row>
    <row r="1541" customFormat="false" ht="14.25" hidden="false" customHeight="true" outlineLevel="0" collapsed="false">
      <c r="A1541" s="1" t="s">
        <v>2310</v>
      </c>
      <c r="B1541" s="1" t="s">
        <v>305</v>
      </c>
      <c r="C1541" s="1" t="n">
        <v>0</v>
      </c>
      <c r="D1541" s="1" t="n">
        <v>200</v>
      </c>
      <c r="E1541" s="1" t="n">
        <v>976</v>
      </c>
      <c r="F1541" s="1" t="s">
        <v>306</v>
      </c>
      <c r="G1541" s="184" t="n">
        <v>0.0015279</v>
      </c>
      <c r="H1541" s="184" t="n">
        <v>6.05E-005</v>
      </c>
      <c r="I1541" s="184" t="n">
        <v>-8.0584E-006</v>
      </c>
      <c r="J1541" s="184" t="n">
        <v>-5.619E-007</v>
      </c>
      <c r="K1541" s="184" t="n">
        <v>0.001536</v>
      </c>
      <c r="L1541" s="184" t="n">
        <v>6.11E-005</v>
      </c>
      <c r="M1541" s="185" t="n">
        <v>2.28</v>
      </c>
      <c r="N1541" s="1" t="n">
        <v>0</v>
      </c>
      <c r="O1541" s="1" t="n">
        <v>0</v>
      </c>
      <c r="P1541" s="1" t="n">
        <v>0</v>
      </c>
      <c r="Q1541" s="1" t="n">
        <v>1</v>
      </c>
      <c r="R1541" s="1" t="n">
        <v>1.536E-005</v>
      </c>
      <c r="S1541" s="1" t="n">
        <v>6.106E-007</v>
      </c>
      <c r="T1541" s="1" t="n">
        <v>3</v>
      </c>
      <c r="U1541" s="1" t="n">
        <v>0</v>
      </c>
      <c r="V1541" s="1" t="n">
        <v>0</v>
      </c>
      <c r="W1541" s="186" t="s">
        <v>2311</v>
      </c>
      <c r="X1541" s="1" t="s">
        <v>2204</v>
      </c>
      <c r="Y1541" s="1" t="s">
        <v>309</v>
      </c>
    </row>
    <row r="1542" customFormat="false" ht="14.25" hidden="false" customHeight="true" outlineLevel="0" collapsed="false">
      <c r="A1542" s="1" t="s">
        <v>2310</v>
      </c>
      <c r="B1542" s="1" t="s">
        <v>305</v>
      </c>
      <c r="C1542" s="1" t="n">
        <v>0</v>
      </c>
      <c r="D1542" s="1" t="n">
        <v>200</v>
      </c>
      <c r="E1542" s="1" t="n">
        <v>976</v>
      </c>
      <c r="F1542" s="1" t="s">
        <v>306</v>
      </c>
      <c r="G1542" s="184" t="n">
        <v>0.0015277</v>
      </c>
      <c r="H1542" s="184" t="n">
        <v>6.04E-005</v>
      </c>
      <c r="I1542" s="184" t="n">
        <v>-8.0584E-006</v>
      </c>
      <c r="J1542" s="184" t="n">
        <v>-5.619E-007</v>
      </c>
      <c r="K1542" s="184" t="n">
        <v>0.0015358</v>
      </c>
      <c r="L1542" s="184" t="n">
        <v>6.1E-005</v>
      </c>
      <c r="M1542" s="185" t="n">
        <v>2.27</v>
      </c>
      <c r="N1542" s="1" t="n">
        <v>0</v>
      </c>
      <c r="O1542" s="1" t="n">
        <v>0</v>
      </c>
      <c r="P1542" s="1" t="n">
        <v>0</v>
      </c>
      <c r="Q1542" s="1" t="n">
        <v>1</v>
      </c>
      <c r="R1542" s="1" t="n">
        <v>1.5358E-005</v>
      </c>
      <c r="S1542" s="1" t="n">
        <v>6.097E-007</v>
      </c>
      <c r="T1542" s="1" t="n">
        <v>3</v>
      </c>
      <c r="U1542" s="1" t="n">
        <v>0</v>
      </c>
      <c r="V1542" s="1" t="n">
        <v>0</v>
      </c>
      <c r="W1542" s="186" t="s">
        <v>2312</v>
      </c>
      <c r="X1542" s="1" t="s">
        <v>2204</v>
      </c>
      <c r="Y1542" s="1" t="s">
        <v>309</v>
      </c>
    </row>
    <row r="1543" customFormat="false" ht="14.25" hidden="false" customHeight="true" outlineLevel="0" collapsed="false">
      <c r="A1543" s="1" t="s">
        <v>2310</v>
      </c>
      <c r="B1543" s="1" t="s">
        <v>305</v>
      </c>
      <c r="C1543" s="1" t="n">
        <v>0</v>
      </c>
      <c r="D1543" s="1" t="n">
        <v>200</v>
      </c>
      <c r="E1543" s="1" t="n">
        <v>976</v>
      </c>
      <c r="F1543" s="1" t="s">
        <v>306</v>
      </c>
      <c r="G1543" s="184" t="n">
        <v>0.0015272</v>
      </c>
      <c r="H1543" s="184" t="n">
        <v>6.06E-005</v>
      </c>
      <c r="I1543" s="184" t="n">
        <v>-8.0584E-006</v>
      </c>
      <c r="J1543" s="184" t="n">
        <v>-5.619E-007</v>
      </c>
      <c r="K1543" s="184" t="n">
        <v>0.0015353</v>
      </c>
      <c r="L1543" s="184" t="n">
        <v>6.11E-005</v>
      </c>
      <c r="M1543" s="185" t="n">
        <v>2.28</v>
      </c>
      <c r="N1543" s="1" t="n">
        <v>0</v>
      </c>
      <c r="O1543" s="1" t="n">
        <v>0</v>
      </c>
      <c r="P1543" s="1" t="n">
        <v>0</v>
      </c>
      <c r="Q1543" s="1" t="n">
        <v>1</v>
      </c>
      <c r="R1543" s="1" t="n">
        <v>1.5353E-005</v>
      </c>
      <c r="S1543" s="1" t="n">
        <v>6.113E-007</v>
      </c>
      <c r="T1543" s="1" t="n">
        <v>3</v>
      </c>
      <c r="U1543" s="1" t="n">
        <v>0</v>
      </c>
      <c r="V1543" s="1" t="n">
        <v>0</v>
      </c>
      <c r="W1543" s="186" t="s">
        <v>2313</v>
      </c>
      <c r="X1543" s="1" t="s">
        <v>2204</v>
      </c>
      <c r="Y1543" s="1" t="s">
        <v>309</v>
      </c>
    </row>
    <row r="1544" customFormat="false" ht="14.25" hidden="false" customHeight="true" outlineLevel="0" collapsed="false">
      <c r="A1544" s="1" t="s">
        <v>2314</v>
      </c>
      <c r="B1544" s="1" t="s">
        <v>305</v>
      </c>
      <c r="C1544" s="1" t="n">
        <v>0</v>
      </c>
      <c r="D1544" s="1" t="n">
        <v>200</v>
      </c>
      <c r="E1544" s="1" t="n">
        <v>976</v>
      </c>
      <c r="F1544" s="1" t="s">
        <v>306</v>
      </c>
      <c r="G1544" s="184" t="n">
        <v>0.0019383</v>
      </c>
      <c r="H1544" s="184" t="n">
        <v>7.25E-005</v>
      </c>
      <c r="I1544" s="184" t="n">
        <v>-8.0584E-006</v>
      </c>
      <c r="J1544" s="184" t="n">
        <v>-5.619E-007</v>
      </c>
      <c r="K1544" s="184" t="n">
        <v>0.0019463</v>
      </c>
      <c r="L1544" s="184" t="n">
        <v>7.31E-005</v>
      </c>
      <c r="M1544" s="185" t="n">
        <v>2.15</v>
      </c>
      <c r="N1544" s="1" t="n">
        <v>0</v>
      </c>
      <c r="O1544" s="1" t="n">
        <v>0</v>
      </c>
      <c r="P1544" s="1" t="n">
        <v>0</v>
      </c>
      <c r="Q1544" s="1" t="n">
        <v>1</v>
      </c>
      <c r="R1544" s="1" t="n">
        <v>1.9463E-005</v>
      </c>
      <c r="S1544" s="1" t="n">
        <v>7.311E-007</v>
      </c>
      <c r="T1544" s="1" t="n">
        <v>3</v>
      </c>
      <c r="U1544" s="1" t="n">
        <v>0</v>
      </c>
      <c r="V1544" s="1" t="n">
        <v>0</v>
      </c>
      <c r="W1544" s="186" t="s">
        <v>2315</v>
      </c>
      <c r="X1544" s="1" t="s">
        <v>2204</v>
      </c>
      <c r="Y1544" s="1" t="s">
        <v>309</v>
      </c>
    </row>
    <row r="1545" customFormat="false" ht="14.25" hidden="false" customHeight="true" outlineLevel="0" collapsed="false">
      <c r="A1545" s="1" t="s">
        <v>2314</v>
      </c>
      <c r="B1545" s="1" t="s">
        <v>305</v>
      </c>
      <c r="C1545" s="1" t="n">
        <v>0</v>
      </c>
      <c r="D1545" s="1" t="n">
        <v>200</v>
      </c>
      <c r="E1545" s="1" t="n">
        <v>976</v>
      </c>
      <c r="F1545" s="1" t="s">
        <v>306</v>
      </c>
      <c r="G1545" s="184" t="n">
        <v>0.0019383</v>
      </c>
      <c r="H1545" s="184" t="n">
        <v>7.27E-005</v>
      </c>
      <c r="I1545" s="184" t="n">
        <v>-8.0584E-006</v>
      </c>
      <c r="J1545" s="184" t="n">
        <v>-5.619E-007</v>
      </c>
      <c r="K1545" s="184" t="n">
        <v>0.0019463</v>
      </c>
      <c r="L1545" s="184" t="n">
        <v>7.33E-005</v>
      </c>
      <c r="M1545" s="185" t="n">
        <v>2.16</v>
      </c>
      <c r="N1545" s="1" t="n">
        <v>0</v>
      </c>
      <c r="O1545" s="1" t="n">
        <v>0</v>
      </c>
      <c r="P1545" s="1" t="n">
        <v>0</v>
      </c>
      <c r="Q1545" s="1" t="n">
        <v>1</v>
      </c>
      <c r="R1545" s="1" t="n">
        <v>1.9463E-005</v>
      </c>
      <c r="S1545" s="1" t="n">
        <v>7.331E-007</v>
      </c>
      <c r="T1545" s="1" t="n">
        <v>3</v>
      </c>
      <c r="U1545" s="1" t="n">
        <v>0</v>
      </c>
      <c r="V1545" s="1" t="n">
        <v>0</v>
      </c>
      <c r="W1545" s="186" t="s">
        <v>2316</v>
      </c>
      <c r="X1545" s="1" t="s">
        <v>2204</v>
      </c>
      <c r="Y1545" s="1" t="s">
        <v>309</v>
      </c>
    </row>
    <row r="1546" customFormat="false" ht="14.25" hidden="false" customHeight="true" outlineLevel="0" collapsed="false">
      <c r="A1546" s="1" t="s">
        <v>2314</v>
      </c>
      <c r="B1546" s="1" t="s">
        <v>305</v>
      </c>
      <c r="C1546" s="1" t="n">
        <v>0</v>
      </c>
      <c r="D1546" s="1" t="n">
        <v>200</v>
      </c>
      <c r="E1546" s="1" t="n">
        <v>976</v>
      </c>
      <c r="F1546" s="1" t="s">
        <v>306</v>
      </c>
      <c r="G1546" s="184" t="n">
        <v>0.0019381</v>
      </c>
      <c r="H1546" s="184" t="n">
        <v>7.26E-005</v>
      </c>
      <c r="I1546" s="184" t="n">
        <v>-8.0584E-006</v>
      </c>
      <c r="J1546" s="184" t="n">
        <v>-5.619E-007</v>
      </c>
      <c r="K1546" s="184" t="n">
        <v>0.0019462</v>
      </c>
      <c r="L1546" s="184" t="n">
        <v>7.31E-005</v>
      </c>
      <c r="M1546" s="185" t="n">
        <v>2.15</v>
      </c>
      <c r="N1546" s="1" t="n">
        <v>0</v>
      </c>
      <c r="O1546" s="1" t="n">
        <v>0</v>
      </c>
      <c r="P1546" s="1" t="n">
        <v>0</v>
      </c>
      <c r="Q1546" s="1" t="n">
        <v>1</v>
      </c>
      <c r="R1546" s="1" t="n">
        <v>1.9462E-005</v>
      </c>
      <c r="S1546" s="1" t="n">
        <v>7.314E-007</v>
      </c>
      <c r="T1546" s="1" t="n">
        <v>3</v>
      </c>
      <c r="U1546" s="1" t="n">
        <v>0</v>
      </c>
      <c r="V1546" s="1" t="n">
        <v>0</v>
      </c>
      <c r="W1546" s="186" t="s">
        <v>2317</v>
      </c>
      <c r="X1546" s="1" t="s">
        <v>2204</v>
      </c>
      <c r="Y1546" s="1" t="s">
        <v>309</v>
      </c>
    </row>
    <row r="1547" customFormat="false" ht="14.25" hidden="false" customHeight="true" outlineLevel="0" collapsed="false">
      <c r="A1547" s="1" t="s">
        <v>2318</v>
      </c>
      <c r="B1547" s="1" t="s">
        <v>305</v>
      </c>
      <c r="C1547" s="1" t="n">
        <v>0</v>
      </c>
      <c r="D1547" s="1" t="n">
        <v>200</v>
      </c>
      <c r="E1547" s="1" t="n">
        <v>976</v>
      </c>
      <c r="F1547" s="1" t="s">
        <v>306</v>
      </c>
      <c r="G1547" s="184" t="n">
        <v>0.0031037</v>
      </c>
      <c r="H1547" s="184" t="n">
        <v>0.0001141</v>
      </c>
      <c r="I1547" s="184" t="n">
        <v>-8.0584E-006</v>
      </c>
      <c r="J1547" s="184" t="n">
        <v>-5.619E-007</v>
      </c>
      <c r="K1547" s="184" t="n">
        <v>0.0031118</v>
      </c>
      <c r="L1547" s="184" t="n">
        <v>0.0001147</v>
      </c>
      <c r="M1547" s="185" t="n">
        <v>2.11</v>
      </c>
      <c r="N1547" s="1" t="n">
        <v>0</v>
      </c>
      <c r="O1547" s="1" t="n">
        <v>0</v>
      </c>
      <c r="P1547" s="1" t="n">
        <v>0</v>
      </c>
      <c r="Q1547" s="1" t="n">
        <v>1</v>
      </c>
      <c r="R1547" s="1" t="n">
        <v>3.1118E-005</v>
      </c>
      <c r="S1547" s="1" t="n">
        <v>1.1471E-006</v>
      </c>
      <c r="T1547" s="1" t="n">
        <v>4</v>
      </c>
      <c r="U1547" s="1" t="n">
        <v>0</v>
      </c>
      <c r="V1547" s="1" t="n">
        <v>0</v>
      </c>
      <c r="W1547" s="186" t="s">
        <v>2319</v>
      </c>
      <c r="X1547" s="1" t="s">
        <v>2204</v>
      </c>
      <c r="Y1547" s="1" t="s">
        <v>309</v>
      </c>
    </row>
    <row r="1548" customFormat="false" ht="14.25" hidden="false" customHeight="true" outlineLevel="0" collapsed="false">
      <c r="A1548" s="1" t="s">
        <v>2318</v>
      </c>
      <c r="B1548" s="1" t="s">
        <v>305</v>
      </c>
      <c r="C1548" s="1" t="n">
        <v>0</v>
      </c>
      <c r="D1548" s="1" t="n">
        <v>200</v>
      </c>
      <c r="E1548" s="1" t="n">
        <v>976</v>
      </c>
      <c r="F1548" s="1" t="s">
        <v>306</v>
      </c>
      <c r="G1548" s="184" t="n">
        <v>0.0031032</v>
      </c>
      <c r="H1548" s="184" t="n">
        <v>0.0001152</v>
      </c>
      <c r="I1548" s="184" t="n">
        <v>-8.0584E-006</v>
      </c>
      <c r="J1548" s="184" t="n">
        <v>-5.619E-007</v>
      </c>
      <c r="K1548" s="184" t="n">
        <v>0.0031112</v>
      </c>
      <c r="L1548" s="184" t="n">
        <v>0.0001158</v>
      </c>
      <c r="M1548" s="185" t="n">
        <v>2.13</v>
      </c>
      <c r="N1548" s="1" t="n">
        <v>0</v>
      </c>
      <c r="O1548" s="1" t="n">
        <v>0</v>
      </c>
      <c r="P1548" s="1" t="n">
        <v>0</v>
      </c>
      <c r="Q1548" s="1" t="n">
        <v>1</v>
      </c>
      <c r="R1548" s="1" t="n">
        <v>3.1112E-005</v>
      </c>
      <c r="S1548" s="1" t="n">
        <v>1.1576E-006</v>
      </c>
      <c r="T1548" s="1" t="n">
        <v>4</v>
      </c>
      <c r="U1548" s="1" t="n">
        <v>0</v>
      </c>
      <c r="V1548" s="1" t="n">
        <v>0</v>
      </c>
      <c r="W1548" s="186" t="s">
        <v>2320</v>
      </c>
      <c r="X1548" s="1" t="s">
        <v>2204</v>
      </c>
      <c r="Y1548" s="1" t="s">
        <v>309</v>
      </c>
    </row>
    <row r="1549" customFormat="false" ht="14.25" hidden="false" customHeight="true" outlineLevel="0" collapsed="false">
      <c r="A1549" s="1" t="s">
        <v>2318</v>
      </c>
      <c r="B1549" s="1" t="s">
        <v>305</v>
      </c>
      <c r="C1549" s="1" t="n">
        <v>0</v>
      </c>
      <c r="D1549" s="1" t="n">
        <v>200</v>
      </c>
      <c r="E1549" s="1" t="n">
        <v>976</v>
      </c>
      <c r="F1549" s="1" t="s">
        <v>306</v>
      </c>
      <c r="G1549" s="184" t="n">
        <v>0.0031024</v>
      </c>
      <c r="H1549" s="184" t="n">
        <v>0.000114</v>
      </c>
      <c r="I1549" s="184" t="n">
        <v>-8.0584E-006</v>
      </c>
      <c r="J1549" s="184" t="n">
        <v>-5.619E-007</v>
      </c>
      <c r="K1549" s="184" t="n">
        <v>0.0031105</v>
      </c>
      <c r="L1549" s="184" t="n">
        <v>0.0001145</v>
      </c>
      <c r="M1549" s="185" t="n">
        <v>2.11</v>
      </c>
      <c r="N1549" s="1" t="n">
        <v>0</v>
      </c>
      <c r="O1549" s="1" t="n">
        <v>0</v>
      </c>
      <c r="P1549" s="1" t="n">
        <v>0</v>
      </c>
      <c r="Q1549" s="1" t="n">
        <v>1</v>
      </c>
      <c r="R1549" s="1" t="n">
        <v>3.1105E-005</v>
      </c>
      <c r="S1549" s="1" t="n">
        <v>1.1455E-006</v>
      </c>
      <c r="T1549" s="1" t="n">
        <v>4</v>
      </c>
      <c r="U1549" s="1" t="n">
        <v>0</v>
      </c>
      <c r="V1549" s="1" t="n">
        <v>0</v>
      </c>
      <c r="W1549" s="186" t="s">
        <v>2321</v>
      </c>
      <c r="X1549" s="1" t="s">
        <v>2204</v>
      </c>
      <c r="Y1549" s="1" t="s">
        <v>309</v>
      </c>
    </row>
    <row r="1550" customFormat="false" ht="14.25" hidden="false" customHeight="true" outlineLevel="0" collapsed="false">
      <c r="A1550" s="1" t="s">
        <v>2322</v>
      </c>
      <c r="B1550" s="1" t="s">
        <v>305</v>
      </c>
      <c r="C1550" s="1" t="n">
        <v>0</v>
      </c>
      <c r="D1550" s="1" t="n">
        <v>200</v>
      </c>
      <c r="E1550" s="1" t="n">
        <v>976</v>
      </c>
      <c r="F1550" s="1" t="s">
        <v>306</v>
      </c>
      <c r="G1550" s="184" t="n">
        <v>0.0022388</v>
      </c>
      <c r="H1550" s="184" t="n">
        <v>7.89E-005</v>
      </c>
      <c r="I1550" s="184" t="n">
        <v>-8.0584E-006</v>
      </c>
      <c r="J1550" s="184" t="n">
        <v>-5.619E-007</v>
      </c>
      <c r="K1550" s="184" t="n">
        <v>0.0022469</v>
      </c>
      <c r="L1550" s="184" t="n">
        <v>7.95E-005</v>
      </c>
      <c r="M1550" s="185" t="n">
        <v>2.03</v>
      </c>
      <c r="N1550" s="1" t="n">
        <v>0</v>
      </c>
      <c r="O1550" s="1" t="n">
        <v>0</v>
      </c>
      <c r="P1550" s="1" t="n">
        <v>0</v>
      </c>
      <c r="Q1550" s="1" t="n">
        <v>1</v>
      </c>
      <c r="R1550" s="1" t="n">
        <v>2.2469E-005</v>
      </c>
      <c r="S1550" s="1" t="n">
        <v>7.948E-007</v>
      </c>
      <c r="T1550" s="1" t="n">
        <v>3</v>
      </c>
      <c r="U1550" s="1" t="n">
        <v>0</v>
      </c>
      <c r="V1550" s="1" t="n">
        <v>0</v>
      </c>
      <c r="W1550" s="186" t="s">
        <v>1082</v>
      </c>
      <c r="X1550" s="1" t="s">
        <v>2204</v>
      </c>
      <c r="Y1550" s="1" t="s">
        <v>309</v>
      </c>
    </row>
    <row r="1551" customFormat="false" ht="14.25" hidden="false" customHeight="true" outlineLevel="0" collapsed="false">
      <c r="A1551" s="1" t="s">
        <v>2322</v>
      </c>
      <c r="B1551" s="1" t="s">
        <v>305</v>
      </c>
      <c r="C1551" s="1" t="n">
        <v>0</v>
      </c>
      <c r="D1551" s="1" t="n">
        <v>200</v>
      </c>
      <c r="E1551" s="1" t="n">
        <v>976</v>
      </c>
      <c r="F1551" s="1" t="s">
        <v>306</v>
      </c>
      <c r="G1551" s="184" t="n">
        <v>0.0022384</v>
      </c>
      <c r="H1551" s="184" t="n">
        <v>7.94E-005</v>
      </c>
      <c r="I1551" s="184" t="n">
        <v>-8.0584E-006</v>
      </c>
      <c r="J1551" s="184" t="n">
        <v>-5.619E-007</v>
      </c>
      <c r="K1551" s="184" t="n">
        <v>0.0022464</v>
      </c>
      <c r="L1551" s="184" t="n">
        <v>7.99E-005</v>
      </c>
      <c r="M1551" s="185" t="n">
        <v>2.04</v>
      </c>
      <c r="N1551" s="1" t="n">
        <v>0</v>
      </c>
      <c r="O1551" s="1" t="n">
        <v>0</v>
      </c>
      <c r="P1551" s="1" t="n">
        <v>0</v>
      </c>
      <c r="Q1551" s="1" t="n">
        <v>1</v>
      </c>
      <c r="R1551" s="1" t="n">
        <v>2.2464E-005</v>
      </c>
      <c r="S1551" s="1" t="n">
        <v>7.995E-007</v>
      </c>
      <c r="T1551" s="1" t="n">
        <v>3</v>
      </c>
      <c r="U1551" s="1" t="n">
        <v>0</v>
      </c>
      <c r="V1551" s="1" t="n">
        <v>0</v>
      </c>
      <c r="W1551" s="186" t="s">
        <v>2323</v>
      </c>
      <c r="X1551" s="1" t="s">
        <v>2204</v>
      </c>
      <c r="Y1551" s="1" t="s">
        <v>309</v>
      </c>
    </row>
    <row r="1552" customFormat="false" ht="14.25" hidden="false" customHeight="true" outlineLevel="0" collapsed="false">
      <c r="A1552" s="1" t="s">
        <v>2322</v>
      </c>
      <c r="B1552" s="1" t="s">
        <v>305</v>
      </c>
      <c r="C1552" s="1" t="n">
        <v>0</v>
      </c>
      <c r="D1552" s="1" t="n">
        <v>200</v>
      </c>
      <c r="E1552" s="1" t="n">
        <v>976</v>
      </c>
      <c r="F1552" s="1" t="s">
        <v>306</v>
      </c>
      <c r="G1552" s="184" t="n">
        <v>0.002238</v>
      </c>
      <c r="H1552" s="184" t="n">
        <v>7.97E-005</v>
      </c>
      <c r="I1552" s="184" t="n">
        <v>-8.0584E-006</v>
      </c>
      <c r="J1552" s="184" t="n">
        <v>-5.619E-007</v>
      </c>
      <c r="K1552" s="184" t="n">
        <v>0.002246</v>
      </c>
      <c r="L1552" s="184" t="n">
        <v>8.02E-005</v>
      </c>
      <c r="M1552" s="185" t="n">
        <v>2.05</v>
      </c>
      <c r="N1552" s="1" t="n">
        <v>0</v>
      </c>
      <c r="O1552" s="1" t="n">
        <v>0</v>
      </c>
      <c r="P1552" s="1" t="n">
        <v>0</v>
      </c>
      <c r="Q1552" s="1" t="n">
        <v>1</v>
      </c>
      <c r="R1552" s="1" t="n">
        <v>2.246E-005</v>
      </c>
      <c r="S1552" s="1" t="n">
        <v>8.023E-007</v>
      </c>
      <c r="T1552" s="1" t="n">
        <v>3</v>
      </c>
      <c r="U1552" s="1" t="n">
        <v>0</v>
      </c>
      <c r="V1552" s="1" t="n">
        <v>0</v>
      </c>
      <c r="W1552" s="186" t="s">
        <v>2324</v>
      </c>
      <c r="X1552" s="1" t="s">
        <v>2204</v>
      </c>
      <c r="Y1552" s="1" t="s">
        <v>309</v>
      </c>
    </row>
    <row r="1553" customFormat="false" ht="14.25" hidden="false" customHeight="true" outlineLevel="0" collapsed="false">
      <c r="A1553" s="1" t="s">
        <v>2325</v>
      </c>
      <c r="B1553" s="1" t="s">
        <v>305</v>
      </c>
      <c r="C1553" s="1" t="n">
        <v>0</v>
      </c>
      <c r="D1553" s="1" t="n">
        <v>200</v>
      </c>
      <c r="E1553" s="1" t="n">
        <v>976</v>
      </c>
      <c r="F1553" s="1" t="s">
        <v>306</v>
      </c>
      <c r="G1553" s="184" t="n">
        <v>0.0026006</v>
      </c>
      <c r="H1553" s="184" t="n">
        <v>0.0001089</v>
      </c>
      <c r="I1553" s="184" t="n">
        <v>-8.0584E-006</v>
      </c>
      <c r="J1553" s="184" t="n">
        <v>-5.619E-007</v>
      </c>
      <c r="K1553" s="184" t="n">
        <v>0.0026087</v>
      </c>
      <c r="L1553" s="184" t="n">
        <v>0.0001094</v>
      </c>
      <c r="M1553" s="185" t="n">
        <v>2.4</v>
      </c>
      <c r="N1553" s="1" t="n">
        <v>0</v>
      </c>
      <c r="O1553" s="1" t="n">
        <v>0</v>
      </c>
      <c r="P1553" s="1" t="n">
        <v>0</v>
      </c>
      <c r="Q1553" s="1" t="n">
        <v>1</v>
      </c>
      <c r="R1553" s="1" t="n">
        <v>2.6087E-005</v>
      </c>
      <c r="S1553" s="1" t="n">
        <v>1.0945E-006</v>
      </c>
      <c r="T1553" s="1" t="n">
        <v>3</v>
      </c>
      <c r="U1553" s="1" t="n">
        <v>0</v>
      </c>
      <c r="V1553" s="1" t="n">
        <v>0</v>
      </c>
      <c r="W1553" s="186" t="s">
        <v>2326</v>
      </c>
      <c r="X1553" s="1" t="s">
        <v>2204</v>
      </c>
      <c r="Y1553" s="1" t="s">
        <v>309</v>
      </c>
    </row>
    <row r="1554" customFormat="false" ht="14.25" hidden="false" customHeight="true" outlineLevel="0" collapsed="false">
      <c r="A1554" s="1" t="s">
        <v>2325</v>
      </c>
      <c r="B1554" s="1" t="s">
        <v>305</v>
      </c>
      <c r="C1554" s="1" t="n">
        <v>0</v>
      </c>
      <c r="D1554" s="1" t="n">
        <v>200</v>
      </c>
      <c r="E1554" s="1" t="n">
        <v>976</v>
      </c>
      <c r="F1554" s="1" t="s">
        <v>306</v>
      </c>
      <c r="G1554" s="184" t="n">
        <v>0.002599</v>
      </c>
      <c r="H1554" s="184" t="n">
        <v>0.0001072</v>
      </c>
      <c r="I1554" s="184" t="n">
        <v>-8.0584E-006</v>
      </c>
      <c r="J1554" s="184" t="n">
        <v>-5.619E-007</v>
      </c>
      <c r="K1554" s="184" t="n">
        <v>0.0026071</v>
      </c>
      <c r="L1554" s="184" t="n">
        <v>0.0001078</v>
      </c>
      <c r="M1554" s="185" t="n">
        <v>2.37</v>
      </c>
      <c r="N1554" s="1" t="n">
        <v>0</v>
      </c>
      <c r="O1554" s="1" t="n">
        <v>0</v>
      </c>
      <c r="P1554" s="1" t="n">
        <v>0</v>
      </c>
      <c r="Q1554" s="1" t="n">
        <v>1</v>
      </c>
      <c r="R1554" s="1" t="n">
        <v>2.6071E-005</v>
      </c>
      <c r="S1554" s="1" t="n">
        <v>1.0778E-006</v>
      </c>
      <c r="T1554" s="1" t="n">
        <v>3</v>
      </c>
      <c r="U1554" s="1" t="n">
        <v>0</v>
      </c>
      <c r="V1554" s="1" t="n">
        <v>0</v>
      </c>
      <c r="W1554" s="186" t="s">
        <v>2327</v>
      </c>
      <c r="X1554" s="1" t="s">
        <v>2204</v>
      </c>
      <c r="Y1554" s="1" t="s">
        <v>309</v>
      </c>
    </row>
    <row r="1555" customFormat="false" ht="14.25" hidden="false" customHeight="true" outlineLevel="0" collapsed="false">
      <c r="A1555" s="1" t="s">
        <v>2325</v>
      </c>
      <c r="B1555" s="1" t="s">
        <v>305</v>
      </c>
      <c r="C1555" s="1" t="n">
        <v>0</v>
      </c>
      <c r="D1555" s="1" t="n">
        <v>200</v>
      </c>
      <c r="E1555" s="1" t="n">
        <v>976</v>
      </c>
      <c r="F1555" s="1" t="s">
        <v>306</v>
      </c>
      <c r="G1555" s="184" t="n">
        <v>0.0025989</v>
      </c>
      <c r="H1555" s="184" t="n">
        <v>0.0001076</v>
      </c>
      <c r="I1555" s="184" t="n">
        <v>-8.0584E-006</v>
      </c>
      <c r="J1555" s="184" t="n">
        <v>-5.619E-007</v>
      </c>
      <c r="K1555" s="184" t="n">
        <v>0.002607</v>
      </c>
      <c r="L1555" s="184" t="n">
        <v>0.0001081</v>
      </c>
      <c r="M1555" s="185" t="n">
        <v>2.38</v>
      </c>
      <c r="N1555" s="1" t="n">
        <v>0</v>
      </c>
      <c r="O1555" s="1" t="n">
        <v>0</v>
      </c>
      <c r="P1555" s="1" t="n">
        <v>0</v>
      </c>
      <c r="Q1555" s="1" t="n">
        <v>1</v>
      </c>
      <c r="R1555" s="1" t="n">
        <v>2.607E-005</v>
      </c>
      <c r="S1555" s="1" t="n">
        <v>1.0814E-006</v>
      </c>
      <c r="T1555" s="1" t="n">
        <v>3</v>
      </c>
      <c r="U1555" s="1" t="n">
        <v>0</v>
      </c>
      <c r="V1555" s="1" t="n">
        <v>0</v>
      </c>
      <c r="W1555" s="186" t="s">
        <v>2328</v>
      </c>
      <c r="X1555" s="1" t="s">
        <v>2204</v>
      </c>
      <c r="Y1555" s="1" t="s">
        <v>309</v>
      </c>
    </row>
    <row r="1556" customFormat="false" ht="14.25" hidden="false" customHeight="true" outlineLevel="0" collapsed="false">
      <c r="A1556" s="1" t="s">
        <v>2329</v>
      </c>
      <c r="B1556" s="1" t="s">
        <v>305</v>
      </c>
      <c r="C1556" s="1" t="n">
        <v>0</v>
      </c>
      <c r="D1556" s="1" t="n">
        <v>200</v>
      </c>
      <c r="E1556" s="1" t="n">
        <v>976</v>
      </c>
      <c r="F1556" s="1" t="s">
        <v>306</v>
      </c>
      <c r="G1556" s="184" t="n">
        <v>0.0014159</v>
      </c>
      <c r="H1556" s="184" t="n">
        <v>4.89E-005</v>
      </c>
      <c r="I1556" s="184" t="n">
        <v>-8.0584E-006</v>
      </c>
      <c r="J1556" s="184" t="n">
        <v>-5.619E-007</v>
      </c>
      <c r="K1556" s="184" t="n">
        <v>0.001424</v>
      </c>
      <c r="L1556" s="184" t="n">
        <v>4.95E-005</v>
      </c>
      <c r="M1556" s="185" t="n">
        <v>1.99</v>
      </c>
      <c r="N1556" s="1" t="n">
        <v>0</v>
      </c>
      <c r="O1556" s="1" t="n">
        <v>0</v>
      </c>
      <c r="P1556" s="1" t="n">
        <v>0</v>
      </c>
      <c r="Q1556" s="1" t="n">
        <v>1</v>
      </c>
      <c r="R1556" s="1" t="n">
        <v>1.424E-005</v>
      </c>
      <c r="S1556" s="1" t="n">
        <v>4.95E-007</v>
      </c>
      <c r="T1556" s="1" t="n">
        <v>3</v>
      </c>
      <c r="U1556" s="1" t="n">
        <v>0</v>
      </c>
      <c r="V1556" s="1" t="n">
        <v>0</v>
      </c>
      <c r="W1556" s="186" t="s">
        <v>2330</v>
      </c>
      <c r="X1556" s="1" t="s">
        <v>2204</v>
      </c>
      <c r="Y1556" s="1" t="s">
        <v>309</v>
      </c>
    </row>
    <row r="1557" customFormat="false" ht="14.25" hidden="false" customHeight="true" outlineLevel="0" collapsed="false">
      <c r="A1557" s="1" t="s">
        <v>2329</v>
      </c>
      <c r="B1557" s="1" t="s">
        <v>305</v>
      </c>
      <c r="C1557" s="1" t="n">
        <v>0</v>
      </c>
      <c r="D1557" s="1" t="n">
        <v>200</v>
      </c>
      <c r="E1557" s="1" t="n">
        <v>976</v>
      </c>
      <c r="F1557" s="1" t="s">
        <v>306</v>
      </c>
      <c r="G1557" s="184" t="n">
        <v>0.0014161</v>
      </c>
      <c r="H1557" s="184" t="n">
        <v>4.93E-005</v>
      </c>
      <c r="I1557" s="184" t="n">
        <v>-8.0584E-006</v>
      </c>
      <c r="J1557" s="184" t="n">
        <v>-5.619E-007</v>
      </c>
      <c r="K1557" s="184" t="n">
        <v>0.0014242</v>
      </c>
      <c r="L1557" s="184" t="n">
        <v>4.99E-005</v>
      </c>
      <c r="M1557" s="185" t="n">
        <v>2.01</v>
      </c>
      <c r="N1557" s="1" t="n">
        <v>0</v>
      </c>
      <c r="O1557" s="1" t="n">
        <v>0</v>
      </c>
      <c r="P1557" s="1" t="n">
        <v>0</v>
      </c>
      <c r="Q1557" s="1" t="n">
        <v>1</v>
      </c>
      <c r="R1557" s="1" t="n">
        <v>1.4242E-005</v>
      </c>
      <c r="S1557" s="1" t="n">
        <v>4.991E-007</v>
      </c>
      <c r="T1557" s="1" t="n">
        <v>3</v>
      </c>
      <c r="U1557" s="1" t="n">
        <v>0</v>
      </c>
      <c r="V1557" s="1" t="n">
        <v>0</v>
      </c>
      <c r="W1557" s="186" t="s">
        <v>2331</v>
      </c>
      <c r="X1557" s="1" t="s">
        <v>2204</v>
      </c>
      <c r="Y1557" s="1" t="s">
        <v>309</v>
      </c>
    </row>
    <row r="1558" customFormat="false" ht="14.25" hidden="false" customHeight="true" outlineLevel="0" collapsed="false">
      <c r="A1558" s="1" t="s">
        <v>2329</v>
      </c>
      <c r="B1558" s="1" t="s">
        <v>305</v>
      </c>
      <c r="C1558" s="1" t="n">
        <v>0</v>
      </c>
      <c r="D1558" s="1" t="n">
        <v>200</v>
      </c>
      <c r="E1558" s="1" t="n">
        <v>976</v>
      </c>
      <c r="F1558" s="1" t="s">
        <v>306</v>
      </c>
      <c r="G1558" s="184" t="n">
        <v>0.0014155</v>
      </c>
      <c r="H1558" s="184" t="n">
        <v>4.87E-005</v>
      </c>
      <c r="I1558" s="184" t="n">
        <v>-8.0584E-006</v>
      </c>
      <c r="J1558" s="184" t="n">
        <v>-5.619E-007</v>
      </c>
      <c r="K1558" s="184" t="n">
        <v>0.0014235</v>
      </c>
      <c r="L1558" s="184" t="n">
        <v>4.93E-005</v>
      </c>
      <c r="M1558" s="185" t="n">
        <v>1.98</v>
      </c>
      <c r="N1558" s="1" t="n">
        <v>0</v>
      </c>
      <c r="O1558" s="1" t="n">
        <v>0</v>
      </c>
      <c r="P1558" s="1" t="n">
        <v>0</v>
      </c>
      <c r="Q1558" s="1" t="n">
        <v>1</v>
      </c>
      <c r="R1558" s="1" t="n">
        <v>1.4235E-005</v>
      </c>
      <c r="S1558" s="1" t="n">
        <v>4.929E-007</v>
      </c>
      <c r="T1558" s="1" t="n">
        <v>3</v>
      </c>
      <c r="U1558" s="1" t="n">
        <v>0</v>
      </c>
      <c r="V1558" s="1" t="n">
        <v>0</v>
      </c>
      <c r="W1558" s="186" t="s">
        <v>2332</v>
      </c>
      <c r="X1558" s="1" t="s">
        <v>2204</v>
      </c>
      <c r="Y1558" s="1" t="s">
        <v>309</v>
      </c>
    </row>
    <row r="1559" customFormat="false" ht="14.25" hidden="false" customHeight="true" outlineLevel="0" collapsed="false">
      <c r="A1559" s="1" t="s">
        <v>2333</v>
      </c>
      <c r="B1559" s="1" t="s">
        <v>305</v>
      </c>
      <c r="C1559" s="1" t="n">
        <v>0</v>
      </c>
      <c r="D1559" s="1" t="n">
        <v>200</v>
      </c>
      <c r="E1559" s="1" t="n">
        <v>976</v>
      </c>
      <c r="F1559" s="1" t="s">
        <v>306</v>
      </c>
      <c r="G1559" s="184" t="n">
        <v>0.00086411</v>
      </c>
      <c r="H1559" s="184" t="n">
        <v>3.137E-005</v>
      </c>
      <c r="I1559" s="184" t="n">
        <v>-8.0584E-006</v>
      </c>
      <c r="J1559" s="184" t="n">
        <v>-5.619E-007</v>
      </c>
      <c r="K1559" s="184" t="n">
        <v>0.00087217</v>
      </c>
      <c r="L1559" s="184" t="n">
        <v>3.1932E-005</v>
      </c>
      <c r="M1559" s="185" t="n">
        <v>2.1</v>
      </c>
      <c r="N1559" s="1" t="n">
        <v>0</v>
      </c>
      <c r="O1559" s="1" t="n">
        <v>0</v>
      </c>
      <c r="P1559" s="1" t="n">
        <v>0</v>
      </c>
      <c r="Q1559" s="1" t="n">
        <v>1</v>
      </c>
      <c r="R1559" s="1" t="n">
        <v>8.7217E-006</v>
      </c>
      <c r="S1559" s="1" t="n">
        <v>3.193E-007</v>
      </c>
      <c r="T1559" s="1" t="n">
        <v>3</v>
      </c>
      <c r="U1559" s="1" t="n">
        <v>0</v>
      </c>
      <c r="V1559" s="1" t="n">
        <v>0</v>
      </c>
      <c r="W1559" s="186" t="s">
        <v>2334</v>
      </c>
      <c r="X1559" s="1" t="s">
        <v>2204</v>
      </c>
      <c r="Y1559" s="1" t="s">
        <v>309</v>
      </c>
    </row>
    <row r="1560" customFormat="false" ht="14.25" hidden="false" customHeight="true" outlineLevel="0" collapsed="false">
      <c r="A1560" s="1" t="s">
        <v>2333</v>
      </c>
      <c r="B1560" s="1" t="s">
        <v>305</v>
      </c>
      <c r="C1560" s="1" t="n">
        <v>0</v>
      </c>
      <c r="D1560" s="1" t="n">
        <v>200</v>
      </c>
      <c r="E1560" s="1" t="n">
        <v>976</v>
      </c>
      <c r="F1560" s="1" t="s">
        <v>306</v>
      </c>
      <c r="G1560" s="184" t="n">
        <v>0.00086389</v>
      </c>
      <c r="H1560" s="184" t="n">
        <v>3.1274E-005</v>
      </c>
      <c r="I1560" s="184" t="n">
        <v>-8.0584E-006</v>
      </c>
      <c r="J1560" s="184" t="n">
        <v>-5.619E-007</v>
      </c>
      <c r="K1560" s="184" t="n">
        <v>0.00087195</v>
      </c>
      <c r="L1560" s="184" t="n">
        <v>3.1836E-005</v>
      </c>
      <c r="M1560" s="185" t="n">
        <v>2.09</v>
      </c>
      <c r="N1560" s="1" t="n">
        <v>0</v>
      </c>
      <c r="O1560" s="1" t="n">
        <v>0</v>
      </c>
      <c r="P1560" s="1" t="n">
        <v>0</v>
      </c>
      <c r="Q1560" s="1" t="n">
        <v>1</v>
      </c>
      <c r="R1560" s="1" t="n">
        <v>8.7195E-006</v>
      </c>
      <c r="S1560" s="1" t="n">
        <v>3.184E-007</v>
      </c>
      <c r="T1560" s="1" t="n">
        <v>3</v>
      </c>
      <c r="U1560" s="1" t="n">
        <v>0</v>
      </c>
      <c r="V1560" s="1" t="n">
        <v>0</v>
      </c>
      <c r="W1560" s="186" t="s">
        <v>2335</v>
      </c>
      <c r="X1560" s="1" t="s">
        <v>2204</v>
      </c>
      <c r="Y1560" s="1" t="s">
        <v>309</v>
      </c>
    </row>
    <row r="1561" customFormat="false" ht="14.25" hidden="false" customHeight="true" outlineLevel="0" collapsed="false">
      <c r="A1561" s="1" t="s">
        <v>2333</v>
      </c>
      <c r="B1561" s="1" t="s">
        <v>305</v>
      </c>
      <c r="C1561" s="1" t="n">
        <v>0</v>
      </c>
      <c r="D1561" s="1" t="n">
        <v>200</v>
      </c>
      <c r="E1561" s="1" t="n">
        <v>976</v>
      </c>
      <c r="F1561" s="1" t="s">
        <v>306</v>
      </c>
      <c r="G1561" s="184" t="n">
        <v>0.00086371</v>
      </c>
      <c r="H1561" s="184" t="n">
        <v>3.1235E-005</v>
      </c>
      <c r="I1561" s="184" t="n">
        <v>-8.0584E-006</v>
      </c>
      <c r="J1561" s="184" t="n">
        <v>-5.619E-007</v>
      </c>
      <c r="K1561" s="184" t="n">
        <v>0.00087176</v>
      </c>
      <c r="L1561" s="184" t="n">
        <v>3.1797E-005</v>
      </c>
      <c r="M1561" s="185" t="n">
        <v>2.09</v>
      </c>
      <c r="N1561" s="1" t="n">
        <v>0</v>
      </c>
      <c r="O1561" s="1" t="n">
        <v>0</v>
      </c>
      <c r="P1561" s="1" t="n">
        <v>0</v>
      </c>
      <c r="Q1561" s="1" t="n">
        <v>1</v>
      </c>
      <c r="R1561" s="1" t="n">
        <v>8.7176E-006</v>
      </c>
      <c r="S1561" s="1" t="n">
        <v>3.18E-007</v>
      </c>
      <c r="T1561" s="1" t="n">
        <v>3</v>
      </c>
      <c r="U1561" s="1" t="n">
        <v>0</v>
      </c>
      <c r="V1561" s="1" t="n">
        <v>0</v>
      </c>
      <c r="W1561" s="186" t="s">
        <v>2336</v>
      </c>
      <c r="X1561" s="1" t="s">
        <v>2204</v>
      </c>
      <c r="Y1561" s="1" t="s">
        <v>309</v>
      </c>
    </row>
    <row r="1562" customFormat="false" ht="14.25" hidden="false" customHeight="true" outlineLevel="0" collapsed="false">
      <c r="A1562" s="1" t="s">
        <v>2337</v>
      </c>
      <c r="B1562" s="1" t="s">
        <v>305</v>
      </c>
      <c r="C1562" s="1" t="n">
        <v>0</v>
      </c>
      <c r="D1562" s="1" t="n">
        <v>200</v>
      </c>
      <c r="E1562" s="1" t="n">
        <v>976</v>
      </c>
      <c r="F1562" s="1" t="s">
        <v>306</v>
      </c>
      <c r="G1562" s="184" t="n">
        <v>0.0013984</v>
      </c>
      <c r="H1562" s="184" t="n">
        <v>5.04E-005</v>
      </c>
      <c r="I1562" s="184" t="n">
        <v>-8.0584E-006</v>
      </c>
      <c r="J1562" s="184" t="n">
        <v>-5.619E-007</v>
      </c>
      <c r="K1562" s="184" t="n">
        <v>0.0014065</v>
      </c>
      <c r="L1562" s="184" t="n">
        <v>5.1E-005</v>
      </c>
      <c r="M1562" s="185" t="n">
        <v>2.08</v>
      </c>
      <c r="N1562" s="1" t="n">
        <v>0</v>
      </c>
      <c r="O1562" s="1" t="n">
        <v>0</v>
      </c>
      <c r="P1562" s="1" t="n">
        <v>0</v>
      </c>
      <c r="Q1562" s="1" t="n">
        <v>1</v>
      </c>
      <c r="R1562" s="1" t="n">
        <v>1.4065E-005</v>
      </c>
      <c r="S1562" s="1" t="n">
        <v>5.101E-007</v>
      </c>
      <c r="T1562" s="1" t="n">
        <v>3</v>
      </c>
      <c r="U1562" s="1" t="n">
        <v>0</v>
      </c>
      <c r="V1562" s="1" t="n">
        <v>0</v>
      </c>
      <c r="W1562" s="186" t="s">
        <v>2338</v>
      </c>
      <c r="X1562" s="1" t="s">
        <v>2204</v>
      </c>
      <c r="Y1562" s="1" t="s">
        <v>309</v>
      </c>
    </row>
    <row r="1563" customFormat="false" ht="14.25" hidden="false" customHeight="true" outlineLevel="0" collapsed="false">
      <c r="A1563" s="1" t="s">
        <v>2337</v>
      </c>
      <c r="B1563" s="1" t="s">
        <v>305</v>
      </c>
      <c r="C1563" s="1" t="n">
        <v>0</v>
      </c>
      <c r="D1563" s="1" t="n">
        <v>200</v>
      </c>
      <c r="E1563" s="1" t="n">
        <v>976</v>
      </c>
      <c r="F1563" s="1" t="s">
        <v>306</v>
      </c>
      <c r="G1563" s="184" t="n">
        <v>0.0013987</v>
      </c>
      <c r="H1563" s="184" t="n">
        <v>5.07E-005</v>
      </c>
      <c r="I1563" s="184" t="n">
        <v>-8.0584E-006</v>
      </c>
      <c r="J1563" s="184" t="n">
        <v>-5.619E-007</v>
      </c>
      <c r="K1563" s="184" t="n">
        <v>0.0014068</v>
      </c>
      <c r="L1563" s="184" t="n">
        <v>5.12E-005</v>
      </c>
      <c r="M1563" s="185" t="n">
        <v>2.09</v>
      </c>
      <c r="N1563" s="1" t="n">
        <v>0</v>
      </c>
      <c r="O1563" s="1" t="n">
        <v>0</v>
      </c>
      <c r="P1563" s="1" t="n">
        <v>0</v>
      </c>
      <c r="Q1563" s="1" t="n">
        <v>1</v>
      </c>
      <c r="R1563" s="1" t="n">
        <v>1.4068E-005</v>
      </c>
      <c r="S1563" s="1" t="n">
        <v>5.122E-007</v>
      </c>
      <c r="T1563" s="1" t="n">
        <v>3</v>
      </c>
      <c r="U1563" s="1" t="n">
        <v>0</v>
      </c>
      <c r="V1563" s="1" t="n">
        <v>0</v>
      </c>
      <c r="W1563" s="186" t="s">
        <v>2339</v>
      </c>
      <c r="X1563" s="1" t="s">
        <v>2204</v>
      </c>
      <c r="Y1563" s="1" t="s">
        <v>309</v>
      </c>
    </row>
    <row r="1564" customFormat="false" ht="14.25" hidden="false" customHeight="true" outlineLevel="0" collapsed="false">
      <c r="A1564" s="1" t="s">
        <v>2337</v>
      </c>
      <c r="B1564" s="1" t="s">
        <v>305</v>
      </c>
      <c r="C1564" s="1" t="n">
        <v>0</v>
      </c>
      <c r="D1564" s="1" t="n">
        <v>200</v>
      </c>
      <c r="E1564" s="1" t="n">
        <v>976</v>
      </c>
      <c r="F1564" s="1" t="s">
        <v>306</v>
      </c>
      <c r="G1564" s="184" t="n">
        <v>0.0013985</v>
      </c>
      <c r="H1564" s="184" t="n">
        <v>5.02E-005</v>
      </c>
      <c r="I1564" s="184" t="n">
        <v>-8.0584E-006</v>
      </c>
      <c r="J1564" s="184" t="n">
        <v>-5.619E-007</v>
      </c>
      <c r="K1564" s="184" t="n">
        <v>0.0014066</v>
      </c>
      <c r="L1564" s="184" t="n">
        <v>5.08E-005</v>
      </c>
      <c r="M1564" s="185" t="n">
        <v>2.07</v>
      </c>
      <c r="N1564" s="1" t="n">
        <v>0</v>
      </c>
      <c r="O1564" s="1" t="n">
        <v>0</v>
      </c>
      <c r="P1564" s="1" t="n">
        <v>0</v>
      </c>
      <c r="Q1564" s="1" t="n">
        <v>1</v>
      </c>
      <c r="R1564" s="1" t="n">
        <v>1.4066E-005</v>
      </c>
      <c r="S1564" s="1" t="n">
        <v>5.077E-007</v>
      </c>
      <c r="T1564" s="1" t="n">
        <v>3</v>
      </c>
      <c r="U1564" s="1" t="n">
        <v>0</v>
      </c>
      <c r="V1564" s="1" t="n">
        <v>0</v>
      </c>
      <c r="W1564" s="186" t="s">
        <v>2340</v>
      </c>
      <c r="X1564" s="1" t="s">
        <v>2204</v>
      </c>
      <c r="Y1564" s="1" t="s">
        <v>309</v>
      </c>
    </row>
    <row r="1565" customFormat="false" ht="14.25" hidden="false" customHeight="true" outlineLevel="0" collapsed="false">
      <c r="A1565" s="1" t="s">
        <v>2341</v>
      </c>
      <c r="B1565" s="1" t="s">
        <v>305</v>
      </c>
      <c r="C1565" s="1" t="n">
        <v>0</v>
      </c>
      <c r="D1565" s="1" t="n">
        <v>200</v>
      </c>
      <c r="E1565" s="1" t="n">
        <v>976</v>
      </c>
      <c r="F1565" s="1" t="s">
        <v>306</v>
      </c>
      <c r="G1565" s="184" t="n">
        <v>0.0032671</v>
      </c>
      <c r="H1565" s="184" t="n">
        <v>0.0001111</v>
      </c>
      <c r="I1565" s="184" t="n">
        <v>-8.0584E-006</v>
      </c>
      <c r="J1565" s="184" t="n">
        <v>-5.619E-007</v>
      </c>
      <c r="K1565" s="184" t="n">
        <v>0.0032752</v>
      </c>
      <c r="L1565" s="184" t="n">
        <v>0.0001117</v>
      </c>
      <c r="M1565" s="185" t="n">
        <v>1.95</v>
      </c>
      <c r="N1565" s="1" t="n">
        <v>0</v>
      </c>
      <c r="O1565" s="1" t="n">
        <v>0</v>
      </c>
      <c r="P1565" s="1" t="n">
        <v>0</v>
      </c>
      <c r="Q1565" s="1" t="n">
        <v>1</v>
      </c>
      <c r="R1565" s="1" t="n">
        <v>3.2752E-005</v>
      </c>
      <c r="S1565" s="1" t="n">
        <v>1.117E-006</v>
      </c>
      <c r="T1565" s="1" t="n">
        <v>4</v>
      </c>
      <c r="U1565" s="1" t="n">
        <v>0</v>
      </c>
      <c r="V1565" s="1" t="n">
        <v>0</v>
      </c>
      <c r="W1565" s="186" t="s">
        <v>2342</v>
      </c>
      <c r="X1565" s="1" t="s">
        <v>2204</v>
      </c>
      <c r="Y1565" s="1" t="s">
        <v>309</v>
      </c>
    </row>
    <row r="1566" customFormat="false" ht="14.25" hidden="false" customHeight="true" outlineLevel="0" collapsed="false">
      <c r="A1566" s="1" t="s">
        <v>2341</v>
      </c>
      <c r="B1566" s="1" t="s">
        <v>305</v>
      </c>
      <c r="C1566" s="1" t="n">
        <v>0</v>
      </c>
      <c r="D1566" s="1" t="n">
        <v>200</v>
      </c>
      <c r="E1566" s="1" t="n">
        <v>976</v>
      </c>
      <c r="F1566" s="1" t="s">
        <v>306</v>
      </c>
      <c r="G1566" s="184" t="n">
        <v>0.003266</v>
      </c>
      <c r="H1566" s="184" t="n">
        <v>0.0001116</v>
      </c>
      <c r="I1566" s="184" t="n">
        <v>-8.0584E-006</v>
      </c>
      <c r="J1566" s="184" t="n">
        <v>-5.619E-007</v>
      </c>
      <c r="K1566" s="184" t="n">
        <v>0.003274</v>
      </c>
      <c r="L1566" s="184" t="n">
        <v>0.0001122</v>
      </c>
      <c r="M1566" s="185" t="n">
        <v>1.96</v>
      </c>
      <c r="N1566" s="1" t="n">
        <v>0</v>
      </c>
      <c r="O1566" s="1" t="n">
        <v>0</v>
      </c>
      <c r="P1566" s="1" t="n">
        <v>0</v>
      </c>
      <c r="Q1566" s="1" t="n">
        <v>1</v>
      </c>
      <c r="R1566" s="1" t="n">
        <v>3.274E-005</v>
      </c>
      <c r="S1566" s="1" t="n">
        <v>1.1216E-006</v>
      </c>
      <c r="T1566" s="1" t="n">
        <v>4</v>
      </c>
      <c r="U1566" s="1" t="n">
        <v>0</v>
      </c>
      <c r="V1566" s="1" t="n">
        <v>0</v>
      </c>
      <c r="W1566" s="186" t="s">
        <v>2343</v>
      </c>
      <c r="X1566" s="1" t="s">
        <v>2204</v>
      </c>
      <c r="Y1566" s="1" t="s">
        <v>309</v>
      </c>
    </row>
    <row r="1567" customFormat="false" ht="14.25" hidden="false" customHeight="true" outlineLevel="0" collapsed="false">
      <c r="A1567" s="1" t="s">
        <v>2341</v>
      </c>
      <c r="B1567" s="1" t="s">
        <v>305</v>
      </c>
      <c r="C1567" s="1" t="n">
        <v>0</v>
      </c>
      <c r="D1567" s="1" t="n">
        <v>200</v>
      </c>
      <c r="E1567" s="1" t="n">
        <v>976</v>
      </c>
      <c r="F1567" s="1" t="s">
        <v>306</v>
      </c>
      <c r="G1567" s="184" t="n">
        <v>0.0032663</v>
      </c>
      <c r="H1567" s="184" t="n">
        <v>0.0001124</v>
      </c>
      <c r="I1567" s="184" t="n">
        <v>-8.0584E-006</v>
      </c>
      <c r="J1567" s="184" t="n">
        <v>-5.619E-007</v>
      </c>
      <c r="K1567" s="184" t="n">
        <v>0.0032743</v>
      </c>
      <c r="L1567" s="184" t="n">
        <v>0.000113</v>
      </c>
      <c r="M1567" s="185" t="n">
        <v>1.98</v>
      </c>
      <c r="N1567" s="1" t="n">
        <v>0</v>
      </c>
      <c r="O1567" s="1" t="n">
        <v>0</v>
      </c>
      <c r="P1567" s="1" t="n">
        <v>0</v>
      </c>
      <c r="Q1567" s="1" t="n">
        <v>1</v>
      </c>
      <c r="R1567" s="1" t="n">
        <v>3.2743E-005</v>
      </c>
      <c r="S1567" s="1" t="n">
        <v>1.1301E-006</v>
      </c>
      <c r="T1567" s="1" t="n">
        <v>4</v>
      </c>
      <c r="U1567" s="1" t="n">
        <v>0</v>
      </c>
      <c r="V1567" s="1" t="n">
        <v>0</v>
      </c>
      <c r="W1567" s="186" t="s">
        <v>2344</v>
      </c>
      <c r="X1567" s="1" t="s">
        <v>2204</v>
      </c>
      <c r="Y1567" s="1" t="s">
        <v>309</v>
      </c>
    </row>
    <row r="1568" customFormat="false" ht="14.25" hidden="false" customHeight="true" outlineLevel="0" collapsed="false">
      <c r="A1568" s="1" t="s">
        <v>2345</v>
      </c>
      <c r="B1568" s="1" t="s">
        <v>305</v>
      </c>
      <c r="C1568" s="1" t="n">
        <v>0</v>
      </c>
      <c r="D1568" s="1" t="n">
        <v>200</v>
      </c>
      <c r="E1568" s="1" t="n">
        <v>976</v>
      </c>
      <c r="F1568" s="1" t="s">
        <v>306</v>
      </c>
      <c r="G1568" s="184" t="n">
        <v>0.0042012</v>
      </c>
      <c r="H1568" s="184" t="n">
        <v>0.0001501</v>
      </c>
      <c r="I1568" s="184" t="n">
        <v>-8.0584E-006</v>
      </c>
      <c r="J1568" s="184" t="n">
        <v>-5.619E-007</v>
      </c>
      <c r="K1568" s="184" t="n">
        <v>0.0042092</v>
      </c>
      <c r="L1568" s="184" t="n">
        <v>0.0001506</v>
      </c>
      <c r="M1568" s="185" t="n">
        <v>2.05</v>
      </c>
      <c r="N1568" s="1" t="n">
        <v>0</v>
      </c>
      <c r="O1568" s="1" t="n">
        <v>0</v>
      </c>
      <c r="P1568" s="1" t="n">
        <v>0</v>
      </c>
      <c r="Q1568" s="1" t="n">
        <v>1</v>
      </c>
      <c r="R1568" s="1" t="n">
        <v>4.2092E-005</v>
      </c>
      <c r="S1568" s="1" t="n">
        <v>1.5063E-006</v>
      </c>
      <c r="T1568" s="1" t="n">
        <v>4</v>
      </c>
      <c r="U1568" s="1" t="n">
        <v>0</v>
      </c>
      <c r="V1568" s="1" t="n">
        <v>0</v>
      </c>
      <c r="W1568" s="186" t="s">
        <v>2346</v>
      </c>
      <c r="X1568" s="1" t="s">
        <v>2204</v>
      </c>
      <c r="Y1568" s="1" t="s">
        <v>309</v>
      </c>
    </row>
    <row r="1569" customFormat="false" ht="14.25" hidden="false" customHeight="true" outlineLevel="0" collapsed="false">
      <c r="A1569" s="1" t="s">
        <v>2345</v>
      </c>
      <c r="B1569" s="1" t="s">
        <v>305</v>
      </c>
      <c r="C1569" s="1" t="n">
        <v>0</v>
      </c>
      <c r="D1569" s="1" t="n">
        <v>200</v>
      </c>
      <c r="E1569" s="1" t="n">
        <v>976</v>
      </c>
      <c r="F1569" s="1" t="s">
        <v>306</v>
      </c>
      <c r="G1569" s="184" t="n">
        <v>0.0042017</v>
      </c>
      <c r="H1569" s="184" t="n">
        <v>0.00015</v>
      </c>
      <c r="I1569" s="184" t="n">
        <v>-8.0584E-006</v>
      </c>
      <c r="J1569" s="184" t="n">
        <v>-5.619E-007</v>
      </c>
      <c r="K1569" s="184" t="n">
        <v>0.0042098</v>
      </c>
      <c r="L1569" s="184" t="n">
        <v>0.0001506</v>
      </c>
      <c r="M1569" s="185" t="n">
        <v>2.05</v>
      </c>
      <c r="N1569" s="1" t="n">
        <v>0</v>
      </c>
      <c r="O1569" s="1" t="n">
        <v>0</v>
      </c>
      <c r="P1569" s="1" t="n">
        <v>0</v>
      </c>
      <c r="Q1569" s="1" t="n">
        <v>1</v>
      </c>
      <c r="R1569" s="1" t="n">
        <v>4.2098E-005</v>
      </c>
      <c r="S1569" s="1" t="n">
        <v>1.506E-006</v>
      </c>
      <c r="T1569" s="1" t="n">
        <v>4</v>
      </c>
      <c r="U1569" s="1" t="n">
        <v>0</v>
      </c>
      <c r="V1569" s="1" t="n">
        <v>0</v>
      </c>
      <c r="W1569" s="186" t="s">
        <v>2347</v>
      </c>
      <c r="X1569" s="1" t="s">
        <v>2204</v>
      </c>
      <c r="Y1569" s="1" t="s">
        <v>309</v>
      </c>
    </row>
    <row r="1570" customFormat="false" ht="14.25" hidden="false" customHeight="true" outlineLevel="0" collapsed="false">
      <c r="A1570" s="1" t="s">
        <v>2345</v>
      </c>
      <c r="B1570" s="1" t="s">
        <v>305</v>
      </c>
      <c r="C1570" s="1" t="n">
        <v>0</v>
      </c>
      <c r="D1570" s="1" t="n">
        <v>200</v>
      </c>
      <c r="E1570" s="1" t="n">
        <v>976</v>
      </c>
      <c r="F1570" s="1" t="s">
        <v>306</v>
      </c>
      <c r="G1570" s="184" t="n">
        <v>0.0042023</v>
      </c>
      <c r="H1570" s="184" t="n">
        <v>0.00015</v>
      </c>
      <c r="I1570" s="184" t="n">
        <v>-8.0584E-006</v>
      </c>
      <c r="J1570" s="184" t="n">
        <v>-5.619E-007</v>
      </c>
      <c r="K1570" s="184" t="n">
        <v>0.0042104</v>
      </c>
      <c r="L1570" s="184" t="n">
        <v>0.0001505</v>
      </c>
      <c r="M1570" s="185" t="n">
        <v>2.05</v>
      </c>
      <c r="N1570" s="1" t="n">
        <v>0</v>
      </c>
      <c r="O1570" s="1" t="n">
        <v>0</v>
      </c>
      <c r="P1570" s="1" t="n">
        <v>0</v>
      </c>
      <c r="Q1570" s="1" t="n">
        <v>1</v>
      </c>
      <c r="R1570" s="1" t="n">
        <v>4.2104E-005</v>
      </c>
      <c r="S1570" s="1" t="n">
        <v>1.5055E-006</v>
      </c>
      <c r="T1570" s="1" t="n">
        <v>4</v>
      </c>
      <c r="U1570" s="1" t="n">
        <v>0</v>
      </c>
      <c r="V1570" s="1" t="n">
        <v>0</v>
      </c>
      <c r="W1570" s="186" t="s">
        <v>2348</v>
      </c>
      <c r="X1570" s="1" t="s">
        <v>2204</v>
      </c>
      <c r="Y1570" s="1" t="s">
        <v>309</v>
      </c>
    </row>
    <row r="1571" customFormat="false" ht="14.25" hidden="false" customHeight="true" outlineLevel="0" collapsed="false">
      <c r="A1571" s="1" t="s">
        <v>2349</v>
      </c>
      <c r="B1571" s="1" t="s">
        <v>305</v>
      </c>
      <c r="C1571" s="1" t="n">
        <v>0</v>
      </c>
      <c r="D1571" s="1" t="n">
        <v>200</v>
      </c>
      <c r="E1571" s="1" t="n">
        <v>976</v>
      </c>
      <c r="F1571" s="1" t="s">
        <v>306</v>
      </c>
      <c r="G1571" s="184" t="n">
        <v>0.0020976</v>
      </c>
      <c r="H1571" s="184" t="n">
        <v>8.1E-005</v>
      </c>
      <c r="I1571" s="184" t="n">
        <v>-8.0584E-006</v>
      </c>
      <c r="J1571" s="184" t="n">
        <v>-5.619E-007</v>
      </c>
      <c r="K1571" s="184" t="n">
        <v>0.0021056</v>
      </c>
      <c r="L1571" s="184" t="n">
        <v>8.16E-005</v>
      </c>
      <c r="M1571" s="185" t="n">
        <v>2.22</v>
      </c>
      <c r="N1571" s="1" t="n">
        <v>0</v>
      </c>
      <c r="O1571" s="1" t="n">
        <v>0</v>
      </c>
      <c r="P1571" s="1" t="n">
        <v>0</v>
      </c>
      <c r="Q1571" s="1" t="n">
        <v>1</v>
      </c>
      <c r="R1571" s="1" t="n">
        <v>2.1056E-005</v>
      </c>
      <c r="S1571" s="1" t="n">
        <v>8.16E-007</v>
      </c>
      <c r="T1571" s="1" t="n">
        <v>3</v>
      </c>
      <c r="U1571" s="1" t="n">
        <v>0</v>
      </c>
      <c r="V1571" s="1" t="n">
        <v>0</v>
      </c>
      <c r="W1571" s="186" t="s">
        <v>307</v>
      </c>
      <c r="X1571" s="1" t="s">
        <v>2204</v>
      </c>
      <c r="Y1571" s="1" t="s">
        <v>309</v>
      </c>
    </row>
    <row r="1572" customFormat="false" ht="14.25" hidden="false" customHeight="true" outlineLevel="0" collapsed="false">
      <c r="A1572" s="1" t="s">
        <v>2349</v>
      </c>
      <c r="B1572" s="1" t="s">
        <v>305</v>
      </c>
      <c r="C1572" s="1" t="n">
        <v>0</v>
      </c>
      <c r="D1572" s="1" t="n">
        <v>200</v>
      </c>
      <c r="E1572" s="1" t="n">
        <v>976</v>
      </c>
      <c r="F1572" s="1" t="s">
        <v>306</v>
      </c>
      <c r="G1572" s="184" t="n">
        <v>0.0020971</v>
      </c>
      <c r="H1572" s="184" t="n">
        <v>8.07E-005</v>
      </c>
      <c r="I1572" s="184" t="n">
        <v>-8.0584E-006</v>
      </c>
      <c r="J1572" s="184" t="n">
        <v>-5.619E-007</v>
      </c>
      <c r="K1572" s="184" t="n">
        <v>0.0021052</v>
      </c>
      <c r="L1572" s="184" t="n">
        <v>8.13E-005</v>
      </c>
      <c r="M1572" s="185" t="n">
        <v>2.21</v>
      </c>
      <c r="N1572" s="1" t="n">
        <v>0</v>
      </c>
      <c r="O1572" s="1" t="n">
        <v>0</v>
      </c>
      <c r="P1572" s="1" t="n">
        <v>0</v>
      </c>
      <c r="Q1572" s="1" t="n">
        <v>1</v>
      </c>
      <c r="R1572" s="1" t="n">
        <v>2.1052E-005</v>
      </c>
      <c r="S1572" s="1" t="n">
        <v>8.128E-007</v>
      </c>
      <c r="T1572" s="1" t="n">
        <v>3</v>
      </c>
      <c r="U1572" s="1" t="n">
        <v>0</v>
      </c>
      <c r="V1572" s="1" t="n">
        <v>0</v>
      </c>
      <c r="W1572" s="186" t="s">
        <v>310</v>
      </c>
      <c r="X1572" s="1" t="s">
        <v>2204</v>
      </c>
      <c r="Y1572" s="1" t="s">
        <v>309</v>
      </c>
    </row>
    <row r="1573" customFormat="false" ht="14.25" hidden="false" customHeight="true" outlineLevel="0" collapsed="false">
      <c r="A1573" s="1" t="s">
        <v>2349</v>
      </c>
      <c r="B1573" s="1" t="s">
        <v>305</v>
      </c>
      <c r="C1573" s="1" t="n">
        <v>0</v>
      </c>
      <c r="D1573" s="1" t="n">
        <v>200</v>
      </c>
      <c r="E1573" s="1" t="n">
        <v>976</v>
      </c>
      <c r="F1573" s="1" t="s">
        <v>306</v>
      </c>
      <c r="G1573" s="184" t="n">
        <v>0.0020974</v>
      </c>
      <c r="H1573" s="184" t="n">
        <v>8.07E-005</v>
      </c>
      <c r="I1573" s="184" t="n">
        <v>-8.0584E-006</v>
      </c>
      <c r="J1573" s="184" t="n">
        <v>-5.619E-007</v>
      </c>
      <c r="K1573" s="184" t="n">
        <v>0.0021055</v>
      </c>
      <c r="L1573" s="184" t="n">
        <v>8.13E-005</v>
      </c>
      <c r="M1573" s="185" t="n">
        <v>2.21</v>
      </c>
      <c r="N1573" s="1" t="n">
        <v>0</v>
      </c>
      <c r="O1573" s="1" t="n">
        <v>0</v>
      </c>
      <c r="P1573" s="1" t="n">
        <v>0</v>
      </c>
      <c r="Q1573" s="1" t="n">
        <v>1</v>
      </c>
      <c r="R1573" s="1" t="n">
        <v>2.1055E-005</v>
      </c>
      <c r="S1573" s="1" t="n">
        <v>8.127E-007</v>
      </c>
      <c r="T1573" s="1" t="n">
        <v>3</v>
      </c>
      <c r="U1573" s="1" t="n">
        <v>0</v>
      </c>
      <c r="V1573" s="1" t="n">
        <v>0</v>
      </c>
      <c r="W1573" s="186" t="s">
        <v>311</v>
      </c>
      <c r="X1573" s="1" t="s">
        <v>2204</v>
      </c>
      <c r="Y1573" s="1" t="s">
        <v>309</v>
      </c>
    </row>
    <row r="1574" customFormat="false" ht="14.25" hidden="false" customHeight="true" outlineLevel="0" collapsed="false">
      <c r="A1574" s="1" t="s">
        <v>2350</v>
      </c>
      <c r="B1574" s="1" t="s">
        <v>305</v>
      </c>
      <c r="C1574" s="1" t="n">
        <v>0</v>
      </c>
      <c r="D1574" s="1" t="n">
        <v>200</v>
      </c>
      <c r="E1574" s="1" t="n">
        <v>976</v>
      </c>
      <c r="F1574" s="1" t="s">
        <v>306</v>
      </c>
      <c r="G1574" s="184" t="n">
        <v>0.0014538</v>
      </c>
      <c r="H1574" s="184" t="n">
        <v>5.61E-005</v>
      </c>
      <c r="I1574" s="184" t="n">
        <v>-8.0584E-006</v>
      </c>
      <c r="J1574" s="184" t="n">
        <v>-5.619E-007</v>
      </c>
      <c r="K1574" s="184" t="n">
        <v>0.0014618</v>
      </c>
      <c r="L1574" s="184" t="n">
        <v>5.67E-005</v>
      </c>
      <c r="M1574" s="185" t="n">
        <v>2.22</v>
      </c>
      <c r="N1574" s="1" t="n">
        <v>0</v>
      </c>
      <c r="O1574" s="1" t="n">
        <v>0</v>
      </c>
      <c r="P1574" s="1" t="n">
        <v>0</v>
      </c>
      <c r="Q1574" s="1" t="n">
        <v>1</v>
      </c>
      <c r="R1574" s="1" t="n">
        <v>1.4618E-005</v>
      </c>
      <c r="S1574" s="1" t="n">
        <v>5.667E-007</v>
      </c>
      <c r="T1574" s="1" t="n">
        <v>3</v>
      </c>
      <c r="U1574" s="1" t="n">
        <v>0</v>
      </c>
      <c r="V1574" s="1" t="n">
        <v>0</v>
      </c>
      <c r="W1574" s="186" t="s">
        <v>2351</v>
      </c>
      <c r="X1574" s="1" t="s">
        <v>2204</v>
      </c>
      <c r="Y1574" s="1" t="s">
        <v>309</v>
      </c>
    </row>
    <row r="1575" customFormat="false" ht="14.25" hidden="false" customHeight="true" outlineLevel="0" collapsed="false">
      <c r="A1575" s="1" t="s">
        <v>2350</v>
      </c>
      <c r="B1575" s="1" t="s">
        <v>305</v>
      </c>
      <c r="C1575" s="1" t="n">
        <v>0</v>
      </c>
      <c r="D1575" s="1" t="n">
        <v>200</v>
      </c>
      <c r="E1575" s="1" t="n">
        <v>976</v>
      </c>
      <c r="F1575" s="1" t="s">
        <v>306</v>
      </c>
      <c r="G1575" s="184" t="n">
        <v>0.0014537</v>
      </c>
      <c r="H1575" s="184" t="n">
        <v>5.65E-005</v>
      </c>
      <c r="I1575" s="184" t="n">
        <v>-8.0584E-006</v>
      </c>
      <c r="J1575" s="184" t="n">
        <v>-5.619E-007</v>
      </c>
      <c r="K1575" s="184" t="n">
        <v>0.0014617</v>
      </c>
      <c r="L1575" s="184" t="n">
        <v>5.71E-005</v>
      </c>
      <c r="M1575" s="185" t="n">
        <v>2.24</v>
      </c>
      <c r="N1575" s="1" t="n">
        <v>0</v>
      </c>
      <c r="O1575" s="1" t="n">
        <v>0</v>
      </c>
      <c r="P1575" s="1" t="n">
        <v>0</v>
      </c>
      <c r="Q1575" s="1" t="n">
        <v>1</v>
      </c>
      <c r="R1575" s="1" t="n">
        <v>1.4617E-005</v>
      </c>
      <c r="S1575" s="1" t="n">
        <v>5.706E-007</v>
      </c>
      <c r="T1575" s="1" t="n">
        <v>3</v>
      </c>
      <c r="U1575" s="1" t="n">
        <v>0</v>
      </c>
      <c r="V1575" s="1" t="n">
        <v>0</v>
      </c>
      <c r="W1575" s="186" t="s">
        <v>1673</v>
      </c>
      <c r="X1575" s="1" t="s">
        <v>2204</v>
      </c>
      <c r="Y1575" s="1" t="s">
        <v>309</v>
      </c>
    </row>
    <row r="1576" customFormat="false" ht="14.25" hidden="false" customHeight="true" outlineLevel="0" collapsed="false">
      <c r="A1576" s="1" t="s">
        <v>2350</v>
      </c>
      <c r="B1576" s="1" t="s">
        <v>305</v>
      </c>
      <c r="C1576" s="1" t="n">
        <v>0</v>
      </c>
      <c r="D1576" s="1" t="n">
        <v>200</v>
      </c>
      <c r="E1576" s="1" t="n">
        <v>976</v>
      </c>
      <c r="F1576" s="1" t="s">
        <v>306</v>
      </c>
      <c r="G1576" s="184" t="n">
        <v>0.0014532</v>
      </c>
      <c r="H1576" s="184" t="n">
        <v>5.65E-005</v>
      </c>
      <c r="I1576" s="184" t="n">
        <v>-8.0584E-006</v>
      </c>
      <c r="J1576" s="184" t="n">
        <v>-5.619E-007</v>
      </c>
      <c r="K1576" s="184" t="n">
        <v>0.0014613</v>
      </c>
      <c r="L1576" s="184" t="n">
        <v>5.71E-005</v>
      </c>
      <c r="M1576" s="185" t="n">
        <v>2.24</v>
      </c>
      <c r="N1576" s="1" t="n">
        <v>0</v>
      </c>
      <c r="O1576" s="1" t="n">
        <v>0</v>
      </c>
      <c r="P1576" s="1" t="n">
        <v>0</v>
      </c>
      <c r="Q1576" s="1" t="n">
        <v>1</v>
      </c>
      <c r="R1576" s="1" t="n">
        <v>1.4613E-005</v>
      </c>
      <c r="S1576" s="1" t="n">
        <v>5.707E-007</v>
      </c>
      <c r="T1576" s="1" t="n">
        <v>3</v>
      </c>
      <c r="U1576" s="1" t="n">
        <v>0</v>
      </c>
      <c r="V1576" s="1" t="n">
        <v>0</v>
      </c>
      <c r="W1576" s="186" t="s">
        <v>2352</v>
      </c>
      <c r="X1576" s="1" t="s">
        <v>2204</v>
      </c>
      <c r="Y1576" s="1" t="s">
        <v>309</v>
      </c>
    </row>
    <row r="1577" customFormat="false" ht="14.25" hidden="false" customHeight="true" outlineLevel="0" collapsed="false">
      <c r="A1577" s="1" t="s">
        <v>2353</v>
      </c>
      <c r="B1577" s="1" t="s">
        <v>305</v>
      </c>
      <c r="C1577" s="1" t="n">
        <v>0</v>
      </c>
      <c r="D1577" s="1" t="n">
        <v>200</v>
      </c>
      <c r="E1577" s="1" t="n">
        <v>976</v>
      </c>
      <c r="F1577" s="1" t="s">
        <v>306</v>
      </c>
      <c r="G1577" s="184" t="n">
        <v>0.0010645</v>
      </c>
      <c r="H1577" s="184" t="n">
        <v>4.13E-005</v>
      </c>
      <c r="I1577" s="184" t="n">
        <v>-8.0584E-006</v>
      </c>
      <c r="J1577" s="184" t="n">
        <v>-5.619E-007</v>
      </c>
      <c r="K1577" s="184" t="n">
        <v>0.0010726</v>
      </c>
      <c r="L1577" s="184" t="n">
        <v>4.18E-005</v>
      </c>
      <c r="M1577" s="185" t="n">
        <v>2.23</v>
      </c>
      <c r="N1577" s="1" t="n">
        <v>0</v>
      </c>
      <c r="O1577" s="1" t="n">
        <v>0</v>
      </c>
      <c r="P1577" s="1" t="n">
        <v>0</v>
      </c>
      <c r="Q1577" s="1" t="n">
        <v>1</v>
      </c>
      <c r="R1577" s="1" t="n">
        <v>1.0726E-005</v>
      </c>
      <c r="S1577" s="1" t="n">
        <v>4.182E-007</v>
      </c>
      <c r="T1577" s="1" t="n">
        <v>3</v>
      </c>
      <c r="U1577" s="1" t="n">
        <v>0</v>
      </c>
      <c r="V1577" s="1" t="n">
        <v>0</v>
      </c>
      <c r="W1577" s="186" t="s">
        <v>2354</v>
      </c>
      <c r="X1577" s="1" t="s">
        <v>2204</v>
      </c>
      <c r="Y1577" s="1" t="s">
        <v>309</v>
      </c>
    </row>
    <row r="1578" customFormat="false" ht="14.25" hidden="false" customHeight="true" outlineLevel="0" collapsed="false">
      <c r="A1578" s="1" t="s">
        <v>2353</v>
      </c>
      <c r="B1578" s="1" t="s">
        <v>305</v>
      </c>
      <c r="C1578" s="1" t="n">
        <v>0</v>
      </c>
      <c r="D1578" s="1" t="n">
        <v>200</v>
      </c>
      <c r="E1578" s="1" t="n">
        <v>976</v>
      </c>
      <c r="F1578" s="1" t="s">
        <v>306</v>
      </c>
      <c r="G1578" s="184" t="n">
        <v>0.0010632</v>
      </c>
      <c r="H1578" s="184" t="n">
        <v>3.95E-005</v>
      </c>
      <c r="I1578" s="184" t="n">
        <v>-8.0584E-006</v>
      </c>
      <c r="J1578" s="184" t="n">
        <v>-5.619E-007</v>
      </c>
      <c r="K1578" s="184" t="n">
        <v>0.0010713</v>
      </c>
      <c r="L1578" s="184" t="n">
        <v>4.01E-005</v>
      </c>
      <c r="M1578" s="185" t="n">
        <v>2.14</v>
      </c>
      <c r="N1578" s="1" t="n">
        <v>0</v>
      </c>
      <c r="O1578" s="1" t="n">
        <v>0</v>
      </c>
      <c r="P1578" s="1" t="n">
        <v>0</v>
      </c>
      <c r="Q1578" s="1" t="n">
        <v>1</v>
      </c>
      <c r="R1578" s="1" t="n">
        <v>1.0713E-005</v>
      </c>
      <c r="S1578" s="1" t="n">
        <v>4.011E-007</v>
      </c>
      <c r="T1578" s="1" t="n">
        <v>3</v>
      </c>
      <c r="U1578" s="1" t="n">
        <v>0</v>
      </c>
      <c r="V1578" s="1" t="n">
        <v>0</v>
      </c>
      <c r="W1578" s="186" t="s">
        <v>2355</v>
      </c>
      <c r="X1578" s="1" t="s">
        <v>2204</v>
      </c>
      <c r="Y1578" s="1" t="s">
        <v>309</v>
      </c>
    </row>
    <row r="1579" customFormat="false" ht="14.25" hidden="false" customHeight="true" outlineLevel="0" collapsed="false">
      <c r="A1579" s="1" t="s">
        <v>2353</v>
      </c>
      <c r="B1579" s="1" t="s">
        <v>305</v>
      </c>
      <c r="C1579" s="1" t="n">
        <v>0</v>
      </c>
      <c r="D1579" s="1" t="n">
        <v>200</v>
      </c>
      <c r="E1579" s="1" t="n">
        <v>976</v>
      </c>
      <c r="F1579" s="1" t="s">
        <v>306</v>
      </c>
      <c r="G1579" s="184" t="n">
        <v>0.0010641</v>
      </c>
      <c r="H1579" s="184" t="n">
        <v>4.1E-005</v>
      </c>
      <c r="I1579" s="184" t="n">
        <v>-8.0584E-006</v>
      </c>
      <c r="J1579" s="184" t="n">
        <v>-5.619E-007</v>
      </c>
      <c r="K1579" s="184" t="n">
        <v>0.0010722</v>
      </c>
      <c r="L1579" s="184" t="n">
        <v>4.16E-005</v>
      </c>
      <c r="M1579" s="185" t="n">
        <v>2.22</v>
      </c>
      <c r="N1579" s="1" t="n">
        <v>0</v>
      </c>
      <c r="O1579" s="1" t="n">
        <v>0</v>
      </c>
      <c r="P1579" s="1" t="n">
        <v>0</v>
      </c>
      <c r="Q1579" s="1" t="n">
        <v>1</v>
      </c>
      <c r="R1579" s="1" t="n">
        <v>1.0722E-005</v>
      </c>
      <c r="S1579" s="1" t="n">
        <v>4.158E-007</v>
      </c>
      <c r="T1579" s="1" t="n">
        <v>3</v>
      </c>
      <c r="U1579" s="1" t="n">
        <v>0</v>
      </c>
      <c r="V1579" s="1" t="n">
        <v>0</v>
      </c>
      <c r="W1579" s="186" t="s">
        <v>2356</v>
      </c>
      <c r="X1579" s="1" t="s">
        <v>2204</v>
      </c>
      <c r="Y1579" s="1" t="s">
        <v>309</v>
      </c>
    </row>
    <row r="1580" customFormat="false" ht="14.25" hidden="false" customHeight="true" outlineLevel="0" collapsed="false">
      <c r="A1580" s="1" t="s">
        <v>2357</v>
      </c>
      <c r="B1580" s="1" t="s">
        <v>305</v>
      </c>
      <c r="C1580" s="1" t="n">
        <v>0</v>
      </c>
      <c r="D1580" s="1" t="n">
        <v>200</v>
      </c>
      <c r="E1580" s="1" t="n">
        <v>976</v>
      </c>
      <c r="F1580" s="1" t="s">
        <v>306</v>
      </c>
      <c r="G1580" s="184" t="n">
        <v>0.0012174</v>
      </c>
      <c r="H1580" s="184" t="n">
        <v>4.69E-005</v>
      </c>
      <c r="I1580" s="184" t="n">
        <v>-8.0584E-006</v>
      </c>
      <c r="J1580" s="184" t="n">
        <v>-5.619E-007</v>
      </c>
      <c r="K1580" s="184" t="n">
        <v>0.0012254</v>
      </c>
      <c r="L1580" s="184" t="n">
        <v>4.75E-005</v>
      </c>
      <c r="M1580" s="185" t="n">
        <v>2.22</v>
      </c>
      <c r="N1580" s="1" t="n">
        <v>0</v>
      </c>
      <c r="O1580" s="1" t="n">
        <v>0</v>
      </c>
      <c r="P1580" s="1" t="n">
        <v>0</v>
      </c>
      <c r="Q1580" s="1" t="n">
        <v>1</v>
      </c>
      <c r="R1580" s="1" t="n">
        <v>1.2254E-005</v>
      </c>
      <c r="S1580" s="1" t="n">
        <v>4.745E-007</v>
      </c>
      <c r="T1580" s="1" t="n">
        <v>3</v>
      </c>
      <c r="U1580" s="1" t="n">
        <v>0</v>
      </c>
      <c r="V1580" s="1" t="n">
        <v>0</v>
      </c>
      <c r="W1580" s="186" t="s">
        <v>2358</v>
      </c>
      <c r="X1580" s="1" t="s">
        <v>2204</v>
      </c>
      <c r="Y1580" s="1" t="s">
        <v>309</v>
      </c>
    </row>
    <row r="1581" customFormat="false" ht="14.25" hidden="false" customHeight="true" outlineLevel="0" collapsed="false">
      <c r="A1581" s="1" t="s">
        <v>2357</v>
      </c>
      <c r="B1581" s="1" t="s">
        <v>305</v>
      </c>
      <c r="C1581" s="1" t="n">
        <v>0</v>
      </c>
      <c r="D1581" s="1" t="n">
        <v>200</v>
      </c>
      <c r="E1581" s="1" t="n">
        <v>976</v>
      </c>
      <c r="F1581" s="1" t="s">
        <v>306</v>
      </c>
      <c r="G1581" s="184" t="n">
        <v>0.0012168</v>
      </c>
      <c r="H1581" s="184" t="n">
        <v>4.7E-005</v>
      </c>
      <c r="I1581" s="184" t="n">
        <v>-8.0584E-006</v>
      </c>
      <c r="J1581" s="184" t="n">
        <v>-5.619E-007</v>
      </c>
      <c r="K1581" s="184" t="n">
        <v>0.0012249</v>
      </c>
      <c r="L1581" s="184" t="n">
        <v>4.76E-005</v>
      </c>
      <c r="M1581" s="185" t="n">
        <v>2.23</v>
      </c>
      <c r="N1581" s="1" t="n">
        <v>0</v>
      </c>
      <c r="O1581" s="1" t="n">
        <v>0</v>
      </c>
      <c r="P1581" s="1" t="n">
        <v>0</v>
      </c>
      <c r="Q1581" s="1" t="n">
        <v>1</v>
      </c>
      <c r="R1581" s="1" t="n">
        <v>1.2249E-005</v>
      </c>
      <c r="S1581" s="1" t="n">
        <v>4.759E-007</v>
      </c>
      <c r="T1581" s="1" t="n">
        <v>3</v>
      </c>
      <c r="U1581" s="1" t="n">
        <v>0</v>
      </c>
      <c r="V1581" s="1" t="n">
        <v>0</v>
      </c>
      <c r="W1581" s="186" t="s">
        <v>2359</v>
      </c>
      <c r="X1581" s="1" t="s">
        <v>2204</v>
      </c>
      <c r="Y1581" s="1" t="s">
        <v>309</v>
      </c>
    </row>
    <row r="1582" customFormat="false" ht="14.25" hidden="false" customHeight="true" outlineLevel="0" collapsed="false">
      <c r="A1582" s="1" t="s">
        <v>2357</v>
      </c>
      <c r="B1582" s="1" t="s">
        <v>305</v>
      </c>
      <c r="C1582" s="1" t="n">
        <v>0</v>
      </c>
      <c r="D1582" s="1" t="n">
        <v>200</v>
      </c>
      <c r="E1582" s="1" t="n">
        <v>976</v>
      </c>
      <c r="F1582" s="1" t="s">
        <v>306</v>
      </c>
      <c r="G1582" s="184" t="n">
        <v>0.0012172</v>
      </c>
      <c r="H1582" s="184" t="n">
        <v>4.67E-005</v>
      </c>
      <c r="I1582" s="184" t="n">
        <v>-8.0584E-006</v>
      </c>
      <c r="J1582" s="184" t="n">
        <v>-5.619E-007</v>
      </c>
      <c r="K1582" s="184" t="n">
        <v>0.0012252</v>
      </c>
      <c r="L1582" s="184" t="n">
        <v>4.72E-005</v>
      </c>
      <c r="M1582" s="185" t="n">
        <v>2.21</v>
      </c>
      <c r="N1582" s="1" t="n">
        <v>0</v>
      </c>
      <c r="O1582" s="1" t="n">
        <v>0</v>
      </c>
      <c r="P1582" s="1" t="n">
        <v>0</v>
      </c>
      <c r="Q1582" s="1" t="n">
        <v>1</v>
      </c>
      <c r="R1582" s="1" t="n">
        <v>1.2252E-005</v>
      </c>
      <c r="S1582" s="1" t="n">
        <v>4.723E-007</v>
      </c>
      <c r="T1582" s="1" t="n">
        <v>3</v>
      </c>
      <c r="U1582" s="1" t="n">
        <v>0</v>
      </c>
      <c r="V1582" s="1" t="n">
        <v>0</v>
      </c>
      <c r="W1582" s="186" t="s">
        <v>2360</v>
      </c>
      <c r="X1582" s="1" t="s">
        <v>2204</v>
      </c>
      <c r="Y1582" s="1" t="s">
        <v>309</v>
      </c>
    </row>
    <row r="1583" customFormat="false" ht="14.25" hidden="false" customHeight="true" outlineLevel="0" collapsed="false">
      <c r="A1583" s="1" t="s">
        <v>2361</v>
      </c>
      <c r="B1583" s="1" t="s">
        <v>305</v>
      </c>
      <c r="C1583" s="1" t="n">
        <v>0</v>
      </c>
      <c r="D1583" s="1" t="n">
        <v>200</v>
      </c>
      <c r="E1583" s="1" t="n">
        <v>976</v>
      </c>
      <c r="F1583" s="1" t="s">
        <v>306</v>
      </c>
      <c r="G1583" s="184" t="n">
        <v>0.0050655</v>
      </c>
      <c r="H1583" s="184" t="n">
        <v>0.0001787</v>
      </c>
      <c r="I1583" s="184" t="n">
        <v>-8.0584E-006</v>
      </c>
      <c r="J1583" s="184" t="n">
        <v>-5.619E-007</v>
      </c>
      <c r="K1583" s="184" t="n">
        <v>0.0050736</v>
      </c>
      <c r="L1583" s="184" t="n">
        <v>0.0001793</v>
      </c>
      <c r="M1583" s="185" t="n">
        <v>2.02</v>
      </c>
      <c r="N1583" s="1" t="n">
        <v>0</v>
      </c>
      <c r="O1583" s="1" t="n">
        <v>0</v>
      </c>
      <c r="P1583" s="1" t="n">
        <v>0</v>
      </c>
      <c r="Q1583" s="1" t="n">
        <v>1</v>
      </c>
      <c r="R1583" s="1" t="n">
        <v>5.0736E-005</v>
      </c>
      <c r="S1583" s="1" t="n">
        <v>1.7931E-006</v>
      </c>
      <c r="T1583" s="1" t="n">
        <v>4</v>
      </c>
      <c r="U1583" s="1" t="n">
        <v>0</v>
      </c>
      <c r="V1583" s="1" t="n">
        <v>0</v>
      </c>
      <c r="W1583" s="186" t="s">
        <v>2362</v>
      </c>
      <c r="X1583" s="1" t="s">
        <v>2204</v>
      </c>
      <c r="Y1583" s="1" t="s">
        <v>309</v>
      </c>
    </row>
    <row r="1584" customFormat="false" ht="14.25" hidden="false" customHeight="true" outlineLevel="0" collapsed="false">
      <c r="A1584" s="1" t="s">
        <v>2361</v>
      </c>
      <c r="B1584" s="1" t="s">
        <v>305</v>
      </c>
      <c r="C1584" s="1" t="n">
        <v>0</v>
      </c>
      <c r="D1584" s="1" t="n">
        <v>200</v>
      </c>
      <c r="E1584" s="1" t="n">
        <v>976</v>
      </c>
      <c r="F1584" s="1" t="s">
        <v>306</v>
      </c>
      <c r="G1584" s="184" t="n">
        <v>0.005066</v>
      </c>
      <c r="H1584" s="184" t="n">
        <v>0.0001781</v>
      </c>
      <c r="I1584" s="184" t="n">
        <v>-8.0584E-006</v>
      </c>
      <c r="J1584" s="184" t="n">
        <v>-5.619E-007</v>
      </c>
      <c r="K1584" s="184" t="n">
        <v>0.0050741</v>
      </c>
      <c r="L1584" s="184" t="n">
        <v>0.0001786</v>
      </c>
      <c r="M1584" s="185" t="n">
        <v>2.02</v>
      </c>
      <c r="N1584" s="1" t="n">
        <v>0</v>
      </c>
      <c r="O1584" s="1" t="n">
        <v>0</v>
      </c>
      <c r="P1584" s="1" t="n">
        <v>0</v>
      </c>
      <c r="Q1584" s="1" t="n">
        <v>1</v>
      </c>
      <c r="R1584" s="1" t="n">
        <v>5.0741E-005</v>
      </c>
      <c r="S1584" s="1" t="n">
        <v>1.7865E-006</v>
      </c>
      <c r="T1584" s="1" t="n">
        <v>4</v>
      </c>
      <c r="U1584" s="1" t="n">
        <v>0</v>
      </c>
      <c r="V1584" s="1" t="n">
        <v>0</v>
      </c>
      <c r="W1584" s="186" t="s">
        <v>2363</v>
      </c>
      <c r="X1584" s="1" t="s">
        <v>2204</v>
      </c>
      <c r="Y1584" s="1" t="s">
        <v>309</v>
      </c>
    </row>
    <row r="1585" customFormat="false" ht="14.25" hidden="false" customHeight="true" outlineLevel="0" collapsed="false">
      <c r="A1585" s="1" t="s">
        <v>2361</v>
      </c>
      <c r="B1585" s="1" t="s">
        <v>305</v>
      </c>
      <c r="C1585" s="1" t="n">
        <v>0</v>
      </c>
      <c r="D1585" s="1" t="n">
        <v>200</v>
      </c>
      <c r="E1585" s="1" t="n">
        <v>976</v>
      </c>
      <c r="F1585" s="1" t="s">
        <v>306</v>
      </c>
      <c r="G1585" s="184" t="n">
        <v>0.0050653</v>
      </c>
      <c r="H1585" s="184" t="n">
        <v>0.0001775</v>
      </c>
      <c r="I1585" s="184" t="n">
        <v>-8.0584E-006</v>
      </c>
      <c r="J1585" s="184" t="n">
        <v>-5.619E-007</v>
      </c>
      <c r="K1585" s="184" t="n">
        <v>0.0050733</v>
      </c>
      <c r="L1585" s="184" t="n">
        <v>0.0001781</v>
      </c>
      <c r="M1585" s="185" t="n">
        <v>2.01</v>
      </c>
      <c r="N1585" s="1" t="n">
        <v>0</v>
      </c>
      <c r="O1585" s="1" t="n">
        <v>0</v>
      </c>
      <c r="P1585" s="1" t="n">
        <v>0</v>
      </c>
      <c r="Q1585" s="1" t="n">
        <v>1</v>
      </c>
      <c r="R1585" s="1" t="n">
        <v>5.0733E-005</v>
      </c>
      <c r="S1585" s="1" t="n">
        <v>1.7808E-006</v>
      </c>
      <c r="T1585" s="1" t="n">
        <v>4</v>
      </c>
      <c r="U1585" s="1" t="n">
        <v>0</v>
      </c>
      <c r="V1585" s="1" t="n">
        <v>0</v>
      </c>
      <c r="W1585" s="186" t="s">
        <v>2364</v>
      </c>
      <c r="X1585" s="1" t="s">
        <v>2204</v>
      </c>
      <c r="Y1585" s="1" t="s">
        <v>309</v>
      </c>
    </row>
    <row r="1586" customFormat="false" ht="14.25" hidden="false" customHeight="true" outlineLevel="0" collapsed="false">
      <c r="A1586" s="1" t="s">
        <v>2365</v>
      </c>
      <c r="B1586" s="1" t="s">
        <v>305</v>
      </c>
      <c r="C1586" s="1" t="n">
        <v>0</v>
      </c>
      <c r="D1586" s="1" t="n">
        <v>200</v>
      </c>
      <c r="E1586" s="1" t="n">
        <v>976</v>
      </c>
      <c r="F1586" s="1" t="s">
        <v>306</v>
      </c>
      <c r="G1586" s="184" t="n">
        <v>0.0015905</v>
      </c>
      <c r="H1586" s="184" t="n">
        <v>6.77E-005</v>
      </c>
      <c r="I1586" s="184" t="n">
        <v>-8.0584E-006</v>
      </c>
      <c r="J1586" s="184" t="n">
        <v>-5.619E-007</v>
      </c>
      <c r="K1586" s="184" t="n">
        <v>0.0015985</v>
      </c>
      <c r="L1586" s="184" t="n">
        <v>6.83E-005</v>
      </c>
      <c r="M1586" s="185" t="n">
        <v>2.45</v>
      </c>
      <c r="N1586" s="1" t="n">
        <v>0</v>
      </c>
      <c r="O1586" s="1" t="n">
        <v>0</v>
      </c>
      <c r="P1586" s="1" t="n">
        <v>0</v>
      </c>
      <c r="Q1586" s="1" t="n">
        <v>1</v>
      </c>
      <c r="R1586" s="1" t="n">
        <v>1.5985E-005</v>
      </c>
      <c r="S1586" s="1" t="n">
        <v>6.829E-007</v>
      </c>
      <c r="T1586" s="1" t="n">
        <v>3</v>
      </c>
      <c r="U1586" s="1" t="n">
        <v>0</v>
      </c>
      <c r="V1586" s="1" t="n">
        <v>0</v>
      </c>
      <c r="W1586" s="186" t="s">
        <v>2366</v>
      </c>
      <c r="X1586" s="1" t="s">
        <v>2204</v>
      </c>
      <c r="Y1586" s="1" t="s">
        <v>309</v>
      </c>
    </row>
    <row r="1587" customFormat="false" ht="14.25" hidden="false" customHeight="true" outlineLevel="0" collapsed="false">
      <c r="A1587" s="1" t="s">
        <v>2365</v>
      </c>
      <c r="B1587" s="1" t="s">
        <v>305</v>
      </c>
      <c r="C1587" s="1" t="n">
        <v>0</v>
      </c>
      <c r="D1587" s="1" t="n">
        <v>200</v>
      </c>
      <c r="E1587" s="1" t="n">
        <v>976</v>
      </c>
      <c r="F1587" s="1" t="s">
        <v>306</v>
      </c>
      <c r="G1587" s="184" t="n">
        <v>0.0015905</v>
      </c>
      <c r="H1587" s="184" t="n">
        <v>6.8E-005</v>
      </c>
      <c r="I1587" s="184" t="n">
        <v>-8.0584E-006</v>
      </c>
      <c r="J1587" s="184" t="n">
        <v>-5.619E-007</v>
      </c>
      <c r="K1587" s="184" t="n">
        <v>0.0015985</v>
      </c>
      <c r="L1587" s="184" t="n">
        <v>6.86E-005</v>
      </c>
      <c r="M1587" s="185" t="n">
        <v>2.46</v>
      </c>
      <c r="N1587" s="1" t="n">
        <v>0</v>
      </c>
      <c r="O1587" s="1" t="n">
        <v>0</v>
      </c>
      <c r="P1587" s="1" t="n">
        <v>0</v>
      </c>
      <c r="Q1587" s="1" t="n">
        <v>1</v>
      </c>
      <c r="R1587" s="1" t="n">
        <v>1.5985E-005</v>
      </c>
      <c r="S1587" s="1" t="n">
        <v>6.861E-007</v>
      </c>
      <c r="T1587" s="1" t="n">
        <v>3</v>
      </c>
      <c r="U1587" s="1" t="n">
        <v>0</v>
      </c>
      <c r="V1587" s="1" t="n">
        <v>0</v>
      </c>
      <c r="W1587" s="186" t="s">
        <v>2367</v>
      </c>
      <c r="X1587" s="1" t="s">
        <v>2204</v>
      </c>
      <c r="Y1587" s="1" t="s">
        <v>309</v>
      </c>
    </row>
    <row r="1588" customFormat="false" ht="14.25" hidden="false" customHeight="true" outlineLevel="0" collapsed="false">
      <c r="A1588" s="1" t="s">
        <v>2365</v>
      </c>
      <c r="B1588" s="1" t="s">
        <v>305</v>
      </c>
      <c r="C1588" s="1" t="n">
        <v>0</v>
      </c>
      <c r="D1588" s="1" t="n">
        <v>200</v>
      </c>
      <c r="E1588" s="1" t="n">
        <v>976</v>
      </c>
      <c r="F1588" s="1" t="s">
        <v>306</v>
      </c>
      <c r="G1588" s="184" t="n">
        <v>0.001592</v>
      </c>
      <c r="H1588" s="184" t="n">
        <v>6.95E-005</v>
      </c>
      <c r="I1588" s="184" t="n">
        <v>-8.0584E-006</v>
      </c>
      <c r="J1588" s="184" t="n">
        <v>-5.619E-007</v>
      </c>
      <c r="K1588" s="184" t="n">
        <v>0.0016001</v>
      </c>
      <c r="L1588" s="184" t="n">
        <v>7.01E-005</v>
      </c>
      <c r="M1588" s="185" t="n">
        <v>2.51</v>
      </c>
      <c r="N1588" s="1" t="n">
        <v>0</v>
      </c>
      <c r="O1588" s="1" t="n">
        <v>0</v>
      </c>
      <c r="P1588" s="1" t="n">
        <v>0</v>
      </c>
      <c r="Q1588" s="1" t="n">
        <v>1</v>
      </c>
      <c r="R1588" s="1" t="n">
        <v>1.6001E-005</v>
      </c>
      <c r="S1588" s="1" t="n">
        <v>7.006E-007</v>
      </c>
      <c r="T1588" s="1" t="n">
        <v>3</v>
      </c>
      <c r="U1588" s="1" t="n">
        <v>0</v>
      </c>
      <c r="V1588" s="1" t="n">
        <v>0</v>
      </c>
      <c r="W1588" s="186" t="s">
        <v>2368</v>
      </c>
      <c r="X1588" s="1" t="s">
        <v>2204</v>
      </c>
      <c r="Y1588" s="1" t="s">
        <v>309</v>
      </c>
    </row>
    <row r="1589" customFormat="false" ht="14.25" hidden="false" customHeight="true" outlineLevel="0" collapsed="false">
      <c r="A1589" s="1" t="s">
        <v>2369</v>
      </c>
      <c r="B1589" s="1" t="s">
        <v>305</v>
      </c>
      <c r="C1589" s="1" t="n">
        <v>0</v>
      </c>
      <c r="D1589" s="1" t="n">
        <v>200</v>
      </c>
      <c r="E1589" s="1" t="n">
        <v>976</v>
      </c>
      <c r="F1589" s="1" t="s">
        <v>306</v>
      </c>
      <c r="G1589" s="184" t="n">
        <v>0.0019758</v>
      </c>
      <c r="H1589" s="184" t="n">
        <v>9.04E-005</v>
      </c>
      <c r="I1589" s="184" t="n">
        <v>-8.0584E-006</v>
      </c>
      <c r="J1589" s="184" t="n">
        <v>-5.619E-007</v>
      </c>
      <c r="K1589" s="184" t="n">
        <v>0.0019839</v>
      </c>
      <c r="L1589" s="184" t="n">
        <v>9.09E-005</v>
      </c>
      <c r="M1589" s="185" t="n">
        <v>2.62</v>
      </c>
      <c r="N1589" s="1" t="n">
        <v>0</v>
      </c>
      <c r="O1589" s="1" t="n">
        <v>0</v>
      </c>
      <c r="P1589" s="1" t="n">
        <v>0</v>
      </c>
      <c r="Q1589" s="1" t="n">
        <v>1</v>
      </c>
      <c r="R1589" s="1" t="n">
        <v>1.9839E-005</v>
      </c>
      <c r="S1589" s="1" t="n">
        <v>9.091E-007</v>
      </c>
      <c r="T1589" s="1" t="n">
        <v>3</v>
      </c>
      <c r="U1589" s="1" t="n">
        <v>0</v>
      </c>
      <c r="V1589" s="1" t="n">
        <v>0</v>
      </c>
      <c r="W1589" s="186" t="s">
        <v>2370</v>
      </c>
      <c r="X1589" s="1" t="s">
        <v>2204</v>
      </c>
      <c r="Y1589" s="1" t="s">
        <v>309</v>
      </c>
    </row>
    <row r="1590" customFormat="false" ht="14.25" hidden="false" customHeight="true" outlineLevel="0" collapsed="false">
      <c r="A1590" s="1" t="s">
        <v>2369</v>
      </c>
      <c r="B1590" s="1" t="s">
        <v>305</v>
      </c>
      <c r="C1590" s="1" t="n">
        <v>0</v>
      </c>
      <c r="D1590" s="1" t="n">
        <v>200</v>
      </c>
      <c r="E1590" s="1" t="n">
        <v>976</v>
      </c>
      <c r="F1590" s="1" t="s">
        <v>306</v>
      </c>
      <c r="G1590" s="184" t="n">
        <v>0.0019757</v>
      </c>
      <c r="H1590" s="184" t="n">
        <v>9E-005</v>
      </c>
      <c r="I1590" s="184" t="n">
        <v>-8.0584E-006</v>
      </c>
      <c r="J1590" s="184" t="n">
        <v>-5.619E-007</v>
      </c>
      <c r="K1590" s="184" t="n">
        <v>0.0019838</v>
      </c>
      <c r="L1590" s="184" t="n">
        <v>9.06E-005</v>
      </c>
      <c r="M1590" s="185" t="n">
        <v>2.62</v>
      </c>
      <c r="N1590" s="1" t="n">
        <v>0</v>
      </c>
      <c r="O1590" s="1" t="n">
        <v>0</v>
      </c>
      <c r="P1590" s="1" t="n">
        <v>0</v>
      </c>
      <c r="Q1590" s="1" t="n">
        <v>1</v>
      </c>
      <c r="R1590" s="1" t="n">
        <v>1.9838E-005</v>
      </c>
      <c r="S1590" s="1" t="n">
        <v>9.061E-007</v>
      </c>
      <c r="T1590" s="1" t="n">
        <v>3</v>
      </c>
      <c r="U1590" s="1" t="n">
        <v>0</v>
      </c>
      <c r="V1590" s="1" t="n">
        <v>0</v>
      </c>
      <c r="W1590" s="186" t="s">
        <v>2371</v>
      </c>
      <c r="X1590" s="1" t="s">
        <v>2204</v>
      </c>
      <c r="Y1590" s="1" t="s">
        <v>309</v>
      </c>
    </row>
    <row r="1591" customFormat="false" ht="14.25" hidden="false" customHeight="true" outlineLevel="0" collapsed="false">
      <c r="A1591" s="1" t="s">
        <v>2369</v>
      </c>
      <c r="B1591" s="1" t="s">
        <v>305</v>
      </c>
      <c r="C1591" s="1" t="n">
        <v>0</v>
      </c>
      <c r="D1591" s="1" t="n">
        <v>200</v>
      </c>
      <c r="E1591" s="1" t="n">
        <v>976</v>
      </c>
      <c r="F1591" s="1" t="s">
        <v>306</v>
      </c>
      <c r="G1591" s="184" t="n">
        <v>0.0019754</v>
      </c>
      <c r="H1591" s="184" t="n">
        <v>9.05E-005</v>
      </c>
      <c r="I1591" s="184" t="n">
        <v>-8.0584E-006</v>
      </c>
      <c r="J1591" s="184" t="n">
        <v>-5.619E-007</v>
      </c>
      <c r="K1591" s="184" t="n">
        <v>0.0019835</v>
      </c>
      <c r="L1591" s="184" t="n">
        <v>9.11E-005</v>
      </c>
      <c r="M1591" s="185" t="n">
        <v>2.63</v>
      </c>
      <c r="N1591" s="1" t="n">
        <v>0</v>
      </c>
      <c r="O1591" s="1" t="n">
        <v>0</v>
      </c>
      <c r="P1591" s="1" t="n">
        <v>0</v>
      </c>
      <c r="Q1591" s="1" t="n">
        <v>1</v>
      </c>
      <c r="R1591" s="1" t="n">
        <v>1.9835E-005</v>
      </c>
      <c r="S1591" s="1" t="n">
        <v>9.106E-007</v>
      </c>
      <c r="T1591" s="1" t="n">
        <v>3</v>
      </c>
      <c r="U1591" s="1" t="n">
        <v>0</v>
      </c>
      <c r="V1591" s="1" t="n">
        <v>0</v>
      </c>
      <c r="W1591" s="186" t="s">
        <v>2372</v>
      </c>
      <c r="X1591" s="1" t="s">
        <v>2204</v>
      </c>
      <c r="Y1591" s="1" t="s">
        <v>309</v>
      </c>
    </row>
    <row r="1592" customFormat="false" ht="14.25" hidden="false" customHeight="true" outlineLevel="0" collapsed="false">
      <c r="A1592" s="1" t="s">
        <v>2373</v>
      </c>
      <c r="B1592" s="1" t="s">
        <v>305</v>
      </c>
      <c r="C1592" s="1" t="n">
        <v>0</v>
      </c>
      <c r="D1592" s="1" t="n">
        <v>200</v>
      </c>
      <c r="E1592" s="1" t="n">
        <v>976</v>
      </c>
      <c r="F1592" s="1" t="s">
        <v>306</v>
      </c>
      <c r="G1592" s="184" t="n">
        <v>0.00097014</v>
      </c>
      <c r="H1592" s="184" t="n">
        <v>4.4682E-005</v>
      </c>
      <c r="I1592" s="184" t="n">
        <v>-8.0584E-006</v>
      </c>
      <c r="J1592" s="184" t="n">
        <v>-5.619E-007</v>
      </c>
      <c r="K1592" s="184" t="n">
        <v>0.0009782</v>
      </c>
      <c r="L1592" s="184" t="n">
        <v>4.5244E-005</v>
      </c>
      <c r="M1592" s="185" t="n">
        <v>2.65</v>
      </c>
      <c r="N1592" s="1" t="n">
        <v>0</v>
      </c>
      <c r="O1592" s="1" t="n">
        <v>0</v>
      </c>
      <c r="P1592" s="1" t="n">
        <v>0</v>
      </c>
      <c r="Q1592" s="1" t="n">
        <v>1</v>
      </c>
      <c r="R1592" s="1" t="n">
        <v>9.782E-006</v>
      </c>
      <c r="S1592" s="1" t="n">
        <v>4.524E-007</v>
      </c>
      <c r="T1592" s="1" t="n">
        <v>3</v>
      </c>
      <c r="U1592" s="1" t="n">
        <v>0</v>
      </c>
      <c r="V1592" s="1" t="n">
        <v>0</v>
      </c>
      <c r="W1592" s="186" t="s">
        <v>2374</v>
      </c>
      <c r="X1592" s="1" t="s">
        <v>2204</v>
      </c>
      <c r="Y1592" s="1" t="s">
        <v>309</v>
      </c>
    </row>
    <row r="1593" customFormat="false" ht="14.25" hidden="false" customHeight="true" outlineLevel="0" collapsed="false">
      <c r="A1593" s="1" t="s">
        <v>2373</v>
      </c>
      <c r="B1593" s="1" t="s">
        <v>305</v>
      </c>
      <c r="C1593" s="1" t="n">
        <v>0</v>
      </c>
      <c r="D1593" s="1" t="n">
        <v>200</v>
      </c>
      <c r="E1593" s="1" t="n">
        <v>976</v>
      </c>
      <c r="F1593" s="1" t="s">
        <v>306</v>
      </c>
      <c r="G1593" s="184" t="n">
        <v>0.00096991</v>
      </c>
      <c r="H1593" s="184" t="n">
        <v>4.4403E-005</v>
      </c>
      <c r="I1593" s="184" t="n">
        <v>-8.0584E-006</v>
      </c>
      <c r="J1593" s="184" t="n">
        <v>-5.619E-007</v>
      </c>
      <c r="K1593" s="184" t="n">
        <v>0.00097796</v>
      </c>
      <c r="L1593" s="184" t="n">
        <v>4.4965E-005</v>
      </c>
      <c r="M1593" s="185" t="n">
        <v>2.63</v>
      </c>
      <c r="N1593" s="1" t="n">
        <v>0</v>
      </c>
      <c r="O1593" s="1" t="n">
        <v>0</v>
      </c>
      <c r="P1593" s="1" t="n">
        <v>0</v>
      </c>
      <c r="Q1593" s="1" t="n">
        <v>1</v>
      </c>
      <c r="R1593" s="1" t="n">
        <v>9.7796E-006</v>
      </c>
      <c r="S1593" s="1" t="n">
        <v>4.497E-007</v>
      </c>
      <c r="T1593" s="1" t="n">
        <v>3</v>
      </c>
      <c r="U1593" s="1" t="n">
        <v>0</v>
      </c>
      <c r="V1593" s="1" t="n">
        <v>0</v>
      </c>
      <c r="W1593" s="186" t="s">
        <v>2375</v>
      </c>
      <c r="X1593" s="1" t="s">
        <v>2204</v>
      </c>
      <c r="Y1593" s="1" t="s">
        <v>309</v>
      </c>
    </row>
    <row r="1594" customFormat="false" ht="14.25" hidden="false" customHeight="true" outlineLevel="0" collapsed="false">
      <c r="A1594" s="1" t="s">
        <v>2373</v>
      </c>
      <c r="B1594" s="1" t="s">
        <v>305</v>
      </c>
      <c r="C1594" s="1" t="n">
        <v>0</v>
      </c>
      <c r="D1594" s="1" t="n">
        <v>200</v>
      </c>
      <c r="E1594" s="1" t="n">
        <v>976</v>
      </c>
      <c r="F1594" s="1" t="s">
        <v>306</v>
      </c>
      <c r="G1594" s="184" t="n">
        <v>0.00096913</v>
      </c>
      <c r="H1594" s="184" t="n">
        <v>4.3876E-005</v>
      </c>
      <c r="I1594" s="184" t="n">
        <v>-8.0584E-006</v>
      </c>
      <c r="J1594" s="184" t="n">
        <v>-5.619E-007</v>
      </c>
      <c r="K1594" s="184" t="n">
        <v>0.00097719</v>
      </c>
      <c r="L1594" s="184" t="n">
        <v>4.4438E-005</v>
      </c>
      <c r="M1594" s="185" t="n">
        <v>2.6</v>
      </c>
      <c r="N1594" s="1" t="n">
        <v>0</v>
      </c>
      <c r="O1594" s="1" t="n">
        <v>0</v>
      </c>
      <c r="P1594" s="1" t="n">
        <v>0</v>
      </c>
      <c r="Q1594" s="1" t="n">
        <v>1</v>
      </c>
      <c r="R1594" s="1" t="n">
        <v>9.7719E-006</v>
      </c>
      <c r="S1594" s="1" t="n">
        <v>4.444E-007</v>
      </c>
      <c r="T1594" s="1" t="n">
        <v>3</v>
      </c>
      <c r="U1594" s="1" t="n">
        <v>0</v>
      </c>
      <c r="V1594" s="1" t="n">
        <v>0</v>
      </c>
      <c r="W1594" s="186" t="s">
        <v>2376</v>
      </c>
      <c r="X1594" s="1" t="s">
        <v>2204</v>
      </c>
      <c r="Y1594" s="1" t="s">
        <v>309</v>
      </c>
    </row>
    <row r="1595" customFormat="false" ht="14.25" hidden="false" customHeight="true" outlineLevel="0" collapsed="false">
      <c r="A1595" s="1" t="s">
        <v>2377</v>
      </c>
      <c r="B1595" s="1" t="s">
        <v>305</v>
      </c>
      <c r="C1595" s="1" t="n">
        <v>0</v>
      </c>
      <c r="D1595" s="1" t="n">
        <v>200</v>
      </c>
      <c r="E1595" s="1" t="n">
        <v>976</v>
      </c>
      <c r="F1595" s="1" t="s">
        <v>306</v>
      </c>
      <c r="G1595" s="184" t="n">
        <v>0.00082982</v>
      </c>
      <c r="H1595" s="184" t="n">
        <v>3.5015E-005</v>
      </c>
      <c r="I1595" s="184" t="n">
        <v>-8.0584E-006</v>
      </c>
      <c r="J1595" s="184" t="n">
        <v>-5.619E-007</v>
      </c>
      <c r="K1595" s="184" t="n">
        <v>0.00083788</v>
      </c>
      <c r="L1595" s="184" t="n">
        <v>3.5577E-005</v>
      </c>
      <c r="M1595" s="185" t="n">
        <v>2.43</v>
      </c>
      <c r="N1595" s="1" t="n">
        <v>0</v>
      </c>
      <c r="O1595" s="1" t="n">
        <v>0</v>
      </c>
      <c r="P1595" s="1" t="n">
        <v>0</v>
      </c>
      <c r="Q1595" s="1" t="n">
        <v>1</v>
      </c>
      <c r="R1595" s="1" t="n">
        <v>8.3788E-006</v>
      </c>
      <c r="S1595" s="1" t="n">
        <v>3.558E-007</v>
      </c>
      <c r="T1595" s="1" t="n">
        <v>3</v>
      </c>
      <c r="U1595" s="1" t="n">
        <v>0</v>
      </c>
      <c r="V1595" s="1" t="n">
        <v>0</v>
      </c>
      <c r="W1595" s="186" t="s">
        <v>1143</v>
      </c>
      <c r="X1595" s="1" t="s">
        <v>2204</v>
      </c>
      <c r="Y1595" s="1" t="s">
        <v>309</v>
      </c>
    </row>
    <row r="1596" customFormat="false" ht="14.25" hidden="false" customHeight="true" outlineLevel="0" collapsed="false">
      <c r="A1596" s="1" t="s">
        <v>2377</v>
      </c>
      <c r="B1596" s="1" t="s">
        <v>305</v>
      </c>
      <c r="C1596" s="1" t="n">
        <v>0</v>
      </c>
      <c r="D1596" s="1" t="n">
        <v>200</v>
      </c>
      <c r="E1596" s="1" t="n">
        <v>976</v>
      </c>
      <c r="F1596" s="1" t="s">
        <v>306</v>
      </c>
      <c r="G1596" s="184" t="n">
        <v>0.00082988</v>
      </c>
      <c r="H1596" s="184" t="n">
        <v>3.5322E-005</v>
      </c>
      <c r="I1596" s="184" t="n">
        <v>-8.0584E-006</v>
      </c>
      <c r="J1596" s="184" t="n">
        <v>-5.619E-007</v>
      </c>
      <c r="K1596" s="184" t="n">
        <v>0.00083794</v>
      </c>
      <c r="L1596" s="184" t="n">
        <v>3.5884E-005</v>
      </c>
      <c r="M1596" s="185" t="n">
        <v>2.45</v>
      </c>
      <c r="N1596" s="1" t="n">
        <v>0</v>
      </c>
      <c r="O1596" s="1" t="n">
        <v>0</v>
      </c>
      <c r="P1596" s="1" t="n">
        <v>0</v>
      </c>
      <c r="Q1596" s="1" t="n">
        <v>1</v>
      </c>
      <c r="R1596" s="1" t="n">
        <v>8.3794E-006</v>
      </c>
      <c r="S1596" s="1" t="n">
        <v>3.588E-007</v>
      </c>
      <c r="T1596" s="1" t="n">
        <v>3</v>
      </c>
      <c r="U1596" s="1" t="n">
        <v>0</v>
      </c>
      <c r="V1596" s="1" t="n">
        <v>0</v>
      </c>
      <c r="W1596" s="186" t="s">
        <v>1144</v>
      </c>
      <c r="X1596" s="1" t="s">
        <v>2204</v>
      </c>
      <c r="Y1596" s="1" t="s">
        <v>309</v>
      </c>
    </row>
    <row r="1597" customFormat="false" ht="14.25" hidden="false" customHeight="true" outlineLevel="0" collapsed="false">
      <c r="A1597" s="1" t="s">
        <v>2377</v>
      </c>
      <c r="B1597" s="1" t="s">
        <v>305</v>
      </c>
      <c r="C1597" s="1" t="n">
        <v>0</v>
      </c>
      <c r="D1597" s="1" t="n">
        <v>200</v>
      </c>
      <c r="E1597" s="1" t="n">
        <v>976</v>
      </c>
      <c r="F1597" s="1" t="s">
        <v>306</v>
      </c>
      <c r="G1597" s="184" t="n">
        <v>0.00082982</v>
      </c>
      <c r="H1597" s="184" t="n">
        <v>3.5306E-005</v>
      </c>
      <c r="I1597" s="184" t="n">
        <v>-8.0584E-006</v>
      </c>
      <c r="J1597" s="184" t="n">
        <v>-5.619E-007</v>
      </c>
      <c r="K1597" s="184" t="n">
        <v>0.00083788</v>
      </c>
      <c r="L1597" s="184" t="n">
        <v>3.5868E-005</v>
      </c>
      <c r="M1597" s="185" t="n">
        <v>2.45</v>
      </c>
      <c r="N1597" s="1" t="n">
        <v>0</v>
      </c>
      <c r="O1597" s="1" t="n">
        <v>0</v>
      </c>
      <c r="P1597" s="1" t="n">
        <v>0</v>
      </c>
      <c r="Q1597" s="1" t="n">
        <v>1</v>
      </c>
      <c r="R1597" s="1" t="n">
        <v>8.3788E-006</v>
      </c>
      <c r="S1597" s="1" t="n">
        <v>3.587E-007</v>
      </c>
      <c r="T1597" s="1" t="n">
        <v>3</v>
      </c>
      <c r="U1597" s="1" t="n">
        <v>0</v>
      </c>
      <c r="V1597" s="1" t="n">
        <v>0</v>
      </c>
      <c r="W1597" s="186" t="s">
        <v>2378</v>
      </c>
      <c r="X1597" s="1" t="s">
        <v>2204</v>
      </c>
      <c r="Y1597" s="1" t="s">
        <v>309</v>
      </c>
    </row>
    <row r="1598" customFormat="false" ht="14.25" hidden="false" customHeight="true" outlineLevel="0" collapsed="false">
      <c r="A1598" s="1" t="s">
        <v>2379</v>
      </c>
      <c r="B1598" s="1" t="s">
        <v>305</v>
      </c>
      <c r="C1598" s="1" t="n">
        <v>0</v>
      </c>
      <c r="D1598" s="1" t="n">
        <v>200</v>
      </c>
      <c r="E1598" s="1" t="n">
        <v>976</v>
      </c>
      <c r="F1598" s="1" t="s">
        <v>306</v>
      </c>
      <c r="G1598" s="184" t="n">
        <v>0.00082385</v>
      </c>
      <c r="H1598" s="184" t="n">
        <v>3.547E-005</v>
      </c>
      <c r="I1598" s="184" t="n">
        <v>-8.0584E-006</v>
      </c>
      <c r="J1598" s="184" t="n">
        <v>-5.619E-007</v>
      </c>
      <c r="K1598" s="184" t="n">
        <v>0.00083191</v>
      </c>
      <c r="L1598" s="184" t="n">
        <v>3.6032E-005</v>
      </c>
      <c r="M1598" s="185" t="n">
        <v>2.48</v>
      </c>
      <c r="N1598" s="1" t="n">
        <v>0</v>
      </c>
      <c r="O1598" s="1" t="n">
        <v>0</v>
      </c>
      <c r="P1598" s="1" t="n">
        <v>0</v>
      </c>
      <c r="Q1598" s="1" t="n">
        <v>1</v>
      </c>
      <c r="R1598" s="1" t="n">
        <v>8.3191E-006</v>
      </c>
      <c r="S1598" s="1" t="n">
        <v>3.603E-007</v>
      </c>
      <c r="T1598" s="1" t="n">
        <v>3</v>
      </c>
      <c r="U1598" s="1" t="n">
        <v>0</v>
      </c>
      <c r="V1598" s="1" t="n">
        <v>0</v>
      </c>
      <c r="W1598" s="186" t="s">
        <v>2380</v>
      </c>
      <c r="X1598" s="1" t="s">
        <v>2204</v>
      </c>
      <c r="Y1598" s="1" t="s">
        <v>309</v>
      </c>
    </row>
    <row r="1599" customFormat="false" ht="14.25" hidden="false" customHeight="true" outlineLevel="0" collapsed="false">
      <c r="A1599" s="1" t="s">
        <v>2379</v>
      </c>
      <c r="B1599" s="1" t="s">
        <v>305</v>
      </c>
      <c r="C1599" s="1" t="n">
        <v>0</v>
      </c>
      <c r="D1599" s="1" t="n">
        <v>200</v>
      </c>
      <c r="E1599" s="1" t="n">
        <v>976</v>
      </c>
      <c r="F1599" s="1" t="s">
        <v>306</v>
      </c>
      <c r="G1599" s="184" t="n">
        <v>0.00082395</v>
      </c>
      <c r="H1599" s="184" t="n">
        <v>3.562E-005</v>
      </c>
      <c r="I1599" s="184" t="n">
        <v>-8.0584E-006</v>
      </c>
      <c r="J1599" s="184" t="n">
        <v>-5.619E-007</v>
      </c>
      <c r="K1599" s="184" t="n">
        <v>0.00083201</v>
      </c>
      <c r="L1599" s="184" t="n">
        <v>3.6182E-005</v>
      </c>
      <c r="M1599" s="185" t="n">
        <v>2.49</v>
      </c>
      <c r="N1599" s="1" t="n">
        <v>0</v>
      </c>
      <c r="O1599" s="1" t="n">
        <v>0</v>
      </c>
      <c r="P1599" s="1" t="n">
        <v>0</v>
      </c>
      <c r="Q1599" s="1" t="n">
        <v>1</v>
      </c>
      <c r="R1599" s="1" t="n">
        <v>8.3201E-006</v>
      </c>
      <c r="S1599" s="1" t="n">
        <v>3.618E-007</v>
      </c>
      <c r="T1599" s="1" t="n">
        <v>3</v>
      </c>
      <c r="U1599" s="1" t="n">
        <v>0</v>
      </c>
      <c r="V1599" s="1" t="n">
        <v>0</v>
      </c>
      <c r="W1599" s="186" t="s">
        <v>2381</v>
      </c>
      <c r="X1599" s="1" t="s">
        <v>2204</v>
      </c>
      <c r="Y1599" s="1" t="s">
        <v>309</v>
      </c>
    </row>
    <row r="1600" customFormat="false" ht="14.25" hidden="false" customHeight="true" outlineLevel="0" collapsed="false">
      <c r="A1600" s="1" t="s">
        <v>2379</v>
      </c>
      <c r="B1600" s="1" t="s">
        <v>305</v>
      </c>
      <c r="C1600" s="1" t="n">
        <v>0</v>
      </c>
      <c r="D1600" s="1" t="n">
        <v>200</v>
      </c>
      <c r="E1600" s="1" t="n">
        <v>976</v>
      </c>
      <c r="F1600" s="1" t="s">
        <v>306</v>
      </c>
      <c r="G1600" s="184" t="n">
        <v>0.00082366</v>
      </c>
      <c r="H1600" s="184" t="n">
        <v>3.5491E-005</v>
      </c>
      <c r="I1600" s="184" t="n">
        <v>-8.0584E-006</v>
      </c>
      <c r="J1600" s="184" t="n">
        <v>-5.619E-007</v>
      </c>
      <c r="K1600" s="184" t="n">
        <v>0.00083172</v>
      </c>
      <c r="L1600" s="184" t="n">
        <v>3.6053E-005</v>
      </c>
      <c r="M1600" s="185" t="n">
        <v>2.48</v>
      </c>
      <c r="N1600" s="1" t="n">
        <v>0</v>
      </c>
      <c r="O1600" s="1" t="n">
        <v>0</v>
      </c>
      <c r="P1600" s="1" t="n">
        <v>0</v>
      </c>
      <c r="Q1600" s="1" t="n">
        <v>1</v>
      </c>
      <c r="R1600" s="1" t="n">
        <v>8.3172E-006</v>
      </c>
      <c r="S1600" s="1" t="n">
        <v>3.605E-007</v>
      </c>
      <c r="T1600" s="1" t="n">
        <v>3</v>
      </c>
      <c r="U1600" s="1" t="n">
        <v>0</v>
      </c>
      <c r="V1600" s="1" t="n">
        <v>0</v>
      </c>
      <c r="W1600" s="186" t="s">
        <v>2382</v>
      </c>
      <c r="X1600" s="1" t="s">
        <v>2204</v>
      </c>
      <c r="Y1600" s="1" t="s">
        <v>309</v>
      </c>
    </row>
    <row r="1601" customFormat="false" ht="14.25" hidden="false" customHeight="true" outlineLevel="0" collapsed="false">
      <c r="A1601" s="1" t="s">
        <v>2383</v>
      </c>
      <c r="B1601" s="1" t="s">
        <v>305</v>
      </c>
      <c r="C1601" s="1" t="n">
        <v>0</v>
      </c>
      <c r="D1601" s="1" t="n">
        <v>200</v>
      </c>
      <c r="E1601" s="1" t="n">
        <v>976</v>
      </c>
      <c r="F1601" s="1" t="s">
        <v>306</v>
      </c>
      <c r="G1601" s="184" t="n">
        <v>0.0026604</v>
      </c>
      <c r="H1601" s="184" t="n">
        <v>0.0001078</v>
      </c>
      <c r="I1601" s="184" t="n">
        <v>-8.0584E-006</v>
      </c>
      <c r="J1601" s="184" t="n">
        <v>-5.619E-007</v>
      </c>
      <c r="K1601" s="184" t="n">
        <v>0.0026684</v>
      </c>
      <c r="L1601" s="184" t="n">
        <v>0.0001084</v>
      </c>
      <c r="M1601" s="185" t="n">
        <v>2.33</v>
      </c>
      <c r="N1601" s="1" t="n">
        <v>0</v>
      </c>
      <c r="O1601" s="1" t="n">
        <v>0</v>
      </c>
      <c r="P1601" s="1" t="n">
        <v>0</v>
      </c>
      <c r="Q1601" s="1" t="n">
        <v>1</v>
      </c>
      <c r="R1601" s="1" t="n">
        <v>2.6684E-005</v>
      </c>
      <c r="S1601" s="1" t="n">
        <v>1.0837E-006</v>
      </c>
      <c r="T1601" s="1" t="n">
        <v>3</v>
      </c>
      <c r="U1601" s="1" t="n">
        <v>0</v>
      </c>
      <c r="V1601" s="1" t="n">
        <v>0</v>
      </c>
      <c r="W1601" s="186" t="s">
        <v>2384</v>
      </c>
      <c r="X1601" s="1" t="s">
        <v>2204</v>
      </c>
      <c r="Y1601" s="1" t="s">
        <v>309</v>
      </c>
    </row>
    <row r="1602" customFormat="false" ht="14.25" hidden="false" customHeight="true" outlineLevel="0" collapsed="false">
      <c r="A1602" s="1" t="s">
        <v>2383</v>
      </c>
      <c r="B1602" s="1" t="s">
        <v>305</v>
      </c>
      <c r="C1602" s="1" t="n">
        <v>0</v>
      </c>
      <c r="D1602" s="1" t="n">
        <v>200</v>
      </c>
      <c r="E1602" s="1" t="n">
        <v>976</v>
      </c>
      <c r="F1602" s="1" t="s">
        <v>306</v>
      </c>
      <c r="G1602" s="184" t="n">
        <v>0.0026602</v>
      </c>
      <c r="H1602" s="184" t="n">
        <v>0.0001075</v>
      </c>
      <c r="I1602" s="184" t="n">
        <v>-8.0584E-006</v>
      </c>
      <c r="J1602" s="184" t="n">
        <v>-5.619E-007</v>
      </c>
      <c r="K1602" s="184" t="n">
        <v>0.0026683</v>
      </c>
      <c r="L1602" s="184" t="n">
        <v>0.000108</v>
      </c>
      <c r="M1602" s="185" t="n">
        <v>2.32</v>
      </c>
      <c r="N1602" s="1" t="n">
        <v>0</v>
      </c>
      <c r="O1602" s="1" t="n">
        <v>0</v>
      </c>
      <c r="P1602" s="1" t="n">
        <v>0</v>
      </c>
      <c r="Q1602" s="1" t="n">
        <v>1</v>
      </c>
      <c r="R1602" s="1" t="n">
        <v>2.6683E-005</v>
      </c>
      <c r="S1602" s="1" t="n">
        <v>1.0802E-006</v>
      </c>
      <c r="T1602" s="1" t="n">
        <v>3</v>
      </c>
      <c r="U1602" s="1" t="n">
        <v>0</v>
      </c>
      <c r="V1602" s="1" t="n">
        <v>0</v>
      </c>
      <c r="W1602" s="186" t="s">
        <v>2385</v>
      </c>
      <c r="X1602" s="1" t="s">
        <v>2204</v>
      </c>
      <c r="Y1602" s="1" t="s">
        <v>309</v>
      </c>
    </row>
    <row r="1603" customFormat="false" ht="14.25" hidden="false" customHeight="true" outlineLevel="0" collapsed="false">
      <c r="A1603" s="1" t="s">
        <v>2383</v>
      </c>
      <c r="B1603" s="1" t="s">
        <v>305</v>
      </c>
      <c r="C1603" s="1" t="n">
        <v>0</v>
      </c>
      <c r="D1603" s="1" t="n">
        <v>200</v>
      </c>
      <c r="E1603" s="1" t="n">
        <v>976</v>
      </c>
      <c r="F1603" s="1" t="s">
        <v>306</v>
      </c>
      <c r="G1603" s="184" t="n">
        <v>0.0026608</v>
      </c>
      <c r="H1603" s="184" t="n">
        <v>0.0001081</v>
      </c>
      <c r="I1603" s="184" t="n">
        <v>-8.0584E-006</v>
      </c>
      <c r="J1603" s="184" t="n">
        <v>-5.619E-007</v>
      </c>
      <c r="K1603" s="184" t="n">
        <v>0.0026689</v>
      </c>
      <c r="L1603" s="184" t="n">
        <v>0.0001087</v>
      </c>
      <c r="M1603" s="185" t="n">
        <v>2.33</v>
      </c>
      <c r="N1603" s="1" t="n">
        <v>0</v>
      </c>
      <c r="O1603" s="1" t="n">
        <v>0</v>
      </c>
      <c r="P1603" s="1" t="n">
        <v>0</v>
      </c>
      <c r="Q1603" s="1" t="n">
        <v>1</v>
      </c>
      <c r="R1603" s="1" t="n">
        <v>2.6689E-005</v>
      </c>
      <c r="S1603" s="1" t="n">
        <v>1.0867E-006</v>
      </c>
      <c r="T1603" s="1" t="n">
        <v>3</v>
      </c>
      <c r="U1603" s="1" t="n">
        <v>0</v>
      </c>
      <c r="V1603" s="1" t="n">
        <v>0</v>
      </c>
      <c r="W1603" s="186" t="s">
        <v>2386</v>
      </c>
      <c r="X1603" s="1" t="s">
        <v>2204</v>
      </c>
      <c r="Y1603" s="1" t="s">
        <v>309</v>
      </c>
    </row>
    <row r="1604" customFormat="false" ht="14.25" hidden="false" customHeight="true" outlineLevel="0" collapsed="false">
      <c r="A1604" s="1" t="s">
        <v>2387</v>
      </c>
      <c r="B1604" s="1" t="s">
        <v>305</v>
      </c>
      <c r="C1604" s="1" t="n">
        <v>0</v>
      </c>
      <c r="D1604" s="1" t="n">
        <v>200</v>
      </c>
      <c r="E1604" s="1" t="n">
        <v>976</v>
      </c>
      <c r="F1604" s="1" t="s">
        <v>306</v>
      </c>
      <c r="G1604" s="184" t="n">
        <v>0.0013623</v>
      </c>
      <c r="H1604" s="184" t="n">
        <v>5.88E-005</v>
      </c>
      <c r="I1604" s="184" t="n">
        <v>-8.0584E-006</v>
      </c>
      <c r="J1604" s="184" t="n">
        <v>-5.619E-007</v>
      </c>
      <c r="K1604" s="184" t="n">
        <v>0.0013704</v>
      </c>
      <c r="L1604" s="184" t="n">
        <v>5.93E-005</v>
      </c>
      <c r="M1604" s="185" t="n">
        <v>2.48</v>
      </c>
      <c r="N1604" s="1" t="n">
        <v>0</v>
      </c>
      <c r="O1604" s="1" t="n">
        <v>0</v>
      </c>
      <c r="P1604" s="1" t="n">
        <v>0</v>
      </c>
      <c r="Q1604" s="1" t="n">
        <v>1</v>
      </c>
      <c r="R1604" s="1" t="n">
        <v>1.3704E-005</v>
      </c>
      <c r="S1604" s="1" t="n">
        <v>5.932E-007</v>
      </c>
      <c r="T1604" s="1" t="n">
        <v>3</v>
      </c>
      <c r="U1604" s="1" t="n">
        <v>0</v>
      </c>
      <c r="V1604" s="1" t="n">
        <v>0</v>
      </c>
      <c r="W1604" s="186" t="s">
        <v>2388</v>
      </c>
      <c r="X1604" s="1" t="s">
        <v>2204</v>
      </c>
      <c r="Y1604" s="1" t="s">
        <v>309</v>
      </c>
    </row>
    <row r="1605" customFormat="false" ht="14.25" hidden="false" customHeight="true" outlineLevel="0" collapsed="false">
      <c r="A1605" s="1" t="s">
        <v>2387</v>
      </c>
      <c r="B1605" s="1" t="s">
        <v>305</v>
      </c>
      <c r="C1605" s="1" t="n">
        <v>0</v>
      </c>
      <c r="D1605" s="1" t="n">
        <v>200</v>
      </c>
      <c r="E1605" s="1" t="n">
        <v>976</v>
      </c>
      <c r="F1605" s="1" t="s">
        <v>306</v>
      </c>
      <c r="G1605" s="184" t="n">
        <v>0.0013627</v>
      </c>
      <c r="H1605" s="184" t="n">
        <v>5.92E-005</v>
      </c>
      <c r="I1605" s="184" t="n">
        <v>-8.0584E-006</v>
      </c>
      <c r="J1605" s="184" t="n">
        <v>-5.619E-007</v>
      </c>
      <c r="K1605" s="184" t="n">
        <v>0.0013708</v>
      </c>
      <c r="L1605" s="184" t="n">
        <v>5.98E-005</v>
      </c>
      <c r="M1605" s="185" t="n">
        <v>2.5</v>
      </c>
      <c r="N1605" s="1" t="n">
        <v>0</v>
      </c>
      <c r="O1605" s="1" t="n">
        <v>0</v>
      </c>
      <c r="P1605" s="1" t="n">
        <v>0</v>
      </c>
      <c r="Q1605" s="1" t="n">
        <v>1</v>
      </c>
      <c r="R1605" s="1" t="n">
        <v>1.3708E-005</v>
      </c>
      <c r="S1605" s="1" t="n">
        <v>5.976E-007</v>
      </c>
      <c r="T1605" s="1" t="n">
        <v>3</v>
      </c>
      <c r="U1605" s="1" t="n">
        <v>0</v>
      </c>
      <c r="V1605" s="1" t="n">
        <v>0</v>
      </c>
      <c r="W1605" s="186" t="s">
        <v>2389</v>
      </c>
      <c r="X1605" s="1" t="s">
        <v>2204</v>
      </c>
      <c r="Y1605" s="1" t="s">
        <v>309</v>
      </c>
    </row>
    <row r="1606" customFormat="false" ht="14.25" hidden="false" customHeight="true" outlineLevel="0" collapsed="false">
      <c r="A1606" s="1" t="s">
        <v>2387</v>
      </c>
      <c r="B1606" s="1" t="s">
        <v>305</v>
      </c>
      <c r="C1606" s="1" t="n">
        <v>0</v>
      </c>
      <c r="D1606" s="1" t="n">
        <v>200</v>
      </c>
      <c r="E1606" s="1" t="n">
        <v>976</v>
      </c>
      <c r="F1606" s="1" t="s">
        <v>306</v>
      </c>
      <c r="G1606" s="184" t="n">
        <v>0.0013626</v>
      </c>
      <c r="H1606" s="184" t="n">
        <v>5.94E-005</v>
      </c>
      <c r="I1606" s="184" t="n">
        <v>-8.0584E-006</v>
      </c>
      <c r="J1606" s="184" t="n">
        <v>-5.619E-007</v>
      </c>
      <c r="K1606" s="184" t="n">
        <v>0.0013706</v>
      </c>
      <c r="L1606" s="184" t="n">
        <v>6E-005</v>
      </c>
      <c r="M1606" s="185" t="n">
        <v>2.51</v>
      </c>
      <c r="N1606" s="1" t="n">
        <v>0</v>
      </c>
      <c r="O1606" s="1" t="n">
        <v>0</v>
      </c>
      <c r="P1606" s="1" t="n">
        <v>0</v>
      </c>
      <c r="Q1606" s="1" t="n">
        <v>1</v>
      </c>
      <c r="R1606" s="1" t="n">
        <v>1.3706E-005</v>
      </c>
      <c r="S1606" s="1" t="n">
        <v>6E-007</v>
      </c>
      <c r="T1606" s="1" t="n">
        <v>3</v>
      </c>
      <c r="U1606" s="1" t="n">
        <v>0</v>
      </c>
      <c r="V1606" s="1" t="n">
        <v>0</v>
      </c>
      <c r="W1606" s="186" t="s">
        <v>2390</v>
      </c>
      <c r="X1606" s="1" t="s">
        <v>2204</v>
      </c>
      <c r="Y1606" s="1" t="s">
        <v>309</v>
      </c>
    </row>
    <row r="1607" customFormat="false" ht="14.25" hidden="false" customHeight="true" outlineLevel="0" collapsed="false">
      <c r="A1607" s="1" t="s">
        <v>2391</v>
      </c>
      <c r="B1607" s="1" t="s">
        <v>305</v>
      </c>
      <c r="C1607" s="1" t="n">
        <v>0</v>
      </c>
      <c r="D1607" s="1" t="n">
        <v>200</v>
      </c>
      <c r="E1607" s="1" t="n">
        <v>976</v>
      </c>
      <c r="F1607" s="1" t="s">
        <v>306</v>
      </c>
      <c r="G1607" s="184" t="n">
        <v>0.0015928</v>
      </c>
      <c r="H1607" s="184" t="n">
        <v>8.59E-005</v>
      </c>
      <c r="I1607" s="184" t="n">
        <v>-8.0584E-006</v>
      </c>
      <c r="J1607" s="184" t="n">
        <v>-5.619E-007</v>
      </c>
      <c r="K1607" s="184" t="n">
        <v>0.0016008</v>
      </c>
      <c r="L1607" s="184" t="n">
        <v>8.64E-005</v>
      </c>
      <c r="M1607" s="185" t="n">
        <v>3.09</v>
      </c>
      <c r="N1607" s="1" t="n">
        <v>0</v>
      </c>
      <c r="O1607" s="1" t="n">
        <v>0</v>
      </c>
      <c r="P1607" s="1" t="n">
        <v>0</v>
      </c>
      <c r="Q1607" s="1" t="n">
        <v>1</v>
      </c>
      <c r="R1607" s="1" t="n">
        <v>1.6008E-005</v>
      </c>
      <c r="S1607" s="1" t="n">
        <v>8.643E-007</v>
      </c>
      <c r="T1607" s="1" t="n">
        <v>3</v>
      </c>
      <c r="U1607" s="1" t="n">
        <v>0</v>
      </c>
      <c r="V1607" s="1" t="n">
        <v>0</v>
      </c>
      <c r="W1607" s="186" t="s">
        <v>2392</v>
      </c>
      <c r="X1607" s="1" t="s">
        <v>2204</v>
      </c>
      <c r="Y1607" s="1" t="s">
        <v>309</v>
      </c>
    </row>
    <row r="1608" customFormat="false" ht="14.25" hidden="false" customHeight="true" outlineLevel="0" collapsed="false">
      <c r="A1608" s="1" t="s">
        <v>2391</v>
      </c>
      <c r="B1608" s="1" t="s">
        <v>305</v>
      </c>
      <c r="C1608" s="1" t="n">
        <v>0</v>
      </c>
      <c r="D1608" s="1" t="n">
        <v>200</v>
      </c>
      <c r="E1608" s="1" t="n">
        <v>976</v>
      </c>
      <c r="F1608" s="1" t="s">
        <v>306</v>
      </c>
      <c r="G1608" s="184" t="n">
        <v>0.0015925</v>
      </c>
      <c r="H1608" s="184" t="n">
        <v>8.6E-005</v>
      </c>
      <c r="I1608" s="184" t="n">
        <v>-8.0584E-006</v>
      </c>
      <c r="J1608" s="184" t="n">
        <v>-5.619E-007</v>
      </c>
      <c r="K1608" s="184" t="n">
        <v>0.0016006</v>
      </c>
      <c r="L1608" s="184" t="n">
        <v>8.65E-005</v>
      </c>
      <c r="M1608" s="185" t="n">
        <v>3.09</v>
      </c>
      <c r="N1608" s="1" t="n">
        <v>0</v>
      </c>
      <c r="O1608" s="1" t="n">
        <v>0</v>
      </c>
      <c r="P1608" s="1" t="n">
        <v>0</v>
      </c>
      <c r="Q1608" s="1" t="n">
        <v>1</v>
      </c>
      <c r="R1608" s="1" t="n">
        <v>1.6006E-005</v>
      </c>
      <c r="S1608" s="1" t="n">
        <v>8.652E-007</v>
      </c>
      <c r="T1608" s="1" t="n">
        <v>3</v>
      </c>
      <c r="U1608" s="1" t="n">
        <v>0</v>
      </c>
      <c r="V1608" s="1" t="n">
        <v>0</v>
      </c>
      <c r="W1608" s="186" t="s">
        <v>2393</v>
      </c>
      <c r="X1608" s="1" t="s">
        <v>2204</v>
      </c>
      <c r="Y1608" s="1" t="s">
        <v>309</v>
      </c>
    </row>
    <row r="1609" customFormat="false" ht="14.25" hidden="false" customHeight="true" outlineLevel="0" collapsed="false">
      <c r="A1609" s="1" t="s">
        <v>2391</v>
      </c>
      <c r="B1609" s="1" t="s">
        <v>305</v>
      </c>
      <c r="C1609" s="1" t="n">
        <v>0</v>
      </c>
      <c r="D1609" s="1" t="n">
        <v>200</v>
      </c>
      <c r="E1609" s="1" t="n">
        <v>976</v>
      </c>
      <c r="F1609" s="1" t="s">
        <v>306</v>
      </c>
      <c r="G1609" s="184" t="n">
        <v>0.0015918</v>
      </c>
      <c r="H1609" s="184" t="n">
        <v>8.59E-005</v>
      </c>
      <c r="I1609" s="184" t="n">
        <v>-8.0584E-006</v>
      </c>
      <c r="J1609" s="184" t="n">
        <v>-5.619E-007</v>
      </c>
      <c r="K1609" s="184" t="n">
        <v>0.0015998</v>
      </c>
      <c r="L1609" s="184" t="n">
        <v>8.64E-005</v>
      </c>
      <c r="M1609" s="185" t="n">
        <v>3.09</v>
      </c>
      <c r="N1609" s="1" t="n">
        <v>0</v>
      </c>
      <c r="O1609" s="1" t="n">
        <v>0</v>
      </c>
      <c r="P1609" s="1" t="n">
        <v>0</v>
      </c>
      <c r="Q1609" s="1" t="n">
        <v>1</v>
      </c>
      <c r="R1609" s="1" t="n">
        <v>1.5998E-005</v>
      </c>
      <c r="S1609" s="1" t="n">
        <v>8.643E-007</v>
      </c>
      <c r="T1609" s="1" t="n">
        <v>3</v>
      </c>
      <c r="U1609" s="1" t="n">
        <v>0</v>
      </c>
      <c r="V1609" s="1" t="n">
        <v>0</v>
      </c>
      <c r="W1609" s="186" t="s">
        <v>2394</v>
      </c>
      <c r="X1609" s="1" t="s">
        <v>2204</v>
      </c>
      <c r="Y1609" s="1" t="s">
        <v>309</v>
      </c>
    </row>
    <row r="1610" customFormat="false" ht="14.25" hidden="false" customHeight="true" outlineLevel="0" collapsed="false">
      <c r="A1610" s="1" t="s">
        <v>2395</v>
      </c>
      <c r="B1610" s="1" t="s">
        <v>305</v>
      </c>
      <c r="C1610" s="1" t="n">
        <v>0</v>
      </c>
      <c r="D1610" s="1" t="n">
        <v>200</v>
      </c>
      <c r="E1610" s="1" t="n">
        <v>976</v>
      </c>
      <c r="F1610" s="1" t="s">
        <v>306</v>
      </c>
      <c r="G1610" s="184" t="n">
        <v>0.0011015</v>
      </c>
      <c r="H1610" s="184" t="n">
        <v>5.1E-005</v>
      </c>
      <c r="I1610" s="184" t="n">
        <v>-8.0584E-006</v>
      </c>
      <c r="J1610" s="184" t="n">
        <v>-5.619E-007</v>
      </c>
      <c r="K1610" s="184" t="n">
        <v>0.0011096</v>
      </c>
      <c r="L1610" s="184" t="n">
        <v>5.16E-005</v>
      </c>
      <c r="M1610" s="185" t="n">
        <v>2.66</v>
      </c>
      <c r="N1610" s="1" t="n">
        <v>0</v>
      </c>
      <c r="O1610" s="1" t="n">
        <v>0</v>
      </c>
      <c r="P1610" s="1" t="n">
        <v>0</v>
      </c>
      <c r="Q1610" s="1" t="n">
        <v>1</v>
      </c>
      <c r="R1610" s="1" t="n">
        <v>1.1096E-005</v>
      </c>
      <c r="S1610" s="1" t="n">
        <v>5.161E-007</v>
      </c>
      <c r="T1610" s="1" t="n">
        <v>3</v>
      </c>
      <c r="U1610" s="1" t="n">
        <v>0</v>
      </c>
      <c r="V1610" s="1" t="n">
        <v>0</v>
      </c>
      <c r="W1610" s="186" t="s">
        <v>2396</v>
      </c>
      <c r="X1610" s="1" t="s">
        <v>2204</v>
      </c>
      <c r="Y1610" s="1" t="s">
        <v>309</v>
      </c>
    </row>
    <row r="1611" customFormat="false" ht="14.25" hidden="false" customHeight="true" outlineLevel="0" collapsed="false">
      <c r="A1611" s="1" t="s">
        <v>2395</v>
      </c>
      <c r="B1611" s="1" t="s">
        <v>305</v>
      </c>
      <c r="C1611" s="1" t="n">
        <v>0</v>
      </c>
      <c r="D1611" s="1" t="n">
        <v>200</v>
      </c>
      <c r="E1611" s="1" t="n">
        <v>976</v>
      </c>
      <c r="F1611" s="1" t="s">
        <v>306</v>
      </c>
      <c r="G1611" s="184" t="n">
        <v>0.0011018</v>
      </c>
      <c r="H1611" s="184" t="n">
        <v>5.14E-005</v>
      </c>
      <c r="I1611" s="184" t="n">
        <v>-8.0584E-006</v>
      </c>
      <c r="J1611" s="184" t="n">
        <v>-5.619E-007</v>
      </c>
      <c r="K1611" s="184" t="n">
        <v>0.0011098</v>
      </c>
      <c r="L1611" s="184" t="n">
        <v>5.19E-005</v>
      </c>
      <c r="M1611" s="185" t="n">
        <v>2.68</v>
      </c>
      <c r="N1611" s="1" t="n">
        <v>0</v>
      </c>
      <c r="O1611" s="1" t="n">
        <v>0</v>
      </c>
      <c r="P1611" s="1" t="n">
        <v>0</v>
      </c>
      <c r="Q1611" s="1" t="n">
        <v>1</v>
      </c>
      <c r="R1611" s="1" t="n">
        <v>1.1098E-005</v>
      </c>
      <c r="S1611" s="1" t="n">
        <v>5.195E-007</v>
      </c>
      <c r="T1611" s="1" t="n">
        <v>3</v>
      </c>
      <c r="U1611" s="1" t="n">
        <v>0</v>
      </c>
      <c r="V1611" s="1" t="n">
        <v>0</v>
      </c>
      <c r="W1611" s="186" t="s">
        <v>2397</v>
      </c>
      <c r="X1611" s="1" t="s">
        <v>2204</v>
      </c>
      <c r="Y1611" s="1" t="s">
        <v>309</v>
      </c>
    </row>
    <row r="1612" customFormat="false" ht="14.25" hidden="false" customHeight="true" outlineLevel="0" collapsed="false">
      <c r="A1612" s="1" t="s">
        <v>2395</v>
      </c>
      <c r="B1612" s="1" t="s">
        <v>305</v>
      </c>
      <c r="C1612" s="1" t="n">
        <v>0</v>
      </c>
      <c r="D1612" s="1" t="n">
        <v>200</v>
      </c>
      <c r="E1612" s="1" t="n">
        <v>976</v>
      </c>
      <c r="F1612" s="1" t="s">
        <v>306</v>
      </c>
      <c r="G1612" s="184" t="n">
        <v>0.0011023</v>
      </c>
      <c r="H1612" s="184" t="n">
        <v>5.13E-005</v>
      </c>
      <c r="I1612" s="184" t="n">
        <v>-8.0584E-006</v>
      </c>
      <c r="J1612" s="184" t="n">
        <v>-5.619E-007</v>
      </c>
      <c r="K1612" s="184" t="n">
        <v>0.0011104</v>
      </c>
      <c r="L1612" s="184" t="n">
        <v>5.19E-005</v>
      </c>
      <c r="M1612" s="185" t="n">
        <v>2.68</v>
      </c>
      <c r="N1612" s="1" t="n">
        <v>0</v>
      </c>
      <c r="O1612" s="1" t="n">
        <v>0</v>
      </c>
      <c r="P1612" s="1" t="n">
        <v>0</v>
      </c>
      <c r="Q1612" s="1" t="n">
        <v>1</v>
      </c>
      <c r="R1612" s="1" t="n">
        <v>1.1104E-005</v>
      </c>
      <c r="S1612" s="1" t="n">
        <v>5.191E-007</v>
      </c>
      <c r="T1612" s="1" t="n">
        <v>3</v>
      </c>
      <c r="U1612" s="1" t="n">
        <v>0</v>
      </c>
      <c r="V1612" s="1" t="n">
        <v>0</v>
      </c>
      <c r="W1612" s="186" t="s">
        <v>2398</v>
      </c>
      <c r="X1612" s="1" t="s">
        <v>2204</v>
      </c>
      <c r="Y1612" s="1" t="s">
        <v>309</v>
      </c>
    </row>
    <row r="1613" customFormat="false" ht="14.25" hidden="false" customHeight="true" outlineLevel="0" collapsed="false">
      <c r="A1613" s="1" t="s">
        <v>2399</v>
      </c>
      <c r="B1613" s="1" t="s">
        <v>305</v>
      </c>
      <c r="C1613" s="1" t="n">
        <v>0</v>
      </c>
      <c r="D1613" s="1" t="n">
        <v>200</v>
      </c>
      <c r="E1613" s="1" t="n">
        <v>976</v>
      </c>
      <c r="F1613" s="1" t="s">
        <v>306</v>
      </c>
      <c r="G1613" s="184" t="n">
        <v>0.00098843</v>
      </c>
      <c r="H1613" s="184" t="n">
        <v>4.31E-005</v>
      </c>
      <c r="I1613" s="184" t="n">
        <v>-8.0584E-006</v>
      </c>
      <c r="J1613" s="184" t="n">
        <v>-5.619E-007</v>
      </c>
      <c r="K1613" s="184" t="n">
        <v>0.00099649</v>
      </c>
      <c r="L1613" s="184" t="n">
        <v>4.3662E-005</v>
      </c>
      <c r="M1613" s="185" t="n">
        <v>2.51</v>
      </c>
      <c r="N1613" s="1" t="n">
        <v>0</v>
      </c>
      <c r="O1613" s="1" t="n">
        <v>0</v>
      </c>
      <c r="P1613" s="1" t="n">
        <v>0</v>
      </c>
      <c r="Q1613" s="1" t="n">
        <v>1</v>
      </c>
      <c r="R1613" s="1" t="n">
        <v>9.9649E-006</v>
      </c>
      <c r="S1613" s="1" t="n">
        <v>4.366E-007</v>
      </c>
      <c r="T1613" s="1" t="n">
        <v>3</v>
      </c>
      <c r="U1613" s="1" t="n">
        <v>0</v>
      </c>
      <c r="V1613" s="1" t="n">
        <v>0</v>
      </c>
      <c r="W1613" s="186" t="s">
        <v>1168</v>
      </c>
      <c r="X1613" s="1" t="s">
        <v>2204</v>
      </c>
      <c r="Y1613" s="1" t="s">
        <v>309</v>
      </c>
    </row>
    <row r="1614" customFormat="false" ht="14.25" hidden="false" customHeight="true" outlineLevel="0" collapsed="false">
      <c r="A1614" s="1" t="s">
        <v>2399</v>
      </c>
      <c r="B1614" s="1" t="s">
        <v>305</v>
      </c>
      <c r="C1614" s="1" t="n">
        <v>0</v>
      </c>
      <c r="D1614" s="1" t="n">
        <v>200</v>
      </c>
      <c r="E1614" s="1" t="n">
        <v>976</v>
      </c>
      <c r="F1614" s="1" t="s">
        <v>306</v>
      </c>
      <c r="G1614" s="184" t="n">
        <v>0.00098811</v>
      </c>
      <c r="H1614" s="184" t="n">
        <v>4.2555E-005</v>
      </c>
      <c r="I1614" s="184" t="n">
        <v>-8.0584E-006</v>
      </c>
      <c r="J1614" s="184" t="n">
        <v>-5.619E-007</v>
      </c>
      <c r="K1614" s="184" t="n">
        <v>0.00099616</v>
      </c>
      <c r="L1614" s="184" t="n">
        <v>4.3117E-005</v>
      </c>
      <c r="M1614" s="185" t="n">
        <v>2.48</v>
      </c>
      <c r="N1614" s="1" t="n">
        <v>0</v>
      </c>
      <c r="O1614" s="1" t="n">
        <v>0</v>
      </c>
      <c r="P1614" s="1" t="n">
        <v>0</v>
      </c>
      <c r="Q1614" s="1" t="n">
        <v>1</v>
      </c>
      <c r="R1614" s="1" t="n">
        <v>9.9616E-006</v>
      </c>
      <c r="S1614" s="1" t="n">
        <v>4.312E-007</v>
      </c>
      <c r="T1614" s="1" t="n">
        <v>3</v>
      </c>
      <c r="U1614" s="1" t="n">
        <v>0</v>
      </c>
      <c r="V1614" s="1" t="n">
        <v>0</v>
      </c>
      <c r="W1614" s="186" t="s">
        <v>2400</v>
      </c>
      <c r="X1614" s="1" t="s">
        <v>2204</v>
      </c>
      <c r="Y1614" s="1" t="s">
        <v>309</v>
      </c>
    </row>
    <row r="1615" customFormat="false" ht="14.25" hidden="false" customHeight="true" outlineLevel="0" collapsed="false">
      <c r="A1615" s="1" t="s">
        <v>2399</v>
      </c>
      <c r="B1615" s="1" t="s">
        <v>305</v>
      </c>
      <c r="C1615" s="1" t="n">
        <v>0</v>
      </c>
      <c r="D1615" s="1" t="n">
        <v>200</v>
      </c>
      <c r="E1615" s="1" t="n">
        <v>976</v>
      </c>
      <c r="F1615" s="1" t="s">
        <v>306</v>
      </c>
      <c r="G1615" s="184" t="n">
        <v>0.00098692</v>
      </c>
      <c r="H1615" s="184" t="n">
        <v>4.2406E-005</v>
      </c>
      <c r="I1615" s="184" t="n">
        <v>-8.0584E-006</v>
      </c>
      <c r="J1615" s="184" t="n">
        <v>-5.619E-007</v>
      </c>
      <c r="K1615" s="184" t="n">
        <v>0.00099498</v>
      </c>
      <c r="L1615" s="184" t="n">
        <v>4.2968E-005</v>
      </c>
      <c r="M1615" s="185" t="n">
        <v>2.47</v>
      </c>
      <c r="N1615" s="1" t="n">
        <v>0</v>
      </c>
      <c r="O1615" s="1" t="n">
        <v>0</v>
      </c>
      <c r="P1615" s="1" t="n">
        <v>0</v>
      </c>
      <c r="Q1615" s="1" t="n">
        <v>1</v>
      </c>
      <c r="R1615" s="1" t="n">
        <v>9.9498E-006</v>
      </c>
      <c r="S1615" s="1" t="n">
        <v>4.297E-007</v>
      </c>
      <c r="T1615" s="1" t="n">
        <v>3</v>
      </c>
      <c r="U1615" s="1" t="n">
        <v>0</v>
      </c>
      <c r="V1615" s="1" t="n">
        <v>0</v>
      </c>
      <c r="W1615" s="186" t="s">
        <v>2401</v>
      </c>
      <c r="X1615" s="1" t="s">
        <v>2204</v>
      </c>
      <c r="Y1615" s="1" t="s">
        <v>309</v>
      </c>
    </row>
    <row r="1616" customFormat="false" ht="14.25" hidden="false" customHeight="true" outlineLevel="0" collapsed="false">
      <c r="A1616" s="1" t="s">
        <v>2402</v>
      </c>
      <c r="B1616" s="1" t="s">
        <v>305</v>
      </c>
      <c r="C1616" s="1" t="n">
        <v>0</v>
      </c>
      <c r="D1616" s="1" t="n">
        <v>200</v>
      </c>
      <c r="E1616" s="1" t="n">
        <v>976</v>
      </c>
      <c r="F1616" s="1" t="s">
        <v>306</v>
      </c>
      <c r="G1616" s="184" t="n">
        <v>0.0010326</v>
      </c>
      <c r="H1616" s="184" t="n">
        <v>4.27E-005</v>
      </c>
      <c r="I1616" s="184" t="n">
        <v>-8.0584E-006</v>
      </c>
      <c r="J1616" s="184" t="n">
        <v>-5.619E-007</v>
      </c>
      <c r="K1616" s="184" t="n">
        <v>0.0010407</v>
      </c>
      <c r="L1616" s="184" t="n">
        <v>4.32E-005</v>
      </c>
      <c r="M1616" s="185" t="n">
        <v>2.38</v>
      </c>
      <c r="N1616" s="1" t="n">
        <v>0</v>
      </c>
      <c r="O1616" s="1" t="n">
        <v>0</v>
      </c>
      <c r="P1616" s="1" t="n">
        <v>0</v>
      </c>
      <c r="Q1616" s="1" t="n">
        <v>1</v>
      </c>
      <c r="R1616" s="1" t="n">
        <v>1.0407E-005</v>
      </c>
      <c r="S1616" s="1" t="n">
        <v>4.323E-007</v>
      </c>
      <c r="T1616" s="1" t="n">
        <v>3</v>
      </c>
      <c r="U1616" s="1" t="n">
        <v>0</v>
      </c>
      <c r="V1616" s="1" t="n">
        <v>0</v>
      </c>
      <c r="W1616" s="186" t="s">
        <v>2403</v>
      </c>
      <c r="X1616" s="1" t="s">
        <v>2204</v>
      </c>
      <c r="Y1616" s="1" t="s">
        <v>309</v>
      </c>
    </row>
    <row r="1617" customFormat="false" ht="14.25" hidden="false" customHeight="true" outlineLevel="0" collapsed="false">
      <c r="A1617" s="1" t="s">
        <v>2402</v>
      </c>
      <c r="B1617" s="1" t="s">
        <v>305</v>
      </c>
      <c r="C1617" s="1" t="n">
        <v>0</v>
      </c>
      <c r="D1617" s="1" t="n">
        <v>200</v>
      </c>
      <c r="E1617" s="1" t="n">
        <v>976</v>
      </c>
      <c r="F1617" s="1" t="s">
        <v>306</v>
      </c>
      <c r="G1617" s="184" t="n">
        <v>0.0010325</v>
      </c>
      <c r="H1617" s="184" t="n">
        <v>4.26E-005</v>
      </c>
      <c r="I1617" s="184" t="n">
        <v>-8.0584E-006</v>
      </c>
      <c r="J1617" s="184" t="n">
        <v>-5.619E-007</v>
      </c>
      <c r="K1617" s="184" t="n">
        <v>0.0010405</v>
      </c>
      <c r="L1617" s="184" t="n">
        <v>4.32E-005</v>
      </c>
      <c r="M1617" s="185" t="n">
        <v>2.38</v>
      </c>
      <c r="N1617" s="1" t="n">
        <v>0</v>
      </c>
      <c r="O1617" s="1" t="n">
        <v>0</v>
      </c>
      <c r="P1617" s="1" t="n">
        <v>0</v>
      </c>
      <c r="Q1617" s="1" t="n">
        <v>1</v>
      </c>
      <c r="R1617" s="1" t="n">
        <v>1.0405E-005</v>
      </c>
      <c r="S1617" s="1" t="n">
        <v>4.321E-007</v>
      </c>
      <c r="T1617" s="1" t="n">
        <v>3</v>
      </c>
      <c r="U1617" s="1" t="n">
        <v>0</v>
      </c>
      <c r="V1617" s="1" t="n">
        <v>0</v>
      </c>
      <c r="W1617" s="186" t="s">
        <v>2404</v>
      </c>
      <c r="X1617" s="1" t="s">
        <v>2204</v>
      </c>
      <c r="Y1617" s="1" t="s">
        <v>309</v>
      </c>
    </row>
    <row r="1618" customFormat="false" ht="14.25" hidden="false" customHeight="true" outlineLevel="0" collapsed="false">
      <c r="A1618" s="1" t="s">
        <v>2402</v>
      </c>
      <c r="B1618" s="1" t="s">
        <v>305</v>
      </c>
      <c r="C1618" s="1" t="n">
        <v>0</v>
      </c>
      <c r="D1618" s="1" t="n">
        <v>200</v>
      </c>
      <c r="E1618" s="1" t="n">
        <v>976</v>
      </c>
      <c r="F1618" s="1" t="s">
        <v>306</v>
      </c>
      <c r="G1618" s="184" t="n">
        <v>0.0010328</v>
      </c>
      <c r="H1618" s="184" t="n">
        <v>4.28E-005</v>
      </c>
      <c r="I1618" s="184" t="n">
        <v>-8.0584E-006</v>
      </c>
      <c r="J1618" s="184" t="n">
        <v>-5.619E-007</v>
      </c>
      <c r="K1618" s="184" t="n">
        <v>0.0010409</v>
      </c>
      <c r="L1618" s="184" t="n">
        <v>4.33E-005</v>
      </c>
      <c r="M1618" s="185" t="n">
        <v>2.38</v>
      </c>
      <c r="N1618" s="1" t="n">
        <v>0</v>
      </c>
      <c r="O1618" s="1" t="n">
        <v>0</v>
      </c>
      <c r="P1618" s="1" t="n">
        <v>0</v>
      </c>
      <c r="Q1618" s="1" t="n">
        <v>1</v>
      </c>
      <c r="R1618" s="1" t="n">
        <v>1.0409E-005</v>
      </c>
      <c r="S1618" s="1" t="n">
        <v>4.334E-007</v>
      </c>
      <c r="T1618" s="1" t="n">
        <v>3</v>
      </c>
      <c r="U1618" s="1" t="n">
        <v>0</v>
      </c>
      <c r="V1618" s="1" t="n">
        <v>0</v>
      </c>
      <c r="W1618" s="186" t="s">
        <v>365</v>
      </c>
      <c r="X1618" s="1" t="s">
        <v>2204</v>
      </c>
      <c r="Y1618" s="1" t="s">
        <v>309</v>
      </c>
    </row>
    <row r="1619" customFormat="false" ht="14.25" hidden="false" customHeight="true" outlineLevel="0" collapsed="false">
      <c r="A1619" s="1" t="s">
        <v>2405</v>
      </c>
      <c r="B1619" s="1" t="s">
        <v>305</v>
      </c>
      <c r="C1619" s="1" t="n">
        <v>0</v>
      </c>
      <c r="D1619" s="1" t="n">
        <v>200</v>
      </c>
      <c r="E1619" s="1" t="n">
        <v>976</v>
      </c>
      <c r="F1619" s="1" t="s">
        <v>306</v>
      </c>
      <c r="G1619" s="184" t="n">
        <v>0.0024175</v>
      </c>
      <c r="H1619" s="184" t="n">
        <v>9.32E-005</v>
      </c>
      <c r="I1619" s="184" t="n">
        <v>-8.0584E-006</v>
      </c>
      <c r="J1619" s="184" t="n">
        <v>-5.619E-007</v>
      </c>
      <c r="K1619" s="184" t="n">
        <v>0.0024256</v>
      </c>
      <c r="L1619" s="184" t="n">
        <v>9.38E-005</v>
      </c>
      <c r="M1619" s="185" t="n">
        <v>2.21</v>
      </c>
      <c r="N1619" s="1" t="n">
        <v>0</v>
      </c>
      <c r="O1619" s="1" t="n">
        <v>0</v>
      </c>
      <c r="P1619" s="1" t="n">
        <v>0</v>
      </c>
      <c r="Q1619" s="1" t="n">
        <v>1</v>
      </c>
      <c r="R1619" s="1" t="n">
        <v>2.4256E-005</v>
      </c>
      <c r="S1619" s="1" t="n">
        <v>9.379E-007</v>
      </c>
      <c r="T1619" s="1" t="n">
        <v>3</v>
      </c>
      <c r="U1619" s="1" t="n">
        <v>0</v>
      </c>
      <c r="V1619" s="1" t="n">
        <v>0</v>
      </c>
      <c r="W1619" s="186" t="s">
        <v>1732</v>
      </c>
      <c r="X1619" s="1" t="s">
        <v>2204</v>
      </c>
      <c r="Y1619" s="1" t="s">
        <v>309</v>
      </c>
    </row>
    <row r="1620" customFormat="false" ht="14.25" hidden="false" customHeight="true" outlineLevel="0" collapsed="false">
      <c r="A1620" s="1" t="s">
        <v>2405</v>
      </c>
      <c r="B1620" s="1" t="s">
        <v>305</v>
      </c>
      <c r="C1620" s="1" t="n">
        <v>0</v>
      </c>
      <c r="D1620" s="1" t="n">
        <v>200</v>
      </c>
      <c r="E1620" s="1" t="n">
        <v>976</v>
      </c>
      <c r="F1620" s="1" t="s">
        <v>306</v>
      </c>
      <c r="G1620" s="184" t="n">
        <v>0.0024176</v>
      </c>
      <c r="H1620" s="184" t="n">
        <v>9.31E-005</v>
      </c>
      <c r="I1620" s="184" t="n">
        <v>-8.0584E-006</v>
      </c>
      <c r="J1620" s="184" t="n">
        <v>-5.619E-007</v>
      </c>
      <c r="K1620" s="184" t="n">
        <v>0.0024257</v>
      </c>
      <c r="L1620" s="184" t="n">
        <v>9.37E-005</v>
      </c>
      <c r="M1620" s="185" t="n">
        <v>2.21</v>
      </c>
      <c r="N1620" s="1" t="n">
        <v>0</v>
      </c>
      <c r="O1620" s="1" t="n">
        <v>0</v>
      </c>
      <c r="P1620" s="1" t="n">
        <v>0</v>
      </c>
      <c r="Q1620" s="1" t="n">
        <v>1</v>
      </c>
      <c r="R1620" s="1" t="n">
        <v>2.4257E-005</v>
      </c>
      <c r="S1620" s="1" t="n">
        <v>9.371E-007</v>
      </c>
      <c r="T1620" s="1" t="n">
        <v>3</v>
      </c>
      <c r="U1620" s="1" t="n">
        <v>0</v>
      </c>
      <c r="V1620" s="1" t="n">
        <v>0</v>
      </c>
      <c r="W1620" s="186" t="s">
        <v>1733</v>
      </c>
      <c r="X1620" s="1" t="s">
        <v>2204</v>
      </c>
      <c r="Y1620" s="1" t="s">
        <v>309</v>
      </c>
    </row>
    <row r="1621" customFormat="false" ht="14.25" hidden="false" customHeight="true" outlineLevel="0" collapsed="false">
      <c r="A1621" s="1" t="s">
        <v>2405</v>
      </c>
      <c r="B1621" s="1" t="s">
        <v>305</v>
      </c>
      <c r="C1621" s="1" t="n">
        <v>0</v>
      </c>
      <c r="D1621" s="1" t="n">
        <v>200</v>
      </c>
      <c r="E1621" s="1" t="n">
        <v>976</v>
      </c>
      <c r="F1621" s="1" t="s">
        <v>306</v>
      </c>
      <c r="G1621" s="184" t="n">
        <v>0.0024173</v>
      </c>
      <c r="H1621" s="184" t="n">
        <v>9.31E-005</v>
      </c>
      <c r="I1621" s="184" t="n">
        <v>-8.0584E-006</v>
      </c>
      <c r="J1621" s="184" t="n">
        <v>-5.619E-007</v>
      </c>
      <c r="K1621" s="184" t="n">
        <v>0.0024253</v>
      </c>
      <c r="L1621" s="184" t="n">
        <v>9.36E-005</v>
      </c>
      <c r="M1621" s="185" t="n">
        <v>2.21</v>
      </c>
      <c r="N1621" s="1" t="n">
        <v>0</v>
      </c>
      <c r="O1621" s="1" t="n">
        <v>0</v>
      </c>
      <c r="P1621" s="1" t="n">
        <v>0</v>
      </c>
      <c r="Q1621" s="1" t="n">
        <v>1</v>
      </c>
      <c r="R1621" s="1" t="n">
        <v>2.4253E-005</v>
      </c>
      <c r="S1621" s="1" t="n">
        <v>9.364E-007</v>
      </c>
      <c r="T1621" s="1" t="n">
        <v>3</v>
      </c>
      <c r="U1621" s="1" t="n">
        <v>0</v>
      </c>
      <c r="V1621" s="1" t="n">
        <v>0</v>
      </c>
      <c r="W1621" s="186" t="s">
        <v>2406</v>
      </c>
      <c r="X1621" s="1" t="s">
        <v>2204</v>
      </c>
      <c r="Y1621" s="1" t="s">
        <v>309</v>
      </c>
    </row>
    <row r="1622" customFormat="false" ht="14.25" hidden="false" customHeight="true" outlineLevel="0" collapsed="false">
      <c r="A1622" s="1" t="s">
        <v>2407</v>
      </c>
      <c r="B1622" s="1" t="s">
        <v>305</v>
      </c>
      <c r="C1622" s="1" t="n">
        <v>0</v>
      </c>
      <c r="D1622" s="1" t="n">
        <v>200</v>
      </c>
      <c r="E1622" s="1" t="n">
        <v>976</v>
      </c>
      <c r="F1622" s="1" t="s">
        <v>306</v>
      </c>
      <c r="G1622" s="184" t="n">
        <v>0.00062094</v>
      </c>
      <c r="H1622" s="184" t="n">
        <v>2.438E-005</v>
      </c>
      <c r="I1622" s="184" t="n">
        <v>-8.0584E-006</v>
      </c>
      <c r="J1622" s="184" t="n">
        <v>-5.619E-007</v>
      </c>
      <c r="K1622" s="184" t="n">
        <v>0.000629</v>
      </c>
      <c r="L1622" s="184" t="n">
        <v>2.4942E-005</v>
      </c>
      <c r="M1622" s="185" t="n">
        <v>2.27</v>
      </c>
      <c r="N1622" s="1" t="n">
        <v>0</v>
      </c>
      <c r="O1622" s="1" t="n">
        <v>0</v>
      </c>
      <c r="P1622" s="1" t="n">
        <v>0</v>
      </c>
      <c r="Q1622" s="1" t="n">
        <v>1</v>
      </c>
      <c r="R1622" s="1" t="n">
        <v>6.29E-006</v>
      </c>
      <c r="S1622" s="1" t="n">
        <v>2.494E-007</v>
      </c>
      <c r="T1622" s="1" t="n">
        <v>3</v>
      </c>
      <c r="U1622" s="1" t="n">
        <v>0</v>
      </c>
      <c r="V1622" s="1" t="n">
        <v>0</v>
      </c>
      <c r="W1622" s="186" t="s">
        <v>2408</v>
      </c>
      <c r="X1622" s="1" t="s">
        <v>2204</v>
      </c>
      <c r="Y1622" s="1" t="s">
        <v>309</v>
      </c>
    </row>
    <row r="1623" customFormat="false" ht="14.25" hidden="false" customHeight="true" outlineLevel="0" collapsed="false">
      <c r="A1623" s="1" t="s">
        <v>2407</v>
      </c>
      <c r="B1623" s="1" t="s">
        <v>305</v>
      </c>
      <c r="C1623" s="1" t="n">
        <v>0</v>
      </c>
      <c r="D1623" s="1" t="n">
        <v>200</v>
      </c>
      <c r="E1623" s="1" t="n">
        <v>976</v>
      </c>
      <c r="F1623" s="1" t="s">
        <v>306</v>
      </c>
      <c r="G1623" s="184" t="n">
        <v>0.0006211</v>
      </c>
      <c r="H1623" s="184" t="n">
        <v>2.398E-005</v>
      </c>
      <c r="I1623" s="184" t="n">
        <v>-8.0584E-006</v>
      </c>
      <c r="J1623" s="184" t="n">
        <v>-5.619E-007</v>
      </c>
      <c r="K1623" s="184" t="n">
        <v>0.00062916</v>
      </c>
      <c r="L1623" s="184" t="n">
        <v>2.4542E-005</v>
      </c>
      <c r="M1623" s="185" t="n">
        <v>2.23</v>
      </c>
      <c r="N1623" s="1" t="n">
        <v>0</v>
      </c>
      <c r="O1623" s="1" t="n">
        <v>0</v>
      </c>
      <c r="P1623" s="1" t="n">
        <v>0</v>
      </c>
      <c r="Q1623" s="1" t="n">
        <v>1</v>
      </c>
      <c r="R1623" s="1" t="n">
        <v>6.2916E-006</v>
      </c>
      <c r="S1623" s="1" t="n">
        <v>2.454E-007</v>
      </c>
      <c r="T1623" s="1" t="n">
        <v>3</v>
      </c>
      <c r="U1623" s="1" t="n">
        <v>0</v>
      </c>
      <c r="V1623" s="1" t="n">
        <v>0</v>
      </c>
      <c r="W1623" s="186" t="s">
        <v>2409</v>
      </c>
      <c r="X1623" s="1" t="s">
        <v>2204</v>
      </c>
      <c r="Y1623" s="1" t="s">
        <v>309</v>
      </c>
    </row>
    <row r="1624" customFormat="false" ht="14.25" hidden="false" customHeight="true" outlineLevel="0" collapsed="false">
      <c r="A1624" s="1" t="s">
        <v>2407</v>
      </c>
      <c r="B1624" s="1" t="s">
        <v>305</v>
      </c>
      <c r="C1624" s="1" t="n">
        <v>0</v>
      </c>
      <c r="D1624" s="1" t="n">
        <v>200</v>
      </c>
      <c r="E1624" s="1" t="n">
        <v>976</v>
      </c>
      <c r="F1624" s="1" t="s">
        <v>306</v>
      </c>
      <c r="G1624" s="184" t="n">
        <v>0.00062131</v>
      </c>
      <c r="H1624" s="184" t="n">
        <v>2.4158E-005</v>
      </c>
      <c r="I1624" s="184" t="n">
        <v>-8.0584E-006</v>
      </c>
      <c r="J1624" s="184" t="n">
        <v>-5.619E-007</v>
      </c>
      <c r="K1624" s="184" t="n">
        <v>0.00062937</v>
      </c>
      <c r="L1624" s="184" t="n">
        <v>2.472E-005</v>
      </c>
      <c r="M1624" s="185" t="n">
        <v>2.25</v>
      </c>
      <c r="N1624" s="1" t="n">
        <v>0</v>
      </c>
      <c r="O1624" s="1" t="n">
        <v>0</v>
      </c>
      <c r="P1624" s="1" t="n">
        <v>0</v>
      </c>
      <c r="Q1624" s="1" t="n">
        <v>1</v>
      </c>
      <c r="R1624" s="1" t="n">
        <v>6.2937E-006</v>
      </c>
      <c r="S1624" s="1" t="n">
        <v>2.472E-007</v>
      </c>
      <c r="T1624" s="1" t="n">
        <v>3</v>
      </c>
      <c r="U1624" s="1" t="n">
        <v>0</v>
      </c>
      <c r="V1624" s="1" t="n">
        <v>0</v>
      </c>
      <c r="W1624" s="186" t="s">
        <v>2410</v>
      </c>
      <c r="X1624" s="1" t="s">
        <v>2204</v>
      </c>
      <c r="Y1624" s="1" t="s">
        <v>309</v>
      </c>
    </row>
    <row r="1625" customFormat="false" ht="14.25" hidden="false" customHeight="true" outlineLevel="0" collapsed="false">
      <c r="A1625" s="1" t="s">
        <v>2411</v>
      </c>
      <c r="B1625" s="1" t="s">
        <v>305</v>
      </c>
      <c r="C1625" s="1" t="n">
        <v>0</v>
      </c>
      <c r="D1625" s="1" t="n">
        <v>200</v>
      </c>
      <c r="E1625" s="1" t="n">
        <v>976</v>
      </c>
      <c r="F1625" s="1" t="s">
        <v>306</v>
      </c>
      <c r="G1625" s="184" t="n">
        <v>0.0018284</v>
      </c>
      <c r="H1625" s="184" t="n">
        <v>6.42E-005</v>
      </c>
      <c r="I1625" s="184" t="n">
        <v>-8.0584E-006</v>
      </c>
      <c r="J1625" s="184" t="n">
        <v>-5.619E-007</v>
      </c>
      <c r="K1625" s="184" t="n">
        <v>0.0018365</v>
      </c>
      <c r="L1625" s="184" t="n">
        <v>6.48E-005</v>
      </c>
      <c r="M1625" s="185" t="n">
        <v>2.02</v>
      </c>
      <c r="N1625" s="1" t="n">
        <v>0</v>
      </c>
      <c r="O1625" s="1" t="n">
        <v>0</v>
      </c>
      <c r="P1625" s="1" t="n">
        <v>0</v>
      </c>
      <c r="Q1625" s="1" t="n">
        <v>1</v>
      </c>
      <c r="R1625" s="1" t="n">
        <v>1.8365E-005</v>
      </c>
      <c r="S1625" s="1" t="n">
        <v>6.476E-007</v>
      </c>
      <c r="T1625" s="1" t="n">
        <v>3</v>
      </c>
      <c r="U1625" s="1" t="n">
        <v>0</v>
      </c>
      <c r="V1625" s="1" t="n">
        <v>0</v>
      </c>
      <c r="W1625" s="186" t="s">
        <v>2412</v>
      </c>
      <c r="X1625" s="1" t="s">
        <v>2204</v>
      </c>
      <c r="Y1625" s="1" t="s">
        <v>309</v>
      </c>
    </row>
    <row r="1626" customFormat="false" ht="14.25" hidden="false" customHeight="true" outlineLevel="0" collapsed="false">
      <c r="A1626" s="1" t="s">
        <v>2411</v>
      </c>
      <c r="B1626" s="1" t="s">
        <v>305</v>
      </c>
      <c r="C1626" s="1" t="n">
        <v>0</v>
      </c>
      <c r="D1626" s="1" t="n">
        <v>200</v>
      </c>
      <c r="E1626" s="1" t="n">
        <v>976</v>
      </c>
      <c r="F1626" s="1" t="s">
        <v>306</v>
      </c>
      <c r="G1626" s="184" t="n">
        <v>0.0018264</v>
      </c>
      <c r="H1626" s="184" t="n">
        <v>6.4E-005</v>
      </c>
      <c r="I1626" s="184" t="n">
        <v>-8.0584E-006</v>
      </c>
      <c r="J1626" s="184" t="n">
        <v>-5.619E-007</v>
      </c>
      <c r="K1626" s="184" t="n">
        <v>0.0018345</v>
      </c>
      <c r="L1626" s="184" t="n">
        <v>6.45E-005</v>
      </c>
      <c r="M1626" s="185" t="n">
        <v>2.01</v>
      </c>
      <c r="N1626" s="1" t="n">
        <v>0</v>
      </c>
      <c r="O1626" s="1" t="n">
        <v>0</v>
      </c>
      <c r="P1626" s="1" t="n">
        <v>0</v>
      </c>
      <c r="Q1626" s="1" t="n">
        <v>1</v>
      </c>
      <c r="R1626" s="1" t="n">
        <v>1.8345E-005</v>
      </c>
      <c r="S1626" s="1" t="n">
        <v>6.454E-007</v>
      </c>
      <c r="T1626" s="1" t="n">
        <v>3</v>
      </c>
      <c r="U1626" s="1" t="n">
        <v>0</v>
      </c>
      <c r="V1626" s="1" t="n">
        <v>0</v>
      </c>
      <c r="W1626" s="186" t="s">
        <v>2413</v>
      </c>
      <c r="X1626" s="1" t="s">
        <v>2204</v>
      </c>
      <c r="Y1626" s="1" t="s">
        <v>309</v>
      </c>
    </row>
    <row r="1627" customFormat="false" ht="14.25" hidden="false" customHeight="true" outlineLevel="0" collapsed="false">
      <c r="A1627" s="1" t="s">
        <v>2411</v>
      </c>
      <c r="B1627" s="1" t="s">
        <v>305</v>
      </c>
      <c r="C1627" s="1" t="n">
        <v>0</v>
      </c>
      <c r="D1627" s="1" t="n">
        <v>200</v>
      </c>
      <c r="E1627" s="1" t="n">
        <v>976</v>
      </c>
      <c r="F1627" s="1" t="s">
        <v>306</v>
      </c>
      <c r="G1627" s="184" t="n">
        <v>0.0018278</v>
      </c>
      <c r="H1627" s="184" t="n">
        <v>6.38E-005</v>
      </c>
      <c r="I1627" s="184" t="n">
        <v>-8.0584E-006</v>
      </c>
      <c r="J1627" s="184" t="n">
        <v>-5.619E-007</v>
      </c>
      <c r="K1627" s="184" t="n">
        <v>0.0018359</v>
      </c>
      <c r="L1627" s="184" t="n">
        <v>6.44E-005</v>
      </c>
      <c r="M1627" s="185" t="n">
        <v>2.01</v>
      </c>
      <c r="N1627" s="1" t="n">
        <v>0</v>
      </c>
      <c r="O1627" s="1" t="n">
        <v>0</v>
      </c>
      <c r="P1627" s="1" t="n">
        <v>0</v>
      </c>
      <c r="Q1627" s="1" t="n">
        <v>1</v>
      </c>
      <c r="R1627" s="1" t="n">
        <v>1.8359E-005</v>
      </c>
      <c r="S1627" s="1" t="n">
        <v>6.436E-007</v>
      </c>
      <c r="T1627" s="1" t="n">
        <v>3</v>
      </c>
      <c r="U1627" s="1" t="n">
        <v>0</v>
      </c>
      <c r="V1627" s="1" t="n">
        <v>0</v>
      </c>
      <c r="W1627" s="186" t="s">
        <v>2414</v>
      </c>
      <c r="X1627" s="1" t="s">
        <v>2204</v>
      </c>
      <c r="Y1627" s="1" t="s">
        <v>309</v>
      </c>
    </row>
    <row r="1628" customFormat="false" ht="14.25" hidden="false" customHeight="true" outlineLevel="0" collapsed="false">
      <c r="A1628" s="1" t="s">
        <v>2415</v>
      </c>
      <c r="B1628" s="1" t="s">
        <v>305</v>
      </c>
      <c r="C1628" s="1" t="n">
        <v>0</v>
      </c>
      <c r="D1628" s="1" t="n">
        <v>200</v>
      </c>
      <c r="E1628" s="1" t="n">
        <v>976</v>
      </c>
      <c r="F1628" s="1" t="s">
        <v>306</v>
      </c>
      <c r="G1628" s="184" t="n">
        <v>0.000848</v>
      </c>
      <c r="H1628" s="184" t="n">
        <v>3.0524E-005</v>
      </c>
      <c r="I1628" s="184" t="n">
        <v>-8.0584E-006</v>
      </c>
      <c r="J1628" s="184" t="n">
        <v>-5.619E-007</v>
      </c>
      <c r="K1628" s="184" t="n">
        <v>0.00085605</v>
      </c>
      <c r="L1628" s="184" t="n">
        <v>3.1086E-005</v>
      </c>
      <c r="M1628" s="185" t="n">
        <v>2.08</v>
      </c>
      <c r="N1628" s="1" t="n">
        <v>0</v>
      </c>
      <c r="O1628" s="1" t="n">
        <v>0</v>
      </c>
      <c r="P1628" s="1" t="n">
        <v>0</v>
      </c>
      <c r="Q1628" s="1" t="n">
        <v>1</v>
      </c>
      <c r="R1628" s="1" t="n">
        <v>8.5605E-006</v>
      </c>
      <c r="S1628" s="1" t="n">
        <v>3.109E-007</v>
      </c>
      <c r="T1628" s="1" t="n">
        <v>3</v>
      </c>
      <c r="U1628" s="1" t="n">
        <v>0</v>
      </c>
      <c r="V1628" s="1" t="n">
        <v>0</v>
      </c>
      <c r="W1628" s="186" t="s">
        <v>401</v>
      </c>
      <c r="X1628" s="1" t="s">
        <v>2204</v>
      </c>
      <c r="Y1628" s="1" t="s">
        <v>309</v>
      </c>
    </row>
    <row r="1629" customFormat="false" ht="14.25" hidden="false" customHeight="true" outlineLevel="0" collapsed="false">
      <c r="A1629" s="1" t="s">
        <v>2415</v>
      </c>
      <c r="B1629" s="1" t="s">
        <v>305</v>
      </c>
      <c r="C1629" s="1" t="n">
        <v>0</v>
      </c>
      <c r="D1629" s="1" t="n">
        <v>200</v>
      </c>
      <c r="E1629" s="1" t="n">
        <v>976</v>
      </c>
      <c r="F1629" s="1" t="s">
        <v>306</v>
      </c>
      <c r="G1629" s="184" t="n">
        <v>0.00084772</v>
      </c>
      <c r="H1629" s="184" t="n">
        <v>3.0079E-005</v>
      </c>
      <c r="I1629" s="184" t="n">
        <v>-8.0584E-006</v>
      </c>
      <c r="J1629" s="184" t="n">
        <v>-5.619E-007</v>
      </c>
      <c r="K1629" s="184" t="n">
        <v>0.00085578</v>
      </c>
      <c r="L1629" s="184" t="n">
        <v>3.0641E-005</v>
      </c>
      <c r="M1629" s="185" t="n">
        <v>2.05</v>
      </c>
      <c r="N1629" s="1" t="n">
        <v>0</v>
      </c>
      <c r="O1629" s="1" t="n">
        <v>0</v>
      </c>
      <c r="P1629" s="1" t="n">
        <v>0</v>
      </c>
      <c r="Q1629" s="1" t="n">
        <v>1</v>
      </c>
      <c r="R1629" s="1" t="n">
        <v>8.5578E-006</v>
      </c>
      <c r="S1629" s="1" t="n">
        <v>3.064E-007</v>
      </c>
      <c r="T1629" s="1" t="n">
        <v>3</v>
      </c>
      <c r="U1629" s="1" t="n">
        <v>0</v>
      </c>
      <c r="V1629" s="1" t="n">
        <v>0</v>
      </c>
      <c r="W1629" s="186" t="s">
        <v>402</v>
      </c>
      <c r="X1629" s="1" t="s">
        <v>2204</v>
      </c>
      <c r="Y1629" s="1" t="s">
        <v>309</v>
      </c>
    </row>
    <row r="1630" customFormat="false" ht="14.25" hidden="false" customHeight="true" outlineLevel="0" collapsed="false">
      <c r="A1630" s="1" t="s">
        <v>2415</v>
      </c>
      <c r="B1630" s="1" t="s">
        <v>305</v>
      </c>
      <c r="C1630" s="1" t="n">
        <v>0</v>
      </c>
      <c r="D1630" s="1" t="n">
        <v>200</v>
      </c>
      <c r="E1630" s="1" t="n">
        <v>976</v>
      </c>
      <c r="F1630" s="1" t="s">
        <v>306</v>
      </c>
      <c r="G1630" s="184" t="n">
        <v>0.00084871</v>
      </c>
      <c r="H1630" s="184" t="n">
        <v>3.0933E-005</v>
      </c>
      <c r="I1630" s="184" t="n">
        <v>-8.0584E-006</v>
      </c>
      <c r="J1630" s="184" t="n">
        <v>-5.619E-007</v>
      </c>
      <c r="K1630" s="184" t="n">
        <v>0.00085677</v>
      </c>
      <c r="L1630" s="184" t="n">
        <v>3.1495E-005</v>
      </c>
      <c r="M1630" s="185" t="n">
        <v>2.11</v>
      </c>
      <c r="N1630" s="1" t="n">
        <v>0</v>
      </c>
      <c r="O1630" s="1" t="n">
        <v>0</v>
      </c>
      <c r="P1630" s="1" t="n">
        <v>0</v>
      </c>
      <c r="Q1630" s="1" t="n">
        <v>1</v>
      </c>
      <c r="R1630" s="1" t="n">
        <v>8.5677E-006</v>
      </c>
      <c r="S1630" s="1" t="n">
        <v>3.149E-007</v>
      </c>
      <c r="T1630" s="1" t="n">
        <v>3</v>
      </c>
      <c r="U1630" s="1" t="n">
        <v>0</v>
      </c>
      <c r="V1630" s="1" t="n">
        <v>0</v>
      </c>
      <c r="W1630" s="186" t="s">
        <v>2416</v>
      </c>
      <c r="X1630" s="1" t="s">
        <v>2204</v>
      </c>
      <c r="Y1630" s="1" t="s">
        <v>309</v>
      </c>
    </row>
    <row r="1631" customFormat="false" ht="14.25" hidden="false" customHeight="true" outlineLevel="0" collapsed="false">
      <c r="A1631" s="1" t="s">
        <v>2417</v>
      </c>
      <c r="B1631" s="1" t="s">
        <v>305</v>
      </c>
      <c r="C1631" s="1" t="n">
        <v>0</v>
      </c>
      <c r="D1631" s="1" t="n">
        <v>200</v>
      </c>
      <c r="E1631" s="1" t="n">
        <v>976</v>
      </c>
      <c r="F1631" s="1" t="s">
        <v>306</v>
      </c>
      <c r="G1631" s="184" t="n">
        <v>0.0004412</v>
      </c>
      <c r="H1631" s="184" t="n">
        <v>1.7062E-005</v>
      </c>
      <c r="I1631" s="184" t="n">
        <v>-8.0584E-006</v>
      </c>
      <c r="J1631" s="184" t="n">
        <v>-5.619E-007</v>
      </c>
      <c r="K1631" s="184" t="n">
        <v>0.00044926</v>
      </c>
      <c r="L1631" s="184" t="n">
        <v>1.7624E-005</v>
      </c>
      <c r="M1631" s="185" t="n">
        <v>2.25</v>
      </c>
      <c r="N1631" s="1" t="n">
        <v>0</v>
      </c>
      <c r="O1631" s="1" t="n">
        <v>0</v>
      </c>
      <c r="P1631" s="1" t="n">
        <v>0</v>
      </c>
      <c r="Q1631" s="1" t="n">
        <v>1</v>
      </c>
      <c r="R1631" s="1" t="n">
        <v>4.4926E-006</v>
      </c>
      <c r="S1631" s="1" t="n">
        <v>1.762E-007</v>
      </c>
      <c r="T1631" s="1" t="n">
        <v>3</v>
      </c>
      <c r="U1631" s="1" t="n">
        <v>0</v>
      </c>
      <c r="V1631" s="1" t="n">
        <v>0</v>
      </c>
      <c r="W1631" s="186" t="s">
        <v>2418</v>
      </c>
      <c r="X1631" s="1" t="s">
        <v>2204</v>
      </c>
      <c r="Y1631" s="1" t="s">
        <v>309</v>
      </c>
    </row>
    <row r="1632" customFormat="false" ht="14.25" hidden="false" customHeight="true" outlineLevel="0" collapsed="false">
      <c r="A1632" s="1" t="s">
        <v>2417</v>
      </c>
      <c r="B1632" s="1" t="s">
        <v>305</v>
      </c>
      <c r="C1632" s="1" t="n">
        <v>0</v>
      </c>
      <c r="D1632" s="1" t="n">
        <v>200</v>
      </c>
      <c r="E1632" s="1" t="n">
        <v>976</v>
      </c>
      <c r="F1632" s="1" t="s">
        <v>306</v>
      </c>
      <c r="G1632" s="184" t="n">
        <v>0.000441</v>
      </c>
      <c r="H1632" s="184" t="n">
        <v>1.6752E-005</v>
      </c>
      <c r="I1632" s="184" t="n">
        <v>-8.0584E-006</v>
      </c>
      <c r="J1632" s="184" t="n">
        <v>-5.619E-007</v>
      </c>
      <c r="K1632" s="184" t="n">
        <v>0.00044905</v>
      </c>
      <c r="L1632" s="184" t="n">
        <v>1.7314E-005</v>
      </c>
      <c r="M1632" s="185" t="n">
        <v>2.21</v>
      </c>
      <c r="N1632" s="1" t="n">
        <v>0</v>
      </c>
      <c r="O1632" s="1" t="n">
        <v>0</v>
      </c>
      <c r="P1632" s="1" t="n">
        <v>0</v>
      </c>
      <c r="Q1632" s="1" t="n">
        <v>1</v>
      </c>
      <c r="R1632" s="1" t="n">
        <v>4.4905E-006</v>
      </c>
      <c r="S1632" s="1" t="n">
        <v>1.731E-007</v>
      </c>
      <c r="T1632" s="1" t="n">
        <v>3</v>
      </c>
      <c r="U1632" s="1" t="n">
        <v>0</v>
      </c>
      <c r="V1632" s="1" t="n">
        <v>0</v>
      </c>
      <c r="W1632" s="186" t="s">
        <v>2419</v>
      </c>
      <c r="X1632" s="1" t="s">
        <v>2204</v>
      </c>
      <c r="Y1632" s="1" t="s">
        <v>309</v>
      </c>
    </row>
    <row r="1633" customFormat="false" ht="14.25" hidden="false" customHeight="true" outlineLevel="0" collapsed="false">
      <c r="A1633" s="1" t="s">
        <v>2417</v>
      </c>
      <c r="B1633" s="1" t="s">
        <v>305</v>
      </c>
      <c r="C1633" s="1" t="n">
        <v>0</v>
      </c>
      <c r="D1633" s="1" t="n">
        <v>200</v>
      </c>
      <c r="E1633" s="1" t="n">
        <v>976</v>
      </c>
      <c r="F1633" s="1" t="s">
        <v>306</v>
      </c>
      <c r="G1633" s="184" t="n">
        <v>0.00044117</v>
      </c>
      <c r="H1633" s="184" t="n">
        <v>1.7279E-005</v>
      </c>
      <c r="I1633" s="184" t="n">
        <v>-8.0584E-006</v>
      </c>
      <c r="J1633" s="184" t="n">
        <v>-5.619E-007</v>
      </c>
      <c r="K1633" s="184" t="n">
        <v>0.00044923</v>
      </c>
      <c r="L1633" s="184" t="n">
        <v>1.7841E-005</v>
      </c>
      <c r="M1633" s="185" t="n">
        <v>2.27</v>
      </c>
      <c r="N1633" s="1" t="n">
        <v>0</v>
      </c>
      <c r="O1633" s="1" t="n">
        <v>0</v>
      </c>
      <c r="P1633" s="1" t="n">
        <v>0</v>
      </c>
      <c r="Q1633" s="1" t="n">
        <v>1</v>
      </c>
      <c r="R1633" s="1" t="n">
        <v>4.4923E-006</v>
      </c>
      <c r="S1633" s="1" t="n">
        <v>1.784E-007</v>
      </c>
      <c r="T1633" s="1" t="n">
        <v>3</v>
      </c>
      <c r="U1633" s="1" t="n">
        <v>0</v>
      </c>
      <c r="V1633" s="1" t="n">
        <v>0</v>
      </c>
      <c r="W1633" s="186" t="s">
        <v>2420</v>
      </c>
      <c r="X1633" s="1" t="s">
        <v>2204</v>
      </c>
      <c r="Y1633" s="1" t="s">
        <v>309</v>
      </c>
    </row>
    <row r="1634" customFormat="false" ht="14.25" hidden="false" customHeight="true" outlineLevel="0" collapsed="false">
      <c r="A1634" s="1" t="s">
        <v>2421</v>
      </c>
      <c r="B1634" s="1" t="s">
        <v>305</v>
      </c>
      <c r="C1634" s="1" t="n">
        <v>0</v>
      </c>
      <c r="D1634" s="1" t="n">
        <v>200</v>
      </c>
      <c r="E1634" s="1" t="n">
        <v>976</v>
      </c>
      <c r="F1634" s="1" t="s">
        <v>306</v>
      </c>
      <c r="G1634" s="184" t="n">
        <v>0.00044162</v>
      </c>
      <c r="H1634" s="184" t="n">
        <v>1.5991E-005</v>
      </c>
      <c r="I1634" s="184" t="n">
        <v>-8.0584E-006</v>
      </c>
      <c r="J1634" s="184" t="n">
        <v>-5.619E-007</v>
      </c>
      <c r="K1634" s="184" t="n">
        <v>0.00044967</v>
      </c>
      <c r="L1634" s="184" t="n">
        <v>1.6553E-005</v>
      </c>
      <c r="M1634" s="185" t="n">
        <v>2.11</v>
      </c>
      <c r="N1634" s="1" t="n">
        <v>0</v>
      </c>
      <c r="O1634" s="1" t="n">
        <v>0</v>
      </c>
      <c r="P1634" s="1" t="n">
        <v>0</v>
      </c>
      <c r="Q1634" s="1" t="n">
        <v>1</v>
      </c>
      <c r="R1634" s="1" t="n">
        <v>4.4967E-006</v>
      </c>
      <c r="S1634" s="1" t="n">
        <v>1.655E-007</v>
      </c>
      <c r="T1634" s="1" t="n">
        <v>3</v>
      </c>
      <c r="U1634" s="1" t="n">
        <v>0</v>
      </c>
      <c r="V1634" s="1" t="n">
        <v>0</v>
      </c>
      <c r="W1634" s="186" t="s">
        <v>2422</v>
      </c>
      <c r="X1634" s="1" t="s">
        <v>2204</v>
      </c>
      <c r="Y1634" s="1" t="s">
        <v>309</v>
      </c>
    </row>
    <row r="1635" customFormat="false" ht="14.25" hidden="false" customHeight="true" outlineLevel="0" collapsed="false">
      <c r="A1635" s="1" t="s">
        <v>2421</v>
      </c>
      <c r="B1635" s="1" t="s">
        <v>305</v>
      </c>
      <c r="C1635" s="1" t="n">
        <v>0</v>
      </c>
      <c r="D1635" s="1" t="n">
        <v>200</v>
      </c>
      <c r="E1635" s="1" t="n">
        <v>976</v>
      </c>
      <c r="F1635" s="1" t="s">
        <v>306</v>
      </c>
      <c r="G1635" s="184" t="n">
        <v>0.00044274</v>
      </c>
      <c r="H1635" s="184" t="n">
        <v>1.6899E-005</v>
      </c>
      <c r="I1635" s="184" t="n">
        <v>-8.0584E-006</v>
      </c>
      <c r="J1635" s="184" t="n">
        <v>-5.619E-007</v>
      </c>
      <c r="K1635" s="184" t="n">
        <v>0.0004508</v>
      </c>
      <c r="L1635" s="184" t="n">
        <v>1.7461E-005</v>
      </c>
      <c r="M1635" s="185" t="n">
        <v>2.22</v>
      </c>
      <c r="N1635" s="1" t="n">
        <v>0</v>
      </c>
      <c r="O1635" s="1" t="n">
        <v>0</v>
      </c>
      <c r="P1635" s="1" t="n">
        <v>0</v>
      </c>
      <c r="Q1635" s="1" t="n">
        <v>1</v>
      </c>
      <c r="R1635" s="1" t="n">
        <v>4.508E-006</v>
      </c>
      <c r="S1635" s="1" t="n">
        <v>1.746E-007</v>
      </c>
      <c r="T1635" s="1" t="n">
        <v>3</v>
      </c>
      <c r="U1635" s="1" t="n">
        <v>0</v>
      </c>
      <c r="V1635" s="1" t="n">
        <v>0</v>
      </c>
      <c r="W1635" s="186" t="s">
        <v>1224</v>
      </c>
      <c r="X1635" s="1" t="s">
        <v>2204</v>
      </c>
      <c r="Y1635" s="1" t="s">
        <v>309</v>
      </c>
    </row>
    <row r="1636" customFormat="false" ht="14.25" hidden="false" customHeight="true" outlineLevel="0" collapsed="false">
      <c r="A1636" s="1" t="s">
        <v>2421</v>
      </c>
      <c r="B1636" s="1" t="s">
        <v>305</v>
      </c>
      <c r="C1636" s="1" t="n">
        <v>0</v>
      </c>
      <c r="D1636" s="1" t="n">
        <v>200</v>
      </c>
      <c r="E1636" s="1" t="n">
        <v>976</v>
      </c>
      <c r="F1636" s="1" t="s">
        <v>306</v>
      </c>
      <c r="G1636" s="184" t="n">
        <v>0.00044299</v>
      </c>
      <c r="H1636" s="184" t="n">
        <v>1.6601E-005</v>
      </c>
      <c r="I1636" s="184" t="n">
        <v>-8.0584E-006</v>
      </c>
      <c r="J1636" s="184" t="n">
        <v>-5.619E-007</v>
      </c>
      <c r="K1636" s="184" t="n">
        <v>0.00045105</v>
      </c>
      <c r="L1636" s="184" t="n">
        <v>1.7163E-005</v>
      </c>
      <c r="M1636" s="185" t="n">
        <v>2.18</v>
      </c>
      <c r="N1636" s="1" t="n">
        <v>0</v>
      </c>
      <c r="O1636" s="1" t="n">
        <v>0</v>
      </c>
      <c r="P1636" s="1" t="n">
        <v>0</v>
      </c>
      <c r="Q1636" s="1" t="n">
        <v>1</v>
      </c>
      <c r="R1636" s="1" t="n">
        <v>4.5105E-006</v>
      </c>
      <c r="S1636" s="1" t="n">
        <v>1.716E-007</v>
      </c>
      <c r="T1636" s="1" t="n">
        <v>3</v>
      </c>
      <c r="U1636" s="1" t="n">
        <v>0</v>
      </c>
      <c r="V1636" s="1" t="n">
        <v>0</v>
      </c>
      <c r="W1636" s="186" t="s">
        <v>2423</v>
      </c>
      <c r="X1636" s="1" t="s">
        <v>2204</v>
      </c>
      <c r="Y1636" s="1" t="s">
        <v>309</v>
      </c>
    </row>
    <row r="1637" customFormat="false" ht="14.25" hidden="false" customHeight="true" outlineLevel="0" collapsed="false">
      <c r="A1637" s="1" t="s">
        <v>2424</v>
      </c>
      <c r="B1637" s="1" t="s">
        <v>305</v>
      </c>
      <c r="C1637" s="1" t="n">
        <v>0</v>
      </c>
      <c r="D1637" s="1" t="n">
        <v>200</v>
      </c>
      <c r="E1637" s="1" t="n">
        <v>976</v>
      </c>
      <c r="F1637" s="1" t="s">
        <v>306</v>
      </c>
      <c r="G1637" s="184" t="n">
        <v>0.00084828</v>
      </c>
      <c r="H1637" s="184" t="n">
        <v>3.1356E-005</v>
      </c>
      <c r="I1637" s="184" t="n">
        <v>-8.0584E-006</v>
      </c>
      <c r="J1637" s="184" t="n">
        <v>-5.619E-007</v>
      </c>
      <c r="K1637" s="184" t="n">
        <v>0.00085634</v>
      </c>
      <c r="L1637" s="184" t="n">
        <v>3.1918E-005</v>
      </c>
      <c r="M1637" s="185" t="n">
        <v>2.13</v>
      </c>
      <c r="N1637" s="1" t="n">
        <v>0</v>
      </c>
      <c r="O1637" s="1" t="n">
        <v>0</v>
      </c>
      <c r="P1637" s="1" t="n">
        <v>0</v>
      </c>
      <c r="Q1637" s="1" t="n">
        <v>1</v>
      </c>
      <c r="R1637" s="1" t="n">
        <v>8.5634E-006</v>
      </c>
      <c r="S1637" s="1" t="n">
        <v>3.192E-007</v>
      </c>
      <c r="T1637" s="1" t="n">
        <v>3</v>
      </c>
      <c r="U1637" s="1" t="n">
        <v>0</v>
      </c>
      <c r="V1637" s="1" t="n">
        <v>0</v>
      </c>
      <c r="W1637" s="186" t="s">
        <v>2425</v>
      </c>
      <c r="X1637" s="1" t="s">
        <v>2204</v>
      </c>
      <c r="Y1637" s="1" t="s">
        <v>309</v>
      </c>
    </row>
    <row r="1638" customFormat="false" ht="14.25" hidden="false" customHeight="true" outlineLevel="0" collapsed="false">
      <c r="A1638" s="1" t="s">
        <v>2424</v>
      </c>
      <c r="B1638" s="1" t="s">
        <v>305</v>
      </c>
      <c r="C1638" s="1" t="n">
        <v>0</v>
      </c>
      <c r="D1638" s="1" t="n">
        <v>200</v>
      </c>
      <c r="E1638" s="1" t="n">
        <v>976</v>
      </c>
      <c r="F1638" s="1" t="s">
        <v>306</v>
      </c>
      <c r="G1638" s="184" t="n">
        <v>0.00084887</v>
      </c>
      <c r="H1638" s="184" t="n">
        <v>3.2308E-005</v>
      </c>
      <c r="I1638" s="184" t="n">
        <v>-8.0584E-006</v>
      </c>
      <c r="J1638" s="184" t="n">
        <v>-5.619E-007</v>
      </c>
      <c r="K1638" s="184" t="n">
        <v>0.00085692</v>
      </c>
      <c r="L1638" s="184" t="n">
        <v>3.287E-005</v>
      </c>
      <c r="M1638" s="185" t="n">
        <v>2.2</v>
      </c>
      <c r="N1638" s="1" t="n">
        <v>0</v>
      </c>
      <c r="O1638" s="1" t="n">
        <v>0</v>
      </c>
      <c r="P1638" s="1" t="n">
        <v>0</v>
      </c>
      <c r="Q1638" s="1" t="n">
        <v>1</v>
      </c>
      <c r="R1638" s="1" t="n">
        <v>8.5692E-006</v>
      </c>
      <c r="S1638" s="1" t="n">
        <v>3.287E-007</v>
      </c>
      <c r="T1638" s="1" t="n">
        <v>3</v>
      </c>
      <c r="U1638" s="1" t="n">
        <v>0</v>
      </c>
      <c r="V1638" s="1" t="n">
        <v>0</v>
      </c>
      <c r="W1638" s="186" t="s">
        <v>2426</v>
      </c>
      <c r="X1638" s="1" t="s">
        <v>2204</v>
      </c>
      <c r="Y1638" s="1" t="s">
        <v>309</v>
      </c>
    </row>
    <row r="1639" customFormat="false" ht="14.25" hidden="false" customHeight="true" outlineLevel="0" collapsed="false">
      <c r="A1639" s="1" t="s">
        <v>2424</v>
      </c>
      <c r="B1639" s="1" t="s">
        <v>305</v>
      </c>
      <c r="C1639" s="1" t="n">
        <v>0</v>
      </c>
      <c r="D1639" s="1" t="n">
        <v>200</v>
      </c>
      <c r="E1639" s="1" t="n">
        <v>976</v>
      </c>
      <c r="F1639" s="1" t="s">
        <v>306</v>
      </c>
      <c r="G1639" s="184" t="n">
        <v>0.00084774</v>
      </c>
      <c r="H1639" s="184" t="n">
        <v>3.0995E-005</v>
      </c>
      <c r="I1639" s="184" t="n">
        <v>-8.0584E-006</v>
      </c>
      <c r="J1639" s="184" t="n">
        <v>-5.619E-007</v>
      </c>
      <c r="K1639" s="184" t="n">
        <v>0.0008558</v>
      </c>
      <c r="L1639" s="184" t="n">
        <v>3.1557E-005</v>
      </c>
      <c r="M1639" s="185" t="n">
        <v>2.11</v>
      </c>
      <c r="N1639" s="1" t="n">
        <v>0</v>
      </c>
      <c r="O1639" s="1" t="n">
        <v>0</v>
      </c>
      <c r="P1639" s="1" t="n">
        <v>0</v>
      </c>
      <c r="Q1639" s="1" t="n">
        <v>1</v>
      </c>
      <c r="R1639" s="1" t="n">
        <v>8.558E-006</v>
      </c>
      <c r="S1639" s="1" t="n">
        <v>3.156E-007</v>
      </c>
      <c r="T1639" s="1" t="n">
        <v>3</v>
      </c>
      <c r="U1639" s="1" t="n">
        <v>0</v>
      </c>
      <c r="V1639" s="1" t="n">
        <v>0</v>
      </c>
      <c r="W1639" s="186" t="s">
        <v>2427</v>
      </c>
      <c r="X1639" s="1" t="s">
        <v>2204</v>
      </c>
      <c r="Y1639" s="1" t="s">
        <v>309</v>
      </c>
    </row>
    <row r="1640" customFormat="false" ht="14.25" hidden="false" customHeight="true" outlineLevel="0" collapsed="false">
      <c r="A1640" s="1" t="s">
        <v>2428</v>
      </c>
      <c r="B1640" s="1" t="s">
        <v>305</v>
      </c>
      <c r="C1640" s="1" t="n">
        <v>0</v>
      </c>
      <c r="D1640" s="1" t="n">
        <v>200</v>
      </c>
      <c r="E1640" s="1" t="n">
        <v>976</v>
      </c>
      <c r="F1640" s="1" t="s">
        <v>306</v>
      </c>
      <c r="G1640" s="184" t="n">
        <v>0.0034444</v>
      </c>
      <c r="H1640" s="184" t="n">
        <v>0.0001195</v>
      </c>
      <c r="I1640" s="184" t="n">
        <v>-8.0584E-006</v>
      </c>
      <c r="J1640" s="184" t="n">
        <v>-5.619E-007</v>
      </c>
      <c r="K1640" s="184" t="n">
        <v>0.0034525</v>
      </c>
      <c r="L1640" s="184" t="n">
        <v>0.0001201</v>
      </c>
      <c r="M1640" s="185" t="n">
        <v>1.99</v>
      </c>
      <c r="N1640" s="1" t="n">
        <v>0</v>
      </c>
      <c r="O1640" s="1" t="n">
        <v>0</v>
      </c>
      <c r="P1640" s="1" t="n">
        <v>0</v>
      </c>
      <c r="Q1640" s="1" t="n">
        <v>1</v>
      </c>
      <c r="R1640" s="1" t="n">
        <v>3.4525E-005</v>
      </c>
      <c r="S1640" s="1" t="n">
        <v>1.2006E-006</v>
      </c>
      <c r="T1640" s="1" t="n">
        <v>4</v>
      </c>
      <c r="U1640" s="1" t="n">
        <v>0</v>
      </c>
      <c r="V1640" s="1" t="n">
        <v>0</v>
      </c>
      <c r="W1640" s="186" t="s">
        <v>2429</v>
      </c>
      <c r="X1640" s="1" t="s">
        <v>2204</v>
      </c>
      <c r="Y1640" s="1" t="s">
        <v>309</v>
      </c>
    </row>
    <row r="1641" customFormat="false" ht="14.25" hidden="false" customHeight="true" outlineLevel="0" collapsed="false">
      <c r="A1641" s="1" t="s">
        <v>2428</v>
      </c>
      <c r="B1641" s="1" t="s">
        <v>305</v>
      </c>
      <c r="C1641" s="1" t="n">
        <v>0</v>
      </c>
      <c r="D1641" s="1" t="n">
        <v>200</v>
      </c>
      <c r="E1641" s="1" t="n">
        <v>976</v>
      </c>
      <c r="F1641" s="1" t="s">
        <v>306</v>
      </c>
      <c r="G1641" s="184" t="n">
        <v>0.0034442</v>
      </c>
      <c r="H1641" s="184" t="n">
        <v>0.0001187</v>
      </c>
      <c r="I1641" s="184" t="n">
        <v>-8.0584E-006</v>
      </c>
      <c r="J1641" s="184" t="n">
        <v>-5.619E-007</v>
      </c>
      <c r="K1641" s="184" t="n">
        <v>0.0034523</v>
      </c>
      <c r="L1641" s="184" t="n">
        <v>0.0001193</v>
      </c>
      <c r="M1641" s="185" t="n">
        <v>1.98</v>
      </c>
      <c r="N1641" s="1" t="n">
        <v>0</v>
      </c>
      <c r="O1641" s="1" t="n">
        <v>0</v>
      </c>
      <c r="P1641" s="1" t="n">
        <v>0</v>
      </c>
      <c r="Q1641" s="1" t="n">
        <v>1</v>
      </c>
      <c r="R1641" s="1" t="n">
        <v>3.4523E-005</v>
      </c>
      <c r="S1641" s="1" t="n">
        <v>1.1931E-006</v>
      </c>
      <c r="T1641" s="1" t="n">
        <v>4</v>
      </c>
      <c r="U1641" s="1" t="n">
        <v>0</v>
      </c>
      <c r="V1641" s="1" t="n">
        <v>0</v>
      </c>
      <c r="W1641" s="186" t="s">
        <v>2430</v>
      </c>
      <c r="X1641" s="1" t="s">
        <v>2204</v>
      </c>
      <c r="Y1641" s="1" t="s">
        <v>309</v>
      </c>
    </row>
    <row r="1642" customFormat="false" ht="14.25" hidden="false" customHeight="true" outlineLevel="0" collapsed="false">
      <c r="A1642" s="1" t="s">
        <v>2428</v>
      </c>
      <c r="B1642" s="1" t="s">
        <v>305</v>
      </c>
      <c r="C1642" s="1" t="n">
        <v>0</v>
      </c>
      <c r="D1642" s="1" t="n">
        <v>200</v>
      </c>
      <c r="E1642" s="1" t="n">
        <v>976</v>
      </c>
      <c r="F1642" s="1" t="s">
        <v>306</v>
      </c>
      <c r="G1642" s="184" t="n">
        <v>0.0034457</v>
      </c>
      <c r="H1642" s="184" t="n">
        <v>0.0001191</v>
      </c>
      <c r="I1642" s="184" t="n">
        <v>-8.0584E-006</v>
      </c>
      <c r="J1642" s="184" t="n">
        <v>-5.619E-007</v>
      </c>
      <c r="K1642" s="184" t="n">
        <v>0.0034537</v>
      </c>
      <c r="L1642" s="184" t="n">
        <v>0.0001197</v>
      </c>
      <c r="M1642" s="185" t="n">
        <v>1.98</v>
      </c>
      <c r="N1642" s="1" t="n">
        <v>0</v>
      </c>
      <c r="O1642" s="1" t="n">
        <v>0</v>
      </c>
      <c r="P1642" s="1" t="n">
        <v>0</v>
      </c>
      <c r="Q1642" s="1" t="n">
        <v>1</v>
      </c>
      <c r="R1642" s="1" t="n">
        <v>3.4537E-005</v>
      </c>
      <c r="S1642" s="1" t="n">
        <v>1.1965E-006</v>
      </c>
      <c r="T1642" s="1" t="n">
        <v>4</v>
      </c>
      <c r="U1642" s="1" t="n">
        <v>0</v>
      </c>
      <c r="V1642" s="1" t="n">
        <v>0</v>
      </c>
      <c r="W1642" s="186" t="s">
        <v>2431</v>
      </c>
      <c r="X1642" s="1" t="s">
        <v>2204</v>
      </c>
      <c r="Y1642" s="1" t="s">
        <v>309</v>
      </c>
    </row>
    <row r="1643" customFormat="false" ht="14.25" hidden="false" customHeight="true" outlineLevel="0" collapsed="false">
      <c r="A1643" s="1" t="s">
        <v>2432</v>
      </c>
      <c r="B1643" s="1" t="s">
        <v>305</v>
      </c>
      <c r="C1643" s="1" t="n">
        <v>0</v>
      </c>
      <c r="D1643" s="1" t="n">
        <v>200</v>
      </c>
      <c r="E1643" s="1" t="n">
        <v>976</v>
      </c>
      <c r="F1643" s="1" t="s">
        <v>306</v>
      </c>
      <c r="G1643" s="184" t="n">
        <v>0.0037609</v>
      </c>
      <c r="H1643" s="184" t="n">
        <v>0.0001243</v>
      </c>
      <c r="I1643" s="184" t="n">
        <v>-8.0584E-006</v>
      </c>
      <c r="J1643" s="184" t="n">
        <v>-5.619E-007</v>
      </c>
      <c r="K1643" s="184" t="n">
        <v>0.003769</v>
      </c>
      <c r="L1643" s="184" t="n">
        <v>0.0001249</v>
      </c>
      <c r="M1643" s="185" t="n">
        <v>1.9</v>
      </c>
      <c r="N1643" s="1" t="n">
        <v>0</v>
      </c>
      <c r="O1643" s="1" t="n">
        <v>0</v>
      </c>
      <c r="P1643" s="1" t="n">
        <v>0</v>
      </c>
      <c r="Q1643" s="1" t="n">
        <v>1</v>
      </c>
      <c r="R1643" s="1" t="n">
        <v>3.769E-005</v>
      </c>
      <c r="S1643" s="1" t="n">
        <v>1.2486E-006</v>
      </c>
      <c r="T1643" s="1" t="n">
        <v>4</v>
      </c>
      <c r="U1643" s="1" t="n">
        <v>0</v>
      </c>
      <c r="V1643" s="1" t="n">
        <v>0</v>
      </c>
      <c r="W1643" s="186" t="s">
        <v>2433</v>
      </c>
      <c r="X1643" s="1" t="s">
        <v>2204</v>
      </c>
      <c r="Y1643" s="1" t="s">
        <v>309</v>
      </c>
    </row>
    <row r="1644" customFormat="false" ht="14.25" hidden="false" customHeight="true" outlineLevel="0" collapsed="false">
      <c r="A1644" s="1" t="s">
        <v>2432</v>
      </c>
      <c r="B1644" s="1" t="s">
        <v>305</v>
      </c>
      <c r="C1644" s="1" t="n">
        <v>0</v>
      </c>
      <c r="D1644" s="1" t="n">
        <v>200</v>
      </c>
      <c r="E1644" s="1" t="n">
        <v>976</v>
      </c>
      <c r="F1644" s="1" t="s">
        <v>306</v>
      </c>
      <c r="G1644" s="184" t="n">
        <v>0.00376</v>
      </c>
      <c r="H1644" s="184" t="n">
        <v>0.0001239</v>
      </c>
      <c r="I1644" s="184" t="n">
        <v>-8.0584E-006</v>
      </c>
      <c r="J1644" s="184" t="n">
        <v>-5.619E-007</v>
      </c>
      <c r="K1644" s="184" t="n">
        <v>0.003768</v>
      </c>
      <c r="L1644" s="184" t="n">
        <v>0.0001244</v>
      </c>
      <c r="M1644" s="185" t="n">
        <v>1.89</v>
      </c>
      <c r="N1644" s="1" t="n">
        <v>0</v>
      </c>
      <c r="O1644" s="1" t="n">
        <v>0</v>
      </c>
      <c r="P1644" s="1" t="n">
        <v>0</v>
      </c>
      <c r="Q1644" s="1" t="n">
        <v>1</v>
      </c>
      <c r="R1644" s="1" t="n">
        <v>3.768E-005</v>
      </c>
      <c r="S1644" s="1" t="n">
        <v>1.2442E-006</v>
      </c>
      <c r="T1644" s="1" t="n">
        <v>4</v>
      </c>
      <c r="U1644" s="1" t="n">
        <v>0</v>
      </c>
      <c r="V1644" s="1" t="n">
        <v>0</v>
      </c>
      <c r="W1644" s="186" t="s">
        <v>2434</v>
      </c>
      <c r="X1644" s="1" t="s">
        <v>2204</v>
      </c>
      <c r="Y1644" s="1" t="s">
        <v>309</v>
      </c>
    </row>
    <row r="1645" customFormat="false" ht="14.25" hidden="false" customHeight="true" outlineLevel="0" collapsed="false">
      <c r="A1645" s="1" t="s">
        <v>2432</v>
      </c>
      <c r="B1645" s="1" t="s">
        <v>305</v>
      </c>
      <c r="C1645" s="1" t="n">
        <v>0</v>
      </c>
      <c r="D1645" s="1" t="n">
        <v>200</v>
      </c>
      <c r="E1645" s="1" t="n">
        <v>976</v>
      </c>
      <c r="F1645" s="1" t="s">
        <v>306</v>
      </c>
      <c r="G1645" s="184" t="n">
        <v>0.0037596</v>
      </c>
      <c r="H1645" s="184" t="n">
        <v>0.0001244</v>
      </c>
      <c r="I1645" s="184" t="n">
        <v>-8.0584E-006</v>
      </c>
      <c r="J1645" s="184" t="n">
        <v>-5.619E-007</v>
      </c>
      <c r="K1645" s="184" t="n">
        <v>0.0037676</v>
      </c>
      <c r="L1645" s="184" t="n">
        <v>0.0001249</v>
      </c>
      <c r="M1645" s="185" t="n">
        <v>1.9</v>
      </c>
      <c r="N1645" s="1" t="n">
        <v>0</v>
      </c>
      <c r="O1645" s="1" t="n">
        <v>0</v>
      </c>
      <c r="P1645" s="1" t="n">
        <v>0</v>
      </c>
      <c r="Q1645" s="1" t="n">
        <v>1</v>
      </c>
      <c r="R1645" s="1" t="n">
        <v>3.7676E-005</v>
      </c>
      <c r="S1645" s="1" t="n">
        <v>1.2495E-006</v>
      </c>
      <c r="T1645" s="1" t="n">
        <v>4</v>
      </c>
      <c r="U1645" s="1" t="n">
        <v>0</v>
      </c>
      <c r="V1645" s="1" t="n">
        <v>0</v>
      </c>
      <c r="W1645" s="186" t="s">
        <v>2435</v>
      </c>
      <c r="X1645" s="1" t="s">
        <v>2204</v>
      </c>
      <c r="Y1645" s="1" t="s">
        <v>309</v>
      </c>
    </row>
    <row r="1646" customFormat="false" ht="14.25" hidden="false" customHeight="true" outlineLevel="0" collapsed="false">
      <c r="A1646" s="1" t="s">
        <v>2436</v>
      </c>
      <c r="B1646" s="1" t="s">
        <v>305</v>
      </c>
      <c r="C1646" s="1" t="n">
        <v>0</v>
      </c>
      <c r="D1646" s="1" t="n">
        <v>200</v>
      </c>
      <c r="E1646" s="1" t="n">
        <v>976</v>
      </c>
      <c r="F1646" s="1" t="s">
        <v>306</v>
      </c>
      <c r="G1646" s="184" t="n">
        <v>0.0029068</v>
      </c>
      <c r="H1646" s="184" t="n">
        <v>0.0001057</v>
      </c>
      <c r="I1646" s="184" t="n">
        <v>-8.0584E-006</v>
      </c>
      <c r="J1646" s="184" t="n">
        <v>-5.619E-007</v>
      </c>
      <c r="K1646" s="184" t="n">
        <v>0.0029149</v>
      </c>
      <c r="L1646" s="184" t="n">
        <v>0.0001063</v>
      </c>
      <c r="M1646" s="185" t="n">
        <v>2.09</v>
      </c>
      <c r="N1646" s="1" t="n">
        <v>0</v>
      </c>
      <c r="O1646" s="1" t="n">
        <v>0</v>
      </c>
      <c r="P1646" s="1" t="n">
        <v>0</v>
      </c>
      <c r="Q1646" s="1" t="n">
        <v>1</v>
      </c>
      <c r="R1646" s="1" t="n">
        <v>2.9149E-005</v>
      </c>
      <c r="S1646" s="1" t="n">
        <v>1.0625E-006</v>
      </c>
      <c r="T1646" s="1" t="n">
        <v>4</v>
      </c>
      <c r="U1646" s="1" t="n">
        <v>0</v>
      </c>
      <c r="V1646" s="1" t="n">
        <v>0</v>
      </c>
      <c r="W1646" s="186" t="s">
        <v>2437</v>
      </c>
      <c r="X1646" s="1" t="s">
        <v>2204</v>
      </c>
      <c r="Y1646" s="1" t="s">
        <v>309</v>
      </c>
    </row>
    <row r="1647" customFormat="false" ht="14.25" hidden="false" customHeight="true" outlineLevel="0" collapsed="false">
      <c r="A1647" s="1" t="s">
        <v>2436</v>
      </c>
      <c r="B1647" s="1" t="s">
        <v>305</v>
      </c>
      <c r="C1647" s="1" t="n">
        <v>0</v>
      </c>
      <c r="D1647" s="1" t="n">
        <v>200</v>
      </c>
      <c r="E1647" s="1" t="n">
        <v>976</v>
      </c>
      <c r="F1647" s="1" t="s">
        <v>306</v>
      </c>
      <c r="G1647" s="184" t="n">
        <v>0.0029084</v>
      </c>
      <c r="H1647" s="184" t="n">
        <v>0.0001049</v>
      </c>
      <c r="I1647" s="184" t="n">
        <v>-8.0584E-006</v>
      </c>
      <c r="J1647" s="184" t="n">
        <v>-5.619E-007</v>
      </c>
      <c r="K1647" s="184" t="n">
        <v>0.0029165</v>
      </c>
      <c r="L1647" s="184" t="n">
        <v>0.0001055</v>
      </c>
      <c r="M1647" s="185" t="n">
        <v>2.07</v>
      </c>
      <c r="N1647" s="1" t="n">
        <v>0</v>
      </c>
      <c r="O1647" s="1" t="n">
        <v>0</v>
      </c>
      <c r="P1647" s="1" t="n">
        <v>0</v>
      </c>
      <c r="Q1647" s="1" t="n">
        <v>1</v>
      </c>
      <c r="R1647" s="1" t="n">
        <v>2.9165E-005</v>
      </c>
      <c r="S1647" s="1" t="n">
        <v>1.0551E-006</v>
      </c>
      <c r="T1647" s="1" t="n">
        <v>4</v>
      </c>
      <c r="U1647" s="1" t="n">
        <v>0</v>
      </c>
      <c r="V1647" s="1" t="n">
        <v>0</v>
      </c>
      <c r="W1647" s="186" t="s">
        <v>2438</v>
      </c>
      <c r="X1647" s="1" t="s">
        <v>2204</v>
      </c>
      <c r="Y1647" s="1" t="s">
        <v>309</v>
      </c>
    </row>
    <row r="1648" customFormat="false" ht="14.25" hidden="false" customHeight="true" outlineLevel="0" collapsed="false">
      <c r="A1648" s="1" t="s">
        <v>2436</v>
      </c>
      <c r="B1648" s="1" t="s">
        <v>305</v>
      </c>
      <c r="C1648" s="1" t="n">
        <v>0</v>
      </c>
      <c r="D1648" s="1" t="n">
        <v>200</v>
      </c>
      <c r="E1648" s="1" t="n">
        <v>976</v>
      </c>
      <c r="F1648" s="1" t="s">
        <v>306</v>
      </c>
      <c r="G1648" s="184" t="n">
        <v>0.0029079</v>
      </c>
      <c r="H1648" s="184" t="n">
        <v>0.0001057</v>
      </c>
      <c r="I1648" s="184" t="n">
        <v>-8.0584E-006</v>
      </c>
      <c r="J1648" s="184" t="n">
        <v>-5.619E-007</v>
      </c>
      <c r="K1648" s="184" t="n">
        <v>0.002916</v>
      </c>
      <c r="L1648" s="184" t="n">
        <v>0.0001063</v>
      </c>
      <c r="M1648" s="185" t="n">
        <v>2.09</v>
      </c>
      <c r="N1648" s="1" t="n">
        <v>0</v>
      </c>
      <c r="O1648" s="1" t="n">
        <v>0</v>
      </c>
      <c r="P1648" s="1" t="n">
        <v>0</v>
      </c>
      <c r="Q1648" s="1" t="n">
        <v>1</v>
      </c>
      <c r="R1648" s="1" t="n">
        <v>2.916E-005</v>
      </c>
      <c r="S1648" s="1" t="n">
        <v>1.0631E-006</v>
      </c>
      <c r="T1648" s="1" t="n">
        <v>4</v>
      </c>
      <c r="U1648" s="1" t="n">
        <v>0</v>
      </c>
      <c r="V1648" s="1" t="n">
        <v>0</v>
      </c>
      <c r="W1648" s="186" t="s">
        <v>2439</v>
      </c>
      <c r="X1648" s="1" t="s">
        <v>2204</v>
      </c>
      <c r="Y1648" s="1" t="s">
        <v>309</v>
      </c>
    </row>
    <row r="1649" customFormat="false" ht="14.25" hidden="false" customHeight="true" outlineLevel="0" collapsed="false">
      <c r="A1649" s="1" t="s">
        <v>2440</v>
      </c>
      <c r="B1649" s="1" t="s">
        <v>305</v>
      </c>
      <c r="C1649" s="1" t="n">
        <v>0</v>
      </c>
      <c r="D1649" s="1" t="n">
        <v>200</v>
      </c>
      <c r="E1649" s="1" t="n">
        <v>976</v>
      </c>
      <c r="F1649" s="1" t="s">
        <v>306</v>
      </c>
      <c r="G1649" s="184" t="n">
        <v>0.0016098</v>
      </c>
      <c r="H1649" s="184" t="n">
        <v>5.85E-005</v>
      </c>
      <c r="I1649" s="184" t="n">
        <v>-8.0584E-006</v>
      </c>
      <c r="J1649" s="184" t="n">
        <v>-5.619E-007</v>
      </c>
      <c r="K1649" s="184" t="n">
        <v>0.0016178</v>
      </c>
      <c r="L1649" s="184" t="n">
        <v>5.91E-005</v>
      </c>
      <c r="M1649" s="185" t="n">
        <v>2.09</v>
      </c>
      <c r="N1649" s="1" t="n">
        <v>0</v>
      </c>
      <c r="O1649" s="1" t="n">
        <v>0</v>
      </c>
      <c r="P1649" s="1" t="n">
        <v>0</v>
      </c>
      <c r="Q1649" s="1" t="n">
        <v>1</v>
      </c>
      <c r="R1649" s="1" t="n">
        <v>1.6178E-005</v>
      </c>
      <c r="S1649" s="1" t="n">
        <v>5.908E-007</v>
      </c>
      <c r="T1649" s="1" t="n">
        <v>3</v>
      </c>
      <c r="U1649" s="1" t="n">
        <v>0</v>
      </c>
      <c r="V1649" s="1" t="n">
        <v>0</v>
      </c>
      <c r="W1649" s="186" t="s">
        <v>2441</v>
      </c>
      <c r="X1649" s="1" t="s">
        <v>2204</v>
      </c>
      <c r="Y1649" s="1" t="s">
        <v>309</v>
      </c>
    </row>
    <row r="1650" customFormat="false" ht="14.25" hidden="false" customHeight="true" outlineLevel="0" collapsed="false">
      <c r="A1650" s="1" t="s">
        <v>2440</v>
      </c>
      <c r="B1650" s="1" t="s">
        <v>305</v>
      </c>
      <c r="C1650" s="1" t="n">
        <v>0</v>
      </c>
      <c r="D1650" s="1" t="n">
        <v>200</v>
      </c>
      <c r="E1650" s="1" t="n">
        <v>976</v>
      </c>
      <c r="F1650" s="1" t="s">
        <v>306</v>
      </c>
      <c r="G1650" s="184" t="n">
        <v>0.0016096</v>
      </c>
      <c r="H1650" s="184" t="n">
        <v>5.8E-005</v>
      </c>
      <c r="I1650" s="184" t="n">
        <v>-8.0584E-006</v>
      </c>
      <c r="J1650" s="184" t="n">
        <v>-5.619E-007</v>
      </c>
      <c r="K1650" s="184" t="n">
        <v>0.0016176</v>
      </c>
      <c r="L1650" s="184" t="n">
        <v>5.86E-005</v>
      </c>
      <c r="M1650" s="185" t="n">
        <v>2.07</v>
      </c>
      <c r="N1650" s="1" t="n">
        <v>0</v>
      </c>
      <c r="O1650" s="1" t="n">
        <v>0</v>
      </c>
      <c r="P1650" s="1" t="n">
        <v>0</v>
      </c>
      <c r="Q1650" s="1" t="n">
        <v>1</v>
      </c>
      <c r="R1650" s="1" t="n">
        <v>1.6176E-005</v>
      </c>
      <c r="S1650" s="1" t="n">
        <v>5.858E-007</v>
      </c>
      <c r="T1650" s="1" t="n">
        <v>3</v>
      </c>
      <c r="U1650" s="1" t="n">
        <v>0</v>
      </c>
      <c r="V1650" s="1" t="n">
        <v>0</v>
      </c>
      <c r="W1650" s="186" t="s">
        <v>2442</v>
      </c>
      <c r="X1650" s="1" t="s">
        <v>2204</v>
      </c>
      <c r="Y1650" s="1" t="s">
        <v>309</v>
      </c>
    </row>
    <row r="1651" customFormat="false" ht="14.25" hidden="false" customHeight="true" outlineLevel="0" collapsed="false">
      <c r="A1651" s="1" t="s">
        <v>2440</v>
      </c>
      <c r="B1651" s="1" t="s">
        <v>305</v>
      </c>
      <c r="C1651" s="1" t="n">
        <v>0</v>
      </c>
      <c r="D1651" s="1" t="n">
        <v>200</v>
      </c>
      <c r="E1651" s="1" t="n">
        <v>976</v>
      </c>
      <c r="F1651" s="1" t="s">
        <v>306</v>
      </c>
      <c r="G1651" s="184" t="n">
        <v>0.0016097</v>
      </c>
      <c r="H1651" s="184" t="n">
        <v>5.79E-005</v>
      </c>
      <c r="I1651" s="184" t="n">
        <v>-8.0584E-006</v>
      </c>
      <c r="J1651" s="184" t="n">
        <v>-5.619E-007</v>
      </c>
      <c r="K1651" s="184" t="n">
        <v>0.0016178</v>
      </c>
      <c r="L1651" s="184" t="n">
        <v>5.84E-005</v>
      </c>
      <c r="M1651" s="185" t="n">
        <v>2.07</v>
      </c>
      <c r="N1651" s="1" t="n">
        <v>0</v>
      </c>
      <c r="O1651" s="1" t="n">
        <v>0</v>
      </c>
      <c r="P1651" s="1" t="n">
        <v>0</v>
      </c>
      <c r="Q1651" s="1" t="n">
        <v>1</v>
      </c>
      <c r="R1651" s="1" t="n">
        <v>1.6178E-005</v>
      </c>
      <c r="S1651" s="1" t="n">
        <v>5.845E-007</v>
      </c>
      <c r="T1651" s="1" t="n">
        <v>3</v>
      </c>
      <c r="U1651" s="1" t="n">
        <v>0</v>
      </c>
      <c r="V1651" s="1" t="n">
        <v>0</v>
      </c>
      <c r="W1651" s="186" t="s">
        <v>2443</v>
      </c>
      <c r="X1651" s="1" t="s">
        <v>2204</v>
      </c>
      <c r="Y1651" s="1" t="s">
        <v>309</v>
      </c>
    </row>
    <row r="1652" customFormat="false" ht="14.25" hidden="false" customHeight="true" outlineLevel="0" collapsed="false">
      <c r="A1652" s="1" t="s">
        <v>2444</v>
      </c>
      <c r="B1652" s="1" t="s">
        <v>305</v>
      </c>
      <c r="C1652" s="1" t="n">
        <v>0</v>
      </c>
      <c r="D1652" s="1" t="n">
        <v>200</v>
      </c>
      <c r="E1652" s="1" t="n">
        <v>976</v>
      </c>
      <c r="F1652" s="1" t="s">
        <v>306</v>
      </c>
      <c r="G1652" s="184" t="n">
        <v>0.0021824</v>
      </c>
      <c r="H1652" s="184" t="n">
        <v>7.67E-005</v>
      </c>
      <c r="I1652" s="184" t="n">
        <v>-8.0584E-006</v>
      </c>
      <c r="J1652" s="184" t="n">
        <v>-5.619E-007</v>
      </c>
      <c r="K1652" s="184" t="n">
        <v>0.0021905</v>
      </c>
      <c r="L1652" s="184" t="n">
        <v>7.73E-005</v>
      </c>
      <c r="M1652" s="185" t="n">
        <v>2.02</v>
      </c>
      <c r="N1652" s="1" t="n">
        <v>0</v>
      </c>
      <c r="O1652" s="1" t="n">
        <v>0</v>
      </c>
      <c r="P1652" s="1" t="n">
        <v>0</v>
      </c>
      <c r="Q1652" s="1" t="n">
        <v>1</v>
      </c>
      <c r="R1652" s="1" t="n">
        <v>2.1905E-005</v>
      </c>
      <c r="S1652" s="1" t="n">
        <v>7.73E-007</v>
      </c>
      <c r="T1652" s="1" t="n">
        <v>3</v>
      </c>
      <c r="U1652" s="1" t="n">
        <v>0</v>
      </c>
      <c r="V1652" s="1" t="n">
        <v>0</v>
      </c>
      <c r="W1652" s="186" t="s">
        <v>2445</v>
      </c>
      <c r="X1652" s="1" t="s">
        <v>2204</v>
      </c>
      <c r="Y1652" s="1" t="s">
        <v>309</v>
      </c>
    </row>
    <row r="1653" customFormat="false" ht="14.25" hidden="false" customHeight="true" outlineLevel="0" collapsed="false">
      <c r="A1653" s="1" t="s">
        <v>2444</v>
      </c>
      <c r="B1653" s="1" t="s">
        <v>305</v>
      </c>
      <c r="C1653" s="1" t="n">
        <v>0</v>
      </c>
      <c r="D1653" s="1" t="n">
        <v>200</v>
      </c>
      <c r="E1653" s="1" t="n">
        <v>976</v>
      </c>
      <c r="F1653" s="1" t="s">
        <v>306</v>
      </c>
      <c r="G1653" s="184" t="n">
        <v>0.0021826</v>
      </c>
      <c r="H1653" s="184" t="n">
        <v>7.64E-005</v>
      </c>
      <c r="I1653" s="184" t="n">
        <v>-8.0584E-006</v>
      </c>
      <c r="J1653" s="184" t="n">
        <v>-5.619E-007</v>
      </c>
      <c r="K1653" s="184" t="n">
        <v>0.0021907</v>
      </c>
      <c r="L1653" s="184" t="n">
        <v>7.69E-005</v>
      </c>
      <c r="M1653" s="185" t="n">
        <v>2.01</v>
      </c>
      <c r="N1653" s="1" t="n">
        <v>0</v>
      </c>
      <c r="O1653" s="1" t="n">
        <v>0</v>
      </c>
      <c r="P1653" s="1" t="n">
        <v>0</v>
      </c>
      <c r="Q1653" s="1" t="n">
        <v>1</v>
      </c>
      <c r="R1653" s="1" t="n">
        <v>2.1907E-005</v>
      </c>
      <c r="S1653" s="1" t="n">
        <v>7.691E-007</v>
      </c>
      <c r="T1653" s="1" t="n">
        <v>3</v>
      </c>
      <c r="U1653" s="1" t="n">
        <v>0</v>
      </c>
      <c r="V1653" s="1" t="n">
        <v>0</v>
      </c>
      <c r="W1653" s="186" t="s">
        <v>2446</v>
      </c>
      <c r="X1653" s="1" t="s">
        <v>2204</v>
      </c>
      <c r="Y1653" s="1" t="s">
        <v>309</v>
      </c>
    </row>
    <row r="1654" customFormat="false" ht="14.25" hidden="false" customHeight="true" outlineLevel="0" collapsed="false">
      <c r="A1654" s="1" t="s">
        <v>2444</v>
      </c>
      <c r="B1654" s="1" t="s">
        <v>305</v>
      </c>
      <c r="C1654" s="1" t="n">
        <v>0</v>
      </c>
      <c r="D1654" s="1" t="n">
        <v>200</v>
      </c>
      <c r="E1654" s="1" t="n">
        <v>976</v>
      </c>
      <c r="F1654" s="1" t="s">
        <v>306</v>
      </c>
      <c r="G1654" s="184" t="n">
        <v>0.0021822</v>
      </c>
      <c r="H1654" s="184" t="n">
        <v>7.66E-005</v>
      </c>
      <c r="I1654" s="184" t="n">
        <v>-8.0584E-006</v>
      </c>
      <c r="J1654" s="184" t="n">
        <v>-5.619E-007</v>
      </c>
      <c r="K1654" s="184" t="n">
        <v>0.0021902</v>
      </c>
      <c r="L1654" s="184" t="n">
        <v>7.71E-005</v>
      </c>
      <c r="M1654" s="185" t="n">
        <v>2.02</v>
      </c>
      <c r="N1654" s="1" t="n">
        <v>0</v>
      </c>
      <c r="O1654" s="1" t="n">
        <v>0</v>
      </c>
      <c r="P1654" s="1" t="n">
        <v>0</v>
      </c>
      <c r="Q1654" s="1" t="n">
        <v>1</v>
      </c>
      <c r="R1654" s="1" t="n">
        <v>2.1902E-005</v>
      </c>
      <c r="S1654" s="1" t="n">
        <v>7.714E-007</v>
      </c>
      <c r="T1654" s="1" t="n">
        <v>3</v>
      </c>
      <c r="U1654" s="1" t="n">
        <v>0</v>
      </c>
      <c r="V1654" s="1" t="n">
        <v>0</v>
      </c>
      <c r="W1654" s="186" t="s">
        <v>2447</v>
      </c>
      <c r="X1654" s="1" t="s">
        <v>2204</v>
      </c>
      <c r="Y1654" s="1" t="s">
        <v>309</v>
      </c>
    </row>
    <row r="1655" customFormat="false" ht="14.25" hidden="false" customHeight="true" outlineLevel="0" collapsed="false">
      <c r="A1655" s="1" t="s">
        <v>2448</v>
      </c>
      <c r="B1655" s="1" t="s">
        <v>305</v>
      </c>
      <c r="C1655" s="1" t="n">
        <v>0</v>
      </c>
      <c r="D1655" s="1" t="n">
        <v>200</v>
      </c>
      <c r="E1655" s="1" t="n">
        <v>976</v>
      </c>
      <c r="F1655" s="1" t="s">
        <v>306</v>
      </c>
      <c r="G1655" s="184" t="n">
        <v>0.0041608</v>
      </c>
      <c r="H1655" s="184" t="n">
        <v>0.0001426</v>
      </c>
      <c r="I1655" s="184" t="n">
        <v>-8.0584E-006</v>
      </c>
      <c r="J1655" s="184" t="n">
        <v>-5.619E-007</v>
      </c>
      <c r="K1655" s="184" t="n">
        <v>0.0041689</v>
      </c>
      <c r="L1655" s="184" t="n">
        <v>0.0001432</v>
      </c>
      <c r="M1655" s="185" t="n">
        <v>1.97</v>
      </c>
      <c r="N1655" s="1" t="n">
        <v>0</v>
      </c>
      <c r="O1655" s="1" t="n">
        <v>0</v>
      </c>
      <c r="P1655" s="1" t="n">
        <v>0</v>
      </c>
      <c r="Q1655" s="1" t="n">
        <v>1</v>
      </c>
      <c r="R1655" s="1" t="n">
        <v>4.1689E-005</v>
      </c>
      <c r="S1655" s="1" t="n">
        <v>1.432E-006</v>
      </c>
      <c r="T1655" s="1" t="n">
        <v>4</v>
      </c>
      <c r="U1655" s="1" t="n">
        <v>0</v>
      </c>
      <c r="V1655" s="1" t="n">
        <v>0</v>
      </c>
      <c r="W1655" s="186" t="s">
        <v>2449</v>
      </c>
      <c r="X1655" s="1" t="s">
        <v>2204</v>
      </c>
      <c r="Y1655" s="1" t="s">
        <v>309</v>
      </c>
    </row>
    <row r="1656" customFormat="false" ht="14.25" hidden="false" customHeight="true" outlineLevel="0" collapsed="false">
      <c r="A1656" s="1" t="s">
        <v>2448</v>
      </c>
      <c r="B1656" s="1" t="s">
        <v>305</v>
      </c>
      <c r="C1656" s="1" t="n">
        <v>0</v>
      </c>
      <c r="D1656" s="1" t="n">
        <v>200</v>
      </c>
      <c r="E1656" s="1" t="n">
        <v>976</v>
      </c>
      <c r="F1656" s="1" t="s">
        <v>306</v>
      </c>
      <c r="G1656" s="184" t="n">
        <v>0.0041602</v>
      </c>
      <c r="H1656" s="184" t="n">
        <v>0.0001432</v>
      </c>
      <c r="I1656" s="184" t="n">
        <v>-8.0584E-006</v>
      </c>
      <c r="J1656" s="184" t="n">
        <v>-5.619E-007</v>
      </c>
      <c r="K1656" s="184" t="n">
        <v>0.0041682</v>
      </c>
      <c r="L1656" s="184" t="n">
        <v>0.0001437</v>
      </c>
      <c r="M1656" s="185" t="n">
        <v>1.98</v>
      </c>
      <c r="N1656" s="1" t="n">
        <v>0</v>
      </c>
      <c r="O1656" s="1" t="n">
        <v>0</v>
      </c>
      <c r="P1656" s="1" t="n">
        <v>0</v>
      </c>
      <c r="Q1656" s="1" t="n">
        <v>1</v>
      </c>
      <c r="R1656" s="1" t="n">
        <v>4.1682E-005</v>
      </c>
      <c r="S1656" s="1" t="n">
        <v>1.4374E-006</v>
      </c>
      <c r="T1656" s="1" t="n">
        <v>4</v>
      </c>
      <c r="U1656" s="1" t="n">
        <v>0</v>
      </c>
      <c r="V1656" s="1" t="n">
        <v>0</v>
      </c>
      <c r="W1656" s="186" t="s">
        <v>2450</v>
      </c>
      <c r="X1656" s="1" t="s">
        <v>2204</v>
      </c>
      <c r="Y1656" s="1" t="s">
        <v>309</v>
      </c>
    </row>
    <row r="1657" customFormat="false" ht="14.25" hidden="false" customHeight="true" outlineLevel="0" collapsed="false">
      <c r="A1657" s="1" t="s">
        <v>2448</v>
      </c>
      <c r="B1657" s="1" t="s">
        <v>305</v>
      </c>
      <c r="C1657" s="1" t="n">
        <v>0</v>
      </c>
      <c r="D1657" s="1" t="n">
        <v>200</v>
      </c>
      <c r="E1657" s="1" t="n">
        <v>976</v>
      </c>
      <c r="F1657" s="1" t="s">
        <v>306</v>
      </c>
      <c r="G1657" s="184" t="n">
        <v>0.0041613</v>
      </c>
      <c r="H1657" s="184" t="n">
        <v>0.0001424</v>
      </c>
      <c r="I1657" s="184" t="n">
        <v>-8.0584E-006</v>
      </c>
      <c r="J1657" s="184" t="n">
        <v>-5.619E-007</v>
      </c>
      <c r="K1657" s="184" t="n">
        <v>0.0041693</v>
      </c>
      <c r="L1657" s="184" t="n">
        <v>0.000143</v>
      </c>
      <c r="M1657" s="185" t="n">
        <v>1.96</v>
      </c>
      <c r="N1657" s="1" t="n">
        <v>0</v>
      </c>
      <c r="O1657" s="1" t="n">
        <v>0</v>
      </c>
      <c r="P1657" s="1" t="n">
        <v>0</v>
      </c>
      <c r="Q1657" s="1" t="n">
        <v>1</v>
      </c>
      <c r="R1657" s="1" t="n">
        <v>4.1693E-005</v>
      </c>
      <c r="S1657" s="1" t="n">
        <v>1.4296E-006</v>
      </c>
      <c r="T1657" s="1" t="n">
        <v>4</v>
      </c>
      <c r="U1657" s="1" t="n">
        <v>0</v>
      </c>
      <c r="V1657" s="1" t="n">
        <v>0</v>
      </c>
      <c r="W1657" s="186" t="s">
        <v>2451</v>
      </c>
      <c r="X1657" s="1" t="s">
        <v>2204</v>
      </c>
      <c r="Y1657" s="1" t="s">
        <v>309</v>
      </c>
    </row>
    <row r="1658" customFormat="false" ht="14.25" hidden="false" customHeight="true" outlineLevel="0" collapsed="false">
      <c r="A1658" s="1" t="s">
        <v>2452</v>
      </c>
      <c r="B1658" s="1" t="s">
        <v>305</v>
      </c>
      <c r="C1658" s="1" t="n">
        <v>0</v>
      </c>
      <c r="D1658" s="1" t="n">
        <v>200</v>
      </c>
      <c r="E1658" s="1" t="n">
        <v>976</v>
      </c>
      <c r="F1658" s="1" t="s">
        <v>306</v>
      </c>
      <c r="G1658" s="184" t="n">
        <v>0.0035656</v>
      </c>
      <c r="H1658" s="184" t="n">
        <v>0.0001236</v>
      </c>
      <c r="I1658" s="184" t="n">
        <v>-8.0584E-006</v>
      </c>
      <c r="J1658" s="184" t="n">
        <v>-5.619E-007</v>
      </c>
      <c r="K1658" s="184" t="n">
        <v>0.0035737</v>
      </c>
      <c r="L1658" s="184" t="n">
        <v>0.0001242</v>
      </c>
      <c r="M1658" s="185" t="n">
        <v>1.99</v>
      </c>
      <c r="N1658" s="1" t="n">
        <v>0</v>
      </c>
      <c r="O1658" s="1" t="n">
        <v>0</v>
      </c>
      <c r="P1658" s="1" t="n">
        <v>0</v>
      </c>
      <c r="Q1658" s="1" t="n">
        <v>1</v>
      </c>
      <c r="R1658" s="1" t="n">
        <v>3.5737E-005</v>
      </c>
      <c r="S1658" s="1" t="n">
        <v>1.2417E-006</v>
      </c>
      <c r="T1658" s="1" t="n">
        <v>4</v>
      </c>
      <c r="U1658" s="1" t="n">
        <v>0</v>
      </c>
      <c r="V1658" s="1" t="n">
        <v>0</v>
      </c>
      <c r="W1658" s="186" t="s">
        <v>2453</v>
      </c>
      <c r="X1658" s="1" t="s">
        <v>2204</v>
      </c>
      <c r="Y1658" s="1" t="s">
        <v>309</v>
      </c>
    </row>
    <row r="1659" customFormat="false" ht="14.25" hidden="false" customHeight="true" outlineLevel="0" collapsed="false">
      <c r="A1659" s="1" t="s">
        <v>2452</v>
      </c>
      <c r="B1659" s="1" t="s">
        <v>305</v>
      </c>
      <c r="C1659" s="1" t="n">
        <v>0</v>
      </c>
      <c r="D1659" s="1" t="n">
        <v>200</v>
      </c>
      <c r="E1659" s="1" t="n">
        <v>976</v>
      </c>
      <c r="F1659" s="1" t="s">
        <v>306</v>
      </c>
      <c r="G1659" s="184" t="n">
        <v>0.0035652</v>
      </c>
      <c r="H1659" s="184" t="n">
        <v>0.0001238</v>
      </c>
      <c r="I1659" s="184" t="n">
        <v>-8.0584E-006</v>
      </c>
      <c r="J1659" s="184" t="n">
        <v>-5.619E-007</v>
      </c>
      <c r="K1659" s="184" t="n">
        <v>0.0035733</v>
      </c>
      <c r="L1659" s="184" t="n">
        <v>0.0001244</v>
      </c>
      <c r="M1659" s="185" t="n">
        <v>1.99</v>
      </c>
      <c r="N1659" s="1" t="n">
        <v>0</v>
      </c>
      <c r="O1659" s="1" t="n">
        <v>0</v>
      </c>
      <c r="P1659" s="1" t="n">
        <v>0</v>
      </c>
      <c r="Q1659" s="1" t="n">
        <v>1</v>
      </c>
      <c r="R1659" s="1" t="n">
        <v>3.5733E-005</v>
      </c>
      <c r="S1659" s="1" t="n">
        <v>1.244E-006</v>
      </c>
      <c r="T1659" s="1" t="n">
        <v>4</v>
      </c>
      <c r="U1659" s="1" t="n">
        <v>0</v>
      </c>
      <c r="V1659" s="1" t="n">
        <v>0</v>
      </c>
      <c r="W1659" s="186" t="s">
        <v>1258</v>
      </c>
      <c r="X1659" s="1" t="s">
        <v>2204</v>
      </c>
      <c r="Y1659" s="1" t="s">
        <v>309</v>
      </c>
    </row>
    <row r="1660" customFormat="false" ht="14.25" hidden="false" customHeight="true" outlineLevel="0" collapsed="false">
      <c r="A1660" s="1" t="s">
        <v>2452</v>
      </c>
      <c r="B1660" s="1" t="s">
        <v>305</v>
      </c>
      <c r="C1660" s="1" t="n">
        <v>0</v>
      </c>
      <c r="D1660" s="1" t="n">
        <v>200</v>
      </c>
      <c r="E1660" s="1" t="n">
        <v>976</v>
      </c>
      <c r="F1660" s="1" t="s">
        <v>306</v>
      </c>
      <c r="G1660" s="184" t="n">
        <v>0.0035642</v>
      </c>
      <c r="H1660" s="184" t="n">
        <v>0.0001229</v>
      </c>
      <c r="I1660" s="184" t="n">
        <v>-8.0584E-006</v>
      </c>
      <c r="J1660" s="184" t="n">
        <v>-5.619E-007</v>
      </c>
      <c r="K1660" s="184" t="n">
        <v>0.0035722</v>
      </c>
      <c r="L1660" s="184" t="n">
        <v>0.0001235</v>
      </c>
      <c r="M1660" s="185" t="n">
        <v>1.98</v>
      </c>
      <c r="N1660" s="1" t="n">
        <v>0</v>
      </c>
      <c r="O1660" s="1" t="n">
        <v>0</v>
      </c>
      <c r="P1660" s="1" t="n">
        <v>0</v>
      </c>
      <c r="Q1660" s="1" t="n">
        <v>1</v>
      </c>
      <c r="R1660" s="1" t="n">
        <v>3.5722E-005</v>
      </c>
      <c r="S1660" s="1" t="n">
        <v>1.2347E-006</v>
      </c>
      <c r="T1660" s="1" t="n">
        <v>4</v>
      </c>
      <c r="U1660" s="1" t="n">
        <v>0</v>
      </c>
      <c r="V1660" s="1" t="n">
        <v>0</v>
      </c>
      <c r="W1660" s="186" t="s">
        <v>1259</v>
      </c>
      <c r="X1660" s="1" t="s">
        <v>2204</v>
      </c>
      <c r="Y1660" s="1" t="s">
        <v>309</v>
      </c>
    </row>
    <row r="1661" customFormat="false" ht="14.25" hidden="false" customHeight="true" outlineLevel="0" collapsed="false">
      <c r="A1661" s="1" t="s">
        <v>2454</v>
      </c>
      <c r="B1661" s="1" t="s">
        <v>305</v>
      </c>
      <c r="C1661" s="1" t="n">
        <v>0</v>
      </c>
      <c r="D1661" s="1" t="n">
        <v>200</v>
      </c>
      <c r="E1661" s="1" t="n">
        <v>976</v>
      </c>
      <c r="F1661" s="1" t="s">
        <v>306</v>
      </c>
      <c r="G1661" s="184" t="n">
        <v>0.006509</v>
      </c>
      <c r="H1661" s="184" t="n">
        <v>0.0002202</v>
      </c>
      <c r="I1661" s="184" t="n">
        <v>-8.0584E-006</v>
      </c>
      <c r="J1661" s="184" t="n">
        <v>-5.619E-007</v>
      </c>
      <c r="K1661" s="184" t="n">
        <v>0.006517</v>
      </c>
      <c r="L1661" s="184" t="n">
        <v>0.0002207</v>
      </c>
      <c r="M1661" s="185" t="n">
        <v>1.94</v>
      </c>
      <c r="N1661" s="1" t="n">
        <v>0</v>
      </c>
      <c r="O1661" s="1" t="n">
        <v>0</v>
      </c>
      <c r="P1661" s="1" t="n">
        <v>0</v>
      </c>
      <c r="Q1661" s="1" t="n">
        <v>1</v>
      </c>
      <c r="R1661" s="1" t="n">
        <v>6.517E-005</v>
      </c>
      <c r="S1661" s="1" t="n">
        <v>2.2075E-006</v>
      </c>
      <c r="T1661" s="1" t="n">
        <v>4</v>
      </c>
      <c r="U1661" s="1" t="n">
        <v>0</v>
      </c>
      <c r="V1661" s="1" t="n">
        <v>0</v>
      </c>
      <c r="W1661" s="186" t="s">
        <v>2455</v>
      </c>
      <c r="X1661" s="1" t="s">
        <v>2204</v>
      </c>
      <c r="Y1661" s="1" t="s">
        <v>309</v>
      </c>
    </row>
    <row r="1662" customFormat="false" ht="14.25" hidden="false" customHeight="true" outlineLevel="0" collapsed="false">
      <c r="A1662" s="1" t="s">
        <v>2454</v>
      </c>
      <c r="B1662" s="1" t="s">
        <v>305</v>
      </c>
      <c r="C1662" s="1" t="n">
        <v>0</v>
      </c>
      <c r="D1662" s="1" t="n">
        <v>200</v>
      </c>
      <c r="E1662" s="1" t="n">
        <v>976</v>
      </c>
      <c r="F1662" s="1" t="s">
        <v>306</v>
      </c>
      <c r="G1662" s="184" t="n">
        <v>0.0065073</v>
      </c>
      <c r="H1662" s="184" t="n">
        <v>0.0002194</v>
      </c>
      <c r="I1662" s="184" t="n">
        <v>-8.0584E-006</v>
      </c>
      <c r="J1662" s="184" t="n">
        <v>-5.619E-007</v>
      </c>
      <c r="K1662" s="184" t="n">
        <v>0.0065153</v>
      </c>
      <c r="L1662" s="184" t="n">
        <v>0.00022</v>
      </c>
      <c r="M1662" s="185" t="n">
        <v>1.93</v>
      </c>
      <c r="N1662" s="1" t="n">
        <v>0</v>
      </c>
      <c r="O1662" s="1" t="n">
        <v>0</v>
      </c>
      <c r="P1662" s="1" t="n">
        <v>0</v>
      </c>
      <c r="Q1662" s="1" t="n">
        <v>1</v>
      </c>
      <c r="R1662" s="1" t="n">
        <v>6.5153E-005</v>
      </c>
      <c r="S1662" s="1" t="n">
        <v>2.2E-006</v>
      </c>
      <c r="T1662" s="1" t="n">
        <v>4</v>
      </c>
      <c r="U1662" s="1" t="n">
        <v>0</v>
      </c>
      <c r="V1662" s="1" t="n">
        <v>0</v>
      </c>
      <c r="W1662" s="186" t="s">
        <v>2456</v>
      </c>
      <c r="X1662" s="1" t="s">
        <v>2204</v>
      </c>
      <c r="Y1662" s="1" t="s">
        <v>309</v>
      </c>
    </row>
    <row r="1663" customFormat="false" ht="14.25" hidden="false" customHeight="true" outlineLevel="0" collapsed="false">
      <c r="A1663" s="1" t="s">
        <v>2454</v>
      </c>
      <c r="B1663" s="1" t="s">
        <v>305</v>
      </c>
      <c r="C1663" s="1" t="n">
        <v>0</v>
      </c>
      <c r="D1663" s="1" t="n">
        <v>200</v>
      </c>
      <c r="E1663" s="1" t="n">
        <v>976</v>
      </c>
      <c r="F1663" s="1" t="s">
        <v>306</v>
      </c>
      <c r="G1663" s="184" t="n">
        <v>0.0065076</v>
      </c>
      <c r="H1663" s="184" t="n">
        <v>0.0002195</v>
      </c>
      <c r="I1663" s="184" t="n">
        <v>-8.0584E-006</v>
      </c>
      <c r="J1663" s="184" t="n">
        <v>-5.619E-007</v>
      </c>
      <c r="K1663" s="184" t="n">
        <v>0.0065157</v>
      </c>
      <c r="L1663" s="184" t="n">
        <v>0.0002201</v>
      </c>
      <c r="M1663" s="185" t="n">
        <v>1.93</v>
      </c>
      <c r="N1663" s="1" t="n">
        <v>0</v>
      </c>
      <c r="O1663" s="1" t="n">
        <v>0</v>
      </c>
      <c r="P1663" s="1" t="n">
        <v>0</v>
      </c>
      <c r="Q1663" s="1" t="n">
        <v>1</v>
      </c>
      <c r="R1663" s="1" t="n">
        <v>6.5157E-005</v>
      </c>
      <c r="S1663" s="1" t="n">
        <v>2.2009E-006</v>
      </c>
      <c r="T1663" s="1" t="n">
        <v>4</v>
      </c>
      <c r="U1663" s="1" t="n">
        <v>0</v>
      </c>
      <c r="V1663" s="1" t="n">
        <v>0</v>
      </c>
      <c r="W1663" s="186" t="s">
        <v>2457</v>
      </c>
      <c r="X1663" s="1" t="s">
        <v>2204</v>
      </c>
      <c r="Y1663" s="1" t="s">
        <v>309</v>
      </c>
    </row>
    <row r="1664" customFormat="false" ht="14.25" hidden="false" customHeight="true" outlineLevel="0" collapsed="false">
      <c r="A1664" s="1" t="s">
        <v>2458</v>
      </c>
      <c r="B1664" s="1" t="s">
        <v>305</v>
      </c>
      <c r="C1664" s="1" t="n">
        <v>0</v>
      </c>
      <c r="D1664" s="1" t="n">
        <v>200</v>
      </c>
      <c r="E1664" s="1" t="n">
        <v>976</v>
      </c>
      <c r="F1664" s="1" t="s">
        <v>306</v>
      </c>
      <c r="G1664" s="184" t="n">
        <v>0.003496</v>
      </c>
      <c r="H1664" s="184" t="n">
        <v>0.0001204</v>
      </c>
      <c r="I1664" s="184" t="n">
        <v>-8.0584E-006</v>
      </c>
      <c r="J1664" s="184" t="n">
        <v>-5.619E-007</v>
      </c>
      <c r="K1664" s="184" t="n">
        <v>0.003504</v>
      </c>
      <c r="L1664" s="184" t="n">
        <v>0.0001209</v>
      </c>
      <c r="M1664" s="185" t="n">
        <v>1.98</v>
      </c>
      <c r="N1664" s="1" t="n">
        <v>0</v>
      </c>
      <c r="O1664" s="1" t="n">
        <v>0</v>
      </c>
      <c r="P1664" s="1" t="n">
        <v>0</v>
      </c>
      <c r="Q1664" s="1" t="n">
        <v>1</v>
      </c>
      <c r="R1664" s="1" t="n">
        <v>3.504E-005</v>
      </c>
      <c r="S1664" s="1" t="n">
        <v>1.2092E-006</v>
      </c>
      <c r="T1664" s="1" t="n">
        <v>4</v>
      </c>
      <c r="U1664" s="1" t="n">
        <v>0</v>
      </c>
      <c r="V1664" s="1" t="n">
        <v>0</v>
      </c>
      <c r="W1664" s="186" t="s">
        <v>2459</v>
      </c>
      <c r="X1664" s="1" t="s">
        <v>2204</v>
      </c>
      <c r="Y1664" s="1" t="s">
        <v>309</v>
      </c>
    </row>
    <row r="1665" customFormat="false" ht="14.25" hidden="false" customHeight="true" outlineLevel="0" collapsed="false">
      <c r="A1665" s="1" t="s">
        <v>2458</v>
      </c>
      <c r="B1665" s="1" t="s">
        <v>305</v>
      </c>
      <c r="C1665" s="1" t="n">
        <v>0</v>
      </c>
      <c r="D1665" s="1" t="n">
        <v>200</v>
      </c>
      <c r="E1665" s="1" t="n">
        <v>976</v>
      </c>
      <c r="F1665" s="1" t="s">
        <v>306</v>
      </c>
      <c r="G1665" s="184" t="n">
        <v>0.0034977</v>
      </c>
      <c r="H1665" s="184" t="n">
        <v>0.0001195</v>
      </c>
      <c r="I1665" s="184" t="n">
        <v>-8.0584E-006</v>
      </c>
      <c r="J1665" s="184" t="n">
        <v>-5.619E-007</v>
      </c>
      <c r="K1665" s="184" t="n">
        <v>0.0035057</v>
      </c>
      <c r="L1665" s="184" t="n">
        <v>0.0001201</v>
      </c>
      <c r="M1665" s="185" t="n">
        <v>1.96</v>
      </c>
      <c r="N1665" s="1" t="n">
        <v>0</v>
      </c>
      <c r="O1665" s="1" t="n">
        <v>0</v>
      </c>
      <c r="P1665" s="1" t="n">
        <v>0</v>
      </c>
      <c r="Q1665" s="1" t="n">
        <v>1</v>
      </c>
      <c r="R1665" s="1" t="n">
        <v>3.5057E-005</v>
      </c>
      <c r="S1665" s="1" t="n">
        <v>1.2008E-006</v>
      </c>
      <c r="T1665" s="1" t="n">
        <v>4</v>
      </c>
      <c r="U1665" s="1" t="n">
        <v>0</v>
      </c>
      <c r="V1665" s="1" t="n">
        <v>0</v>
      </c>
      <c r="W1665" s="186" t="s">
        <v>2460</v>
      </c>
      <c r="X1665" s="1" t="s">
        <v>2204</v>
      </c>
      <c r="Y1665" s="1" t="s">
        <v>309</v>
      </c>
    </row>
    <row r="1666" customFormat="false" ht="14.25" hidden="false" customHeight="true" outlineLevel="0" collapsed="false">
      <c r="A1666" s="1" t="s">
        <v>2458</v>
      </c>
      <c r="B1666" s="1" t="s">
        <v>305</v>
      </c>
      <c r="C1666" s="1" t="n">
        <v>0</v>
      </c>
      <c r="D1666" s="1" t="n">
        <v>200</v>
      </c>
      <c r="E1666" s="1" t="n">
        <v>976</v>
      </c>
      <c r="F1666" s="1" t="s">
        <v>306</v>
      </c>
      <c r="G1666" s="184" t="n">
        <v>0.003496</v>
      </c>
      <c r="H1666" s="184" t="n">
        <v>0.0001208</v>
      </c>
      <c r="I1666" s="184" t="n">
        <v>-8.0584E-006</v>
      </c>
      <c r="J1666" s="184" t="n">
        <v>-5.619E-007</v>
      </c>
      <c r="K1666" s="184" t="n">
        <v>0.0035041</v>
      </c>
      <c r="L1666" s="184" t="n">
        <v>0.0001214</v>
      </c>
      <c r="M1666" s="185" t="n">
        <v>1.98</v>
      </c>
      <c r="N1666" s="1" t="n">
        <v>0</v>
      </c>
      <c r="O1666" s="1" t="n">
        <v>0</v>
      </c>
      <c r="P1666" s="1" t="n">
        <v>0</v>
      </c>
      <c r="Q1666" s="1" t="n">
        <v>1</v>
      </c>
      <c r="R1666" s="1" t="n">
        <v>3.5041E-005</v>
      </c>
      <c r="S1666" s="1" t="n">
        <v>1.2139E-006</v>
      </c>
      <c r="T1666" s="1" t="n">
        <v>4</v>
      </c>
      <c r="U1666" s="1" t="n">
        <v>0</v>
      </c>
      <c r="V1666" s="1" t="n">
        <v>0</v>
      </c>
      <c r="W1666" s="186" t="s">
        <v>2461</v>
      </c>
      <c r="X1666" s="1" t="s">
        <v>2204</v>
      </c>
      <c r="Y1666" s="1" t="s">
        <v>309</v>
      </c>
    </row>
    <row r="1667" customFormat="false" ht="14.25" hidden="false" customHeight="true" outlineLevel="0" collapsed="false">
      <c r="A1667" s="1" t="s">
        <v>2462</v>
      </c>
      <c r="B1667" s="1" t="s">
        <v>305</v>
      </c>
      <c r="C1667" s="1" t="n">
        <v>0</v>
      </c>
      <c r="D1667" s="1" t="n">
        <v>200</v>
      </c>
      <c r="E1667" s="1" t="n">
        <v>976</v>
      </c>
      <c r="F1667" s="1" t="s">
        <v>306</v>
      </c>
      <c r="G1667" s="184" t="n">
        <v>0.0027505</v>
      </c>
      <c r="H1667" s="184" t="n">
        <v>9.56E-005</v>
      </c>
      <c r="I1667" s="184" t="n">
        <v>-8.0584E-006</v>
      </c>
      <c r="J1667" s="184" t="n">
        <v>-5.619E-007</v>
      </c>
      <c r="K1667" s="184" t="n">
        <v>0.0027586</v>
      </c>
      <c r="L1667" s="184" t="n">
        <v>9.62E-005</v>
      </c>
      <c r="M1667" s="185" t="n">
        <v>2</v>
      </c>
      <c r="N1667" s="1" t="n">
        <v>0</v>
      </c>
      <c r="O1667" s="1" t="n">
        <v>0</v>
      </c>
      <c r="P1667" s="1" t="n">
        <v>0</v>
      </c>
      <c r="Q1667" s="1" t="n">
        <v>1</v>
      </c>
      <c r="R1667" s="1" t="n">
        <v>2.7586E-005</v>
      </c>
      <c r="S1667" s="1" t="n">
        <v>9.618E-007</v>
      </c>
      <c r="T1667" s="1" t="n">
        <v>3</v>
      </c>
      <c r="U1667" s="1" t="n">
        <v>0</v>
      </c>
      <c r="V1667" s="1" t="n">
        <v>0</v>
      </c>
      <c r="W1667" s="186" t="s">
        <v>2463</v>
      </c>
      <c r="X1667" s="1" t="s">
        <v>2204</v>
      </c>
      <c r="Y1667" s="1" t="s">
        <v>309</v>
      </c>
    </row>
    <row r="1668" customFormat="false" ht="14.25" hidden="false" customHeight="true" outlineLevel="0" collapsed="false">
      <c r="A1668" s="1" t="s">
        <v>2462</v>
      </c>
      <c r="B1668" s="1" t="s">
        <v>305</v>
      </c>
      <c r="C1668" s="1" t="n">
        <v>0</v>
      </c>
      <c r="D1668" s="1" t="n">
        <v>200</v>
      </c>
      <c r="E1668" s="1" t="n">
        <v>976</v>
      </c>
      <c r="F1668" s="1" t="s">
        <v>306</v>
      </c>
      <c r="G1668" s="184" t="n">
        <v>0.00275</v>
      </c>
      <c r="H1668" s="184" t="n">
        <v>9.53E-005</v>
      </c>
      <c r="I1668" s="184" t="n">
        <v>-8.0584E-006</v>
      </c>
      <c r="J1668" s="184" t="n">
        <v>-5.619E-007</v>
      </c>
      <c r="K1668" s="184" t="n">
        <v>0.0027581</v>
      </c>
      <c r="L1668" s="184" t="n">
        <v>9.59E-005</v>
      </c>
      <c r="M1668" s="185" t="n">
        <v>1.99</v>
      </c>
      <c r="N1668" s="1" t="n">
        <v>0</v>
      </c>
      <c r="O1668" s="1" t="n">
        <v>0</v>
      </c>
      <c r="P1668" s="1" t="n">
        <v>0</v>
      </c>
      <c r="Q1668" s="1" t="n">
        <v>1</v>
      </c>
      <c r="R1668" s="1" t="n">
        <v>2.7581E-005</v>
      </c>
      <c r="S1668" s="1" t="n">
        <v>9.585E-007</v>
      </c>
      <c r="T1668" s="1" t="n">
        <v>3</v>
      </c>
      <c r="U1668" s="1" t="n">
        <v>0</v>
      </c>
      <c r="V1668" s="1" t="n">
        <v>0</v>
      </c>
      <c r="W1668" s="186" t="s">
        <v>2464</v>
      </c>
      <c r="X1668" s="1" t="s">
        <v>2204</v>
      </c>
      <c r="Y1668" s="1" t="s">
        <v>309</v>
      </c>
    </row>
    <row r="1669" customFormat="false" ht="14.25" hidden="false" customHeight="true" outlineLevel="0" collapsed="false">
      <c r="A1669" s="1" t="s">
        <v>2462</v>
      </c>
      <c r="B1669" s="1" t="s">
        <v>305</v>
      </c>
      <c r="C1669" s="1" t="n">
        <v>0</v>
      </c>
      <c r="D1669" s="1" t="n">
        <v>200</v>
      </c>
      <c r="E1669" s="1" t="n">
        <v>976</v>
      </c>
      <c r="F1669" s="1" t="s">
        <v>306</v>
      </c>
      <c r="G1669" s="184" t="n">
        <v>0.0027498</v>
      </c>
      <c r="H1669" s="184" t="n">
        <v>9.54E-005</v>
      </c>
      <c r="I1669" s="184" t="n">
        <v>-8.0584E-006</v>
      </c>
      <c r="J1669" s="184" t="n">
        <v>-5.619E-007</v>
      </c>
      <c r="K1669" s="184" t="n">
        <v>0.0027579</v>
      </c>
      <c r="L1669" s="184" t="n">
        <v>9.6E-005</v>
      </c>
      <c r="M1669" s="185" t="n">
        <v>1.99</v>
      </c>
      <c r="N1669" s="1" t="n">
        <v>0</v>
      </c>
      <c r="O1669" s="1" t="n">
        <v>0</v>
      </c>
      <c r="P1669" s="1" t="n">
        <v>0</v>
      </c>
      <c r="Q1669" s="1" t="n">
        <v>1</v>
      </c>
      <c r="R1669" s="1" t="n">
        <v>2.7579E-005</v>
      </c>
      <c r="S1669" s="1" t="n">
        <v>9.6E-007</v>
      </c>
      <c r="T1669" s="1" t="n">
        <v>3</v>
      </c>
      <c r="U1669" s="1" t="n">
        <v>0</v>
      </c>
      <c r="V1669" s="1" t="n">
        <v>0</v>
      </c>
      <c r="W1669" s="186" t="s">
        <v>2465</v>
      </c>
      <c r="X1669" s="1" t="s">
        <v>2204</v>
      </c>
      <c r="Y1669" s="1" t="s">
        <v>309</v>
      </c>
    </row>
    <row r="1670" customFormat="false" ht="14.25" hidden="false" customHeight="true" outlineLevel="0" collapsed="false">
      <c r="A1670" s="1" t="s">
        <v>2466</v>
      </c>
      <c r="B1670" s="1" t="s">
        <v>305</v>
      </c>
      <c r="C1670" s="1" t="n">
        <v>0</v>
      </c>
      <c r="D1670" s="1" t="n">
        <v>200</v>
      </c>
      <c r="E1670" s="1" t="n">
        <v>976</v>
      </c>
      <c r="F1670" s="1" t="s">
        <v>306</v>
      </c>
      <c r="G1670" s="184" t="n">
        <v>0.002663</v>
      </c>
      <c r="H1670" s="184" t="n">
        <v>9.22E-005</v>
      </c>
      <c r="I1670" s="184" t="n">
        <v>-8.0584E-006</v>
      </c>
      <c r="J1670" s="184" t="n">
        <v>-5.619E-007</v>
      </c>
      <c r="K1670" s="184" t="n">
        <v>0.002671</v>
      </c>
      <c r="L1670" s="184" t="n">
        <v>9.28E-005</v>
      </c>
      <c r="M1670" s="185" t="n">
        <v>1.99</v>
      </c>
      <c r="N1670" s="1" t="n">
        <v>0</v>
      </c>
      <c r="O1670" s="1" t="n">
        <v>0</v>
      </c>
      <c r="P1670" s="1" t="n">
        <v>0</v>
      </c>
      <c r="Q1670" s="1" t="n">
        <v>1</v>
      </c>
      <c r="R1670" s="1" t="n">
        <v>2.671E-005</v>
      </c>
      <c r="S1670" s="1" t="n">
        <v>9.281E-007</v>
      </c>
      <c r="T1670" s="1" t="n">
        <v>3</v>
      </c>
      <c r="U1670" s="1" t="n">
        <v>0</v>
      </c>
      <c r="V1670" s="1" t="n">
        <v>0</v>
      </c>
      <c r="W1670" s="186" t="s">
        <v>2467</v>
      </c>
      <c r="X1670" s="1" t="s">
        <v>2204</v>
      </c>
      <c r="Y1670" s="1" t="s">
        <v>309</v>
      </c>
    </row>
    <row r="1671" customFormat="false" ht="14.25" hidden="false" customHeight="true" outlineLevel="0" collapsed="false">
      <c r="A1671" s="1" t="s">
        <v>2466</v>
      </c>
      <c r="B1671" s="1" t="s">
        <v>305</v>
      </c>
      <c r="C1671" s="1" t="n">
        <v>0</v>
      </c>
      <c r="D1671" s="1" t="n">
        <v>200</v>
      </c>
      <c r="E1671" s="1" t="n">
        <v>976</v>
      </c>
      <c r="F1671" s="1" t="s">
        <v>306</v>
      </c>
      <c r="G1671" s="184" t="n">
        <v>0.0026631</v>
      </c>
      <c r="H1671" s="184" t="n">
        <v>9.27E-005</v>
      </c>
      <c r="I1671" s="184" t="n">
        <v>-8.0584E-006</v>
      </c>
      <c r="J1671" s="184" t="n">
        <v>-5.619E-007</v>
      </c>
      <c r="K1671" s="184" t="n">
        <v>0.0026711</v>
      </c>
      <c r="L1671" s="184" t="n">
        <v>9.33E-005</v>
      </c>
      <c r="M1671" s="185" t="n">
        <v>2</v>
      </c>
      <c r="N1671" s="1" t="n">
        <v>0</v>
      </c>
      <c r="O1671" s="1" t="n">
        <v>0</v>
      </c>
      <c r="P1671" s="1" t="n">
        <v>0</v>
      </c>
      <c r="Q1671" s="1" t="n">
        <v>1</v>
      </c>
      <c r="R1671" s="1" t="n">
        <v>2.6711E-005</v>
      </c>
      <c r="S1671" s="1" t="n">
        <v>9.325E-007</v>
      </c>
      <c r="T1671" s="1" t="n">
        <v>3</v>
      </c>
      <c r="U1671" s="1" t="n">
        <v>0</v>
      </c>
      <c r="V1671" s="1" t="n">
        <v>0</v>
      </c>
      <c r="W1671" s="186" t="s">
        <v>2468</v>
      </c>
      <c r="X1671" s="1" t="s">
        <v>2204</v>
      </c>
      <c r="Y1671" s="1" t="s">
        <v>309</v>
      </c>
    </row>
    <row r="1672" customFormat="false" ht="14.25" hidden="false" customHeight="true" outlineLevel="0" collapsed="false">
      <c r="A1672" s="1" t="s">
        <v>2466</v>
      </c>
      <c r="B1672" s="1" t="s">
        <v>305</v>
      </c>
      <c r="C1672" s="1" t="n">
        <v>0</v>
      </c>
      <c r="D1672" s="1" t="n">
        <v>200</v>
      </c>
      <c r="E1672" s="1" t="n">
        <v>976</v>
      </c>
      <c r="F1672" s="1" t="s">
        <v>306</v>
      </c>
      <c r="G1672" s="184" t="n">
        <v>0.0026629</v>
      </c>
      <c r="H1672" s="184" t="n">
        <v>9.27E-005</v>
      </c>
      <c r="I1672" s="184" t="n">
        <v>-8.0584E-006</v>
      </c>
      <c r="J1672" s="184" t="n">
        <v>-5.619E-007</v>
      </c>
      <c r="K1672" s="184" t="n">
        <v>0.0026709</v>
      </c>
      <c r="L1672" s="184" t="n">
        <v>9.32E-005</v>
      </c>
      <c r="M1672" s="185" t="n">
        <v>2</v>
      </c>
      <c r="N1672" s="1" t="n">
        <v>0</v>
      </c>
      <c r="O1672" s="1" t="n">
        <v>0</v>
      </c>
      <c r="P1672" s="1" t="n">
        <v>0</v>
      </c>
      <c r="Q1672" s="1" t="n">
        <v>1</v>
      </c>
      <c r="R1672" s="1" t="n">
        <v>2.6709E-005</v>
      </c>
      <c r="S1672" s="1" t="n">
        <v>9.321E-007</v>
      </c>
      <c r="T1672" s="1" t="n">
        <v>3</v>
      </c>
      <c r="U1672" s="1" t="n">
        <v>0</v>
      </c>
      <c r="V1672" s="1" t="n">
        <v>0</v>
      </c>
      <c r="W1672" s="186" t="s">
        <v>2469</v>
      </c>
      <c r="X1672" s="1" t="s">
        <v>2204</v>
      </c>
      <c r="Y1672" s="1" t="s">
        <v>309</v>
      </c>
    </row>
    <row r="1673" customFormat="false" ht="14.25" hidden="false" customHeight="true" outlineLevel="0" collapsed="false">
      <c r="A1673" s="1" t="s">
        <v>2470</v>
      </c>
      <c r="B1673" s="1" t="s">
        <v>305</v>
      </c>
      <c r="C1673" s="1" t="n">
        <v>0</v>
      </c>
      <c r="D1673" s="1" t="n">
        <v>200</v>
      </c>
      <c r="E1673" s="1" t="n">
        <v>976</v>
      </c>
      <c r="F1673" s="1" t="s">
        <v>306</v>
      </c>
      <c r="G1673" s="184" t="n">
        <v>0.0051175</v>
      </c>
      <c r="H1673" s="184" t="n">
        <v>0.0001743</v>
      </c>
      <c r="I1673" s="184" t="n">
        <v>-8.0584E-006</v>
      </c>
      <c r="J1673" s="184" t="n">
        <v>-5.619E-007</v>
      </c>
      <c r="K1673" s="184" t="n">
        <v>0.0051256</v>
      </c>
      <c r="L1673" s="184" t="n">
        <v>0.0001749</v>
      </c>
      <c r="M1673" s="185" t="n">
        <v>1.95</v>
      </c>
      <c r="N1673" s="1" t="n">
        <v>0</v>
      </c>
      <c r="O1673" s="1" t="n">
        <v>0</v>
      </c>
      <c r="P1673" s="1" t="n">
        <v>0</v>
      </c>
      <c r="Q1673" s="1" t="n">
        <v>1</v>
      </c>
      <c r="R1673" s="1" t="n">
        <v>5.1256E-005</v>
      </c>
      <c r="S1673" s="1" t="n">
        <v>1.7491E-006</v>
      </c>
      <c r="T1673" s="1" t="n">
        <v>4</v>
      </c>
      <c r="U1673" s="1" t="n">
        <v>0</v>
      </c>
      <c r="V1673" s="1" t="n">
        <v>0</v>
      </c>
      <c r="W1673" s="186" t="s">
        <v>2471</v>
      </c>
      <c r="X1673" s="1" t="s">
        <v>2204</v>
      </c>
      <c r="Y1673" s="1" t="s">
        <v>309</v>
      </c>
    </row>
    <row r="1674" customFormat="false" ht="14.25" hidden="false" customHeight="true" outlineLevel="0" collapsed="false">
      <c r="A1674" s="1" t="s">
        <v>2470</v>
      </c>
      <c r="B1674" s="1" t="s">
        <v>305</v>
      </c>
      <c r="C1674" s="1" t="n">
        <v>0</v>
      </c>
      <c r="D1674" s="1" t="n">
        <v>200</v>
      </c>
      <c r="E1674" s="1" t="n">
        <v>976</v>
      </c>
      <c r="F1674" s="1" t="s">
        <v>306</v>
      </c>
      <c r="G1674" s="184" t="n">
        <v>0.0051171</v>
      </c>
      <c r="H1674" s="184" t="n">
        <v>0.0001743</v>
      </c>
      <c r="I1674" s="184" t="n">
        <v>-8.0584E-006</v>
      </c>
      <c r="J1674" s="184" t="n">
        <v>-5.619E-007</v>
      </c>
      <c r="K1674" s="184" t="n">
        <v>0.0051251</v>
      </c>
      <c r="L1674" s="184" t="n">
        <v>0.0001749</v>
      </c>
      <c r="M1674" s="185" t="n">
        <v>1.95</v>
      </c>
      <c r="N1674" s="1" t="n">
        <v>0</v>
      </c>
      <c r="O1674" s="1" t="n">
        <v>0</v>
      </c>
      <c r="P1674" s="1" t="n">
        <v>0</v>
      </c>
      <c r="Q1674" s="1" t="n">
        <v>1</v>
      </c>
      <c r="R1674" s="1" t="n">
        <v>5.1251E-005</v>
      </c>
      <c r="S1674" s="1" t="n">
        <v>1.7487E-006</v>
      </c>
      <c r="T1674" s="1" t="n">
        <v>4</v>
      </c>
      <c r="U1674" s="1" t="n">
        <v>0</v>
      </c>
      <c r="V1674" s="1" t="n">
        <v>0</v>
      </c>
      <c r="W1674" s="186" t="s">
        <v>2472</v>
      </c>
      <c r="X1674" s="1" t="s">
        <v>2204</v>
      </c>
      <c r="Y1674" s="1" t="s">
        <v>309</v>
      </c>
    </row>
    <row r="1675" customFormat="false" ht="14.25" hidden="false" customHeight="true" outlineLevel="0" collapsed="false">
      <c r="A1675" s="1" t="s">
        <v>2470</v>
      </c>
      <c r="B1675" s="1" t="s">
        <v>305</v>
      </c>
      <c r="C1675" s="1" t="n">
        <v>0</v>
      </c>
      <c r="D1675" s="1" t="n">
        <v>200</v>
      </c>
      <c r="E1675" s="1" t="n">
        <v>976</v>
      </c>
      <c r="F1675" s="1" t="s">
        <v>306</v>
      </c>
      <c r="G1675" s="184" t="n">
        <v>0.0051167</v>
      </c>
      <c r="H1675" s="184" t="n">
        <v>0.0001733</v>
      </c>
      <c r="I1675" s="184" t="n">
        <v>-8.0584E-006</v>
      </c>
      <c r="J1675" s="184" t="n">
        <v>-5.619E-007</v>
      </c>
      <c r="K1675" s="184" t="n">
        <v>0.0051248</v>
      </c>
      <c r="L1675" s="184" t="n">
        <v>0.0001738</v>
      </c>
      <c r="M1675" s="185" t="n">
        <v>1.94</v>
      </c>
      <c r="N1675" s="1" t="n">
        <v>0</v>
      </c>
      <c r="O1675" s="1" t="n">
        <v>0</v>
      </c>
      <c r="P1675" s="1" t="n">
        <v>0</v>
      </c>
      <c r="Q1675" s="1" t="n">
        <v>1</v>
      </c>
      <c r="R1675" s="1" t="n">
        <v>5.1248E-005</v>
      </c>
      <c r="S1675" s="1" t="n">
        <v>1.7385E-006</v>
      </c>
      <c r="T1675" s="1" t="n">
        <v>4</v>
      </c>
      <c r="U1675" s="1" t="n">
        <v>0</v>
      </c>
      <c r="V1675" s="1" t="n">
        <v>0</v>
      </c>
      <c r="W1675" s="186" t="s">
        <v>1278</v>
      </c>
      <c r="X1675" s="1" t="s">
        <v>2204</v>
      </c>
      <c r="Y1675" s="1" t="s">
        <v>309</v>
      </c>
    </row>
    <row r="1676" customFormat="false" ht="14.25" hidden="false" customHeight="true" outlineLevel="0" collapsed="false">
      <c r="A1676" s="1" t="s">
        <v>2473</v>
      </c>
      <c r="B1676" s="1" t="s">
        <v>305</v>
      </c>
      <c r="C1676" s="1" t="n">
        <v>0</v>
      </c>
      <c r="D1676" s="1" t="n">
        <v>200</v>
      </c>
      <c r="E1676" s="1" t="n">
        <v>976</v>
      </c>
      <c r="F1676" s="1" t="s">
        <v>306</v>
      </c>
      <c r="G1676" s="184" t="n">
        <v>0.0020663</v>
      </c>
      <c r="H1676" s="184" t="n">
        <v>8.13E-005</v>
      </c>
      <c r="I1676" s="184" t="n">
        <v>-8.0584E-006</v>
      </c>
      <c r="J1676" s="184" t="n">
        <v>-5.619E-007</v>
      </c>
      <c r="K1676" s="184" t="n">
        <v>0.0020743</v>
      </c>
      <c r="L1676" s="184" t="n">
        <v>8.18E-005</v>
      </c>
      <c r="M1676" s="185" t="n">
        <v>2.26</v>
      </c>
      <c r="N1676" s="1" t="n">
        <v>0</v>
      </c>
      <c r="O1676" s="1" t="n">
        <v>0</v>
      </c>
      <c r="P1676" s="1" t="n">
        <v>0</v>
      </c>
      <c r="Q1676" s="1" t="n">
        <v>1</v>
      </c>
      <c r="R1676" s="1" t="n">
        <v>2.0743E-005</v>
      </c>
      <c r="S1676" s="1" t="n">
        <v>8.183E-007</v>
      </c>
      <c r="T1676" s="1" t="n">
        <v>3</v>
      </c>
      <c r="U1676" s="1" t="n">
        <v>0</v>
      </c>
      <c r="V1676" s="1" t="n">
        <v>0</v>
      </c>
      <c r="W1676" s="186" t="s">
        <v>462</v>
      </c>
      <c r="X1676" s="1" t="s">
        <v>2204</v>
      </c>
      <c r="Y1676" s="1" t="s">
        <v>309</v>
      </c>
    </row>
    <row r="1677" customFormat="false" ht="14.25" hidden="false" customHeight="true" outlineLevel="0" collapsed="false">
      <c r="A1677" s="1" t="s">
        <v>2473</v>
      </c>
      <c r="B1677" s="1" t="s">
        <v>305</v>
      </c>
      <c r="C1677" s="1" t="n">
        <v>0</v>
      </c>
      <c r="D1677" s="1" t="n">
        <v>200</v>
      </c>
      <c r="E1677" s="1" t="n">
        <v>976</v>
      </c>
      <c r="F1677" s="1" t="s">
        <v>306</v>
      </c>
      <c r="G1677" s="184" t="n">
        <v>0.002066</v>
      </c>
      <c r="H1677" s="184" t="n">
        <v>8.1E-005</v>
      </c>
      <c r="I1677" s="184" t="n">
        <v>-8.0584E-006</v>
      </c>
      <c r="J1677" s="184" t="n">
        <v>-5.619E-007</v>
      </c>
      <c r="K1677" s="184" t="n">
        <v>0.0020741</v>
      </c>
      <c r="L1677" s="184" t="n">
        <v>8.15E-005</v>
      </c>
      <c r="M1677" s="185" t="n">
        <v>2.25</v>
      </c>
      <c r="N1677" s="1" t="n">
        <v>0</v>
      </c>
      <c r="O1677" s="1" t="n">
        <v>0</v>
      </c>
      <c r="P1677" s="1" t="n">
        <v>0</v>
      </c>
      <c r="Q1677" s="1" t="n">
        <v>1</v>
      </c>
      <c r="R1677" s="1" t="n">
        <v>2.0741E-005</v>
      </c>
      <c r="S1677" s="1" t="n">
        <v>8.154E-007</v>
      </c>
      <c r="T1677" s="1" t="n">
        <v>3</v>
      </c>
      <c r="U1677" s="1" t="n">
        <v>0</v>
      </c>
      <c r="V1677" s="1" t="n">
        <v>0</v>
      </c>
      <c r="W1677" s="186" t="s">
        <v>463</v>
      </c>
      <c r="X1677" s="1" t="s">
        <v>2204</v>
      </c>
      <c r="Y1677" s="1" t="s">
        <v>309</v>
      </c>
    </row>
    <row r="1678" customFormat="false" ht="14.25" hidden="false" customHeight="true" outlineLevel="0" collapsed="false">
      <c r="A1678" s="1" t="s">
        <v>2473</v>
      </c>
      <c r="B1678" s="1" t="s">
        <v>305</v>
      </c>
      <c r="C1678" s="1" t="n">
        <v>0</v>
      </c>
      <c r="D1678" s="1" t="n">
        <v>200</v>
      </c>
      <c r="E1678" s="1" t="n">
        <v>976</v>
      </c>
      <c r="F1678" s="1" t="s">
        <v>306</v>
      </c>
      <c r="G1678" s="184" t="n">
        <v>0.002066</v>
      </c>
      <c r="H1678" s="184" t="n">
        <v>8.13E-005</v>
      </c>
      <c r="I1678" s="184" t="n">
        <v>-8.0584E-006</v>
      </c>
      <c r="J1678" s="184" t="n">
        <v>-5.619E-007</v>
      </c>
      <c r="K1678" s="184" t="n">
        <v>0.002074</v>
      </c>
      <c r="L1678" s="184" t="n">
        <v>8.19E-005</v>
      </c>
      <c r="M1678" s="185" t="n">
        <v>2.26</v>
      </c>
      <c r="N1678" s="1" t="n">
        <v>0</v>
      </c>
      <c r="O1678" s="1" t="n">
        <v>0</v>
      </c>
      <c r="P1678" s="1" t="n">
        <v>0</v>
      </c>
      <c r="Q1678" s="1" t="n">
        <v>1</v>
      </c>
      <c r="R1678" s="1" t="n">
        <v>2.074E-005</v>
      </c>
      <c r="S1678" s="1" t="n">
        <v>8.186E-007</v>
      </c>
      <c r="T1678" s="1" t="n">
        <v>3</v>
      </c>
      <c r="U1678" s="1" t="n">
        <v>0</v>
      </c>
      <c r="V1678" s="1" t="n">
        <v>0</v>
      </c>
      <c r="W1678" s="186" t="s">
        <v>1280</v>
      </c>
      <c r="X1678" s="1" t="s">
        <v>2204</v>
      </c>
      <c r="Y1678" s="1" t="s">
        <v>309</v>
      </c>
    </row>
    <row r="1679" customFormat="false" ht="14.25" hidden="false" customHeight="true" outlineLevel="0" collapsed="false">
      <c r="A1679" s="1" t="s">
        <v>2474</v>
      </c>
      <c r="B1679" s="1" t="s">
        <v>305</v>
      </c>
      <c r="C1679" s="1" t="n">
        <v>0</v>
      </c>
      <c r="D1679" s="1" t="n">
        <v>200</v>
      </c>
      <c r="E1679" s="1" t="n">
        <v>976</v>
      </c>
      <c r="F1679" s="1" t="s">
        <v>306</v>
      </c>
      <c r="G1679" s="184" t="n">
        <v>0.001208</v>
      </c>
      <c r="H1679" s="184" t="n">
        <v>4.85E-005</v>
      </c>
      <c r="I1679" s="184" t="n">
        <v>-8.0584E-006</v>
      </c>
      <c r="J1679" s="184" t="n">
        <v>-5.619E-007</v>
      </c>
      <c r="K1679" s="184" t="n">
        <v>0.0012161</v>
      </c>
      <c r="L1679" s="184" t="n">
        <v>4.9E-005</v>
      </c>
      <c r="M1679" s="185" t="n">
        <v>2.31</v>
      </c>
      <c r="N1679" s="1" t="n">
        <v>0</v>
      </c>
      <c r="O1679" s="1" t="n">
        <v>0</v>
      </c>
      <c r="P1679" s="1" t="n">
        <v>0</v>
      </c>
      <c r="Q1679" s="1" t="n">
        <v>1</v>
      </c>
      <c r="R1679" s="1" t="n">
        <v>1.2161E-005</v>
      </c>
      <c r="S1679" s="1" t="n">
        <v>4.904E-007</v>
      </c>
      <c r="T1679" s="1" t="n">
        <v>3</v>
      </c>
      <c r="U1679" s="1" t="n">
        <v>0</v>
      </c>
      <c r="V1679" s="1" t="n">
        <v>0</v>
      </c>
      <c r="W1679" s="186" t="s">
        <v>2475</v>
      </c>
      <c r="X1679" s="1" t="s">
        <v>2204</v>
      </c>
      <c r="Y1679" s="1" t="s">
        <v>309</v>
      </c>
    </row>
    <row r="1680" customFormat="false" ht="14.25" hidden="false" customHeight="true" outlineLevel="0" collapsed="false">
      <c r="A1680" s="1" t="s">
        <v>2474</v>
      </c>
      <c r="B1680" s="1" t="s">
        <v>305</v>
      </c>
      <c r="C1680" s="1" t="n">
        <v>0</v>
      </c>
      <c r="D1680" s="1" t="n">
        <v>200</v>
      </c>
      <c r="E1680" s="1" t="n">
        <v>976</v>
      </c>
      <c r="F1680" s="1" t="s">
        <v>306</v>
      </c>
      <c r="G1680" s="184" t="n">
        <v>0.0012083</v>
      </c>
      <c r="H1680" s="184" t="n">
        <v>4.87E-005</v>
      </c>
      <c r="I1680" s="184" t="n">
        <v>-8.0584E-006</v>
      </c>
      <c r="J1680" s="184" t="n">
        <v>-5.619E-007</v>
      </c>
      <c r="K1680" s="184" t="n">
        <v>0.0012164</v>
      </c>
      <c r="L1680" s="184" t="n">
        <v>4.93E-005</v>
      </c>
      <c r="M1680" s="185" t="n">
        <v>2.32</v>
      </c>
      <c r="N1680" s="1" t="n">
        <v>0</v>
      </c>
      <c r="O1680" s="1" t="n">
        <v>0</v>
      </c>
      <c r="P1680" s="1" t="n">
        <v>0</v>
      </c>
      <c r="Q1680" s="1" t="n">
        <v>1</v>
      </c>
      <c r="R1680" s="1" t="n">
        <v>1.2164E-005</v>
      </c>
      <c r="S1680" s="1" t="n">
        <v>4.926E-007</v>
      </c>
      <c r="T1680" s="1" t="n">
        <v>3</v>
      </c>
      <c r="U1680" s="1" t="n">
        <v>0</v>
      </c>
      <c r="V1680" s="1" t="n">
        <v>0</v>
      </c>
      <c r="W1680" s="186" t="s">
        <v>2476</v>
      </c>
      <c r="X1680" s="1" t="s">
        <v>2204</v>
      </c>
      <c r="Y1680" s="1" t="s">
        <v>309</v>
      </c>
    </row>
    <row r="1681" customFormat="false" ht="14.25" hidden="false" customHeight="true" outlineLevel="0" collapsed="false">
      <c r="A1681" s="1" t="s">
        <v>2474</v>
      </c>
      <c r="B1681" s="1" t="s">
        <v>305</v>
      </c>
      <c r="C1681" s="1" t="n">
        <v>0</v>
      </c>
      <c r="D1681" s="1" t="n">
        <v>200</v>
      </c>
      <c r="E1681" s="1" t="n">
        <v>976</v>
      </c>
      <c r="F1681" s="1" t="s">
        <v>306</v>
      </c>
      <c r="G1681" s="184" t="n">
        <v>0.0012069</v>
      </c>
      <c r="H1681" s="184" t="n">
        <v>4.82E-005</v>
      </c>
      <c r="I1681" s="184" t="n">
        <v>-8.0584E-006</v>
      </c>
      <c r="J1681" s="184" t="n">
        <v>-5.619E-007</v>
      </c>
      <c r="K1681" s="184" t="n">
        <v>0.001215</v>
      </c>
      <c r="L1681" s="184" t="n">
        <v>4.87E-005</v>
      </c>
      <c r="M1681" s="185" t="n">
        <v>2.3</v>
      </c>
      <c r="N1681" s="1" t="n">
        <v>0</v>
      </c>
      <c r="O1681" s="1" t="n">
        <v>0</v>
      </c>
      <c r="P1681" s="1" t="n">
        <v>0</v>
      </c>
      <c r="Q1681" s="1" t="n">
        <v>1</v>
      </c>
      <c r="R1681" s="1" t="n">
        <v>1.215E-005</v>
      </c>
      <c r="S1681" s="1" t="n">
        <v>4.875E-007</v>
      </c>
      <c r="T1681" s="1" t="n">
        <v>3</v>
      </c>
      <c r="U1681" s="1" t="n">
        <v>0</v>
      </c>
      <c r="V1681" s="1" t="n">
        <v>0</v>
      </c>
      <c r="W1681" s="186" t="s">
        <v>469</v>
      </c>
      <c r="X1681" s="1" t="s">
        <v>2204</v>
      </c>
      <c r="Y1681" s="1" t="s">
        <v>309</v>
      </c>
    </row>
    <row r="1682" customFormat="false" ht="14.25" hidden="false" customHeight="true" outlineLevel="0" collapsed="false">
      <c r="A1682" s="1" t="s">
        <v>2477</v>
      </c>
      <c r="B1682" s="1" t="s">
        <v>305</v>
      </c>
      <c r="C1682" s="1" t="n">
        <v>0</v>
      </c>
      <c r="D1682" s="1" t="n">
        <v>200</v>
      </c>
      <c r="E1682" s="1" t="n">
        <v>976</v>
      </c>
      <c r="F1682" s="1" t="s">
        <v>306</v>
      </c>
      <c r="G1682" s="184" t="n">
        <v>0.0010328</v>
      </c>
      <c r="H1682" s="184" t="n">
        <v>4.16E-005</v>
      </c>
      <c r="I1682" s="184" t="n">
        <v>-8.0584E-006</v>
      </c>
      <c r="J1682" s="184" t="n">
        <v>-5.619E-007</v>
      </c>
      <c r="K1682" s="184" t="n">
        <v>0.0010409</v>
      </c>
      <c r="L1682" s="184" t="n">
        <v>4.21E-005</v>
      </c>
      <c r="M1682" s="185" t="n">
        <v>2.32</v>
      </c>
      <c r="N1682" s="1" t="n">
        <v>0</v>
      </c>
      <c r="O1682" s="1" t="n">
        <v>0</v>
      </c>
      <c r="P1682" s="1" t="n">
        <v>0</v>
      </c>
      <c r="Q1682" s="1" t="n">
        <v>1</v>
      </c>
      <c r="R1682" s="1" t="n">
        <v>1.0409E-005</v>
      </c>
      <c r="S1682" s="1" t="n">
        <v>4.212E-007</v>
      </c>
      <c r="T1682" s="1" t="n">
        <v>3</v>
      </c>
      <c r="U1682" s="1" t="n">
        <v>0</v>
      </c>
      <c r="V1682" s="1" t="n">
        <v>0</v>
      </c>
      <c r="W1682" s="186" t="s">
        <v>2478</v>
      </c>
      <c r="X1682" s="1" t="s">
        <v>2204</v>
      </c>
      <c r="Y1682" s="1" t="s">
        <v>309</v>
      </c>
    </row>
    <row r="1683" customFormat="false" ht="14.25" hidden="false" customHeight="true" outlineLevel="0" collapsed="false">
      <c r="A1683" s="1" t="s">
        <v>2477</v>
      </c>
      <c r="B1683" s="1" t="s">
        <v>305</v>
      </c>
      <c r="C1683" s="1" t="n">
        <v>0</v>
      </c>
      <c r="D1683" s="1" t="n">
        <v>200</v>
      </c>
      <c r="E1683" s="1" t="n">
        <v>976</v>
      </c>
      <c r="F1683" s="1" t="s">
        <v>306</v>
      </c>
      <c r="G1683" s="184" t="n">
        <v>0.0010328</v>
      </c>
      <c r="H1683" s="184" t="n">
        <v>4.14E-005</v>
      </c>
      <c r="I1683" s="184" t="n">
        <v>-8.0584E-006</v>
      </c>
      <c r="J1683" s="184" t="n">
        <v>-5.619E-007</v>
      </c>
      <c r="K1683" s="184" t="n">
        <v>0.0010408</v>
      </c>
      <c r="L1683" s="184" t="n">
        <v>4.19E-005</v>
      </c>
      <c r="M1683" s="185" t="n">
        <v>2.31</v>
      </c>
      <c r="N1683" s="1" t="n">
        <v>0</v>
      </c>
      <c r="O1683" s="1" t="n">
        <v>0</v>
      </c>
      <c r="P1683" s="1" t="n">
        <v>0</v>
      </c>
      <c r="Q1683" s="1" t="n">
        <v>1</v>
      </c>
      <c r="R1683" s="1" t="n">
        <v>1.0408E-005</v>
      </c>
      <c r="S1683" s="1" t="n">
        <v>4.192E-007</v>
      </c>
      <c r="T1683" s="1" t="n">
        <v>3</v>
      </c>
      <c r="U1683" s="1" t="n">
        <v>0</v>
      </c>
      <c r="V1683" s="1" t="n">
        <v>0</v>
      </c>
      <c r="W1683" s="186" t="s">
        <v>2479</v>
      </c>
      <c r="X1683" s="1" t="s">
        <v>2204</v>
      </c>
      <c r="Y1683" s="1" t="s">
        <v>309</v>
      </c>
    </row>
    <row r="1684" customFormat="false" ht="14.25" hidden="false" customHeight="true" outlineLevel="0" collapsed="false">
      <c r="A1684" s="1" t="s">
        <v>2477</v>
      </c>
      <c r="B1684" s="1" t="s">
        <v>305</v>
      </c>
      <c r="C1684" s="1" t="n">
        <v>0</v>
      </c>
      <c r="D1684" s="1" t="n">
        <v>200</v>
      </c>
      <c r="E1684" s="1" t="n">
        <v>976</v>
      </c>
      <c r="F1684" s="1" t="s">
        <v>306</v>
      </c>
      <c r="G1684" s="184" t="n">
        <v>0.0010324</v>
      </c>
      <c r="H1684" s="184" t="n">
        <v>4.12E-005</v>
      </c>
      <c r="I1684" s="184" t="n">
        <v>-8.0584E-006</v>
      </c>
      <c r="J1684" s="184" t="n">
        <v>-5.619E-007</v>
      </c>
      <c r="K1684" s="184" t="n">
        <v>0.0010404</v>
      </c>
      <c r="L1684" s="184" t="n">
        <v>4.18E-005</v>
      </c>
      <c r="M1684" s="185" t="n">
        <v>2.3</v>
      </c>
      <c r="N1684" s="1" t="n">
        <v>0</v>
      </c>
      <c r="O1684" s="1" t="n">
        <v>0</v>
      </c>
      <c r="P1684" s="1" t="n">
        <v>0</v>
      </c>
      <c r="Q1684" s="1" t="n">
        <v>1</v>
      </c>
      <c r="R1684" s="1" t="n">
        <v>1.0404E-005</v>
      </c>
      <c r="S1684" s="1" t="n">
        <v>4.18E-007</v>
      </c>
      <c r="T1684" s="1" t="n">
        <v>3</v>
      </c>
      <c r="U1684" s="1" t="n">
        <v>0</v>
      </c>
      <c r="V1684" s="1" t="n">
        <v>0</v>
      </c>
      <c r="W1684" s="186" t="s">
        <v>2480</v>
      </c>
      <c r="X1684" s="1" t="s">
        <v>2204</v>
      </c>
      <c r="Y1684" s="1" t="s">
        <v>309</v>
      </c>
    </row>
    <row r="1685" customFormat="false" ht="14.25" hidden="false" customHeight="true" outlineLevel="0" collapsed="false">
      <c r="A1685" s="1" t="s">
        <v>2481</v>
      </c>
      <c r="B1685" s="1" t="s">
        <v>305</v>
      </c>
      <c r="C1685" s="1" t="n">
        <v>0</v>
      </c>
      <c r="D1685" s="1" t="n">
        <v>200</v>
      </c>
      <c r="E1685" s="1" t="n">
        <v>976</v>
      </c>
      <c r="F1685" s="1" t="s">
        <v>306</v>
      </c>
      <c r="G1685" s="184" t="n">
        <v>0.0012976</v>
      </c>
      <c r="H1685" s="184" t="n">
        <v>5.22E-005</v>
      </c>
      <c r="I1685" s="184" t="n">
        <v>-8.0584E-006</v>
      </c>
      <c r="J1685" s="184" t="n">
        <v>-5.619E-007</v>
      </c>
      <c r="K1685" s="184" t="n">
        <v>0.0013057</v>
      </c>
      <c r="L1685" s="184" t="n">
        <v>5.27E-005</v>
      </c>
      <c r="M1685" s="185" t="n">
        <v>2.31</v>
      </c>
      <c r="N1685" s="1" t="n">
        <v>0</v>
      </c>
      <c r="O1685" s="1" t="n">
        <v>0</v>
      </c>
      <c r="P1685" s="1" t="n">
        <v>0</v>
      </c>
      <c r="Q1685" s="1" t="n">
        <v>1</v>
      </c>
      <c r="R1685" s="1" t="n">
        <v>1.3057E-005</v>
      </c>
      <c r="S1685" s="1" t="n">
        <v>5.275E-007</v>
      </c>
      <c r="T1685" s="1" t="n">
        <v>3</v>
      </c>
      <c r="U1685" s="1" t="n">
        <v>0</v>
      </c>
      <c r="V1685" s="1" t="n">
        <v>0</v>
      </c>
      <c r="W1685" s="186" t="s">
        <v>2482</v>
      </c>
      <c r="X1685" s="1" t="s">
        <v>2204</v>
      </c>
      <c r="Y1685" s="1" t="s">
        <v>309</v>
      </c>
    </row>
    <row r="1686" customFormat="false" ht="14.25" hidden="false" customHeight="true" outlineLevel="0" collapsed="false">
      <c r="A1686" s="1" t="s">
        <v>2481</v>
      </c>
      <c r="B1686" s="1" t="s">
        <v>305</v>
      </c>
      <c r="C1686" s="1" t="n">
        <v>0</v>
      </c>
      <c r="D1686" s="1" t="n">
        <v>200</v>
      </c>
      <c r="E1686" s="1" t="n">
        <v>976</v>
      </c>
      <c r="F1686" s="1" t="s">
        <v>306</v>
      </c>
      <c r="G1686" s="184" t="n">
        <v>0.0012972</v>
      </c>
      <c r="H1686" s="184" t="n">
        <v>5.21E-005</v>
      </c>
      <c r="I1686" s="184" t="n">
        <v>-8.0584E-006</v>
      </c>
      <c r="J1686" s="184" t="n">
        <v>-5.619E-007</v>
      </c>
      <c r="K1686" s="184" t="n">
        <v>0.0013052</v>
      </c>
      <c r="L1686" s="184" t="n">
        <v>5.27E-005</v>
      </c>
      <c r="M1686" s="185" t="n">
        <v>2.31</v>
      </c>
      <c r="N1686" s="1" t="n">
        <v>0</v>
      </c>
      <c r="O1686" s="1" t="n">
        <v>0</v>
      </c>
      <c r="P1686" s="1" t="n">
        <v>0</v>
      </c>
      <c r="Q1686" s="1" t="n">
        <v>1</v>
      </c>
      <c r="R1686" s="1" t="n">
        <v>1.3052E-005</v>
      </c>
      <c r="S1686" s="1" t="n">
        <v>5.27E-007</v>
      </c>
      <c r="T1686" s="1" t="n">
        <v>3</v>
      </c>
      <c r="U1686" s="1" t="n">
        <v>0</v>
      </c>
      <c r="V1686" s="1" t="n">
        <v>0</v>
      </c>
      <c r="W1686" s="186" t="s">
        <v>2483</v>
      </c>
      <c r="X1686" s="1" t="s">
        <v>2204</v>
      </c>
      <c r="Y1686" s="1" t="s">
        <v>309</v>
      </c>
    </row>
    <row r="1687" customFormat="false" ht="14.25" hidden="false" customHeight="true" outlineLevel="0" collapsed="false">
      <c r="A1687" s="1" t="s">
        <v>2481</v>
      </c>
      <c r="B1687" s="1" t="s">
        <v>305</v>
      </c>
      <c r="C1687" s="1" t="n">
        <v>0</v>
      </c>
      <c r="D1687" s="1" t="n">
        <v>200</v>
      </c>
      <c r="E1687" s="1" t="n">
        <v>976</v>
      </c>
      <c r="F1687" s="1" t="s">
        <v>306</v>
      </c>
      <c r="G1687" s="184" t="n">
        <v>0.0012971</v>
      </c>
      <c r="H1687" s="184" t="n">
        <v>5.18E-005</v>
      </c>
      <c r="I1687" s="184" t="n">
        <v>-8.0584E-006</v>
      </c>
      <c r="J1687" s="184" t="n">
        <v>-5.619E-007</v>
      </c>
      <c r="K1687" s="184" t="n">
        <v>0.0013051</v>
      </c>
      <c r="L1687" s="184" t="n">
        <v>5.24E-005</v>
      </c>
      <c r="M1687" s="185" t="n">
        <v>2.3</v>
      </c>
      <c r="N1687" s="1" t="n">
        <v>0</v>
      </c>
      <c r="O1687" s="1" t="n">
        <v>0</v>
      </c>
      <c r="P1687" s="1" t="n">
        <v>0</v>
      </c>
      <c r="Q1687" s="1" t="n">
        <v>1</v>
      </c>
      <c r="R1687" s="1" t="n">
        <v>1.3051E-005</v>
      </c>
      <c r="S1687" s="1" t="n">
        <v>5.238E-007</v>
      </c>
      <c r="T1687" s="1" t="n">
        <v>3</v>
      </c>
      <c r="U1687" s="1" t="n">
        <v>0</v>
      </c>
      <c r="V1687" s="1" t="n">
        <v>0</v>
      </c>
      <c r="W1687" s="186" t="s">
        <v>2484</v>
      </c>
      <c r="X1687" s="1" t="s">
        <v>2204</v>
      </c>
      <c r="Y1687" s="1" t="s">
        <v>309</v>
      </c>
    </row>
    <row r="1688" customFormat="false" ht="14.25" hidden="false" customHeight="true" outlineLevel="0" collapsed="false">
      <c r="A1688" s="1" t="s">
        <v>2485</v>
      </c>
      <c r="B1688" s="1" t="s">
        <v>305</v>
      </c>
      <c r="C1688" s="1" t="n">
        <v>0</v>
      </c>
      <c r="D1688" s="1" t="n">
        <v>200</v>
      </c>
      <c r="E1688" s="1" t="n">
        <v>976</v>
      </c>
      <c r="F1688" s="1" t="s">
        <v>306</v>
      </c>
      <c r="G1688" s="184" t="n">
        <v>0.0017676</v>
      </c>
      <c r="H1688" s="184" t="n">
        <v>6.91E-005</v>
      </c>
      <c r="I1688" s="184" t="n">
        <v>-8.0584E-006</v>
      </c>
      <c r="J1688" s="184" t="n">
        <v>-5.619E-007</v>
      </c>
      <c r="K1688" s="184" t="n">
        <v>0.0017757</v>
      </c>
      <c r="L1688" s="184" t="n">
        <v>6.96E-005</v>
      </c>
      <c r="M1688" s="185" t="n">
        <v>2.25</v>
      </c>
      <c r="N1688" s="1" t="n">
        <v>0</v>
      </c>
      <c r="O1688" s="1" t="n">
        <v>0</v>
      </c>
      <c r="P1688" s="1" t="n">
        <v>0</v>
      </c>
      <c r="Q1688" s="1" t="n">
        <v>1</v>
      </c>
      <c r="R1688" s="1" t="n">
        <v>1.7757E-005</v>
      </c>
      <c r="S1688" s="1" t="n">
        <v>6.961E-007</v>
      </c>
      <c r="T1688" s="1" t="n">
        <v>3</v>
      </c>
      <c r="U1688" s="1" t="n">
        <v>0</v>
      </c>
      <c r="V1688" s="1" t="n">
        <v>0</v>
      </c>
      <c r="W1688" s="186" t="s">
        <v>2486</v>
      </c>
      <c r="X1688" s="1" t="s">
        <v>2204</v>
      </c>
      <c r="Y1688" s="1" t="s">
        <v>309</v>
      </c>
    </row>
    <row r="1689" customFormat="false" ht="14.25" hidden="false" customHeight="true" outlineLevel="0" collapsed="false">
      <c r="A1689" s="1" t="s">
        <v>2485</v>
      </c>
      <c r="B1689" s="1" t="s">
        <v>305</v>
      </c>
      <c r="C1689" s="1" t="n">
        <v>0</v>
      </c>
      <c r="D1689" s="1" t="n">
        <v>200</v>
      </c>
      <c r="E1689" s="1" t="n">
        <v>976</v>
      </c>
      <c r="F1689" s="1" t="s">
        <v>306</v>
      </c>
      <c r="G1689" s="184" t="n">
        <v>0.0017675</v>
      </c>
      <c r="H1689" s="184" t="n">
        <v>6.91E-005</v>
      </c>
      <c r="I1689" s="184" t="n">
        <v>-8.0584E-006</v>
      </c>
      <c r="J1689" s="184" t="n">
        <v>-5.619E-007</v>
      </c>
      <c r="K1689" s="184" t="n">
        <v>0.0017756</v>
      </c>
      <c r="L1689" s="184" t="n">
        <v>6.96E-005</v>
      </c>
      <c r="M1689" s="185" t="n">
        <v>2.25</v>
      </c>
      <c r="N1689" s="1" t="n">
        <v>0</v>
      </c>
      <c r="O1689" s="1" t="n">
        <v>0</v>
      </c>
      <c r="P1689" s="1" t="n">
        <v>0</v>
      </c>
      <c r="Q1689" s="1" t="n">
        <v>1</v>
      </c>
      <c r="R1689" s="1" t="n">
        <v>1.7756E-005</v>
      </c>
      <c r="S1689" s="1" t="n">
        <v>6.962E-007</v>
      </c>
      <c r="T1689" s="1" t="n">
        <v>3</v>
      </c>
      <c r="U1689" s="1" t="n">
        <v>0</v>
      </c>
      <c r="V1689" s="1" t="n">
        <v>0</v>
      </c>
      <c r="W1689" s="186" t="s">
        <v>2487</v>
      </c>
      <c r="X1689" s="1" t="s">
        <v>2204</v>
      </c>
      <c r="Y1689" s="1" t="s">
        <v>309</v>
      </c>
    </row>
    <row r="1690" customFormat="false" ht="14.25" hidden="false" customHeight="true" outlineLevel="0" collapsed="false">
      <c r="A1690" s="1" t="s">
        <v>2485</v>
      </c>
      <c r="B1690" s="1" t="s">
        <v>305</v>
      </c>
      <c r="C1690" s="1" t="n">
        <v>0</v>
      </c>
      <c r="D1690" s="1" t="n">
        <v>200</v>
      </c>
      <c r="E1690" s="1" t="n">
        <v>976</v>
      </c>
      <c r="F1690" s="1" t="s">
        <v>306</v>
      </c>
      <c r="G1690" s="184" t="n">
        <v>0.0017676</v>
      </c>
      <c r="H1690" s="184" t="n">
        <v>6.95E-005</v>
      </c>
      <c r="I1690" s="184" t="n">
        <v>-8.0584E-006</v>
      </c>
      <c r="J1690" s="184" t="n">
        <v>-5.619E-007</v>
      </c>
      <c r="K1690" s="184" t="n">
        <v>0.0017757</v>
      </c>
      <c r="L1690" s="184" t="n">
        <v>7E-005</v>
      </c>
      <c r="M1690" s="185" t="n">
        <v>2.26</v>
      </c>
      <c r="N1690" s="1" t="n">
        <v>0</v>
      </c>
      <c r="O1690" s="1" t="n">
        <v>0</v>
      </c>
      <c r="P1690" s="1" t="n">
        <v>0</v>
      </c>
      <c r="Q1690" s="1" t="n">
        <v>1</v>
      </c>
      <c r="R1690" s="1" t="n">
        <v>1.7757E-005</v>
      </c>
      <c r="S1690" s="1" t="n">
        <v>7.004E-007</v>
      </c>
      <c r="T1690" s="1" t="n">
        <v>3</v>
      </c>
      <c r="U1690" s="1" t="n">
        <v>0</v>
      </c>
      <c r="V1690" s="1" t="n">
        <v>0</v>
      </c>
      <c r="W1690" s="186" t="s">
        <v>2488</v>
      </c>
      <c r="X1690" s="1" t="s">
        <v>2204</v>
      </c>
      <c r="Y1690" s="1" t="s">
        <v>309</v>
      </c>
    </row>
    <row r="1691" customFormat="false" ht="14.25" hidden="false" customHeight="true" outlineLevel="0" collapsed="false">
      <c r="A1691" s="1" t="s">
        <v>2489</v>
      </c>
      <c r="B1691" s="1" t="s">
        <v>305</v>
      </c>
      <c r="C1691" s="1" t="n">
        <v>0</v>
      </c>
      <c r="D1691" s="1" t="n">
        <v>200</v>
      </c>
      <c r="E1691" s="1" t="n">
        <v>976</v>
      </c>
      <c r="F1691" s="1" t="s">
        <v>306</v>
      </c>
      <c r="G1691" s="184" t="n">
        <v>0.0026814</v>
      </c>
      <c r="H1691" s="184" t="n">
        <v>0.0001027</v>
      </c>
      <c r="I1691" s="184" t="n">
        <v>-8.0584E-006</v>
      </c>
      <c r="J1691" s="184" t="n">
        <v>-5.619E-007</v>
      </c>
      <c r="K1691" s="184" t="n">
        <v>0.0026895</v>
      </c>
      <c r="L1691" s="184" t="n">
        <v>0.0001032</v>
      </c>
      <c r="M1691" s="185" t="n">
        <v>2.2</v>
      </c>
      <c r="N1691" s="1" t="n">
        <v>0</v>
      </c>
      <c r="O1691" s="1" t="n">
        <v>0</v>
      </c>
      <c r="P1691" s="1" t="n">
        <v>0</v>
      </c>
      <c r="Q1691" s="1" t="n">
        <v>1</v>
      </c>
      <c r="R1691" s="1" t="n">
        <v>2.6895E-005</v>
      </c>
      <c r="S1691" s="1" t="n">
        <v>1.0322E-006</v>
      </c>
      <c r="T1691" s="1" t="n">
        <v>3</v>
      </c>
      <c r="U1691" s="1" t="n">
        <v>0</v>
      </c>
      <c r="V1691" s="1" t="n">
        <v>0</v>
      </c>
      <c r="W1691" s="186" t="s">
        <v>2490</v>
      </c>
      <c r="X1691" s="1" t="s">
        <v>2204</v>
      </c>
      <c r="Y1691" s="1" t="s">
        <v>309</v>
      </c>
    </row>
    <row r="1692" customFormat="false" ht="14.25" hidden="false" customHeight="true" outlineLevel="0" collapsed="false">
      <c r="A1692" s="1" t="s">
        <v>2489</v>
      </c>
      <c r="B1692" s="1" t="s">
        <v>305</v>
      </c>
      <c r="C1692" s="1" t="n">
        <v>0</v>
      </c>
      <c r="D1692" s="1" t="n">
        <v>200</v>
      </c>
      <c r="E1692" s="1" t="n">
        <v>976</v>
      </c>
      <c r="F1692" s="1" t="s">
        <v>306</v>
      </c>
      <c r="G1692" s="184" t="n">
        <v>0.0026811</v>
      </c>
      <c r="H1692" s="184" t="n">
        <v>0.0001029</v>
      </c>
      <c r="I1692" s="184" t="n">
        <v>-8.0584E-006</v>
      </c>
      <c r="J1692" s="184" t="n">
        <v>-5.619E-007</v>
      </c>
      <c r="K1692" s="184" t="n">
        <v>0.0026891</v>
      </c>
      <c r="L1692" s="184" t="n">
        <v>0.0001035</v>
      </c>
      <c r="M1692" s="185" t="n">
        <v>2.2</v>
      </c>
      <c r="N1692" s="1" t="n">
        <v>0</v>
      </c>
      <c r="O1692" s="1" t="n">
        <v>0</v>
      </c>
      <c r="P1692" s="1" t="n">
        <v>0</v>
      </c>
      <c r="Q1692" s="1" t="n">
        <v>1</v>
      </c>
      <c r="R1692" s="1" t="n">
        <v>2.6891E-005</v>
      </c>
      <c r="S1692" s="1" t="n">
        <v>1.0349E-006</v>
      </c>
      <c r="T1692" s="1" t="n">
        <v>3</v>
      </c>
      <c r="U1692" s="1" t="n">
        <v>0</v>
      </c>
      <c r="V1692" s="1" t="n">
        <v>0</v>
      </c>
      <c r="W1692" s="186" t="s">
        <v>2491</v>
      </c>
      <c r="X1692" s="1" t="s">
        <v>2204</v>
      </c>
      <c r="Y1692" s="1" t="s">
        <v>309</v>
      </c>
    </row>
    <row r="1693" customFormat="false" ht="14.25" hidden="false" customHeight="true" outlineLevel="0" collapsed="false">
      <c r="A1693" s="1" t="s">
        <v>2489</v>
      </c>
      <c r="B1693" s="1" t="s">
        <v>305</v>
      </c>
      <c r="C1693" s="1" t="n">
        <v>0</v>
      </c>
      <c r="D1693" s="1" t="n">
        <v>200</v>
      </c>
      <c r="E1693" s="1" t="n">
        <v>976</v>
      </c>
      <c r="F1693" s="1" t="s">
        <v>306</v>
      </c>
      <c r="G1693" s="184" t="n">
        <v>0.0026812</v>
      </c>
      <c r="H1693" s="184" t="n">
        <v>0.000102</v>
      </c>
      <c r="I1693" s="184" t="n">
        <v>-8.0584E-006</v>
      </c>
      <c r="J1693" s="184" t="n">
        <v>-5.619E-007</v>
      </c>
      <c r="K1693" s="184" t="n">
        <v>0.0026893</v>
      </c>
      <c r="L1693" s="184" t="n">
        <v>0.0001026</v>
      </c>
      <c r="M1693" s="185" t="n">
        <v>2.18</v>
      </c>
      <c r="N1693" s="1" t="n">
        <v>0</v>
      </c>
      <c r="O1693" s="1" t="n">
        <v>0</v>
      </c>
      <c r="P1693" s="1" t="n">
        <v>0</v>
      </c>
      <c r="Q1693" s="1" t="n">
        <v>1</v>
      </c>
      <c r="R1693" s="1" t="n">
        <v>2.6893E-005</v>
      </c>
      <c r="S1693" s="1" t="n">
        <v>1.0261E-006</v>
      </c>
      <c r="T1693" s="1" t="n">
        <v>3</v>
      </c>
      <c r="U1693" s="1" t="n">
        <v>0</v>
      </c>
      <c r="V1693" s="1" t="n">
        <v>0</v>
      </c>
      <c r="W1693" s="186" t="s">
        <v>2492</v>
      </c>
      <c r="X1693" s="1" t="s">
        <v>2204</v>
      </c>
      <c r="Y1693" s="1" t="s">
        <v>309</v>
      </c>
    </row>
    <row r="1694" customFormat="false" ht="14.25" hidden="false" customHeight="true" outlineLevel="0" collapsed="false">
      <c r="A1694" s="1" t="s">
        <v>2493</v>
      </c>
      <c r="B1694" s="1" t="s">
        <v>305</v>
      </c>
      <c r="C1694" s="1" t="n">
        <v>0</v>
      </c>
      <c r="D1694" s="1" t="n">
        <v>200</v>
      </c>
      <c r="E1694" s="1" t="n">
        <v>976</v>
      </c>
      <c r="F1694" s="1" t="s">
        <v>306</v>
      </c>
      <c r="G1694" s="184" t="n">
        <v>0.0014467</v>
      </c>
      <c r="H1694" s="184" t="n">
        <v>4.85E-005</v>
      </c>
      <c r="I1694" s="184" t="n">
        <v>-8.0584E-006</v>
      </c>
      <c r="J1694" s="184" t="n">
        <v>-5.619E-007</v>
      </c>
      <c r="K1694" s="184" t="n">
        <v>0.0014548</v>
      </c>
      <c r="L1694" s="184" t="n">
        <v>4.91E-005</v>
      </c>
      <c r="M1694" s="185" t="n">
        <v>1.93</v>
      </c>
      <c r="N1694" s="1" t="n">
        <v>0</v>
      </c>
      <c r="O1694" s="1" t="n">
        <v>0</v>
      </c>
      <c r="P1694" s="1" t="n">
        <v>0</v>
      </c>
      <c r="Q1694" s="1" t="n">
        <v>1</v>
      </c>
      <c r="R1694" s="1" t="n">
        <v>1.4548E-005</v>
      </c>
      <c r="S1694" s="1" t="n">
        <v>4.909E-007</v>
      </c>
      <c r="T1694" s="1" t="n">
        <v>3</v>
      </c>
      <c r="U1694" s="1" t="n">
        <v>0</v>
      </c>
      <c r="V1694" s="1" t="n">
        <v>0</v>
      </c>
      <c r="W1694" s="186" t="s">
        <v>1854</v>
      </c>
      <c r="X1694" s="1" t="s">
        <v>2204</v>
      </c>
      <c r="Y1694" s="1" t="s">
        <v>309</v>
      </c>
    </row>
    <row r="1695" customFormat="false" ht="14.25" hidden="false" customHeight="true" outlineLevel="0" collapsed="false">
      <c r="A1695" s="1" t="s">
        <v>2493</v>
      </c>
      <c r="B1695" s="1" t="s">
        <v>305</v>
      </c>
      <c r="C1695" s="1" t="n">
        <v>0</v>
      </c>
      <c r="D1695" s="1" t="n">
        <v>200</v>
      </c>
      <c r="E1695" s="1" t="n">
        <v>976</v>
      </c>
      <c r="F1695" s="1" t="s">
        <v>306</v>
      </c>
      <c r="G1695" s="184" t="n">
        <v>0.0014465</v>
      </c>
      <c r="H1695" s="184" t="n">
        <v>4.84E-005</v>
      </c>
      <c r="I1695" s="184" t="n">
        <v>-8.0584E-006</v>
      </c>
      <c r="J1695" s="184" t="n">
        <v>-5.619E-007</v>
      </c>
      <c r="K1695" s="184" t="n">
        <v>0.0014545</v>
      </c>
      <c r="L1695" s="184" t="n">
        <v>4.9E-005</v>
      </c>
      <c r="M1695" s="185" t="n">
        <v>1.93</v>
      </c>
      <c r="N1695" s="1" t="n">
        <v>0</v>
      </c>
      <c r="O1695" s="1" t="n">
        <v>0</v>
      </c>
      <c r="P1695" s="1" t="n">
        <v>0</v>
      </c>
      <c r="Q1695" s="1" t="n">
        <v>1</v>
      </c>
      <c r="R1695" s="1" t="n">
        <v>1.4545E-005</v>
      </c>
      <c r="S1695" s="1" t="n">
        <v>4.898E-007</v>
      </c>
      <c r="T1695" s="1" t="n">
        <v>3</v>
      </c>
      <c r="U1695" s="1" t="n">
        <v>0</v>
      </c>
      <c r="V1695" s="1" t="n">
        <v>0</v>
      </c>
      <c r="W1695" s="186" t="s">
        <v>1855</v>
      </c>
      <c r="X1695" s="1" t="s">
        <v>2204</v>
      </c>
      <c r="Y1695" s="1" t="s">
        <v>309</v>
      </c>
    </row>
    <row r="1696" customFormat="false" ht="14.25" hidden="false" customHeight="true" outlineLevel="0" collapsed="false">
      <c r="A1696" s="1" t="s">
        <v>2493</v>
      </c>
      <c r="B1696" s="1" t="s">
        <v>305</v>
      </c>
      <c r="C1696" s="1" t="n">
        <v>0</v>
      </c>
      <c r="D1696" s="1" t="n">
        <v>200</v>
      </c>
      <c r="E1696" s="1" t="n">
        <v>976</v>
      </c>
      <c r="F1696" s="1" t="s">
        <v>306</v>
      </c>
      <c r="G1696" s="184" t="n">
        <v>0.001446</v>
      </c>
      <c r="H1696" s="184" t="n">
        <v>4.82E-005</v>
      </c>
      <c r="I1696" s="184" t="n">
        <v>-8.0584E-006</v>
      </c>
      <c r="J1696" s="184" t="n">
        <v>-5.619E-007</v>
      </c>
      <c r="K1696" s="184" t="n">
        <v>0.0014541</v>
      </c>
      <c r="L1696" s="184" t="n">
        <v>4.88E-005</v>
      </c>
      <c r="M1696" s="185" t="n">
        <v>1.92</v>
      </c>
      <c r="N1696" s="1" t="n">
        <v>0</v>
      </c>
      <c r="O1696" s="1" t="n">
        <v>0</v>
      </c>
      <c r="P1696" s="1" t="n">
        <v>0</v>
      </c>
      <c r="Q1696" s="1" t="n">
        <v>1</v>
      </c>
      <c r="R1696" s="1" t="n">
        <v>1.4541E-005</v>
      </c>
      <c r="S1696" s="1" t="n">
        <v>4.876E-007</v>
      </c>
      <c r="T1696" s="1" t="n">
        <v>3</v>
      </c>
      <c r="U1696" s="1" t="n">
        <v>0</v>
      </c>
      <c r="V1696" s="1" t="n">
        <v>0</v>
      </c>
      <c r="W1696" s="186" t="s">
        <v>1856</v>
      </c>
      <c r="X1696" s="1" t="s">
        <v>2204</v>
      </c>
      <c r="Y1696" s="1" t="s">
        <v>309</v>
      </c>
    </row>
    <row r="1697" customFormat="false" ht="14.25" hidden="false" customHeight="true" outlineLevel="0" collapsed="false">
      <c r="A1697" s="1" t="s">
        <v>2494</v>
      </c>
      <c r="B1697" s="1" t="s">
        <v>305</v>
      </c>
      <c r="C1697" s="1" t="n">
        <v>0</v>
      </c>
      <c r="D1697" s="1" t="n">
        <v>200</v>
      </c>
      <c r="E1697" s="1" t="n">
        <v>976</v>
      </c>
      <c r="F1697" s="1" t="s">
        <v>306</v>
      </c>
      <c r="G1697" s="184" t="n">
        <v>0.0048315</v>
      </c>
      <c r="H1697" s="184" t="n">
        <v>0.0001398</v>
      </c>
      <c r="I1697" s="184" t="n">
        <v>-8.0584E-006</v>
      </c>
      <c r="J1697" s="184" t="n">
        <v>-5.619E-007</v>
      </c>
      <c r="K1697" s="184" t="n">
        <v>0.0048396</v>
      </c>
      <c r="L1697" s="184" t="n">
        <v>0.0001403</v>
      </c>
      <c r="M1697" s="185" t="n">
        <v>1.66</v>
      </c>
      <c r="N1697" s="1" t="n">
        <v>0</v>
      </c>
      <c r="O1697" s="1" t="n">
        <v>0</v>
      </c>
      <c r="P1697" s="1" t="n">
        <v>0</v>
      </c>
      <c r="Q1697" s="1" t="n">
        <v>1</v>
      </c>
      <c r="R1697" s="1" t="n">
        <v>4.8396E-005</v>
      </c>
      <c r="S1697" s="1" t="n">
        <v>1.4032E-006</v>
      </c>
      <c r="T1697" s="1" t="n">
        <v>4</v>
      </c>
      <c r="U1697" s="1" t="n">
        <v>0</v>
      </c>
      <c r="V1697" s="1" t="n">
        <v>0</v>
      </c>
      <c r="W1697" s="186" t="s">
        <v>1858</v>
      </c>
      <c r="X1697" s="1" t="s">
        <v>2204</v>
      </c>
      <c r="Y1697" s="1" t="s">
        <v>309</v>
      </c>
    </row>
    <row r="1698" customFormat="false" ht="14.25" hidden="false" customHeight="true" outlineLevel="0" collapsed="false">
      <c r="A1698" s="1" t="s">
        <v>2494</v>
      </c>
      <c r="B1698" s="1" t="s">
        <v>305</v>
      </c>
      <c r="C1698" s="1" t="n">
        <v>0</v>
      </c>
      <c r="D1698" s="1" t="n">
        <v>200</v>
      </c>
      <c r="E1698" s="1" t="n">
        <v>976</v>
      </c>
      <c r="F1698" s="1" t="s">
        <v>306</v>
      </c>
      <c r="G1698" s="184" t="n">
        <v>0.0048318</v>
      </c>
      <c r="H1698" s="184" t="n">
        <v>0.0001396</v>
      </c>
      <c r="I1698" s="184" t="n">
        <v>-8.0584E-006</v>
      </c>
      <c r="J1698" s="184" t="n">
        <v>-5.619E-007</v>
      </c>
      <c r="K1698" s="184" t="n">
        <v>0.0048399</v>
      </c>
      <c r="L1698" s="184" t="n">
        <v>0.0001402</v>
      </c>
      <c r="M1698" s="185" t="n">
        <v>1.66</v>
      </c>
      <c r="N1698" s="1" t="n">
        <v>0</v>
      </c>
      <c r="O1698" s="1" t="n">
        <v>0</v>
      </c>
      <c r="P1698" s="1" t="n">
        <v>0</v>
      </c>
      <c r="Q1698" s="1" t="n">
        <v>1</v>
      </c>
      <c r="R1698" s="1" t="n">
        <v>4.8399E-005</v>
      </c>
      <c r="S1698" s="1" t="n">
        <v>1.4018E-006</v>
      </c>
      <c r="T1698" s="1" t="n">
        <v>4</v>
      </c>
      <c r="U1698" s="1" t="n">
        <v>0</v>
      </c>
      <c r="V1698" s="1" t="n">
        <v>0</v>
      </c>
      <c r="W1698" s="186" t="s">
        <v>1859</v>
      </c>
      <c r="X1698" s="1" t="s">
        <v>2204</v>
      </c>
      <c r="Y1698" s="1" t="s">
        <v>309</v>
      </c>
    </row>
    <row r="1699" customFormat="false" ht="14.25" hidden="false" customHeight="true" outlineLevel="0" collapsed="false">
      <c r="A1699" s="1" t="s">
        <v>2494</v>
      </c>
      <c r="B1699" s="1" t="s">
        <v>305</v>
      </c>
      <c r="C1699" s="1" t="n">
        <v>0</v>
      </c>
      <c r="D1699" s="1" t="n">
        <v>200</v>
      </c>
      <c r="E1699" s="1" t="n">
        <v>976</v>
      </c>
      <c r="F1699" s="1" t="s">
        <v>306</v>
      </c>
      <c r="G1699" s="184" t="n">
        <v>0.004833</v>
      </c>
      <c r="H1699" s="184" t="n">
        <v>0.0001399</v>
      </c>
      <c r="I1699" s="184" t="n">
        <v>-8.0584E-006</v>
      </c>
      <c r="J1699" s="184" t="n">
        <v>-5.619E-007</v>
      </c>
      <c r="K1699" s="184" t="n">
        <v>0.004841</v>
      </c>
      <c r="L1699" s="184" t="n">
        <v>0.0001405</v>
      </c>
      <c r="M1699" s="185" t="n">
        <v>1.66</v>
      </c>
      <c r="N1699" s="1" t="n">
        <v>0</v>
      </c>
      <c r="O1699" s="1" t="n">
        <v>0</v>
      </c>
      <c r="P1699" s="1" t="n">
        <v>0</v>
      </c>
      <c r="Q1699" s="1" t="n">
        <v>1</v>
      </c>
      <c r="R1699" s="1" t="n">
        <v>4.841E-005</v>
      </c>
      <c r="S1699" s="1" t="n">
        <v>1.4046E-006</v>
      </c>
      <c r="T1699" s="1" t="n">
        <v>4</v>
      </c>
      <c r="U1699" s="1" t="n">
        <v>0</v>
      </c>
      <c r="V1699" s="1" t="n">
        <v>0</v>
      </c>
      <c r="W1699" s="186" t="s">
        <v>2495</v>
      </c>
      <c r="X1699" s="1" t="s">
        <v>2204</v>
      </c>
      <c r="Y1699" s="1" t="s">
        <v>309</v>
      </c>
    </row>
    <row r="1700" customFormat="false" ht="14.25" hidden="false" customHeight="true" outlineLevel="0" collapsed="false">
      <c r="A1700" s="1" t="s">
        <v>2496</v>
      </c>
      <c r="B1700" s="1" t="s">
        <v>305</v>
      </c>
      <c r="C1700" s="1" t="n">
        <v>0</v>
      </c>
      <c r="D1700" s="1" t="n">
        <v>200</v>
      </c>
      <c r="E1700" s="1" t="n">
        <v>976</v>
      </c>
      <c r="F1700" s="1" t="s">
        <v>306</v>
      </c>
      <c r="G1700" s="184" t="n">
        <v>0.0020577</v>
      </c>
      <c r="H1700" s="184" t="n">
        <v>6.43E-005</v>
      </c>
      <c r="I1700" s="184" t="n">
        <v>-8.0584E-006</v>
      </c>
      <c r="J1700" s="184" t="n">
        <v>-5.619E-007</v>
      </c>
      <c r="K1700" s="184" t="n">
        <v>0.0020658</v>
      </c>
      <c r="L1700" s="184" t="n">
        <v>6.49E-005</v>
      </c>
      <c r="M1700" s="185" t="n">
        <v>1.8</v>
      </c>
      <c r="N1700" s="1" t="n">
        <v>0</v>
      </c>
      <c r="O1700" s="1" t="n">
        <v>0</v>
      </c>
      <c r="P1700" s="1" t="n">
        <v>0</v>
      </c>
      <c r="Q1700" s="1" t="n">
        <v>1</v>
      </c>
      <c r="R1700" s="1" t="n">
        <v>2.0658E-005</v>
      </c>
      <c r="S1700" s="1" t="n">
        <v>6.491E-007</v>
      </c>
      <c r="T1700" s="1" t="n">
        <v>3</v>
      </c>
      <c r="U1700" s="1" t="n">
        <v>0</v>
      </c>
      <c r="V1700" s="1" t="n">
        <v>0</v>
      </c>
      <c r="W1700" s="186" t="s">
        <v>2497</v>
      </c>
      <c r="X1700" s="1" t="s">
        <v>2204</v>
      </c>
      <c r="Y1700" s="1" t="s">
        <v>309</v>
      </c>
    </row>
    <row r="1701" customFormat="false" ht="14.25" hidden="false" customHeight="true" outlineLevel="0" collapsed="false">
      <c r="A1701" s="1" t="s">
        <v>2496</v>
      </c>
      <c r="B1701" s="1" t="s">
        <v>305</v>
      </c>
      <c r="C1701" s="1" t="n">
        <v>0</v>
      </c>
      <c r="D1701" s="1" t="n">
        <v>200</v>
      </c>
      <c r="E1701" s="1" t="n">
        <v>976</v>
      </c>
      <c r="F1701" s="1" t="s">
        <v>306</v>
      </c>
      <c r="G1701" s="184" t="n">
        <v>0.0020578</v>
      </c>
      <c r="H1701" s="184" t="n">
        <v>6.43E-005</v>
      </c>
      <c r="I1701" s="184" t="n">
        <v>-8.0584E-006</v>
      </c>
      <c r="J1701" s="184" t="n">
        <v>-5.619E-007</v>
      </c>
      <c r="K1701" s="184" t="n">
        <v>0.0020659</v>
      </c>
      <c r="L1701" s="184" t="n">
        <v>6.49E-005</v>
      </c>
      <c r="M1701" s="185" t="n">
        <v>1.8</v>
      </c>
      <c r="N1701" s="1" t="n">
        <v>0</v>
      </c>
      <c r="O1701" s="1" t="n">
        <v>0</v>
      </c>
      <c r="P1701" s="1" t="n">
        <v>0</v>
      </c>
      <c r="Q1701" s="1" t="n">
        <v>1</v>
      </c>
      <c r="R1701" s="1" t="n">
        <v>2.0659E-005</v>
      </c>
      <c r="S1701" s="1" t="n">
        <v>6.486E-007</v>
      </c>
      <c r="T1701" s="1" t="n">
        <v>3</v>
      </c>
      <c r="U1701" s="1" t="n">
        <v>0</v>
      </c>
      <c r="V1701" s="1" t="n">
        <v>0</v>
      </c>
      <c r="W1701" s="186" t="s">
        <v>2498</v>
      </c>
      <c r="X1701" s="1" t="s">
        <v>2204</v>
      </c>
      <c r="Y1701" s="1" t="s">
        <v>309</v>
      </c>
    </row>
    <row r="1702" customFormat="false" ht="14.25" hidden="false" customHeight="true" outlineLevel="0" collapsed="false">
      <c r="A1702" s="1" t="s">
        <v>2496</v>
      </c>
      <c r="B1702" s="1" t="s">
        <v>305</v>
      </c>
      <c r="C1702" s="1" t="n">
        <v>0</v>
      </c>
      <c r="D1702" s="1" t="n">
        <v>200</v>
      </c>
      <c r="E1702" s="1" t="n">
        <v>976</v>
      </c>
      <c r="F1702" s="1" t="s">
        <v>306</v>
      </c>
      <c r="G1702" s="184" t="n">
        <v>0.0020576</v>
      </c>
      <c r="H1702" s="184" t="n">
        <v>6.42E-005</v>
      </c>
      <c r="I1702" s="184" t="n">
        <v>-8.0584E-006</v>
      </c>
      <c r="J1702" s="184" t="n">
        <v>-5.619E-007</v>
      </c>
      <c r="K1702" s="184" t="n">
        <v>0.0020656</v>
      </c>
      <c r="L1702" s="184" t="n">
        <v>6.47E-005</v>
      </c>
      <c r="M1702" s="185" t="n">
        <v>1.79</v>
      </c>
      <c r="N1702" s="1" t="n">
        <v>0</v>
      </c>
      <c r="O1702" s="1" t="n">
        <v>0</v>
      </c>
      <c r="P1702" s="1" t="n">
        <v>0</v>
      </c>
      <c r="Q1702" s="1" t="n">
        <v>1</v>
      </c>
      <c r="R1702" s="1" t="n">
        <v>2.0656E-005</v>
      </c>
      <c r="S1702" s="1" t="n">
        <v>6.472E-007</v>
      </c>
      <c r="T1702" s="1" t="n">
        <v>3</v>
      </c>
      <c r="U1702" s="1" t="n">
        <v>0</v>
      </c>
      <c r="V1702" s="1" t="n">
        <v>0</v>
      </c>
      <c r="W1702" s="186" t="s">
        <v>2499</v>
      </c>
      <c r="X1702" s="1" t="s">
        <v>2204</v>
      </c>
      <c r="Y1702" s="1" t="s">
        <v>309</v>
      </c>
    </row>
    <row r="1703" customFormat="false" ht="14.25" hidden="false" customHeight="true" outlineLevel="0" collapsed="false">
      <c r="A1703" s="1" t="s">
        <v>2500</v>
      </c>
      <c r="B1703" s="1" t="s">
        <v>305</v>
      </c>
      <c r="C1703" s="1" t="n">
        <v>0</v>
      </c>
      <c r="D1703" s="1" t="n">
        <v>200</v>
      </c>
      <c r="E1703" s="1" t="n">
        <v>976</v>
      </c>
      <c r="F1703" s="1" t="s">
        <v>306</v>
      </c>
      <c r="G1703" s="184" t="n">
        <v>0.00095221</v>
      </c>
      <c r="H1703" s="184" t="n">
        <v>3.2654E-005</v>
      </c>
      <c r="I1703" s="184" t="n">
        <v>-8.0584E-006</v>
      </c>
      <c r="J1703" s="184" t="n">
        <v>-5.619E-007</v>
      </c>
      <c r="K1703" s="184" t="n">
        <v>0.00096027</v>
      </c>
      <c r="L1703" s="184" t="n">
        <v>3.3216E-005</v>
      </c>
      <c r="M1703" s="185" t="n">
        <v>1.98</v>
      </c>
      <c r="N1703" s="1" t="n">
        <v>0</v>
      </c>
      <c r="O1703" s="1" t="n">
        <v>0</v>
      </c>
      <c r="P1703" s="1" t="n">
        <v>0</v>
      </c>
      <c r="Q1703" s="1" t="n">
        <v>1</v>
      </c>
      <c r="R1703" s="1" t="n">
        <v>9.6027E-006</v>
      </c>
      <c r="S1703" s="1" t="n">
        <v>3.322E-007</v>
      </c>
      <c r="T1703" s="1" t="n">
        <v>3</v>
      </c>
      <c r="U1703" s="1" t="n">
        <v>0</v>
      </c>
      <c r="V1703" s="1" t="n">
        <v>0</v>
      </c>
      <c r="W1703" s="186" t="s">
        <v>2501</v>
      </c>
      <c r="X1703" s="1" t="s">
        <v>2204</v>
      </c>
      <c r="Y1703" s="1" t="s">
        <v>309</v>
      </c>
    </row>
    <row r="1704" customFormat="false" ht="14.25" hidden="false" customHeight="true" outlineLevel="0" collapsed="false">
      <c r="A1704" s="1" t="s">
        <v>2500</v>
      </c>
      <c r="B1704" s="1" t="s">
        <v>305</v>
      </c>
      <c r="C1704" s="1" t="n">
        <v>0</v>
      </c>
      <c r="D1704" s="1" t="n">
        <v>200</v>
      </c>
      <c r="E1704" s="1" t="n">
        <v>976</v>
      </c>
      <c r="F1704" s="1" t="s">
        <v>306</v>
      </c>
      <c r="G1704" s="184" t="n">
        <v>0.00095237</v>
      </c>
      <c r="H1704" s="184" t="n">
        <v>3.2869E-005</v>
      </c>
      <c r="I1704" s="184" t="n">
        <v>-8.0584E-006</v>
      </c>
      <c r="J1704" s="184" t="n">
        <v>-5.619E-007</v>
      </c>
      <c r="K1704" s="184" t="n">
        <v>0.00096042</v>
      </c>
      <c r="L1704" s="184" t="n">
        <v>3.3431E-005</v>
      </c>
      <c r="M1704" s="185" t="n">
        <v>1.99</v>
      </c>
      <c r="N1704" s="1" t="n">
        <v>0</v>
      </c>
      <c r="O1704" s="1" t="n">
        <v>0</v>
      </c>
      <c r="P1704" s="1" t="n">
        <v>0</v>
      </c>
      <c r="Q1704" s="1" t="n">
        <v>1</v>
      </c>
      <c r="R1704" s="1" t="n">
        <v>9.6042E-006</v>
      </c>
      <c r="S1704" s="1" t="n">
        <v>3.343E-007</v>
      </c>
      <c r="T1704" s="1" t="n">
        <v>3</v>
      </c>
      <c r="U1704" s="1" t="n">
        <v>0</v>
      </c>
      <c r="V1704" s="1" t="n">
        <v>0</v>
      </c>
      <c r="W1704" s="186" t="s">
        <v>2502</v>
      </c>
      <c r="X1704" s="1" t="s">
        <v>2204</v>
      </c>
      <c r="Y1704" s="1" t="s">
        <v>309</v>
      </c>
    </row>
    <row r="1705" customFormat="false" ht="14.25" hidden="false" customHeight="true" outlineLevel="0" collapsed="false">
      <c r="A1705" s="1" t="s">
        <v>2500</v>
      </c>
      <c r="B1705" s="1" t="s">
        <v>305</v>
      </c>
      <c r="C1705" s="1" t="n">
        <v>0</v>
      </c>
      <c r="D1705" s="1" t="n">
        <v>200</v>
      </c>
      <c r="E1705" s="1" t="n">
        <v>976</v>
      </c>
      <c r="F1705" s="1" t="s">
        <v>306</v>
      </c>
      <c r="G1705" s="184" t="n">
        <v>0.00095242</v>
      </c>
      <c r="H1705" s="184" t="n">
        <v>3.2684E-005</v>
      </c>
      <c r="I1705" s="184" t="n">
        <v>-8.0584E-006</v>
      </c>
      <c r="J1705" s="184" t="n">
        <v>-5.619E-007</v>
      </c>
      <c r="K1705" s="184" t="n">
        <v>0.00096048</v>
      </c>
      <c r="L1705" s="184" t="n">
        <v>3.3246E-005</v>
      </c>
      <c r="M1705" s="185" t="n">
        <v>1.98</v>
      </c>
      <c r="N1705" s="1" t="n">
        <v>0</v>
      </c>
      <c r="O1705" s="1" t="n">
        <v>0</v>
      </c>
      <c r="P1705" s="1" t="n">
        <v>0</v>
      </c>
      <c r="Q1705" s="1" t="n">
        <v>1</v>
      </c>
      <c r="R1705" s="1" t="n">
        <v>9.6048E-006</v>
      </c>
      <c r="S1705" s="1" t="n">
        <v>3.325E-007</v>
      </c>
      <c r="T1705" s="1" t="n">
        <v>3</v>
      </c>
      <c r="U1705" s="1" t="n">
        <v>0</v>
      </c>
      <c r="V1705" s="1" t="n">
        <v>0</v>
      </c>
      <c r="W1705" s="186" t="s">
        <v>2503</v>
      </c>
      <c r="X1705" s="1" t="s">
        <v>2204</v>
      </c>
      <c r="Y1705" s="1" t="s">
        <v>309</v>
      </c>
    </row>
    <row r="1706" customFormat="false" ht="14.25" hidden="false" customHeight="true" outlineLevel="0" collapsed="false">
      <c r="A1706" s="1" t="s">
        <v>2504</v>
      </c>
      <c r="B1706" s="1" t="s">
        <v>305</v>
      </c>
      <c r="C1706" s="1" t="n">
        <v>0</v>
      </c>
      <c r="D1706" s="1" t="n">
        <v>200</v>
      </c>
      <c r="E1706" s="1" t="n">
        <v>976</v>
      </c>
      <c r="F1706" s="1" t="s">
        <v>306</v>
      </c>
      <c r="G1706" s="184" t="n">
        <v>0.00089047</v>
      </c>
      <c r="H1706" s="184" t="n">
        <v>3.2243E-005</v>
      </c>
      <c r="I1706" s="184" t="n">
        <v>-8.0584E-006</v>
      </c>
      <c r="J1706" s="184" t="n">
        <v>-5.619E-007</v>
      </c>
      <c r="K1706" s="184" t="n">
        <v>0.00089853</v>
      </c>
      <c r="L1706" s="184" t="n">
        <v>3.2805E-005</v>
      </c>
      <c r="M1706" s="185" t="n">
        <v>2.09</v>
      </c>
      <c r="N1706" s="1" t="n">
        <v>0</v>
      </c>
      <c r="O1706" s="1" t="n">
        <v>0</v>
      </c>
      <c r="P1706" s="1" t="n">
        <v>0</v>
      </c>
      <c r="Q1706" s="1" t="n">
        <v>1</v>
      </c>
      <c r="R1706" s="1" t="n">
        <v>8.9853E-006</v>
      </c>
      <c r="S1706" s="1" t="n">
        <v>3.28E-007</v>
      </c>
      <c r="T1706" s="1" t="n">
        <v>3</v>
      </c>
      <c r="U1706" s="1" t="n">
        <v>0</v>
      </c>
      <c r="V1706" s="1" t="n">
        <v>0</v>
      </c>
      <c r="W1706" s="186" t="s">
        <v>2505</v>
      </c>
      <c r="X1706" s="1" t="s">
        <v>2204</v>
      </c>
      <c r="Y1706" s="1" t="s">
        <v>309</v>
      </c>
    </row>
    <row r="1707" customFormat="false" ht="14.25" hidden="false" customHeight="true" outlineLevel="0" collapsed="false">
      <c r="A1707" s="1" t="s">
        <v>2504</v>
      </c>
      <c r="B1707" s="1" t="s">
        <v>305</v>
      </c>
      <c r="C1707" s="1" t="n">
        <v>0</v>
      </c>
      <c r="D1707" s="1" t="n">
        <v>200</v>
      </c>
      <c r="E1707" s="1" t="n">
        <v>976</v>
      </c>
      <c r="F1707" s="1" t="s">
        <v>306</v>
      </c>
      <c r="G1707" s="184" t="n">
        <v>0.00089024</v>
      </c>
      <c r="H1707" s="184" t="n">
        <v>3.2368E-005</v>
      </c>
      <c r="I1707" s="184" t="n">
        <v>-8.0584E-006</v>
      </c>
      <c r="J1707" s="184" t="n">
        <v>-5.619E-007</v>
      </c>
      <c r="K1707" s="184" t="n">
        <v>0.0008983</v>
      </c>
      <c r="L1707" s="184" t="n">
        <v>3.293E-005</v>
      </c>
      <c r="M1707" s="185" t="n">
        <v>2.1</v>
      </c>
      <c r="N1707" s="1" t="n">
        <v>0</v>
      </c>
      <c r="O1707" s="1" t="n">
        <v>0</v>
      </c>
      <c r="P1707" s="1" t="n">
        <v>0</v>
      </c>
      <c r="Q1707" s="1" t="n">
        <v>1</v>
      </c>
      <c r="R1707" s="1" t="n">
        <v>8.983E-006</v>
      </c>
      <c r="S1707" s="1" t="n">
        <v>3.293E-007</v>
      </c>
      <c r="T1707" s="1" t="n">
        <v>3</v>
      </c>
      <c r="U1707" s="1" t="n">
        <v>0</v>
      </c>
      <c r="V1707" s="1" t="n">
        <v>0</v>
      </c>
      <c r="W1707" s="186" t="s">
        <v>2506</v>
      </c>
      <c r="X1707" s="1" t="s">
        <v>2204</v>
      </c>
      <c r="Y1707" s="1" t="s">
        <v>309</v>
      </c>
    </row>
    <row r="1708" customFormat="false" ht="14.25" hidden="false" customHeight="true" outlineLevel="0" collapsed="false">
      <c r="A1708" s="1" t="s">
        <v>2504</v>
      </c>
      <c r="B1708" s="1" t="s">
        <v>305</v>
      </c>
      <c r="C1708" s="1" t="n">
        <v>0</v>
      </c>
      <c r="D1708" s="1" t="n">
        <v>200</v>
      </c>
      <c r="E1708" s="1" t="n">
        <v>976</v>
      </c>
      <c r="F1708" s="1" t="s">
        <v>306</v>
      </c>
      <c r="G1708" s="184" t="n">
        <v>0.00089036</v>
      </c>
      <c r="H1708" s="184" t="n">
        <v>3.238E-005</v>
      </c>
      <c r="I1708" s="184" t="n">
        <v>-8.0584E-006</v>
      </c>
      <c r="J1708" s="184" t="n">
        <v>-5.619E-007</v>
      </c>
      <c r="K1708" s="184" t="n">
        <v>0.00089842</v>
      </c>
      <c r="L1708" s="184" t="n">
        <v>3.2942E-005</v>
      </c>
      <c r="M1708" s="185" t="n">
        <v>2.1</v>
      </c>
      <c r="N1708" s="1" t="n">
        <v>0</v>
      </c>
      <c r="O1708" s="1" t="n">
        <v>0</v>
      </c>
      <c r="P1708" s="1" t="n">
        <v>0</v>
      </c>
      <c r="Q1708" s="1" t="n">
        <v>1</v>
      </c>
      <c r="R1708" s="1" t="n">
        <v>8.9842E-006</v>
      </c>
      <c r="S1708" s="1" t="n">
        <v>3.294E-007</v>
      </c>
      <c r="T1708" s="1" t="n">
        <v>3</v>
      </c>
      <c r="U1708" s="1" t="n">
        <v>0</v>
      </c>
      <c r="V1708" s="1" t="n">
        <v>0</v>
      </c>
      <c r="W1708" s="186" t="s">
        <v>2507</v>
      </c>
      <c r="X1708" s="1" t="s">
        <v>2204</v>
      </c>
      <c r="Y1708" s="1" t="s">
        <v>309</v>
      </c>
    </row>
    <row r="1709" customFormat="false" ht="14.25" hidden="false" customHeight="true" outlineLevel="0" collapsed="false">
      <c r="A1709" s="1" t="s">
        <v>2508</v>
      </c>
      <c r="B1709" s="1" t="s">
        <v>305</v>
      </c>
      <c r="C1709" s="1" t="n">
        <v>0</v>
      </c>
      <c r="D1709" s="1" t="n">
        <v>200</v>
      </c>
      <c r="E1709" s="1" t="n">
        <v>976</v>
      </c>
      <c r="F1709" s="1" t="s">
        <v>306</v>
      </c>
      <c r="G1709" s="184" t="n">
        <v>0.001908</v>
      </c>
      <c r="H1709" s="184" t="n">
        <v>6.58E-005</v>
      </c>
      <c r="I1709" s="184" t="n">
        <v>-8.0584E-006</v>
      </c>
      <c r="J1709" s="184" t="n">
        <v>-5.619E-007</v>
      </c>
      <c r="K1709" s="184" t="n">
        <v>0.0019161</v>
      </c>
      <c r="L1709" s="184" t="n">
        <v>6.63E-005</v>
      </c>
      <c r="M1709" s="185" t="n">
        <v>1.98</v>
      </c>
      <c r="N1709" s="1" t="n">
        <v>0</v>
      </c>
      <c r="O1709" s="1" t="n">
        <v>0</v>
      </c>
      <c r="P1709" s="1" t="n">
        <v>0</v>
      </c>
      <c r="Q1709" s="1" t="n">
        <v>1</v>
      </c>
      <c r="R1709" s="1" t="n">
        <v>1.9161E-005</v>
      </c>
      <c r="S1709" s="1" t="n">
        <v>6.634E-007</v>
      </c>
      <c r="T1709" s="1" t="n">
        <v>3</v>
      </c>
      <c r="U1709" s="1" t="n">
        <v>0</v>
      </c>
      <c r="V1709" s="1" t="n">
        <v>0</v>
      </c>
      <c r="W1709" s="186" t="s">
        <v>2509</v>
      </c>
      <c r="X1709" s="1" t="s">
        <v>2204</v>
      </c>
      <c r="Y1709" s="1" t="s">
        <v>309</v>
      </c>
    </row>
    <row r="1710" customFormat="false" ht="14.25" hidden="false" customHeight="true" outlineLevel="0" collapsed="false">
      <c r="A1710" s="1" t="s">
        <v>2508</v>
      </c>
      <c r="B1710" s="1" t="s">
        <v>305</v>
      </c>
      <c r="C1710" s="1" t="n">
        <v>0</v>
      </c>
      <c r="D1710" s="1" t="n">
        <v>200</v>
      </c>
      <c r="E1710" s="1" t="n">
        <v>976</v>
      </c>
      <c r="F1710" s="1" t="s">
        <v>306</v>
      </c>
      <c r="G1710" s="184" t="n">
        <v>0.0019084</v>
      </c>
      <c r="H1710" s="184" t="n">
        <v>6.59E-005</v>
      </c>
      <c r="I1710" s="184" t="n">
        <v>-8.0584E-006</v>
      </c>
      <c r="J1710" s="184" t="n">
        <v>-5.619E-007</v>
      </c>
      <c r="K1710" s="184" t="n">
        <v>0.0019165</v>
      </c>
      <c r="L1710" s="184" t="n">
        <v>6.65E-005</v>
      </c>
      <c r="M1710" s="185" t="n">
        <v>1.99</v>
      </c>
      <c r="N1710" s="1" t="n">
        <v>0</v>
      </c>
      <c r="O1710" s="1" t="n">
        <v>0</v>
      </c>
      <c r="P1710" s="1" t="n">
        <v>0</v>
      </c>
      <c r="Q1710" s="1" t="n">
        <v>1</v>
      </c>
      <c r="R1710" s="1" t="n">
        <v>1.9165E-005</v>
      </c>
      <c r="S1710" s="1" t="n">
        <v>6.646E-007</v>
      </c>
      <c r="T1710" s="1" t="n">
        <v>3</v>
      </c>
      <c r="U1710" s="1" t="n">
        <v>0</v>
      </c>
      <c r="V1710" s="1" t="n">
        <v>0</v>
      </c>
      <c r="W1710" s="186" t="s">
        <v>1322</v>
      </c>
      <c r="X1710" s="1" t="s">
        <v>2204</v>
      </c>
      <c r="Y1710" s="1" t="s">
        <v>309</v>
      </c>
    </row>
    <row r="1711" customFormat="false" ht="14.25" hidden="false" customHeight="true" outlineLevel="0" collapsed="false">
      <c r="A1711" s="1" t="s">
        <v>2508</v>
      </c>
      <c r="B1711" s="1" t="s">
        <v>305</v>
      </c>
      <c r="C1711" s="1" t="n">
        <v>0</v>
      </c>
      <c r="D1711" s="1" t="n">
        <v>200</v>
      </c>
      <c r="E1711" s="1" t="n">
        <v>976</v>
      </c>
      <c r="F1711" s="1" t="s">
        <v>306</v>
      </c>
      <c r="G1711" s="184" t="n">
        <v>0.0018894</v>
      </c>
      <c r="H1711" s="184" t="n">
        <v>6.49E-005</v>
      </c>
      <c r="I1711" s="184" t="n">
        <v>-8.0584E-006</v>
      </c>
      <c r="J1711" s="184" t="n">
        <v>-5.619E-007</v>
      </c>
      <c r="K1711" s="184" t="n">
        <v>0.0018975</v>
      </c>
      <c r="L1711" s="184" t="n">
        <v>6.54E-005</v>
      </c>
      <c r="M1711" s="185" t="n">
        <v>1.98</v>
      </c>
      <c r="N1711" s="1" t="n">
        <v>0</v>
      </c>
      <c r="O1711" s="1" t="n">
        <v>0</v>
      </c>
      <c r="P1711" s="1" t="n">
        <v>0</v>
      </c>
      <c r="Q1711" s="1" t="n">
        <v>1</v>
      </c>
      <c r="R1711" s="1" t="n">
        <v>1.8975E-005</v>
      </c>
      <c r="S1711" s="1" t="n">
        <v>6.544E-007</v>
      </c>
      <c r="T1711" s="1" t="n">
        <v>3</v>
      </c>
      <c r="U1711" s="1" t="n">
        <v>0</v>
      </c>
      <c r="V1711" s="1" t="n">
        <v>0</v>
      </c>
      <c r="W1711" s="186" t="s">
        <v>1323</v>
      </c>
      <c r="X1711" s="1" t="s">
        <v>2204</v>
      </c>
      <c r="Y1711" s="1" t="s">
        <v>309</v>
      </c>
    </row>
    <row r="1712" customFormat="false" ht="14.25" hidden="false" customHeight="true" outlineLevel="0" collapsed="false">
      <c r="A1712" s="1" t="s">
        <v>2510</v>
      </c>
      <c r="B1712" s="1" t="s">
        <v>305</v>
      </c>
      <c r="C1712" s="1" t="n">
        <v>0</v>
      </c>
      <c r="D1712" s="1" t="n">
        <v>200</v>
      </c>
      <c r="E1712" s="1" t="n">
        <v>976</v>
      </c>
      <c r="F1712" s="1" t="s">
        <v>306</v>
      </c>
      <c r="G1712" s="184" t="n">
        <v>0.0022347</v>
      </c>
      <c r="H1712" s="184" t="n">
        <v>8.13E-005</v>
      </c>
      <c r="I1712" s="184" t="n">
        <v>-8.0584E-006</v>
      </c>
      <c r="J1712" s="184" t="n">
        <v>-5.619E-007</v>
      </c>
      <c r="K1712" s="184" t="n">
        <v>0.0022428</v>
      </c>
      <c r="L1712" s="184" t="n">
        <v>8.18E-005</v>
      </c>
      <c r="M1712" s="185" t="n">
        <v>2.09</v>
      </c>
      <c r="N1712" s="1" t="n">
        <v>0</v>
      </c>
      <c r="O1712" s="1" t="n">
        <v>0</v>
      </c>
      <c r="P1712" s="1" t="n">
        <v>0</v>
      </c>
      <c r="Q1712" s="1" t="n">
        <v>1</v>
      </c>
      <c r="R1712" s="1" t="n">
        <v>2.2428E-005</v>
      </c>
      <c r="S1712" s="1" t="n">
        <v>8.184E-007</v>
      </c>
      <c r="T1712" s="1" t="n">
        <v>3</v>
      </c>
      <c r="U1712" s="1" t="n">
        <v>0</v>
      </c>
      <c r="V1712" s="1" t="n">
        <v>0</v>
      </c>
      <c r="W1712" s="186" t="s">
        <v>2511</v>
      </c>
      <c r="X1712" s="1" t="s">
        <v>2204</v>
      </c>
      <c r="Y1712" s="1" t="s">
        <v>309</v>
      </c>
    </row>
    <row r="1713" customFormat="false" ht="14.25" hidden="false" customHeight="true" outlineLevel="0" collapsed="false">
      <c r="A1713" s="1" t="s">
        <v>2510</v>
      </c>
      <c r="B1713" s="1" t="s">
        <v>305</v>
      </c>
      <c r="C1713" s="1" t="n">
        <v>0</v>
      </c>
      <c r="D1713" s="1" t="n">
        <v>200</v>
      </c>
      <c r="E1713" s="1" t="n">
        <v>976</v>
      </c>
      <c r="F1713" s="1" t="s">
        <v>306</v>
      </c>
      <c r="G1713" s="184" t="n">
        <v>0.0022346</v>
      </c>
      <c r="H1713" s="184" t="n">
        <v>8.08E-005</v>
      </c>
      <c r="I1713" s="184" t="n">
        <v>-8.0584E-006</v>
      </c>
      <c r="J1713" s="184" t="n">
        <v>-5.619E-007</v>
      </c>
      <c r="K1713" s="184" t="n">
        <v>0.0022427</v>
      </c>
      <c r="L1713" s="184" t="n">
        <v>8.14E-005</v>
      </c>
      <c r="M1713" s="185" t="n">
        <v>2.08</v>
      </c>
      <c r="N1713" s="1" t="n">
        <v>0</v>
      </c>
      <c r="O1713" s="1" t="n">
        <v>0</v>
      </c>
      <c r="P1713" s="1" t="n">
        <v>0</v>
      </c>
      <c r="Q1713" s="1" t="n">
        <v>1</v>
      </c>
      <c r="R1713" s="1" t="n">
        <v>2.2427E-005</v>
      </c>
      <c r="S1713" s="1" t="n">
        <v>8.138E-007</v>
      </c>
      <c r="T1713" s="1" t="n">
        <v>3</v>
      </c>
      <c r="U1713" s="1" t="n">
        <v>0</v>
      </c>
      <c r="V1713" s="1" t="n">
        <v>0</v>
      </c>
      <c r="W1713" s="186" t="s">
        <v>2512</v>
      </c>
      <c r="X1713" s="1" t="s">
        <v>2204</v>
      </c>
      <c r="Y1713" s="1" t="s">
        <v>309</v>
      </c>
    </row>
    <row r="1714" customFormat="false" ht="14.25" hidden="false" customHeight="true" outlineLevel="0" collapsed="false">
      <c r="A1714" s="1" t="s">
        <v>2510</v>
      </c>
      <c r="B1714" s="1" t="s">
        <v>305</v>
      </c>
      <c r="C1714" s="1" t="n">
        <v>0</v>
      </c>
      <c r="D1714" s="1" t="n">
        <v>200</v>
      </c>
      <c r="E1714" s="1" t="n">
        <v>976</v>
      </c>
      <c r="F1714" s="1" t="s">
        <v>306</v>
      </c>
      <c r="G1714" s="184" t="n">
        <v>0.002234</v>
      </c>
      <c r="H1714" s="184" t="n">
        <v>8.09E-005</v>
      </c>
      <c r="I1714" s="184" t="n">
        <v>-8.0584E-006</v>
      </c>
      <c r="J1714" s="184" t="n">
        <v>-5.619E-007</v>
      </c>
      <c r="K1714" s="184" t="n">
        <v>0.002242</v>
      </c>
      <c r="L1714" s="184" t="n">
        <v>8.15E-005</v>
      </c>
      <c r="M1714" s="185" t="n">
        <v>2.08</v>
      </c>
      <c r="N1714" s="1" t="n">
        <v>0</v>
      </c>
      <c r="O1714" s="1" t="n">
        <v>0</v>
      </c>
      <c r="P1714" s="1" t="n">
        <v>0</v>
      </c>
      <c r="Q1714" s="1" t="n">
        <v>1</v>
      </c>
      <c r="R1714" s="1" t="n">
        <v>2.242E-005</v>
      </c>
      <c r="S1714" s="1" t="n">
        <v>8.149E-007</v>
      </c>
      <c r="T1714" s="1" t="n">
        <v>3</v>
      </c>
      <c r="U1714" s="1" t="n">
        <v>0</v>
      </c>
      <c r="V1714" s="1" t="n">
        <v>0</v>
      </c>
      <c r="W1714" s="186" t="s">
        <v>2513</v>
      </c>
      <c r="X1714" s="1" t="s">
        <v>2204</v>
      </c>
      <c r="Y1714" s="1" t="s">
        <v>309</v>
      </c>
    </row>
    <row r="1715" customFormat="false" ht="14.25" hidden="false" customHeight="true" outlineLevel="0" collapsed="false">
      <c r="A1715" s="1" t="s">
        <v>2514</v>
      </c>
      <c r="B1715" s="1" t="s">
        <v>305</v>
      </c>
      <c r="C1715" s="1" t="n">
        <v>0</v>
      </c>
      <c r="D1715" s="1" t="n">
        <v>200</v>
      </c>
      <c r="E1715" s="1" t="n">
        <v>976</v>
      </c>
      <c r="F1715" s="1" t="s">
        <v>306</v>
      </c>
      <c r="G1715" s="184" t="n">
        <v>0.004021</v>
      </c>
      <c r="H1715" s="184" t="n">
        <v>0.0001433</v>
      </c>
      <c r="I1715" s="184" t="n">
        <v>-8.0584E-006</v>
      </c>
      <c r="J1715" s="184" t="n">
        <v>-5.619E-007</v>
      </c>
      <c r="K1715" s="184" t="n">
        <v>0.0040291</v>
      </c>
      <c r="L1715" s="184" t="n">
        <v>0.0001438</v>
      </c>
      <c r="M1715" s="185" t="n">
        <v>2.04</v>
      </c>
      <c r="N1715" s="1" t="n">
        <v>0</v>
      </c>
      <c r="O1715" s="1" t="n">
        <v>0</v>
      </c>
      <c r="P1715" s="1" t="n">
        <v>0</v>
      </c>
      <c r="Q1715" s="1" t="n">
        <v>1</v>
      </c>
      <c r="R1715" s="1" t="n">
        <v>4.0291E-005</v>
      </c>
      <c r="S1715" s="1" t="n">
        <v>1.4383E-006</v>
      </c>
      <c r="T1715" s="1" t="n">
        <v>4</v>
      </c>
      <c r="U1715" s="1" t="n">
        <v>0</v>
      </c>
      <c r="V1715" s="1" t="n">
        <v>0</v>
      </c>
      <c r="W1715" s="186" t="s">
        <v>2515</v>
      </c>
      <c r="X1715" s="1" t="s">
        <v>2204</v>
      </c>
      <c r="Y1715" s="1" t="s">
        <v>309</v>
      </c>
    </row>
    <row r="1716" customFormat="false" ht="14.25" hidden="false" customHeight="true" outlineLevel="0" collapsed="false">
      <c r="A1716" s="1" t="s">
        <v>2514</v>
      </c>
      <c r="B1716" s="1" t="s">
        <v>305</v>
      </c>
      <c r="C1716" s="1" t="n">
        <v>0</v>
      </c>
      <c r="D1716" s="1" t="n">
        <v>200</v>
      </c>
      <c r="E1716" s="1" t="n">
        <v>976</v>
      </c>
      <c r="F1716" s="1" t="s">
        <v>306</v>
      </c>
      <c r="G1716" s="184" t="n">
        <v>0.0040185</v>
      </c>
      <c r="H1716" s="184" t="n">
        <v>0.0001429</v>
      </c>
      <c r="I1716" s="184" t="n">
        <v>-8.0584E-006</v>
      </c>
      <c r="J1716" s="184" t="n">
        <v>-5.619E-007</v>
      </c>
      <c r="K1716" s="184" t="n">
        <v>0.0040266</v>
      </c>
      <c r="L1716" s="184" t="n">
        <v>0.0001434</v>
      </c>
      <c r="M1716" s="185" t="n">
        <v>2.04</v>
      </c>
      <c r="N1716" s="1" t="n">
        <v>0</v>
      </c>
      <c r="O1716" s="1" t="n">
        <v>0</v>
      </c>
      <c r="P1716" s="1" t="n">
        <v>0</v>
      </c>
      <c r="Q1716" s="1" t="n">
        <v>1</v>
      </c>
      <c r="R1716" s="1" t="n">
        <v>4.0266E-005</v>
      </c>
      <c r="S1716" s="1" t="n">
        <v>1.4343E-006</v>
      </c>
      <c r="T1716" s="1" t="n">
        <v>4</v>
      </c>
      <c r="U1716" s="1" t="n">
        <v>0</v>
      </c>
      <c r="V1716" s="1" t="n">
        <v>0</v>
      </c>
      <c r="W1716" s="186" t="s">
        <v>2516</v>
      </c>
      <c r="X1716" s="1" t="s">
        <v>2204</v>
      </c>
      <c r="Y1716" s="1" t="s">
        <v>309</v>
      </c>
    </row>
    <row r="1717" customFormat="false" ht="14.25" hidden="false" customHeight="true" outlineLevel="0" collapsed="false">
      <c r="A1717" s="1" t="s">
        <v>2514</v>
      </c>
      <c r="B1717" s="1" t="s">
        <v>305</v>
      </c>
      <c r="C1717" s="1" t="n">
        <v>0</v>
      </c>
      <c r="D1717" s="1" t="n">
        <v>200</v>
      </c>
      <c r="E1717" s="1" t="n">
        <v>976</v>
      </c>
      <c r="F1717" s="1" t="s">
        <v>306</v>
      </c>
      <c r="G1717" s="184" t="n">
        <v>0.0040154</v>
      </c>
      <c r="H1717" s="184" t="n">
        <v>0.000142</v>
      </c>
      <c r="I1717" s="184" t="n">
        <v>-8.0584E-006</v>
      </c>
      <c r="J1717" s="184" t="n">
        <v>-5.619E-007</v>
      </c>
      <c r="K1717" s="184" t="n">
        <v>0.0040234</v>
      </c>
      <c r="L1717" s="184" t="n">
        <v>0.0001426</v>
      </c>
      <c r="M1717" s="185" t="n">
        <v>2.03</v>
      </c>
      <c r="N1717" s="1" t="n">
        <v>0</v>
      </c>
      <c r="O1717" s="1" t="n">
        <v>0</v>
      </c>
      <c r="P1717" s="1" t="n">
        <v>0</v>
      </c>
      <c r="Q1717" s="1" t="n">
        <v>1</v>
      </c>
      <c r="R1717" s="1" t="n">
        <v>4.0234E-005</v>
      </c>
      <c r="S1717" s="1" t="n">
        <v>1.4258E-006</v>
      </c>
      <c r="T1717" s="1" t="n">
        <v>4</v>
      </c>
      <c r="U1717" s="1" t="n">
        <v>0</v>
      </c>
      <c r="V1717" s="1" t="n">
        <v>0</v>
      </c>
      <c r="W1717" s="186" t="s">
        <v>2517</v>
      </c>
      <c r="X1717" s="1" t="s">
        <v>2204</v>
      </c>
      <c r="Y1717" s="1" t="s">
        <v>309</v>
      </c>
    </row>
    <row r="1718" customFormat="false" ht="14.25" hidden="false" customHeight="true" outlineLevel="0" collapsed="false">
      <c r="A1718" s="1" t="s">
        <v>2518</v>
      </c>
      <c r="B1718" s="1" t="s">
        <v>305</v>
      </c>
      <c r="C1718" s="1" t="n">
        <v>0</v>
      </c>
      <c r="D1718" s="1" t="n">
        <v>200</v>
      </c>
      <c r="E1718" s="1" t="n">
        <v>976</v>
      </c>
      <c r="F1718" s="1" t="s">
        <v>306</v>
      </c>
      <c r="G1718" s="184" t="n">
        <v>0.0027896</v>
      </c>
      <c r="H1718" s="184" t="n">
        <v>9.83E-005</v>
      </c>
      <c r="I1718" s="184" t="n">
        <v>-8.0584E-006</v>
      </c>
      <c r="J1718" s="184" t="n">
        <v>-5.619E-007</v>
      </c>
      <c r="K1718" s="184" t="n">
        <v>0.0027976</v>
      </c>
      <c r="L1718" s="184" t="n">
        <v>9.89E-005</v>
      </c>
      <c r="M1718" s="185" t="n">
        <v>2.02</v>
      </c>
      <c r="N1718" s="1" t="n">
        <v>0</v>
      </c>
      <c r="O1718" s="1" t="n">
        <v>0</v>
      </c>
      <c r="P1718" s="1" t="n">
        <v>0</v>
      </c>
      <c r="Q1718" s="1" t="n">
        <v>1</v>
      </c>
      <c r="R1718" s="1" t="n">
        <v>2.7976E-005</v>
      </c>
      <c r="S1718" s="1" t="n">
        <v>9.886E-007</v>
      </c>
      <c r="T1718" s="1" t="n">
        <v>3</v>
      </c>
      <c r="U1718" s="1" t="n">
        <v>0</v>
      </c>
      <c r="V1718" s="1" t="n">
        <v>0</v>
      </c>
      <c r="W1718" s="186" t="s">
        <v>1339</v>
      </c>
      <c r="X1718" s="1" t="s">
        <v>2204</v>
      </c>
      <c r="Y1718" s="1" t="s">
        <v>309</v>
      </c>
    </row>
    <row r="1719" customFormat="false" ht="14.25" hidden="false" customHeight="true" outlineLevel="0" collapsed="false">
      <c r="A1719" s="1" t="s">
        <v>2518</v>
      </c>
      <c r="B1719" s="1" t="s">
        <v>305</v>
      </c>
      <c r="C1719" s="1" t="n">
        <v>0</v>
      </c>
      <c r="D1719" s="1" t="n">
        <v>200</v>
      </c>
      <c r="E1719" s="1" t="n">
        <v>976</v>
      </c>
      <c r="F1719" s="1" t="s">
        <v>306</v>
      </c>
      <c r="G1719" s="184" t="n">
        <v>0.0027887</v>
      </c>
      <c r="H1719" s="184" t="n">
        <v>9.86E-005</v>
      </c>
      <c r="I1719" s="184" t="n">
        <v>-8.0584E-006</v>
      </c>
      <c r="J1719" s="184" t="n">
        <v>-5.619E-007</v>
      </c>
      <c r="K1719" s="184" t="n">
        <v>0.0027968</v>
      </c>
      <c r="L1719" s="184" t="n">
        <v>9.92E-005</v>
      </c>
      <c r="M1719" s="185" t="n">
        <v>2.03</v>
      </c>
      <c r="N1719" s="1" t="n">
        <v>0</v>
      </c>
      <c r="O1719" s="1" t="n">
        <v>0</v>
      </c>
      <c r="P1719" s="1" t="n">
        <v>0</v>
      </c>
      <c r="Q1719" s="1" t="n">
        <v>1</v>
      </c>
      <c r="R1719" s="1" t="n">
        <v>2.7968E-005</v>
      </c>
      <c r="S1719" s="1" t="n">
        <v>9.919E-007</v>
      </c>
      <c r="T1719" s="1" t="n">
        <v>3</v>
      </c>
      <c r="U1719" s="1" t="n">
        <v>0</v>
      </c>
      <c r="V1719" s="1" t="n">
        <v>0</v>
      </c>
      <c r="W1719" s="186" t="s">
        <v>1340</v>
      </c>
      <c r="X1719" s="1" t="s">
        <v>2204</v>
      </c>
      <c r="Y1719" s="1" t="s">
        <v>309</v>
      </c>
    </row>
    <row r="1720" customFormat="false" ht="14.25" hidden="false" customHeight="true" outlineLevel="0" collapsed="false">
      <c r="A1720" s="1" t="s">
        <v>2518</v>
      </c>
      <c r="B1720" s="1" t="s">
        <v>305</v>
      </c>
      <c r="C1720" s="1" t="n">
        <v>0</v>
      </c>
      <c r="D1720" s="1" t="n">
        <v>200</v>
      </c>
      <c r="E1720" s="1" t="n">
        <v>976</v>
      </c>
      <c r="F1720" s="1" t="s">
        <v>306</v>
      </c>
      <c r="G1720" s="184" t="n">
        <v>0.0027891</v>
      </c>
      <c r="H1720" s="184" t="n">
        <v>9.81E-005</v>
      </c>
      <c r="I1720" s="184" t="n">
        <v>-8.0584E-006</v>
      </c>
      <c r="J1720" s="184" t="n">
        <v>-5.619E-007</v>
      </c>
      <c r="K1720" s="184" t="n">
        <v>0.0027972</v>
      </c>
      <c r="L1720" s="184" t="n">
        <v>9.86E-005</v>
      </c>
      <c r="M1720" s="185" t="n">
        <v>2.02</v>
      </c>
      <c r="N1720" s="1" t="n">
        <v>0</v>
      </c>
      <c r="O1720" s="1" t="n">
        <v>0</v>
      </c>
      <c r="P1720" s="1" t="n">
        <v>0</v>
      </c>
      <c r="Q1720" s="1" t="n">
        <v>1</v>
      </c>
      <c r="R1720" s="1" t="n">
        <v>2.7972E-005</v>
      </c>
      <c r="S1720" s="1" t="n">
        <v>9.864E-007</v>
      </c>
      <c r="T1720" s="1" t="n">
        <v>3</v>
      </c>
      <c r="U1720" s="1" t="n">
        <v>0</v>
      </c>
      <c r="V1720" s="1" t="n">
        <v>0</v>
      </c>
      <c r="W1720" s="186" t="s">
        <v>2519</v>
      </c>
      <c r="X1720" s="1" t="s">
        <v>2204</v>
      </c>
      <c r="Y1720" s="1" t="s">
        <v>309</v>
      </c>
    </row>
    <row r="1721" customFormat="false" ht="14.25" hidden="false" customHeight="true" outlineLevel="0" collapsed="false">
      <c r="A1721" s="1" t="s">
        <v>2520</v>
      </c>
      <c r="B1721" s="1" t="s">
        <v>305</v>
      </c>
      <c r="C1721" s="1" t="n">
        <v>0</v>
      </c>
      <c r="D1721" s="1" t="n">
        <v>200</v>
      </c>
      <c r="E1721" s="1" t="n">
        <v>976</v>
      </c>
      <c r="F1721" s="1" t="s">
        <v>306</v>
      </c>
      <c r="G1721" s="184" t="n">
        <v>0.0016389</v>
      </c>
      <c r="H1721" s="184" t="n">
        <v>5.9E-005</v>
      </c>
      <c r="I1721" s="184" t="n">
        <v>-8.0584E-006</v>
      </c>
      <c r="J1721" s="184" t="n">
        <v>-5.619E-007</v>
      </c>
      <c r="K1721" s="184" t="n">
        <v>0.001647</v>
      </c>
      <c r="L1721" s="184" t="n">
        <v>5.95E-005</v>
      </c>
      <c r="M1721" s="185" t="n">
        <v>2.07</v>
      </c>
      <c r="N1721" s="1" t="n">
        <v>0</v>
      </c>
      <c r="O1721" s="1" t="n">
        <v>0</v>
      </c>
      <c r="P1721" s="1" t="n">
        <v>0</v>
      </c>
      <c r="Q1721" s="1" t="n">
        <v>1</v>
      </c>
      <c r="R1721" s="1" t="n">
        <v>1.647E-005</v>
      </c>
      <c r="S1721" s="1" t="n">
        <v>5.955E-007</v>
      </c>
      <c r="T1721" s="1" t="n">
        <v>3</v>
      </c>
      <c r="U1721" s="1" t="n">
        <v>0</v>
      </c>
      <c r="V1721" s="1" t="n">
        <v>0</v>
      </c>
      <c r="W1721" s="186" t="s">
        <v>1343</v>
      </c>
      <c r="X1721" s="1" t="s">
        <v>2204</v>
      </c>
      <c r="Y1721" s="1" t="s">
        <v>309</v>
      </c>
    </row>
    <row r="1722" customFormat="false" ht="14.25" hidden="false" customHeight="true" outlineLevel="0" collapsed="false">
      <c r="A1722" s="1" t="s">
        <v>2520</v>
      </c>
      <c r="B1722" s="1" t="s">
        <v>305</v>
      </c>
      <c r="C1722" s="1" t="n">
        <v>0</v>
      </c>
      <c r="D1722" s="1" t="n">
        <v>200</v>
      </c>
      <c r="E1722" s="1" t="n">
        <v>976</v>
      </c>
      <c r="F1722" s="1" t="s">
        <v>306</v>
      </c>
      <c r="G1722" s="184" t="n">
        <v>0.0016389</v>
      </c>
      <c r="H1722" s="184" t="n">
        <v>5.94E-005</v>
      </c>
      <c r="I1722" s="184" t="n">
        <v>-8.0584E-006</v>
      </c>
      <c r="J1722" s="184" t="n">
        <v>-5.619E-007</v>
      </c>
      <c r="K1722" s="184" t="n">
        <v>0.0016469</v>
      </c>
      <c r="L1722" s="184" t="n">
        <v>6E-005</v>
      </c>
      <c r="M1722" s="185" t="n">
        <v>2.08</v>
      </c>
      <c r="N1722" s="1" t="n">
        <v>0</v>
      </c>
      <c r="O1722" s="1" t="n">
        <v>0</v>
      </c>
      <c r="P1722" s="1" t="n">
        <v>0</v>
      </c>
      <c r="Q1722" s="1" t="n">
        <v>1</v>
      </c>
      <c r="R1722" s="1" t="n">
        <v>1.6469E-005</v>
      </c>
      <c r="S1722" s="1" t="n">
        <v>5.996E-007</v>
      </c>
      <c r="T1722" s="1" t="n">
        <v>3</v>
      </c>
      <c r="U1722" s="1" t="n">
        <v>0</v>
      </c>
      <c r="V1722" s="1" t="n">
        <v>0</v>
      </c>
      <c r="W1722" s="186" t="s">
        <v>1344</v>
      </c>
      <c r="X1722" s="1" t="s">
        <v>2204</v>
      </c>
      <c r="Y1722" s="1" t="s">
        <v>309</v>
      </c>
    </row>
    <row r="1723" customFormat="false" ht="14.25" hidden="false" customHeight="true" outlineLevel="0" collapsed="false">
      <c r="A1723" s="1" t="s">
        <v>2520</v>
      </c>
      <c r="B1723" s="1" t="s">
        <v>305</v>
      </c>
      <c r="C1723" s="1" t="n">
        <v>0</v>
      </c>
      <c r="D1723" s="1" t="n">
        <v>200</v>
      </c>
      <c r="E1723" s="1" t="n">
        <v>976</v>
      </c>
      <c r="F1723" s="1" t="s">
        <v>306</v>
      </c>
      <c r="G1723" s="184" t="n">
        <v>0.0016391</v>
      </c>
      <c r="H1723" s="184" t="n">
        <v>5.94E-005</v>
      </c>
      <c r="I1723" s="184" t="n">
        <v>-8.0584E-006</v>
      </c>
      <c r="J1723" s="184" t="n">
        <v>-5.619E-007</v>
      </c>
      <c r="K1723" s="184" t="n">
        <v>0.0016471</v>
      </c>
      <c r="L1723" s="184" t="n">
        <v>6E-005</v>
      </c>
      <c r="M1723" s="185" t="n">
        <v>2.09</v>
      </c>
      <c r="N1723" s="1" t="n">
        <v>0</v>
      </c>
      <c r="O1723" s="1" t="n">
        <v>0</v>
      </c>
      <c r="P1723" s="1" t="n">
        <v>0</v>
      </c>
      <c r="Q1723" s="1" t="n">
        <v>1</v>
      </c>
      <c r="R1723" s="1" t="n">
        <v>1.6471E-005</v>
      </c>
      <c r="S1723" s="1" t="n">
        <v>5.998E-007</v>
      </c>
      <c r="T1723" s="1" t="n">
        <v>3</v>
      </c>
      <c r="U1723" s="1" t="n">
        <v>0</v>
      </c>
      <c r="V1723" s="1" t="n">
        <v>0</v>
      </c>
      <c r="W1723" s="186" t="s">
        <v>2521</v>
      </c>
      <c r="X1723" s="1" t="s">
        <v>2204</v>
      </c>
      <c r="Y1723" s="1" t="s">
        <v>309</v>
      </c>
    </row>
    <row r="1724" customFormat="false" ht="14.25" hidden="false" customHeight="true" outlineLevel="0" collapsed="false">
      <c r="A1724" s="1" t="s">
        <v>2522</v>
      </c>
      <c r="B1724" s="1" t="s">
        <v>305</v>
      </c>
      <c r="C1724" s="1" t="n">
        <v>0</v>
      </c>
      <c r="D1724" s="1" t="n">
        <v>200</v>
      </c>
      <c r="E1724" s="1" t="n">
        <v>976</v>
      </c>
      <c r="F1724" s="1" t="s">
        <v>306</v>
      </c>
      <c r="G1724" s="184" t="n">
        <v>0.0019458</v>
      </c>
      <c r="H1724" s="184" t="n">
        <v>6.94E-005</v>
      </c>
      <c r="I1724" s="184" t="n">
        <v>-8.0584E-006</v>
      </c>
      <c r="J1724" s="184" t="n">
        <v>-5.619E-007</v>
      </c>
      <c r="K1724" s="184" t="n">
        <v>0.0019539</v>
      </c>
      <c r="L1724" s="184" t="n">
        <v>6.99E-005</v>
      </c>
      <c r="M1724" s="185" t="n">
        <v>2.05</v>
      </c>
      <c r="N1724" s="1" t="n">
        <v>0</v>
      </c>
      <c r="O1724" s="1" t="n">
        <v>0</v>
      </c>
      <c r="P1724" s="1" t="n">
        <v>0</v>
      </c>
      <c r="Q1724" s="1" t="n">
        <v>1</v>
      </c>
      <c r="R1724" s="1" t="n">
        <v>1.9539E-005</v>
      </c>
      <c r="S1724" s="1" t="n">
        <v>6.994E-007</v>
      </c>
      <c r="T1724" s="1" t="n">
        <v>3</v>
      </c>
      <c r="U1724" s="1" t="n">
        <v>0</v>
      </c>
      <c r="V1724" s="1" t="n">
        <v>0</v>
      </c>
      <c r="W1724" s="186" t="s">
        <v>2523</v>
      </c>
      <c r="X1724" s="1" t="s">
        <v>2204</v>
      </c>
      <c r="Y1724" s="1" t="s">
        <v>309</v>
      </c>
    </row>
    <row r="1725" customFormat="false" ht="14.25" hidden="false" customHeight="true" outlineLevel="0" collapsed="false">
      <c r="A1725" s="1" t="s">
        <v>2522</v>
      </c>
      <c r="B1725" s="1" t="s">
        <v>305</v>
      </c>
      <c r="C1725" s="1" t="n">
        <v>0</v>
      </c>
      <c r="D1725" s="1" t="n">
        <v>200</v>
      </c>
      <c r="E1725" s="1" t="n">
        <v>976</v>
      </c>
      <c r="F1725" s="1" t="s">
        <v>306</v>
      </c>
      <c r="G1725" s="184" t="n">
        <v>0.0019452</v>
      </c>
      <c r="H1725" s="184" t="n">
        <v>6.98E-005</v>
      </c>
      <c r="I1725" s="184" t="n">
        <v>-8.0584E-006</v>
      </c>
      <c r="J1725" s="184" t="n">
        <v>-5.619E-007</v>
      </c>
      <c r="K1725" s="184" t="n">
        <v>0.0019533</v>
      </c>
      <c r="L1725" s="184" t="n">
        <v>7.03E-005</v>
      </c>
      <c r="M1725" s="185" t="n">
        <v>2.06</v>
      </c>
      <c r="N1725" s="1" t="n">
        <v>0</v>
      </c>
      <c r="O1725" s="1" t="n">
        <v>0</v>
      </c>
      <c r="P1725" s="1" t="n">
        <v>0</v>
      </c>
      <c r="Q1725" s="1" t="n">
        <v>1</v>
      </c>
      <c r="R1725" s="1" t="n">
        <v>1.9533E-005</v>
      </c>
      <c r="S1725" s="1" t="n">
        <v>7.031E-007</v>
      </c>
      <c r="T1725" s="1" t="n">
        <v>3</v>
      </c>
      <c r="U1725" s="1" t="n">
        <v>0</v>
      </c>
      <c r="V1725" s="1" t="n">
        <v>0</v>
      </c>
      <c r="W1725" s="186" t="s">
        <v>2524</v>
      </c>
      <c r="X1725" s="1" t="s">
        <v>2204</v>
      </c>
      <c r="Y1725" s="1" t="s">
        <v>309</v>
      </c>
    </row>
    <row r="1726" customFormat="false" ht="14.25" hidden="false" customHeight="true" outlineLevel="0" collapsed="false">
      <c r="A1726" s="1" t="s">
        <v>2522</v>
      </c>
      <c r="B1726" s="1" t="s">
        <v>305</v>
      </c>
      <c r="C1726" s="1" t="n">
        <v>0</v>
      </c>
      <c r="D1726" s="1" t="n">
        <v>200</v>
      </c>
      <c r="E1726" s="1" t="n">
        <v>976</v>
      </c>
      <c r="F1726" s="1" t="s">
        <v>306</v>
      </c>
      <c r="G1726" s="184" t="n">
        <v>0.0019451</v>
      </c>
      <c r="H1726" s="184" t="n">
        <v>6.91E-005</v>
      </c>
      <c r="I1726" s="184" t="n">
        <v>-8.0584E-006</v>
      </c>
      <c r="J1726" s="184" t="n">
        <v>-5.619E-007</v>
      </c>
      <c r="K1726" s="184" t="n">
        <v>0.0019531</v>
      </c>
      <c r="L1726" s="184" t="n">
        <v>6.97E-005</v>
      </c>
      <c r="M1726" s="185" t="n">
        <v>2.04</v>
      </c>
      <c r="N1726" s="1" t="n">
        <v>0</v>
      </c>
      <c r="O1726" s="1" t="n">
        <v>0</v>
      </c>
      <c r="P1726" s="1" t="n">
        <v>0</v>
      </c>
      <c r="Q1726" s="1" t="n">
        <v>1</v>
      </c>
      <c r="R1726" s="1" t="n">
        <v>1.9531E-005</v>
      </c>
      <c r="S1726" s="1" t="n">
        <v>6.969E-007</v>
      </c>
      <c r="T1726" s="1" t="n">
        <v>3</v>
      </c>
      <c r="U1726" s="1" t="n">
        <v>0</v>
      </c>
      <c r="V1726" s="1" t="n">
        <v>0</v>
      </c>
      <c r="W1726" s="186" t="s">
        <v>2525</v>
      </c>
      <c r="X1726" s="1" t="s">
        <v>2204</v>
      </c>
      <c r="Y1726" s="1" t="s">
        <v>309</v>
      </c>
    </row>
    <row r="1727" customFormat="false" ht="14.25" hidden="false" customHeight="true" outlineLevel="0" collapsed="false">
      <c r="A1727" s="1" t="s">
        <v>2526</v>
      </c>
      <c r="B1727" s="1" t="s">
        <v>305</v>
      </c>
      <c r="C1727" s="1" t="n">
        <v>0</v>
      </c>
      <c r="D1727" s="1" t="n">
        <v>200</v>
      </c>
      <c r="E1727" s="1" t="n">
        <v>976</v>
      </c>
      <c r="F1727" s="1" t="s">
        <v>306</v>
      </c>
      <c r="G1727" s="184" t="n">
        <v>0.0029082</v>
      </c>
      <c r="H1727" s="184" t="n">
        <v>0.0001052</v>
      </c>
      <c r="I1727" s="184" t="n">
        <v>-8.0584E-006</v>
      </c>
      <c r="J1727" s="184" t="n">
        <v>-5.619E-007</v>
      </c>
      <c r="K1727" s="184" t="n">
        <v>0.0029163</v>
      </c>
      <c r="L1727" s="184" t="n">
        <v>0.0001058</v>
      </c>
      <c r="M1727" s="185" t="n">
        <v>2.08</v>
      </c>
      <c r="N1727" s="1" t="n">
        <v>0</v>
      </c>
      <c r="O1727" s="1" t="n">
        <v>0</v>
      </c>
      <c r="P1727" s="1" t="n">
        <v>0</v>
      </c>
      <c r="Q1727" s="1" t="n">
        <v>1</v>
      </c>
      <c r="R1727" s="1" t="n">
        <v>2.9163E-005</v>
      </c>
      <c r="S1727" s="1" t="n">
        <v>1.0577E-006</v>
      </c>
      <c r="T1727" s="1" t="n">
        <v>4</v>
      </c>
      <c r="U1727" s="1" t="n">
        <v>0</v>
      </c>
      <c r="V1727" s="1" t="n">
        <v>0</v>
      </c>
      <c r="W1727" s="186" t="s">
        <v>2527</v>
      </c>
      <c r="X1727" s="1" t="s">
        <v>2204</v>
      </c>
      <c r="Y1727" s="1" t="s">
        <v>309</v>
      </c>
    </row>
    <row r="1728" customFormat="false" ht="14.25" hidden="false" customHeight="true" outlineLevel="0" collapsed="false">
      <c r="A1728" s="1" t="s">
        <v>2526</v>
      </c>
      <c r="B1728" s="1" t="s">
        <v>305</v>
      </c>
      <c r="C1728" s="1" t="n">
        <v>0</v>
      </c>
      <c r="D1728" s="1" t="n">
        <v>200</v>
      </c>
      <c r="E1728" s="1" t="n">
        <v>976</v>
      </c>
      <c r="F1728" s="1" t="s">
        <v>306</v>
      </c>
      <c r="G1728" s="184" t="n">
        <v>0.0029066</v>
      </c>
      <c r="H1728" s="184" t="n">
        <v>0.0001048</v>
      </c>
      <c r="I1728" s="184" t="n">
        <v>-8.0584E-006</v>
      </c>
      <c r="J1728" s="184" t="n">
        <v>-5.619E-007</v>
      </c>
      <c r="K1728" s="184" t="n">
        <v>0.0029147</v>
      </c>
      <c r="L1728" s="184" t="n">
        <v>0.0001054</v>
      </c>
      <c r="M1728" s="185" t="n">
        <v>2.07</v>
      </c>
      <c r="N1728" s="1" t="n">
        <v>0</v>
      </c>
      <c r="O1728" s="1" t="n">
        <v>0</v>
      </c>
      <c r="P1728" s="1" t="n">
        <v>0</v>
      </c>
      <c r="Q1728" s="1" t="n">
        <v>1</v>
      </c>
      <c r="R1728" s="1" t="n">
        <v>2.9147E-005</v>
      </c>
      <c r="S1728" s="1" t="n">
        <v>1.0538E-006</v>
      </c>
      <c r="T1728" s="1" t="n">
        <v>4</v>
      </c>
      <c r="U1728" s="1" t="n">
        <v>0</v>
      </c>
      <c r="V1728" s="1" t="n">
        <v>0</v>
      </c>
      <c r="W1728" s="186" t="s">
        <v>2528</v>
      </c>
      <c r="X1728" s="1" t="s">
        <v>2204</v>
      </c>
      <c r="Y1728" s="1" t="s">
        <v>309</v>
      </c>
    </row>
    <row r="1729" customFormat="false" ht="14.25" hidden="false" customHeight="true" outlineLevel="0" collapsed="false">
      <c r="A1729" s="1" t="s">
        <v>2526</v>
      </c>
      <c r="B1729" s="1" t="s">
        <v>305</v>
      </c>
      <c r="C1729" s="1" t="n">
        <v>0</v>
      </c>
      <c r="D1729" s="1" t="n">
        <v>200</v>
      </c>
      <c r="E1729" s="1" t="n">
        <v>976</v>
      </c>
      <c r="F1729" s="1" t="s">
        <v>306</v>
      </c>
      <c r="G1729" s="184" t="n">
        <v>0.0029073</v>
      </c>
      <c r="H1729" s="184" t="n">
        <v>0.0001048</v>
      </c>
      <c r="I1729" s="184" t="n">
        <v>-8.0584E-006</v>
      </c>
      <c r="J1729" s="184" t="n">
        <v>-5.619E-007</v>
      </c>
      <c r="K1729" s="184" t="n">
        <v>0.0029153</v>
      </c>
      <c r="L1729" s="184" t="n">
        <v>0.0001054</v>
      </c>
      <c r="M1729" s="185" t="n">
        <v>2.07</v>
      </c>
      <c r="N1729" s="1" t="n">
        <v>0</v>
      </c>
      <c r="O1729" s="1" t="n">
        <v>0</v>
      </c>
      <c r="P1729" s="1" t="n">
        <v>0</v>
      </c>
      <c r="Q1729" s="1" t="n">
        <v>1</v>
      </c>
      <c r="R1729" s="1" t="n">
        <v>2.9153E-005</v>
      </c>
      <c r="S1729" s="1" t="n">
        <v>1.0536E-006</v>
      </c>
      <c r="T1729" s="1" t="n">
        <v>4</v>
      </c>
      <c r="U1729" s="1" t="n">
        <v>0</v>
      </c>
      <c r="V1729" s="1" t="n">
        <v>0</v>
      </c>
      <c r="W1729" s="186" t="s">
        <v>2529</v>
      </c>
      <c r="X1729" s="1" t="s">
        <v>2204</v>
      </c>
      <c r="Y1729" s="1" t="s">
        <v>309</v>
      </c>
    </row>
    <row r="1730" customFormat="false" ht="14.25" hidden="false" customHeight="true" outlineLevel="0" collapsed="false">
      <c r="A1730" s="1" t="s">
        <v>2530</v>
      </c>
      <c r="B1730" s="1" t="s">
        <v>305</v>
      </c>
      <c r="C1730" s="1" t="n">
        <v>0</v>
      </c>
      <c r="D1730" s="1" t="n">
        <v>200</v>
      </c>
      <c r="E1730" s="1" t="n">
        <v>976</v>
      </c>
      <c r="F1730" s="1" t="s">
        <v>306</v>
      </c>
      <c r="G1730" s="184" t="n">
        <v>0.0019907</v>
      </c>
      <c r="H1730" s="184" t="n">
        <v>6.93E-005</v>
      </c>
      <c r="I1730" s="184" t="n">
        <v>-8.0584E-006</v>
      </c>
      <c r="J1730" s="184" t="n">
        <v>-5.619E-007</v>
      </c>
      <c r="K1730" s="184" t="n">
        <v>0.0019988</v>
      </c>
      <c r="L1730" s="184" t="n">
        <v>6.98E-005</v>
      </c>
      <c r="M1730" s="185" t="n">
        <v>2</v>
      </c>
      <c r="N1730" s="1" t="n">
        <v>0</v>
      </c>
      <c r="O1730" s="1" t="n">
        <v>0</v>
      </c>
      <c r="P1730" s="1" t="n">
        <v>0</v>
      </c>
      <c r="Q1730" s="1" t="n">
        <v>1</v>
      </c>
      <c r="R1730" s="1" t="n">
        <v>1.9988E-005</v>
      </c>
      <c r="S1730" s="1" t="n">
        <v>6.985E-007</v>
      </c>
      <c r="T1730" s="1" t="n">
        <v>3</v>
      </c>
      <c r="U1730" s="1" t="n">
        <v>0</v>
      </c>
      <c r="V1730" s="1" t="n">
        <v>0</v>
      </c>
      <c r="W1730" s="186" t="s">
        <v>2531</v>
      </c>
      <c r="X1730" s="1" t="s">
        <v>2204</v>
      </c>
      <c r="Y1730" s="1" t="s">
        <v>309</v>
      </c>
    </row>
    <row r="1731" customFormat="false" ht="14.25" hidden="false" customHeight="true" outlineLevel="0" collapsed="false">
      <c r="A1731" s="1" t="s">
        <v>2530</v>
      </c>
      <c r="B1731" s="1" t="s">
        <v>305</v>
      </c>
      <c r="C1731" s="1" t="n">
        <v>0</v>
      </c>
      <c r="D1731" s="1" t="n">
        <v>200</v>
      </c>
      <c r="E1731" s="1" t="n">
        <v>976</v>
      </c>
      <c r="F1731" s="1" t="s">
        <v>306</v>
      </c>
      <c r="G1731" s="184" t="n">
        <v>0.0019905</v>
      </c>
      <c r="H1731" s="184" t="n">
        <v>6.93E-005</v>
      </c>
      <c r="I1731" s="184" t="n">
        <v>-8.0584E-006</v>
      </c>
      <c r="J1731" s="184" t="n">
        <v>-5.619E-007</v>
      </c>
      <c r="K1731" s="184" t="n">
        <v>0.0019986</v>
      </c>
      <c r="L1731" s="184" t="n">
        <v>6.98E-005</v>
      </c>
      <c r="M1731" s="185" t="n">
        <v>2</v>
      </c>
      <c r="N1731" s="1" t="n">
        <v>0</v>
      </c>
      <c r="O1731" s="1" t="n">
        <v>0</v>
      </c>
      <c r="P1731" s="1" t="n">
        <v>0</v>
      </c>
      <c r="Q1731" s="1" t="n">
        <v>1</v>
      </c>
      <c r="R1731" s="1" t="n">
        <v>1.9986E-005</v>
      </c>
      <c r="S1731" s="1" t="n">
        <v>6.983E-007</v>
      </c>
      <c r="T1731" s="1" t="n">
        <v>3</v>
      </c>
      <c r="U1731" s="1" t="n">
        <v>0</v>
      </c>
      <c r="V1731" s="1" t="n">
        <v>0</v>
      </c>
      <c r="W1731" s="186" t="s">
        <v>2532</v>
      </c>
      <c r="X1731" s="1" t="s">
        <v>2204</v>
      </c>
      <c r="Y1731" s="1" t="s">
        <v>309</v>
      </c>
    </row>
    <row r="1732" customFormat="false" ht="14.25" hidden="false" customHeight="true" outlineLevel="0" collapsed="false">
      <c r="A1732" s="1" t="s">
        <v>2530</v>
      </c>
      <c r="B1732" s="1" t="s">
        <v>305</v>
      </c>
      <c r="C1732" s="1" t="n">
        <v>0</v>
      </c>
      <c r="D1732" s="1" t="n">
        <v>200</v>
      </c>
      <c r="E1732" s="1" t="n">
        <v>976</v>
      </c>
      <c r="F1732" s="1" t="s">
        <v>306</v>
      </c>
      <c r="G1732" s="184" t="n">
        <v>0.0019899</v>
      </c>
      <c r="H1732" s="184" t="n">
        <v>6.89E-005</v>
      </c>
      <c r="I1732" s="184" t="n">
        <v>-8.0584E-006</v>
      </c>
      <c r="J1732" s="184" t="n">
        <v>-5.619E-007</v>
      </c>
      <c r="K1732" s="184" t="n">
        <v>0.0019979</v>
      </c>
      <c r="L1732" s="184" t="n">
        <v>6.95E-005</v>
      </c>
      <c r="M1732" s="185" t="n">
        <v>1.99</v>
      </c>
      <c r="N1732" s="1" t="n">
        <v>0</v>
      </c>
      <c r="O1732" s="1" t="n">
        <v>0</v>
      </c>
      <c r="P1732" s="1" t="n">
        <v>0</v>
      </c>
      <c r="Q1732" s="1" t="n">
        <v>1</v>
      </c>
      <c r="R1732" s="1" t="n">
        <v>1.9979E-005</v>
      </c>
      <c r="S1732" s="1" t="n">
        <v>6.95E-007</v>
      </c>
      <c r="T1732" s="1" t="n">
        <v>3</v>
      </c>
      <c r="U1732" s="1" t="n">
        <v>0</v>
      </c>
      <c r="V1732" s="1" t="n">
        <v>0</v>
      </c>
      <c r="W1732" s="186" t="s">
        <v>2533</v>
      </c>
      <c r="X1732" s="1" t="s">
        <v>2204</v>
      </c>
      <c r="Y1732" s="1" t="s">
        <v>309</v>
      </c>
    </row>
    <row r="1733" customFormat="false" ht="14.25" hidden="false" customHeight="true" outlineLevel="0" collapsed="false">
      <c r="A1733" s="1" t="s">
        <v>2534</v>
      </c>
      <c r="B1733" s="1" t="s">
        <v>305</v>
      </c>
      <c r="C1733" s="1" t="n">
        <v>0</v>
      </c>
      <c r="D1733" s="1" t="n">
        <v>200</v>
      </c>
      <c r="E1733" s="1" t="n">
        <v>976</v>
      </c>
      <c r="F1733" s="1" t="s">
        <v>306</v>
      </c>
      <c r="G1733" s="184" t="n">
        <v>0.0036058</v>
      </c>
      <c r="H1733" s="184" t="n">
        <v>0.0001232</v>
      </c>
      <c r="I1733" s="184" t="n">
        <v>-8.0584E-006</v>
      </c>
      <c r="J1733" s="184" t="n">
        <v>-5.619E-007</v>
      </c>
      <c r="K1733" s="184" t="n">
        <v>0.0036138</v>
      </c>
      <c r="L1733" s="184" t="n">
        <v>0.0001237</v>
      </c>
      <c r="M1733" s="185" t="n">
        <v>1.96</v>
      </c>
      <c r="N1733" s="1" t="n">
        <v>0</v>
      </c>
      <c r="O1733" s="1" t="n">
        <v>0</v>
      </c>
      <c r="P1733" s="1" t="n">
        <v>0</v>
      </c>
      <c r="Q1733" s="1" t="n">
        <v>1</v>
      </c>
      <c r="R1733" s="1" t="n">
        <v>3.6138E-005</v>
      </c>
      <c r="S1733" s="1" t="n">
        <v>1.2374E-006</v>
      </c>
      <c r="T1733" s="1" t="n">
        <v>4</v>
      </c>
      <c r="U1733" s="1" t="n">
        <v>0</v>
      </c>
      <c r="V1733" s="1" t="n">
        <v>0</v>
      </c>
      <c r="W1733" s="186" t="s">
        <v>2535</v>
      </c>
      <c r="X1733" s="1" t="s">
        <v>2204</v>
      </c>
      <c r="Y1733" s="1" t="s">
        <v>309</v>
      </c>
    </row>
    <row r="1734" customFormat="false" ht="14.25" hidden="false" customHeight="true" outlineLevel="0" collapsed="false">
      <c r="A1734" s="1" t="s">
        <v>2534</v>
      </c>
      <c r="B1734" s="1" t="s">
        <v>305</v>
      </c>
      <c r="C1734" s="1" t="n">
        <v>0</v>
      </c>
      <c r="D1734" s="1" t="n">
        <v>200</v>
      </c>
      <c r="E1734" s="1" t="n">
        <v>976</v>
      </c>
      <c r="F1734" s="1" t="s">
        <v>306</v>
      </c>
      <c r="G1734" s="184" t="n">
        <v>0.0036074</v>
      </c>
      <c r="H1734" s="184" t="n">
        <v>0.0001249</v>
      </c>
      <c r="I1734" s="184" t="n">
        <v>-8.0584E-006</v>
      </c>
      <c r="J1734" s="184" t="n">
        <v>-5.619E-007</v>
      </c>
      <c r="K1734" s="184" t="n">
        <v>0.0036155</v>
      </c>
      <c r="L1734" s="184" t="n">
        <v>0.0001255</v>
      </c>
      <c r="M1734" s="185" t="n">
        <v>1.99</v>
      </c>
      <c r="N1734" s="1" t="n">
        <v>0</v>
      </c>
      <c r="O1734" s="1" t="n">
        <v>0</v>
      </c>
      <c r="P1734" s="1" t="n">
        <v>0</v>
      </c>
      <c r="Q1734" s="1" t="n">
        <v>1</v>
      </c>
      <c r="R1734" s="1" t="n">
        <v>3.6155E-005</v>
      </c>
      <c r="S1734" s="1" t="n">
        <v>1.2546E-006</v>
      </c>
      <c r="T1734" s="1" t="n">
        <v>4</v>
      </c>
      <c r="U1734" s="1" t="n">
        <v>0</v>
      </c>
      <c r="V1734" s="1" t="n">
        <v>0</v>
      </c>
      <c r="W1734" s="186" t="s">
        <v>2536</v>
      </c>
      <c r="X1734" s="1" t="s">
        <v>2204</v>
      </c>
      <c r="Y1734" s="1" t="s">
        <v>309</v>
      </c>
    </row>
    <row r="1735" customFormat="false" ht="14.25" hidden="false" customHeight="true" outlineLevel="0" collapsed="false">
      <c r="A1735" s="1" t="s">
        <v>2534</v>
      </c>
      <c r="B1735" s="1" t="s">
        <v>305</v>
      </c>
      <c r="C1735" s="1" t="n">
        <v>0</v>
      </c>
      <c r="D1735" s="1" t="n">
        <v>200</v>
      </c>
      <c r="E1735" s="1" t="n">
        <v>976</v>
      </c>
      <c r="F1735" s="1" t="s">
        <v>306</v>
      </c>
      <c r="G1735" s="184" t="n">
        <v>0.0036059</v>
      </c>
      <c r="H1735" s="184" t="n">
        <v>0.0001232</v>
      </c>
      <c r="I1735" s="184" t="n">
        <v>-8.0584E-006</v>
      </c>
      <c r="J1735" s="184" t="n">
        <v>-5.619E-007</v>
      </c>
      <c r="K1735" s="184" t="n">
        <v>0.0036139</v>
      </c>
      <c r="L1735" s="184" t="n">
        <v>0.0001237</v>
      </c>
      <c r="M1735" s="185" t="n">
        <v>1.96</v>
      </c>
      <c r="N1735" s="1" t="n">
        <v>0</v>
      </c>
      <c r="O1735" s="1" t="n">
        <v>0</v>
      </c>
      <c r="P1735" s="1" t="n">
        <v>0</v>
      </c>
      <c r="Q1735" s="1" t="n">
        <v>1</v>
      </c>
      <c r="R1735" s="1" t="n">
        <v>3.6139E-005</v>
      </c>
      <c r="S1735" s="1" t="n">
        <v>1.2372E-006</v>
      </c>
      <c r="T1735" s="1" t="n">
        <v>4</v>
      </c>
      <c r="U1735" s="1" t="n">
        <v>0</v>
      </c>
      <c r="V1735" s="1" t="n">
        <v>0</v>
      </c>
      <c r="W1735" s="186" t="s">
        <v>2537</v>
      </c>
      <c r="X1735" s="1" t="s">
        <v>2204</v>
      </c>
      <c r="Y1735" s="1" t="s">
        <v>309</v>
      </c>
    </row>
    <row r="1736" customFormat="false" ht="14.25" hidden="false" customHeight="true" outlineLevel="0" collapsed="false">
      <c r="A1736" s="1" t="s">
        <v>2538</v>
      </c>
      <c r="B1736" s="1" t="s">
        <v>305</v>
      </c>
      <c r="C1736" s="1" t="n">
        <v>0</v>
      </c>
      <c r="D1736" s="1" t="n">
        <v>200</v>
      </c>
      <c r="E1736" s="1" t="n">
        <v>976</v>
      </c>
      <c r="F1736" s="1" t="s">
        <v>306</v>
      </c>
      <c r="G1736" s="184" t="n">
        <v>0.0023333</v>
      </c>
      <c r="H1736" s="184" t="n">
        <v>7.55E-005</v>
      </c>
      <c r="I1736" s="184" t="n">
        <v>-8.0584E-006</v>
      </c>
      <c r="J1736" s="184" t="n">
        <v>-5.619E-007</v>
      </c>
      <c r="K1736" s="184" t="n">
        <v>0.0023414</v>
      </c>
      <c r="L1736" s="184" t="n">
        <v>7.61E-005</v>
      </c>
      <c r="M1736" s="185" t="n">
        <v>1.86</v>
      </c>
      <c r="N1736" s="1" t="n">
        <v>0</v>
      </c>
      <c r="O1736" s="1" t="n">
        <v>0</v>
      </c>
      <c r="P1736" s="1" t="n">
        <v>0</v>
      </c>
      <c r="Q1736" s="1" t="n">
        <v>1</v>
      </c>
      <c r="R1736" s="1" t="n">
        <v>2.3414E-005</v>
      </c>
      <c r="S1736" s="1" t="n">
        <v>7.606E-007</v>
      </c>
      <c r="T1736" s="1" t="n">
        <v>3</v>
      </c>
      <c r="U1736" s="1" t="n">
        <v>0</v>
      </c>
      <c r="V1736" s="1" t="n">
        <v>0</v>
      </c>
      <c r="W1736" s="186" t="s">
        <v>2539</v>
      </c>
      <c r="X1736" s="1" t="s">
        <v>2204</v>
      </c>
      <c r="Y1736" s="1" t="s">
        <v>309</v>
      </c>
    </row>
    <row r="1737" customFormat="false" ht="14.25" hidden="false" customHeight="true" outlineLevel="0" collapsed="false">
      <c r="A1737" s="1" t="s">
        <v>2538</v>
      </c>
      <c r="B1737" s="1" t="s">
        <v>305</v>
      </c>
      <c r="C1737" s="1" t="n">
        <v>0</v>
      </c>
      <c r="D1737" s="1" t="n">
        <v>200</v>
      </c>
      <c r="E1737" s="1" t="n">
        <v>976</v>
      </c>
      <c r="F1737" s="1" t="s">
        <v>306</v>
      </c>
      <c r="G1737" s="184" t="n">
        <v>0.0023341</v>
      </c>
      <c r="H1737" s="184" t="n">
        <v>7.6E-005</v>
      </c>
      <c r="I1737" s="184" t="n">
        <v>-8.0584E-006</v>
      </c>
      <c r="J1737" s="184" t="n">
        <v>-5.619E-007</v>
      </c>
      <c r="K1737" s="184" t="n">
        <v>0.0023421</v>
      </c>
      <c r="L1737" s="184" t="n">
        <v>7.66E-005</v>
      </c>
      <c r="M1737" s="185" t="n">
        <v>1.87</v>
      </c>
      <c r="N1737" s="1" t="n">
        <v>0</v>
      </c>
      <c r="O1737" s="1" t="n">
        <v>0</v>
      </c>
      <c r="P1737" s="1" t="n">
        <v>0</v>
      </c>
      <c r="Q1737" s="1" t="n">
        <v>1</v>
      </c>
      <c r="R1737" s="1" t="n">
        <v>2.3421E-005</v>
      </c>
      <c r="S1737" s="1" t="n">
        <v>7.656E-007</v>
      </c>
      <c r="T1737" s="1" t="n">
        <v>3</v>
      </c>
      <c r="U1737" s="1" t="n">
        <v>0</v>
      </c>
      <c r="V1737" s="1" t="n">
        <v>0</v>
      </c>
      <c r="W1737" s="186" t="s">
        <v>2540</v>
      </c>
      <c r="X1737" s="1" t="s">
        <v>2204</v>
      </c>
      <c r="Y1737" s="1" t="s">
        <v>309</v>
      </c>
    </row>
    <row r="1738" customFormat="false" ht="14.25" hidden="false" customHeight="true" outlineLevel="0" collapsed="false">
      <c r="A1738" s="1" t="s">
        <v>2538</v>
      </c>
      <c r="B1738" s="1" t="s">
        <v>305</v>
      </c>
      <c r="C1738" s="1" t="n">
        <v>0</v>
      </c>
      <c r="D1738" s="1" t="n">
        <v>200</v>
      </c>
      <c r="E1738" s="1" t="n">
        <v>976</v>
      </c>
      <c r="F1738" s="1" t="s">
        <v>306</v>
      </c>
      <c r="G1738" s="184" t="n">
        <v>0.0023325</v>
      </c>
      <c r="H1738" s="184" t="n">
        <v>7.53E-005</v>
      </c>
      <c r="I1738" s="184" t="n">
        <v>-8.0584E-006</v>
      </c>
      <c r="J1738" s="184" t="n">
        <v>-5.619E-007</v>
      </c>
      <c r="K1738" s="184" t="n">
        <v>0.0023405</v>
      </c>
      <c r="L1738" s="184" t="n">
        <v>7.59E-005</v>
      </c>
      <c r="M1738" s="185" t="n">
        <v>1.86</v>
      </c>
      <c r="N1738" s="1" t="n">
        <v>0</v>
      </c>
      <c r="O1738" s="1" t="n">
        <v>0</v>
      </c>
      <c r="P1738" s="1" t="n">
        <v>0</v>
      </c>
      <c r="Q1738" s="1" t="n">
        <v>1</v>
      </c>
      <c r="R1738" s="1" t="n">
        <v>2.3405E-005</v>
      </c>
      <c r="S1738" s="1" t="n">
        <v>7.588E-007</v>
      </c>
      <c r="T1738" s="1" t="n">
        <v>3</v>
      </c>
      <c r="U1738" s="1" t="n">
        <v>0</v>
      </c>
      <c r="V1738" s="1" t="n">
        <v>0</v>
      </c>
      <c r="W1738" s="186" t="s">
        <v>2541</v>
      </c>
      <c r="X1738" s="1" t="s">
        <v>2204</v>
      </c>
      <c r="Y1738" s="1" t="s">
        <v>309</v>
      </c>
    </row>
    <row r="1739" customFormat="false" ht="14.25" hidden="false" customHeight="true" outlineLevel="0" collapsed="false">
      <c r="A1739" s="1" t="s">
        <v>2542</v>
      </c>
      <c r="B1739" s="1" t="s">
        <v>305</v>
      </c>
      <c r="C1739" s="1" t="n">
        <v>0</v>
      </c>
      <c r="D1739" s="1" t="n">
        <v>200</v>
      </c>
      <c r="E1739" s="1" t="n">
        <v>976</v>
      </c>
      <c r="F1739" s="1" t="s">
        <v>306</v>
      </c>
      <c r="G1739" s="184" t="n">
        <v>0.0016319</v>
      </c>
      <c r="H1739" s="184" t="n">
        <v>5.61E-005</v>
      </c>
      <c r="I1739" s="184" t="n">
        <v>-8.0584E-006</v>
      </c>
      <c r="J1739" s="184" t="n">
        <v>-5.619E-007</v>
      </c>
      <c r="K1739" s="184" t="n">
        <v>0.00164</v>
      </c>
      <c r="L1739" s="184" t="n">
        <v>5.66E-005</v>
      </c>
      <c r="M1739" s="185" t="n">
        <v>1.98</v>
      </c>
      <c r="N1739" s="1" t="n">
        <v>0</v>
      </c>
      <c r="O1739" s="1" t="n">
        <v>0</v>
      </c>
      <c r="P1739" s="1" t="n">
        <v>0</v>
      </c>
      <c r="Q1739" s="1" t="n">
        <v>1</v>
      </c>
      <c r="R1739" s="1" t="n">
        <v>1.64E-005</v>
      </c>
      <c r="S1739" s="1" t="n">
        <v>5.665E-007</v>
      </c>
      <c r="T1739" s="1" t="n">
        <v>3</v>
      </c>
      <c r="U1739" s="1" t="n">
        <v>0</v>
      </c>
      <c r="V1739" s="1" t="n">
        <v>0</v>
      </c>
      <c r="W1739" s="186" t="s">
        <v>2543</v>
      </c>
      <c r="X1739" s="1" t="s">
        <v>2204</v>
      </c>
      <c r="Y1739" s="1" t="s">
        <v>309</v>
      </c>
    </row>
    <row r="1740" customFormat="false" ht="14.25" hidden="false" customHeight="true" outlineLevel="0" collapsed="false">
      <c r="A1740" s="1" t="s">
        <v>2542</v>
      </c>
      <c r="B1740" s="1" t="s">
        <v>305</v>
      </c>
      <c r="C1740" s="1" t="n">
        <v>0</v>
      </c>
      <c r="D1740" s="1" t="n">
        <v>200</v>
      </c>
      <c r="E1740" s="1" t="n">
        <v>976</v>
      </c>
      <c r="F1740" s="1" t="s">
        <v>306</v>
      </c>
      <c r="G1740" s="184" t="n">
        <v>0.0016311</v>
      </c>
      <c r="H1740" s="184" t="n">
        <v>5.7E-005</v>
      </c>
      <c r="I1740" s="184" t="n">
        <v>-8.0584E-006</v>
      </c>
      <c r="J1740" s="184" t="n">
        <v>-5.619E-007</v>
      </c>
      <c r="K1740" s="184" t="n">
        <v>0.0016392</v>
      </c>
      <c r="L1740" s="184" t="n">
        <v>5.76E-005</v>
      </c>
      <c r="M1740" s="185" t="n">
        <v>2.01</v>
      </c>
      <c r="N1740" s="1" t="n">
        <v>0</v>
      </c>
      <c r="O1740" s="1" t="n">
        <v>0</v>
      </c>
      <c r="P1740" s="1" t="n">
        <v>0</v>
      </c>
      <c r="Q1740" s="1" t="n">
        <v>1</v>
      </c>
      <c r="R1740" s="1" t="n">
        <v>1.6392E-005</v>
      </c>
      <c r="S1740" s="1" t="n">
        <v>5.759E-007</v>
      </c>
      <c r="T1740" s="1" t="n">
        <v>3</v>
      </c>
      <c r="U1740" s="1" t="n">
        <v>0</v>
      </c>
      <c r="V1740" s="1" t="n">
        <v>0</v>
      </c>
      <c r="W1740" s="186" t="s">
        <v>2544</v>
      </c>
      <c r="X1740" s="1" t="s">
        <v>2204</v>
      </c>
      <c r="Y1740" s="1" t="s">
        <v>309</v>
      </c>
    </row>
    <row r="1741" customFormat="false" ht="14.25" hidden="false" customHeight="true" outlineLevel="0" collapsed="false">
      <c r="A1741" s="1" t="s">
        <v>2542</v>
      </c>
      <c r="B1741" s="1" t="s">
        <v>305</v>
      </c>
      <c r="C1741" s="1" t="n">
        <v>0</v>
      </c>
      <c r="D1741" s="1" t="n">
        <v>200</v>
      </c>
      <c r="E1741" s="1" t="n">
        <v>976</v>
      </c>
      <c r="F1741" s="1" t="s">
        <v>306</v>
      </c>
      <c r="G1741" s="184" t="n">
        <v>0.0016314</v>
      </c>
      <c r="H1741" s="184" t="n">
        <v>5.68E-005</v>
      </c>
      <c r="I1741" s="184" t="n">
        <v>-8.0584E-006</v>
      </c>
      <c r="J1741" s="184" t="n">
        <v>-5.619E-007</v>
      </c>
      <c r="K1741" s="184" t="n">
        <v>0.0016394</v>
      </c>
      <c r="L1741" s="184" t="n">
        <v>5.73E-005</v>
      </c>
      <c r="M1741" s="185" t="n">
        <v>2</v>
      </c>
      <c r="N1741" s="1" t="n">
        <v>0</v>
      </c>
      <c r="O1741" s="1" t="n">
        <v>0</v>
      </c>
      <c r="P1741" s="1" t="n">
        <v>0</v>
      </c>
      <c r="Q1741" s="1" t="n">
        <v>1</v>
      </c>
      <c r="R1741" s="1" t="n">
        <v>1.6394E-005</v>
      </c>
      <c r="S1741" s="1" t="n">
        <v>5.731E-007</v>
      </c>
      <c r="T1741" s="1" t="n">
        <v>3</v>
      </c>
      <c r="U1741" s="1" t="n">
        <v>0</v>
      </c>
      <c r="V1741" s="1" t="n">
        <v>0</v>
      </c>
      <c r="W1741" s="186" t="s">
        <v>2545</v>
      </c>
      <c r="X1741" s="1" t="s">
        <v>2204</v>
      </c>
      <c r="Y1741" s="1" t="s">
        <v>309</v>
      </c>
    </row>
    <row r="1742" customFormat="false" ht="14.25" hidden="false" customHeight="true" outlineLevel="0" collapsed="false">
      <c r="A1742" s="1" t="s">
        <v>2546</v>
      </c>
      <c r="B1742" s="1" t="s">
        <v>305</v>
      </c>
      <c r="C1742" s="1" t="n">
        <v>0</v>
      </c>
      <c r="D1742" s="1" t="n">
        <v>200</v>
      </c>
      <c r="E1742" s="1" t="n">
        <v>976</v>
      </c>
      <c r="F1742" s="1" t="s">
        <v>306</v>
      </c>
      <c r="G1742" s="184" t="n">
        <v>0.0014435</v>
      </c>
      <c r="H1742" s="184" t="n">
        <v>4.95E-005</v>
      </c>
      <c r="I1742" s="184" t="n">
        <v>-8.0584E-006</v>
      </c>
      <c r="J1742" s="184" t="n">
        <v>-5.619E-007</v>
      </c>
      <c r="K1742" s="184" t="n">
        <v>0.0014516</v>
      </c>
      <c r="L1742" s="184" t="n">
        <v>5.01E-005</v>
      </c>
      <c r="M1742" s="185" t="n">
        <v>1.98</v>
      </c>
      <c r="N1742" s="1" t="n">
        <v>0</v>
      </c>
      <c r="O1742" s="1" t="n">
        <v>0</v>
      </c>
      <c r="P1742" s="1" t="n">
        <v>0</v>
      </c>
      <c r="Q1742" s="1" t="n">
        <v>1</v>
      </c>
      <c r="R1742" s="1" t="n">
        <v>1.4516E-005</v>
      </c>
      <c r="S1742" s="1" t="n">
        <v>5.008E-007</v>
      </c>
      <c r="T1742" s="1" t="n">
        <v>3</v>
      </c>
      <c r="U1742" s="1" t="n">
        <v>0</v>
      </c>
      <c r="V1742" s="1" t="n">
        <v>0</v>
      </c>
      <c r="W1742" s="186" t="s">
        <v>2547</v>
      </c>
      <c r="X1742" s="1" t="s">
        <v>2204</v>
      </c>
      <c r="Y1742" s="1" t="s">
        <v>309</v>
      </c>
    </row>
    <row r="1743" customFormat="false" ht="14.25" hidden="false" customHeight="true" outlineLevel="0" collapsed="false">
      <c r="A1743" s="1" t="s">
        <v>2546</v>
      </c>
      <c r="B1743" s="1" t="s">
        <v>305</v>
      </c>
      <c r="C1743" s="1" t="n">
        <v>0</v>
      </c>
      <c r="D1743" s="1" t="n">
        <v>200</v>
      </c>
      <c r="E1743" s="1" t="n">
        <v>976</v>
      </c>
      <c r="F1743" s="1" t="s">
        <v>306</v>
      </c>
      <c r="G1743" s="184" t="n">
        <v>0.001443</v>
      </c>
      <c r="H1743" s="184" t="n">
        <v>4.93E-005</v>
      </c>
      <c r="I1743" s="184" t="n">
        <v>-8.0584E-006</v>
      </c>
      <c r="J1743" s="184" t="n">
        <v>-5.619E-007</v>
      </c>
      <c r="K1743" s="184" t="n">
        <v>0.0014511</v>
      </c>
      <c r="L1743" s="184" t="n">
        <v>4.99E-005</v>
      </c>
      <c r="M1743" s="185" t="n">
        <v>1.97</v>
      </c>
      <c r="N1743" s="1" t="n">
        <v>0</v>
      </c>
      <c r="O1743" s="1" t="n">
        <v>0</v>
      </c>
      <c r="P1743" s="1" t="n">
        <v>0</v>
      </c>
      <c r="Q1743" s="1" t="n">
        <v>1</v>
      </c>
      <c r="R1743" s="1" t="n">
        <v>1.4511E-005</v>
      </c>
      <c r="S1743" s="1" t="n">
        <v>4.99E-007</v>
      </c>
      <c r="T1743" s="1" t="n">
        <v>3</v>
      </c>
      <c r="U1743" s="1" t="n">
        <v>0</v>
      </c>
      <c r="V1743" s="1" t="n">
        <v>0</v>
      </c>
      <c r="W1743" s="186" t="s">
        <v>2548</v>
      </c>
      <c r="X1743" s="1" t="s">
        <v>2204</v>
      </c>
      <c r="Y1743" s="1" t="s">
        <v>309</v>
      </c>
    </row>
    <row r="1744" customFormat="false" ht="14.25" hidden="false" customHeight="true" outlineLevel="0" collapsed="false">
      <c r="A1744" s="1" t="s">
        <v>2546</v>
      </c>
      <c r="B1744" s="1" t="s">
        <v>305</v>
      </c>
      <c r="C1744" s="1" t="n">
        <v>0</v>
      </c>
      <c r="D1744" s="1" t="n">
        <v>200</v>
      </c>
      <c r="E1744" s="1" t="n">
        <v>976</v>
      </c>
      <c r="F1744" s="1" t="s">
        <v>306</v>
      </c>
      <c r="G1744" s="184" t="n">
        <v>0.0014425</v>
      </c>
      <c r="H1744" s="184" t="n">
        <v>4.82E-005</v>
      </c>
      <c r="I1744" s="184" t="n">
        <v>-8.0584E-006</v>
      </c>
      <c r="J1744" s="184" t="n">
        <v>-5.619E-007</v>
      </c>
      <c r="K1744" s="184" t="n">
        <v>0.0014506</v>
      </c>
      <c r="L1744" s="184" t="n">
        <v>4.87E-005</v>
      </c>
      <c r="M1744" s="185" t="n">
        <v>1.92</v>
      </c>
      <c r="N1744" s="1" t="n">
        <v>0</v>
      </c>
      <c r="O1744" s="1" t="n">
        <v>0</v>
      </c>
      <c r="P1744" s="1" t="n">
        <v>0</v>
      </c>
      <c r="Q1744" s="1" t="n">
        <v>1</v>
      </c>
      <c r="R1744" s="1" t="n">
        <v>1.4506E-005</v>
      </c>
      <c r="S1744" s="1" t="n">
        <v>4.872E-007</v>
      </c>
      <c r="T1744" s="1" t="n">
        <v>3</v>
      </c>
      <c r="U1744" s="1" t="n">
        <v>0</v>
      </c>
      <c r="V1744" s="1" t="n">
        <v>0</v>
      </c>
      <c r="W1744" s="186" t="s">
        <v>2549</v>
      </c>
      <c r="X1744" s="1" t="s">
        <v>2204</v>
      </c>
      <c r="Y1744" s="1" t="s">
        <v>309</v>
      </c>
    </row>
    <row r="1745" customFormat="false" ht="14.25" hidden="false" customHeight="true" outlineLevel="0" collapsed="false">
      <c r="A1745" s="1" t="s">
        <v>2550</v>
      </c>
      <c r="B1745" s="1" t="s">
        <v>305</v>
      </c>
      <c r="C1745" s="1" t="n">
        <v>0</v>
      </c>
      <c r="D1745" s="1" t="n">
        <v>200</v>
      </c>
      <c r="E1745" s="1" t="n">
        <v>976</v>
      </c>
      <c r="F1745" s="1" t="s">
        <v>306</v>
      </c>
      <c r="G1745" s="184" t="n">
        <v>0.0035202</v>
      </c>
      <c r="H1745" s="184" t="n">
        <v>0.0001122</v>
      </c>
      <c r="I1745" s="184" t="n">
        <v>-8.0584E-006</v>
      </c>
      <c r="J1745" s="184" t="n">
        <v>-5.619E-007</v>
      </c>
      <c r="K1745" s="184" t="n">
        <v>0.0035282</v>
      </c>
      <c r="L1745" s="184" t="n">
        <v>0.0001128</v>
      </c>
      <c r="M1745" s="185" t="n">
        <v>1.83</v>
      </c>
      <c r="N1745" s="1" t="n">
        <v>0</v>
      </c>
      <c r="O1745" s="1" t="n">
        <v>0</v>
      </c>
      <c r="P1745" s="1" t="n">
        <v>0</v>
      </c>
      <c r="Q1745" s="1" t="n">
        <v>1</v>
      </c>
      <c r="R1745" s="1" t="n">
        <v>3.5282E-005</v>
      </c>
      <c r="S1745" s="1" t="n">
        <v>1.1278E-006</v>
      </c>
      <c r="T1745" s="1" t="n">
        <v>4</v>
      </c>
      <c r="U1745" s="1" t="n">
        <v>0</v>
      </c>
      <c r="V1745" s="1" t="n">
        <v>0</v>
      </c>
      <c r="W1745" s="186" t="s">
        <v>2551</v>
      </c>
      <c r="X1745" s="1" t="s">
        <v>2204</v>
      </c>
      <c r="Y1745" s="1" t="s">
        <v>309</v>
      </c>
    </row>
    <row r="1746" customFormat="false" ht="14.25" hidden="false" customHeight="true" outlineLevel="0" collapsed="false">
      <c r="A1746" s="1" t="s">
        <v>2550</v>
      </c>
      <c r="B1746" s="1" t="s">
        <v>305</v>
      </c>
      <c r="C1746" s="1" t="n">
        <v>0</v>
      </c>
      <c r="D1746" s="1" t="n">
        <v>200</v>
      </c>
      <c r="E1746" s="1" t="n">
        <v>976</v>
      </c>
      <c r="F1746" s="1" t="s">
        <v>306</v>
      </c>
      <c r="G1746" s="184" t="n">
        <v>0.0035212</v>
      </c>
      <c r="H1746" s="184" t="n">
        <v>0.0001134</v>
      </c>
      <c r="I1746" s="184" t="n">
        <v>-8.0584E-006</v>
      </c>
      <c r="J1746" s="184" t="n">
        <v>-5.619E-007</v>
      </c>
      <c r="K1746" s="184" t="n">
        <v>0.0035292</v>
      </c>
      <c r="L1746" s="184" t="n">
        <v>0.0001139</v>
      </c>
      <c r="M1746" s="185" t="n">
        <v>1.85</v>
      </c>
      <c r="N1746" s="1" t="n">
        <v>0</v>
      </c>
      <c r="O1746" s="1" t="n">
        <v>0</v>
      </c>
      <c r="P1746" s="1" t="n">
        <v>0</v>
      </c>
      <c r="Q1746" s="1" t="n">
        <v>1</v>
      </c>
      <c r="R1746" s="1" t="n">
        <v>3.5292E-005</v>
      </c>
      <c r="S1746" s="1" t="n">
        <v>1.1392E-006</v>
      </c>
      <c r="T1746" s="1" t="n">
        <v>4</v>
      </c>
      <c r="U1746" s="1" t="n">
        <v>0</v>
      </c>
      <c r="V1746" s="1" t="n">
        <v>0</v>
      </c>
      <c r="W1746" s="186" t="s">
        <v>2552</v>
      </c>
      <c r="X1746" s="1" t="s">
        <v>2204</v>
      </c>
      <c r="Y1746" s="1" t="s">
        <v>309</v>
      </c>
    </row>
    <row r="1747" customFormat="false" ht="14.25" hidden="false" customHeight="true" outlineLevel="0" collapsed="false">
      <c r="A1747" s="1" t="s">
        <v>2550</v>
      </c>
      <c r="B1747" s="1" t="s">
        <v>305</v>
      </c>
      <c r="C1747" s="1" t="n">
        <v>0</v>
      </c>
      <c r="D1747" s="1" t="n">
        <v>200</v>
      </c>
      <c r="E1747" s="1" t="n">
        <v>976</v>
      </c>
      <c r="F1747" s="1" t="s">
        <v>306</v>
      </c>
      <c r="G1747" s="184" t="n">
        <v>0.0035201</v>
      </c>
      <c r="H1747" s="184" t="n">
        <v>0.0001125</v>
      </c>
      <c r="I1747" s="184" t="n">
        <v>-8.0584E-006</v>
      </c>
      <c r="J1747" s="184" t="n">
        <v>-5.619E-007</v>
      </c>
      <c r="K1747" s="184" t="n">
        <v>0.0035282</v>
      </c>
      <c r="L1747" s="184" t="n">
        <v>0.0001131</v>
      </c>
      <c r="M1747" s="185" t="n">
        <v>1.84</v>
      </c>
      <c r="N1747" s="1" t="n">
        <v>0</v>
      </c>
      <c r="O1747" s="1" t="n">
        <v>0</v>
      </c>
      <c r="P1747" s="1" t="n">
        <v>0</v>
      </c>
      <c r="Q1747" s="1" t="n">
        <v>1</v>
      </c>
      <c r="R1747" s="1" t="n">
        <v>3.5282E-005</v>
      </c>
      <c r="S1747" s="1" t="n">
        <v>1.1306E-006</v>
      </c>
      <c r="T1747" s="1" t="n">
        <v>4</v>
      </c>
      <c r="U1747" s="1" t="n">
        <v>0</v>
      </c>
      <c r="V1747" s="1" t="n">
        <v>0</v>
      </c>
      <c r="W1747" s="186" t="s">
        <v>2553</v>
      </c>
      <c r="X1747" s="1" t="s">
        <v>2204</v>
      </c>
      <c r="Y1747" s="1" t="s">
        <v>309</v>
      </c>
    </row>
    <row r="1748" customFormat="false" ht="14.25" hidden="false" customHeight="true" outlineLevel="0" collapsed="false">
      <c r="A1748" s="1" t="s">
        <v>2554</v>
      </c>
      <c r="B1748" s="1" t="s">
        <v>305</v>
      </c>
      <c r="C1748" s="1" t="n">
        <v>0</v>
      </c>
      <c r="D1748" s="1" t="n">
        <v>200</v>
      </c>
      <c r="E1748" s="1" t="n">
        <v>976</v>
      </c>
      <c r="F1748" s="1" t="s">
        <v>306</v>
      </c>
      <c r="G1748" s="184" t="n">
        <v>0.001372</v>
      </c>
      <c r="H1748" s="184" t="n">
        <v>4.58E-005</v>
      </c>
      <c r="I1748" s="184" t="n">
        <v>-8.0584E-006</v>
      </c>
      <c r="J1748" s="184" t="n">
        <v>-5.619E-007</v>
      </c>
      <c r="K1748" s="184" t="n">
        <v>0.00138</v>
      </c>
      <c r="L1748" s="184" t="n">
        <v>4.64E-005</v>
      </c>
      <c r="M1748" s="185" t="n">
        <v>1.92</v>
      </c>
      <c r="N1748" s="1" t="n">
        <v>0</v>
      </c>
      <c r="O1748" s="1" t="n">
        <v>0</v>
      </c>
      <c r="P1748" s="1" t="n">
        <v>0</v>
      </c>
      <c r="Q1748" s="1" t="n">
        <v>1</v>
      </c>
      <c r="R1748" s="1" t="n">
        <v>1.38E-005</v>
      </c>
      <c r="S1748" s="1" t="n">
        <v>4.636E-007</v>
      </c>
      <c r="T1748" s="1" t="n">
        <v>3</v>
      </c>
      <c r="U1748" s="1" t="n">
        <v>0</v>
      </c>
      <c r="V1748" s="1" t="n">
        <v>0</v>
      </c>
      <c r="W1748" s="186" t="s">
        <v>2555</v>
      </c>
      <c r="X1748" s="1" t="s">
        <v>2204</v>
      </c>
      <c r="Y1748" s="1" t="s">
        <v>309</v>
      </c>
    </row>
    <row r="1749" customFormat="false" ht="14.25" hidden="false" customHeight="true" outlineLevel="0" collapsed="false">
      <c r="A1749" s="1" t="s">
        <v>2554</v>
      </c>
      <c r="B1749" s="1" t="s">
        <v>305</v>
      </c>
      <c r="C1749" s="1" t="n">
        <v>0</v>
      </c>
      <c r="D1749" s="1" t="n">
        <v>200</v>
      </c>
      <c r="E1749" s="1" t="n">
        <v>976</v>
      </c>
      <c r="F1749" s="1" t="s">
        <v>306</v>
      </c>
      <c r="G1749" s="184" t="n">
        <v>0.001372</v>
      </c>
      <c r="H1749" s="184" t="n">
        <v>4.59E-005</v>
      </c>
      <c r="I1749" s="184" t="n">
        <v>-8.0584E-006</v>
      </c>
      <c r="J1749" s="184" t="n">
        <v>-5.619E-007</v>
      </c>
      <c r="K1749" s="184" t="n">
        <v>0.00138</v>
      </c>
      <c r="L1749" s="184" t="n">
        <v>4.65E-005</v>
      </c>
      <c r="M1749" s="185" t="n">
        <v>1.93</v>
      </c>
      <c r="N1749" s="1" t="n">
        <v>0</v>
      </c>
      <c r="O1749" s="1" t="n">
        <v>0</v>
      </c>
      <c r="P1749" s="1" t="n">
        <v>0</v>
      </c>
      <c r="Q1749" s="1" t="n">
        <v>1</v>
      </c>
      <c r="R1749" s="1" t="n">
        <v>1.38E-005</v>
      </c>
      <c r="S1749" s="1" t="n">
        <v>4.646E-007</v>
      </c>
      <c r="T1749" s="1" t="n">
        <v>3</v>
      </c>
      <c r="U1749" s="1" t="n">
        <v>0</v>
      </c>
      <c r="V1749" s="1" t="n">
        <v>0</v>
      </c>
      <c r="W1749" s="186" t="s">
        <v>2556</v>
      </c>
      <c r="X1749" s="1" t="s">
        <v>2204</v>
      </c>
      <c r="Y1749" s="1" t="s">
        <v>309</v>
      </c>
    </row>
    <row r="1750" customFormat="false" ht="14.25" hidden="false" customHeight="true" outlineLevel="0" collapsed="false">
      <c r="A1750" s="1" t="s">
        <v>2554</v>
      </c>
      <c r="B1750" s="1" t="s">
        <v>305</v>
      </c>
      <c r="C1750" s="1" t="n">
        <v>0</v>
      </c>
      <c r="D1750" s="1" t="n">
        <v>200</v>
      </c>
      <c r="E1750" s="1" t="n">
        <v>976</v>
      </c>
      <c r="F1750" s="1" t="s">
        <v>306</v>
      </c>
      <c r="G1750" s="184" t="n">
        <v>0.0013719</v>
      </c>
      <c r="H1750" s="184" t="n">
        <v>4.58E-005</v>
      </c>
      <c r="I1750" s="184" t="n">
        <v>-8.0584E-006</v>
      </c>
      <c r="J1750" s="184" t="n">
        <v>-5.619E-007</v>
      </c>
      <c r="K1750" s="184" t="n">
        <v>0.0013799</v>
      </c>
      <c r="L1750" s="184" t="n">
        <v>4.64E-005</v>
      </c>
      <c r="M1750" s="185" t="n">
        <v>1.92</v>
      </c>
      <c r="N1750" s="1" t="n">
        <v>0</v>
      </c>
      <c r="O1750" s="1" t="n">
        <v>0</v>
      </c>
      <c r="P1750" s="1" t="n">
        <v>0</v>
      </c>
      <c r="Q1750" s="1" t="n">
        <v>1</v>
      </c>
      <c r="R1750" s="1" t="n">
        <v>1.3799E-005</v>
      </c>
      <c r="S1750" s="1" t="n">
        <v>4.637E-007</v>
      </c>
      <c r="T1750" s="1" t="n">
        <v>3</v>
      </c>
      <c r="U1750" s="1" t="n">
        <v>0</v>
      </c>
      <c r="V1750" s="1" t="n">
        <v>0</v>
      </c>
      <c r="W1750" s="186" t="s">
        <v>2557</v>
      </c>
      <c r="X1750" s="1" t="s">
        <v>2204</v>
      </c>
      <c r="Y1750" s="1" t="s">
        <v>309</v>
      </c>
    </row>
    <row r="1751" customFormat="false" ht="14.25" hidden="false" customHeight="true" outlineLevel="0" collapsed="false">
      <c r="A1751" s="1" t="s">
        <v>2558</v>
      </c>
      <c r="B1751" s="1" t="s">
        <v>305</v>
      </c>
      <c r="C1751" s="1" t="n">
        <v>0</v>
      </c>
      <c r="D1751" s="1" t="n">
        <v>200</v>
      </c>
      <c r="E1751" s="1" t="n">
        <v>976</v>
      </c>
      <c r="F1751" s="1" t="s">
        <v>306</v>
      </c>
      <c r="G1751" s="184" t="n">
        <v>0.0010874</v>
      </c>
      <c r="H1751" s="184" t="n">
        <v>3.75E-005</v>
      </c>
      <c r="I1751" s="184" t="n">
        <v>-8.0584E-006</v>
      </c>
      <c r="J1751" s="184" t="n">
        <v>-5.619E-007</v>
      </c>
      <c r="K1751" s="184" t="n">
        <v>0.0010954</v>
      </c>
      <c r="L1751" s="184" t="n">
        <v>3.8E-005</v>
      </c>
      <c r="M1751" s="185" t="n">
        <v>1.99</v>
      </c>
      <c r="N1751" s="1" t="n">
        <v>0</v>
      </c>
      <c r="O1751" s="1" t="n">
        <v>0</v>
      </c>
      <c r="P1751" s="1" t="n">
        <v>0</v>
      </c>
      <c r="Q1751" s="1" t="n">
        <v>1</v>
      </c>
      <c r="R1751" s="1" t="n">
        <v>1.0954E-005</v>
      </c>
      <c r="S1751" s="1" t="n">
        <v>3.803E-007</v>
      </c>
      <c r="T1751" s="1" t="n">
        <v>3</v>
      </c>
      <c r="U1751" s="1" t="n">
        <v>0</v>
      </c>
      <c r="V1751" s="1" t="n">
        <v>0</v>
      </c>
      <c r="W1751" s="186" t="s">
        <v>2559</v>
      </c>
      <c r="X1751" s="1" t="s">
        <v>2204</v>
      </c>
      <c r="Y1751" s="1" t="s">
        <v>309</v>
      </c>
    </row>
    <row r="1752" customFormat="false" ht="14.25" hidden="false" customHeight="true" outlineLevel="0" collapsed="false">
      <c r="A1752" s="1" t="s">
        <v>2558</v>
      </c>
      <c r="B1752" s="1" t="s">
        <v>305</v>
      </c>
      <c r="C1752" s="1" t="n">
        <v>0</v>
      </c>
      <c r="D1752" s="1" t="n">
        <v>200</v>
      </c>
      <c r="E1752" s="1" t="n">
        <v>976</v>
      </c>
      <c r="F1752" s="1" t="s">
        <v>306</v>
      </c>
      <c r="G1752" s="184" t="n">
        <v>0.0010872</v>
      </c>
      <c r="H1752" s="184" t="n">
        <v>3.74E-005</v>
      </c>
      <c r="I1752" s="184" t="n">
        <v>-8.0584E-006</v>
      </c>
      <c r="J1752" s="184" t="n">
        <v>-5.619E-007</v>
      </c>
      <c r="K1752" s="184" t="n">
        <v>0.0010952</v>
      </c>
      <c r="L1752" s="184" t="n">
        <v>3.8E-005</v>
      </c>
      <c r="M1752" s="185" t="n">
        <v>1.99</v>
      </c>
      <c r="N1752" s="1" t="n">
        <v>0</v>
      </c>
      <c r="O1752" s="1" t="n">
        <v>0</v>
      </c>
      <c r="P1752" s="1" t="n">
        <v>0</v>
      </c>
      <c r="Q1752" s="1" t="n">
        <v>1</v>
      </c>
      <c r="R1752" s="1" t="n">
        <v>1.0952E-005</v>
      </c>
      <c r="S1752" s="1" t="n">
        <v>3.8E-007</v>
      </c>
      <c r="T1752" s="1" t="n">
        <v>3</v>
      </c>
      <c r="U1752" s="1" t="n">
        <v>0</v>
      </c>
      <c r="V1752" s="1" t="n">
        <v>0</v>
      </c>
      <c r="W1752" s="186" t="s">
        <v>2560</v>
      </c>
      <c r="X1752" s="1" t="s">
        <v>2204</v>
      </c>
      <c r="Y1752" s="1" t="s">
        <v>309</v>
      </c>
    </row>
    <row r="1753" customFormat="false" ht="14.25" hidden="false" customHeight="true" outlineLevel="0" collapsed="false">
      <c r="A1753" s="1" t="s">
        <v>2558</v>
      </c>
      <c r="B1753" s="1" t="s">
        <v>305</v>
      </c>
      <c r="C1753" s="1" t="n">
        <v>0</v>
      </c>
      <c r="D1753" s="1" t="n">
        <v>200</v>
      </c>
      <c r="E1753" s="1" t="n">
        <v>976</v>
      </c>
      <c r="F1753" s="1" t="s">
        <v>306</v>
      </c>
      <c r="G1753" s="184" t="n">
        <v>0.0010873</v>
      </c>
      <c r="H1753" s="184" t="n">
        <v>3.74E-005</v>
      </c>
      <c r="I1753" s="184" t="n">
        <v>-8.0584E-006</v>
      </c>
      <c r="J1753" s="184" t="n">
        <v>-5.619E-007</v>
      </c>
      <c r="K1753" s="184" t="n">
        <v>0.0010953</v>
      </c>
      <c r="L1753" s="184" t="n">
        <v>3.8E-005</v>
      </c>
      <c r="M1753" s="185" t="n">
        <v>1.99</v>
      </c>
      <c r="N1753" s="1" t="n">
        <v>0</v>
      </c>
      <c r="O1753" s="1" t="n">
        <v>0</v>
      </c>
      <c r="P1753" s="1" t="n">
        <v>0</v>
      </c>
      <c r="Q1753" s="1" t="n">
        <v>1</v>
      </c>
      <c r="R1753" s="1" t="n">
        <v>1.0953E-005</v>
      </c>
      <c r="S1753" s="1" t="n">
        <v>3.799E-007</v>
      </c>
      <c r="T1753" s="1" t="n">
        <v>3</v>
      </c>
      <c r="U1753" s="1" t="n">
        <v>0</v>
      </c>
      <c r="V1753" s="1" t="n">
        <v>0</v>
      </c>
      <c r="W1753" s="186" t="s">
        <v>2561</v>
      </c>
      <c r="X1753" s="1" t="s">
        <v>2204</v>
      </c>
      <c r="Y1753" s="1" t="s">
        <v>309</v>
      </c>
    </row>
    <row r="1754" customFormat="false" ht="14.25" hidden="false" customHeight="true" outlineLevel="0" collapsed="false">
      <c r="A1754" s="1" t="s">
        <v>2562</v>
      </c>
      <c r="B1754" s="1" t="s">
        <v>305</v>
      </c>
      <c r="C1754" s="1" t="n">
        <v>0</v>
      </c>
      <c r="D1754" s="1" t="n">
        <v>200</v>
      </c>
      <c r="E1754" s="1" t="n">
        <v>976</v>
      </c>
      <c r="F1754" s="1" t="s">
        <v>306</v>
      </c>
      <c r="G1754" s="184" t="n">
        <v>0.0012252</v>
      </c>
      <c r="H1754" s="184" t="n">
        <v>3.87E-005</v>
      </c>
      <c r="I1754" s="184" t="n">
        <v>-8.0584E-006</v>
      </c>
      <c r="J1754" s="184" t="n">
        <v>-5.619E-007</v>
      </c>
      <c r="K1754" s="184" t="n">
        <v>0.0012333</v>
      </c>
      <c r="L1754" s="184" t="n">
        <v>3.93E-005</v>
      </c>
      <c r="M1754" s="185" t="n">
        <v>1.82</v>
      </c>
      <c r="N1754" s="1" t="n">
        <v>0</v>
      </c>
      <c r="O1754" s="1" t="n">
        <v>0</v>
      </c>
      <c r="P1754" s="1" t="n">
        <v>0</v>
      </c>
      <c r="Q1754" s="1" t="n">
        <v>1</v>
      </c>
      <c r="R1754" s="1" t="n">
        <v>1.2333E-005</v>
      </c>
      <c r="S1754" s="1" t="n">
        <v>3.926E-007</v>
      </c>
      <c r="T1754" s="1" t="n">
        <v>3</v>
      </c>
      <c r="U1754" s="1" t="n">
        <v>0</v>
      </c>
      <c r="V1754" s="1" t="n">
        <v>0</v>
      </c>
      <c r="W1754" s="186" t="s">
        <v>1387</v>
      </c>
      <c r="X1754" s="1" t="s">
        <v>2204</v>
      </c>
      <c r="Y1754" s="1" t="s">
        <v>309</v>
      </c>
    </row>
    <row r="1755" customFormat="false" ht="14.25" hidden="false" customHeight="true" outlineLevel="0" collapsed="false">
      <c r="A1755" s="1" t="s">
        <v>2562</v>
      </c>
      <c r="B1755" s="1" t="s">
        <v>305</v>
      </c>
      <c r="C1755" s="1" t="n">
        <v>0</v>
      </c>
      <c r="D1755" s="1" t="n">
        <v>200</v>
      </c>
      <c r="E1755" s="1" t="n">
        <v>976</v>
      </c>
      <c r="F1755" s="1" t="s">
        <v>306</v>
      </c>
      <c r="G1755" s="184" t="n">
        <v>0.0012252</v>
      </c>
      <c r="H1755" s="184" t="n">
        <v>3.85E-005</v>
      </c>
      <c r="I1755" s="184" t="n">
        <v>-8.0584E-006</v>
      </c>
      <c r="J1755" s="184" t="n">
        <v>-5.619E-007</v>
      </c>
      <c r="K1755" s="184" t="n">
        <v>0.0012332</v>
      </c>
      <c r="L1755" s="184" t="n">
        <v>3.91E-005</v>
      </c>
      <c r="M1755" s="185" t="n">
        <v>1.81</v>
      </c>
      <c r="N1755" s="1" t="n">
        <v>0</v>
      </c>
      <c r="O1755" s="1" t="n">
        <v>0</v>
      </c>
      <c r="P1755" s="1" t="n">
        <v>0</v>
      </c>
      <c r="Q1755" s="1" t="n">
        <v>1</v>
      </c>
      <c r="R1755" s="1" t="n">
        <v>1.2332E-005</v>
      </c>
      <c r="S1755" s="1" t="n">
        <v>3.906E-007</v>
      </c>
      <c r="T1755" s="1" t="n">
        <v>3</v>
      </c>
      <c r="U1755" s="1" t="n">
        <v>0</v>
      </c>
      <c r="V1755" s="1" t="n">
        <v>0</v>
      </c>
      <c r="W1755" s="186" t="s">
        <v>2563</v>
      </c>
      <c r="X1755" s="1" t="s">
        <v>2204</v>
      </c>
      <c r="Y1755" s="1" t="s">
        <v>309</v>
      </c>
    </row>
    <row r="1756" customFormat="false" ht="14.25" hidden="false" customHeight="true" outlineLevel="0" collapsed="false">
      <c r="A1756" s="1" t="s">
        <v>2562</v>
      </c>
      <c r="B1756" s="1" t="s">
        <v>305</v>
      </c>
      <c r="C1756" s="1" t="n">
        <v>0</v>
      </c>
      <c r="D1756" s="1" t="n">
        <v>200</v>
      </c>
      <c r="E1756" s="1" t="n">
        <v>976</v>
      </c>
      <c r="F1756" s="1" t="s">
        <v>306</v>
      </c>
      <c r="G1756" s="184" t="n">
        <v>0.0012249</v>
      </c>
      <c r="H1756" s="184" t="n">
        <v>3.87E-005</v>
      </c>
      <c r="I1756" s="184" t="n">
        <v>-8.0584E-006</v>
      </c>
      <c r="J1756" s="184" t="n">
        <v>-5.619E-007</v>
      </c>
      <c r="K1756" s="184" t="n">
        <v>0.001233</v>
      </c>
      <c r="L1756" s="184" t="n">
        <v>3.93E-005</v>
      </c>
      <c r="M1756" s="185" t="n">
        <v>1.82</v>
      </c>
      <c r="N1756" s="1" t="n">
        <v>0</v>
      </c>
      <c r="O1756" s="1" t="n">
        <v>0</v>
      </c>
      <c r="P1756" s="1" t="n">
        <v>0</v>
      </c>
      <c r="Q1756" s="1" t="n">
        <v>1</v>
      </c>
      <c r="R1756" s="1" t="n">
        <v>1.233E-005</v>
      </c>
      <c r="S1756" s="1" t="n">
        <v>3.928E-007</v>
      </c>
      <c r="T1756" s="1" t="n">
        <v>3</v>
      </c>
      <c r="U1756" s="1" t="n">
        <v>0</v>
      </c>
      <c r="V1756" s="1" t="n">
        <v>0</v>
      </c>
      <c r="W1756" s="186" t="s">
        <v>2564</v>
      </c>
      <c r="X1756" s="1" t="s">
        <v>2204</v>
      </c>
      <c r="Y1756" s="1" t="s">
        <v>309</v>
      </c>
    </row>
    <row r="1757" customFormat="false" ht="14.25" hidden="false" customHeight="true" outlineLevel="0" collapsed="false">
      <c r="A1757" s="1" t="s">
        <v>2565</v>
      </c>
      <c r="B1757" s="1" t="s">
        <v>305</v>
      </c>
      <c r="C1757" s="1" t="n">
        <v>0</v>
      </c>
      <c r="D1757" s="1" t="n">
        <v>200</v>
      </c>
      <c r="E1757" s="1" t="n">
        <v>976</v>
      </c>
      <c r="F1757" s="1" t="s">
        <v>306</v>
      </c>
      <c r="G1757" s="184" t="n">
        <v>0.00093019</v>
      </c>
      <c r="H1757" s="184" t="n">
        <v>3.3983E-005</v>
      </c>
      <c r="I1757" s="184" t="n">
        <v>-8.0584E-006</v>
      </c>
      <c r="J1757" s="184" t="n">
        <v>-5.619E-007</v>
      </c>
      <c r="K1757" s="184" t="n">
        <v>0.00093825</v>
      </c>
      <c r="L1757" s="184" t="n">
        <v>3.4545E-005</v>
      </c>
      <c r="M1757" s="185" t="n">
        <v>2.11</v>
      </c>
      <c r="N1757" s="1" t="n">
        <v>0</v>
      </c>
      <c r="O1757" s="1" t="n">
        <v>0</v>
      </c>
      <c r="P1757" s="1" t="n">
        <v>0</v>
      </c>
      <c r="Q1757" s="1" t="n">
        <v>1</v>
      </c>
      <c r="R1757" s="1" t="n">
        <v>9.3825E-006</v>
      </c>
      <c r="S1757" s="1" t="n">
        <v>3.455E-007</v>
      </c>
      <c r="T1757" s="1" t="n">
        <v>3</v>
      </c>
      <c r="U1757" s="1" t="n">
        <v>0</v>
      </c>
      <c r="V1757" s="1" t="n">
        <v>0</v>
      </c>
      <c r="W1757" s="186" t="s">
        <v>2566</v>
      </c>
      <c r="X1757" s="1" t="s">
        <v>2204</v>
      </c>
      <c r="Y1757" s="1" t="s">
        <v>309</v>
      </c>
    </row>
    <row r="1758" customFormat="false" ht="14.25" hidden="false" customHeight="true" outlineLevel="0" collapsed="false">
      <c r="A1758" s="1" t="s">
        <v>2565</v>
      </c>
      <c r="B1758" s="1" t="s">
        <v>305</v>
      </c>
      <c r="C1758" s="1" t="n">
        <v>0</v>
      </c>
      <c r="D1758" s="1" t="n">
        <v>200</v>
      </c>
      <c r="E1758" s="1" t="n">
        <v>976</v>
      </c>
      <c r="F1758" s="1" t="s">
        <v>306</v>
      </c>
      <c r="G1758" s="184" t="n">
        <v>0.0009285</v>
      </c>
      <c r="H1758" s="184" t="n">
        <v>3.2261E-005</v>
      </c>
      <c r="I1758" s="184" t="n">
        <v>-8.0584E-006</v>
      </c>
      <c r="J1758" s="184" t="n">
        <v>-5.619E-007</v>
      </c>
      <c r="K1758" s="184" t="n">
        <v>0.00093656</v>
      </c>
      <c r="L1758" s="184" t="n">
        <v>3.2823E-005</v>
      </c>
      <c r="M1758" s="185" t="n">
        <v>2.01</v>
      </c>
      <c r="N1758" s="1" t="n">
        <v>0</v>
      </c>
      <c r="O1758" s="1" t="n">
        <v>0</v>
      </c>
      <c r="P1758" s="1" t="n">
        <v>0</v>
      </c>
      <c r="Q1758" s="1" t="n">
        <v>1</v>
      </c>
      <c r="R1758" s="1" t="n">
        <v>9.3656E-006</v>
      </c>
      <c r="S1758" s="1" t="n">
        <v>3.282E-007</v>
      </c>
      <c r="T1758" s="1" t="n">
        <v>3</v>
      </c>
      <c r="U1758" s="1" t="n">
        <v>0</v>
      </c>
      <c r="V1758" s="1" t="n">
        <v>0</v>
      </c>
      <c r="W1758" s="186" t="s">
        <v>2567</v>
      </c>
      <c r="X1758" s="1" t="s">
        <v>2204</v>
      </c>
      <c r="Y1758" s="1" t="s">
        <v>309</v>
      </c>
    </row>
    <row r="1759" customFormat="false" ht="14.25" hidden="false" customHeight="true" outlineLevel="0" collapsed="false">
      <c r="A1759" s="1" t="s">
        <v>2565</v>
      </c>
      <c r="B1759" s="1" t="s">
        <v>305</v>
      </c>
      <c r="C1759" s="1" t="n">
        <v>0</v>
      </c>
      <c r="D1759" s="1" t="n">
        <v>200</v>
      </c>
      <c r="E1759" s="1" t="n">
        <v>976</v>
      </c>
      <c r="F1759" s="1" t="s">
        <v>306</v>
      </c>
      <c r="G1759" s="184" t="n">
        <v>0.00092856</v>
      </c>
      <c r="H1759" s="184" t="n">
        <v>3.2372E-005</v>
      </c>
      <c r="I1759" s="184" t="n">
        <v>-8.0584E-006</v>
      </c>
      <c r="J1759" s="184" t="n">
        <v>-5.619E-007</v>
      </c>
      <c r="K1759" s="184" t="n">
        <v>0.00093662</v>
      </c>
      <c r="L1759" s="184" t="n">
        <v>3.2934E-005</v>
      </c>
      <c r="M1759" s="185" t="n">
        <v>2.01</v>
      </c>
      <c r="N1759" s="1" t="n">
        <v>0</v>
      </c>
      <c r="O1759" s="1" t="n">
        <v>0</v>
      </c>
      <c r="P1759" s="1" t="n">
        <v>0</v>
      </c>
      <c r="Q1759" s="1" t="n">
        <v>1</v>
      </c>
      <c r="R1759" s="1" t="n">
        <v>9.3662E-006</v>
      </c>
      <c r="S1759" s="1" t="n">
        <v>3.293E-007</v>
      </c>
      <c r="T1759" s="1" t="n">
        <v>3</v>
      </c>
      <c r="U1759" s="1" t="n">
        <v>0</v>
      </c>
      <c r="V1759" s="1" t="n">
        <v>0</v>
      </c>
      <c r="W1759" s="186" t="s">
        <v>2568</v>
      </c>
      <c r="X1759" s="1" t="s">
        <v>2204</v>
      </c>
      <c r="Y1759" s="1" t="s">
        <v>309</v>
      </c>
    </row>
    <row r="1760" customFormat="false" ht="14.25" hidden="false" customHeight="true" outlineLevel="0" collapsed="false">
      <c r="A1760" s="1" t="s">
        <v>2569</v>
      </c>
      <c r="B1760" s="1" t="s">
        <v>305</v>
      </c>
      <c r="C1760" s="1" t="n">
        <v>0</v>
      </c>
      <c r="D1760" s="1" t="n">
        <v>200</v>
      </c>
      <c r="E1760" s="1" t="n">
        <v>976</v>
      </c>
      <c r="F1760" s="1" t="s">
        <v>306</v>
      </c>
      <c r="G1760" s="184" t="n">
        <v>0.0011548</v>
      </c>
      <c r="H1760" s="184" t="n">
        <v>3.94E-005</v>
      </c>
      <c r="I1760" s="184" t="n">
        <v>-8.0584E-006</v>
      </c>
      <c r="J1760" s="184" t="n">
        <v>-5.619E-007</v>
      </c>
      <c r="K1760" s="184" t="n">
        <v>0.0011629</v>
      </c>
      <c r="L1760" s="184" t="n">
        <v>4E-005</v>
      </c>
      <c r="M1760" s="185" t="n">
        <v>1.97</v>
      </c>
      <c r="N1760" s="1" t="n">
        <v>0</v>
      </c>
      <c r="O1760" s="1" t="n">
        <v>0</v>
      </c>
      <c r="P1760" s="1" t="n">
        <v>0</v>
      </c>
      <c r="Q1760" s="1" t="n">
        <v>1</v>
      </c>
      <c r="R1760" s="1" t="n">
        <v>1.1629E-005</v>
      </c>
      <c r="S1760" s="1" t="n">
        <v>4E-007</v>
      </c>
      <c r="T1760" s="1" t="n">
        <v>3</v>
      </c>
      <c r="U1760" s="1" t="n">
        <v>0</v>
      </c>
      <c r="V1760" s="1" t="n">
        <v>0</v>
      </c>
      <c r="W1760" s="186" t="s">
        <v>2570</v>
      </c>
      <c r="X1760" s="1" t="s">
        <v>2204</v>
      </c>
      <c r="Y1760" s="1" t="s">
        <v>309</v>
      </c>
    </row>
    <row r="1761" customFormat="false" ht="14.25" hidden="false" customHeight="true" outlineLevel="0" collapsed="false">
      <c r="A1761" s="1" t="s">
        <v>2569</v>
      </c>
      <c r="B1761" s="1" t="s">
        <v>305</v>
      </c>
      <c r="C1761" s="1" t="n">
        <v>0</v>
      </c>
      <c r="D1761" s="1" t="n">
        <v>200</v>
      </c>
      <c r="E1761" s="1" t="n">
        <v>976</v>
      </c>
      <c r="F1761" s="1" t="s">
        <v>306</v>
      </c>
      <c r="G1761" s="184" t="n">
        <v>0.0011548</v>
      </c>
      <c r="H1761" s="184" t="n">
        <v>3.97E-005</v>
      </c>
      <c r="I1761" s="184" t="n">
        <v>-8.0584E-006</v>
      </c>
      <c r="J1761" s="184" t="n">
        <v>-5.619E-007</v>
      </c>
      <c r="K1761" s="184" t="n">
        <v>0.0011628</v>
      </c>
      <c r="L1761" s="184" t="n">
        <v>4.03E-005</v>
      </c>
      <c r="M1761" s="185" t="n">
        <v>1.98</v>
      </c>
      <c r="N1761" s="1" t="n">
        <v>0</v>
      </c>
      <c r="O1761" s="1" t="n">
        <v>0</v>
      </c>
      <c r="P1761" s="1" t="n">
        <v>0</v>
      </c>
      <c r="Q1761" s="1" t="n">
        <v>1</v>
      </c>
      <c r="R1761" s="1" t="n">
        <v>1.1628E-005</v>
      </c>
      <c r="S1761" s="1" t="n">
        <v>4.025E-007</v>
      </c>
      <c r="T1761" s="1" t="n">
        <v>3</v>
      </c>
      <c r="U1761" s="1" t="n">
        <v>0</v>
      </c>
      <c r="V1761" s="1" t="n">
        <v>0</v>
      </c>
      <c r="W1761" s="186" t="s">
        <v>2571</v>
      </c>
      <c r="X1761" s="1" t="s">
        <v>2204</v>
      </c>
      <c r="Y1761" s="1" t="s">
        <v>309</v>
      </c>
    </row>
    <row r="1762" customFormat="false" ht="14.25" hidden="false" customHeight="true" outlineLevel="0" collapsed="false">
      <c r="A1762" s="1" t="s">
        <v>2569</v>
      </c>
      <c r="B1762" s="1" t="s">
        <v>305</v>
      </c>
      <c r="C1762" s="1" t="n">
        <v>0</v>
      </c>
      <c r="D1762" s="1" t="n">
        <v>200</v>
      </c>
      <c r="E1762" s="1" t="n">
        <v>976</v>
      </c>
      <c r="F1762" s="1" t="s">
        <v>306</v>
      </c>
      <c r="G1762" s="184" t="n">
        <v>0.0011548</v>
      </c>
      <c r="H1762" s="184" t="n">
        <v>3.92E-005</v>
      </c>
      <c r="I1762" s="184" t="n">
        <v>-8.0584E-006</v>
      </c>
      <c r="J1762" s="184" t="n">
        <v>-5.619E-007</v>
      </c>
      <c r="K1762" s="184" t="n">
        <v>0.0011628</v>
      </c>
      <c r="L1762" s="184" t="n">
        <v>3.97E-005</v>
      </c>
      <c r="M1762" s="185" t="n">
        <v>1.96</v>
      </c>
      <c r="N1762" s="1" t="n">
        <v>0</v>
      </c>
      <c r="O1762" s="1" t="n">
        <v>0</v>
      </c>
      <c r="P1762" s="1" t="n">
        <v>0</v>
      </c>
      <c r="Q1762" s="1" t="n">
        <v>1</v>
      </c>
      <c r="R1762" s="1" t="n">
        <v>1.1628E-005</v>
      </c>
      <c r="S1762" s="1" t="n">
        <v>3.971E-007</v>
      </c>
      <c r="T1762" s="1" t="n">
        <v>3</v>
      </c>
      <c r="U1762" s="1" t="n">
        <v>0</v>
      </c>
      <c r="V1762" s="1" t="n">
        <v>0</v>
      </c>
      <c r="W1762" s="186" t="s">
        <v>2572</v>
      </c>
      <c r="X1762" s="1" t="s">
        <v>2204</v>
      </c>
      <c r="Y1762" s="1" t="s">
        <v>309</v>
      </c>
    </row>
    <row r="1763" customFormat="false" ht="14.25" hidden="false" customHeight="true" outlineLevel="0" collapsed="false">
      <c r="A1763" s="1" t="s">
        <v>2573</v>
      </c>
      <c r="B1763" s="1" t="s">
        <v>305</v>
      </c>
      <c r="C1763" s="1" t="n">
        <v>0</v>
      </c>
      <c r="D1763" s="1" t="n">
        <v>200</v>
      </c>
      <c r="E1763" s="1" t="n">
        <v>976</v>
      </c>
      <c r="F1763" s="1" t="s">
        <v>306</v>
      </c>
      <c r="G1763" s="184" t="n">
        <v>0.0018118</v>
      </c>
      <c r="H1763" s="184" t="n">
        <v>6.14E-005</v>
      </c>
      <c r="I1763" s="184" t="n">
        <v>-8.0584E-006</v>
      </c>
      <c r="J1763" s="184" t="n">
        <v>-5.619E-007</v>
      </c>
      <c r="K1763" s="184" t="n">
        <v>0.0018199</v>
      </c>
      <c r="L1763" s="184" t="n">
        <v>6.2E-005</v>
      </c>
      <c r="M1763" s="185" t="n">
        <v>1.95</v>
      </c>
      <c r="N1763" s="1" t="n">
        <v>0</v>
      </c>
      <c r="O1763" s="1" t="n">
        <v>0</v>
      </c>
      <c r="P1763" s="1" t="n">
        <v>0</v>
      </c>
      <c r="Q1763" s="1" t="n">
        <v>1</v>
      </c>
      <c r="R1763" s="1" t="n">
        <v>1.8199E-005</v>
      </c>
      <c r="S1763" s="1" t="n">
        <v>6.196E-007</v>
      </c>
      <c r="T1763" s="1" t="n">
        <v>3</v>
      </c>
      <c r="U1763" s="1" t="n">
        <v>0</v>
      </c>
      <c r="V1763" s="1" t="n">
        <v>0</v>
      </c>
      <c r="W1763" s="186" t="s">
        <v>2574</v>
      </c>
      <c r="X1763" s="1" t="s">
        <v>2204</v>
      </c>
      <c r="Y1763" s="1" t="s">
        <v>309</v>
      </c>
    </row>
    <row r="1764" customFormat="false" ht="14.25" hidden="false" customHeight="true" outlineLevel="0" collapsed="false">
      <c r="A1764" s="1" t="s">
        <v>2573</v>
      </c>
      <c r="B1764" s="1" t="s">
        <v>305</v>
      </c>
      <c r="C1764" s="1" t="n">
        <v>0</v>
      </c>
      <c r="D1764" s="1" t="n">
        <v>200</v>
      </c>
      <c r="E1764" s="1" t="n">
        <v>976</v>
      </c>
      <c r="F1764" s="1" t="s">
        <v>306</v>
      </c>
      <c r="G1764" s="184" t="n">
        <v>0.0018103</v>
      </c>
      <c r="H1764" s="184" t="n">
        <v>6.02E-005</v>
      </c>
      <c r="I1764" s="184" t="n">
        <v>-8.0584E-006</v>
      </c>
      <c r="J1764" s="184" t="n">
        <v>-5.619E-007</v>
      </c>
      <c r="K1764" s="184" t="n">
        <v>0.0018184</v>
      </c>
      <c r="L1764" s="184" t="n">
        <v>6.08E-005</v>
      </c>
      <c r="M1764" s="185" t="n">
        <v>1.91</v>
      </c>
      <c r="N1764" s="1" t="n">
        <v>0</v>
      </c>
      <c r="O1764" s="1" t="n">
        <v>0</v>
      </c>
      <c r="P1764" s="1" t="n">
        <v>0</v>
      </c>
      <c r="Q1764" s="1" t="n">
        <v>1</v>
      </c>
      <c r="R1764" s="1" t="n">
        <v>1.8184E-005</v>
      </c>
      <c r="S1764" s="1" t="n">
        <v>6.078E-007</v>
      </c>
      <c r="T1764" s="1" t="n">
        <v>3</v>
      </c>
      <c r="U1764" s="1" t="n">
        <v>0</v>
      </c>
      <c r="V1764" s="1" t="n">
        <v>0</v>
      </c>
      <c r="W1764" s="186" t="s">
        <v>2575</v>
      </c>
      <c r="X1764" s="1" t="s">
        <v>2204</v>
      </c>
      <c r="Y1764" s="1" t="s">
        <v>309</v>
      </c>
    </row>
    <row r="1765" customFormat="false" ht="14.25" hidden="false" customHeight="true" outlineLevel="0" collapsed="false">
      <c r="A1765" s="1" t="s">
        <v>2573</v>
      </c>
      <c r="B1765" s="1" t="s">
        <v>305</v>
      </c>
      <c r="C1765" s="1" t="n">
        <v>0</v>
      </c>
      <c r="D1765" s="1" t="n">
        <v>200</v>
      </c>
      <c r="E1765" s="1" t="n">
        <v>976</v>
      </c>
      <c r="F1765" s="1" t="s">
        <v>306</v>
      </c>
      <c r="G1765" s="184" t="n">
        <v>0.0018117</v>
      </c>
      <c r="H1765" s="184" t="n">
        <v>6.08E-005</v>
      </c>
      <c r="I1765" s="184" t="n">
        <v>-8.0584E-006</v>
      </c>
      <c r="J1765" s="184" t="n">
        <v>-5.619E-007</v>
      </c>
      <c r="K1765" s="184" t="n">
        <v>0.0018197</v>
      </c>
      <c r="L1765" s="184" t="n">
        <v>6.14E-005</v>
      </c>
      <c r="M1765" s="185" t="n">
        <v>1.93</v>
      </c>
      <c r="N1765" s="1" t="n">
        <v>0</v>
      </c>
      <c r="O1765" s="1" t="n">
        <v>0</v>
      </c>
      <c r="P1765" s="1" t="n">
        <v>0</v>
      </c>
      <c r="Q1765" s="1" t="n">
        <v>1</v>
      </c>
      <c r="R1765" s="1" t="n">
        <v>1.8197E-005</v>
      </c>
      <c r="S1765" s="1" t="n">
        <v>6.138E-007</v>
      </c>
      <c r="T1765" s="1" t="n">
        <v>3</v>
      </c>
      <c r="U1765" s="1" t="n">
        <v>0</v>
      </c>
      <c r="V1765" s="1" t="n">
        <v>0</v>
      </c>
      <c r="W1765" s="186" t="s">
        <v>2576</v>
      </c>
      <c r="X1765" s="1" t="s">
        <v>2204</v>
      </c>
      <c r="Y1765" s="1" t="s">
        <v>309</v>
      </c>
    </row>
    <row r="1766" customFormat="false" ht="14.25" hidden="false" customHeight="true" outlineLevel="0" collapsed="false">
      <c r="A1766" s="1" t="s">
        <v>2577</v>
      </c>
      <c r="B1766" s="1" t="s">
        <v>305</v>
      </c>
      <c r="C1766" s="1" t="n">
        <v>0</v>
      </c>
      <c r="D1766" s="1" t="n">
        <v>200</v>
      </c>
      <c r="E1766" s="1" t="n">
        <v>976</v>
      </c>
      <c r="F1766" s="1" t="s">
        <v>306</v>
      </c>
      <c r="G1766" s="184" t="n">
        <v>0.0020044</v>
      </c>
      <c r="H1766" s="184" t="n">
        <v>8.07E-005</v>
      </c>
      <c r="I1766" s="184" t="n">
        <v>-8.0584E-006</v>
      </c>
      <c r="J1766" s="184" t="n">
        <v>-5.619E-007</v>
      </c>
      <c r="K1766" s="184" t="n">
        <v>0.0020124</v>
      </c>
      <c r="L1766" s="184" t="n">
        <v>8.13E-005</v>
      </c>
      <c r="M1766" s="185" t="n">
        <v>2.31</v>
      </c>
      <c r="N1766" s="1" t="n">
        <v>0</v>
      </c>
      <c r="O1766" s="1" t="n">
        <v>0</v>
      </c>
      <c r="P1766" s="1" t="n">
        <v>0</v>
      </c>
      <c r="Q1766" s="1" t="n">
        <v>1</v>
      </c>
      <c r="R1766" s="1" t="n">
        <v>2.0124E-005</v>
      </c>
      <c r="S1766" s="1" t="n">
        <v>8.13E-007</v>
      </c>
      <c r="T1766" s="1" t="n">
        <v>3</v>
      </c>
      <c r="U1766" s="1" t="n">
        <v>0</v>
      </c>
      <c r="V1766" s="1" t="n">
        <v>0</v>
      </c>
      <c r="W1766" s="186" t="s">
        <v>2578</v>
      </c>
      <c r="X1766" s="1" t="s">
        <v>2204</v>
      </c>
      <c r="Y1766" s="1" t="s">
        <v>309</v>
      </c>
    </row>
    <row r="1767" customFormat="false" ht="14.25" hidden="false" customHeight="true" outlineLevel="0" collapsed="false">
      <c r="A1767" s="1" t="s">
        <v>2577</v>
      </c>
      <c r="B1767" s="1" t="s">
        <v>305</v>
      </c>
      <c r="C1767" s="1" t="n">
        <v>0</v>
      </c>
      <c r="D1767" s="1" t="n">
        <v>200</v>
      </c>
      <c r="E1767" s="1" t="n">
        <v>976</v>
      </c>
      <c r="F1767" s="1" t="s">
        <v>306</v>
      </c>
      <c r="G1767" s="184" t="n">
        <v>0.0020045</v>
      </c>
      <c r="H1767" s="184" t="n">
        <v>8.06E-005</v>
      </c>
      <c r="I1767" s="184" t="n">
        <v>-8.0584E-006</v>
      </c>
      <c r="J1767" s="184" t="n">
        <v>-5.619E-007</v>
      </c>
      <c r="K1767" s="184" t="n">
        <v>0.0020126</v>
      </c>
      <c r="L1767" s="184" t="n">
        <v>8.12E-005</v>
      </c>
      <c r="M1767" s="185" t="n">
        <v>2.31</v>
      </c>
      <c r="N1767" s="1" t="n">
        <v>0</v>
      </c>
      <c r="O1767" s="1" t="n">
        <v>0</v>
      </c>
      <c r="P1767" s="1" t="n">
        <v>0</v>
      </c>
      <c r="Q1767" s="1" t="n">
        <v>1</v>
      </c>
      <c r="R1767" s="1" t="n">
        <v>2.0126E-005</v>
      </c>
      <c r="S1767" s="1" t="n">
        <v>8.121E-007</v>
      </c>
      <c r="T1767" s="1" t="n">
        <v>3</v>
      </c>
      <c r="U1767" s="1" t="n">
        <v>0</v>
      </c>
      <c r="V1767" s="1" t="n">
        <v>0</v>
      </c>
      <c r="W1767" s="186" t="s">
        <v>2579</v>
      </c>
      <c r="X1767" s="1" t="s">
        <v>2204</v>
      </c>
      <c r="Y1767" s="1" t="s">
        <v>309</v>
      </c>
    </row>
    <row r="1768" customFormat="false" ht="14.25" hidden="false" customHeight="true" outlineLevel="0" collapsed="false">
      <c r="A1768" s="1" t="s">
        <v>2577</v>
      </c>
      <c r="B1768" s="1" t="s">
        <v>305</v>
      </c>
      <c r="C1768" s="1" t="n">
        <v>0</v>
      </c>
      <c r="D1768" s="1" t="n">
        <v>200</v>
      </c>
      <c r="E1768" s="1" t="n">
        <v>976</v>
      </c>
      <c r="F1768" s="1" t="s">
        <v>306</v>
      </c>
      <c r="G1768" s="184" t="n">
        <v>0.0020049</v>
      </c>
      <c r="H1768" s="184" t="n">
        <v>8.11E-005</v>
      </c>
      <c r="I1768" s="184" t="n">
        <v>-8.0584E-006</v>
      </c>
      <c r="J1768" s="184" t="n">
        <v>-5.619E-007</v>
      </c>
      <c r="K1768" s="184" t="n">
        <v>0.002013</v>
      </c>
      <c r="L1768" s="184" t="n">
        <v>8.17E-005</v>
      </c>
      <c r="M1768" s="185" t="n">
        <v>2.32</v>
      </c>
      <c r="N1768" s="1" t="n">
        <v>0</v>
      </c>
      <c r="O1768" s="1" t="n">
        <v>0</v>
      </c>
      <c r="P1768" s="1" t="n">
        <v>0</v>
      </c>
      <c r="Q1768" s="1" t="n">
        <v>1</v>
      </c>
      <c r="R1768" s="1" t="n">
        <v>2.013E-005</v>
      </c>
      <c r="S1768" s="1" t="n">
        <v>8.168E-007</v>
      </c>
      <c r="T1768" s="1" t="n">
        <v>3</v>
      </c>
      <c r="U1768" s="1" t="n">
        <v>0</v>
      </c>
      <c r="V1768" s="1" t="n">
        <v>0</v>
      </c>
      <c r="W1768" s="186" t="s">
        <v>2580</v>
      </c>
      <c r="X1768" s="1" t="s">
        <v>2204</v>
      </c>
      <c r="Y1768" s="1" t="s">
        <v>309</v>
      </c>
    </row>
    <row r="1769" customFormat="false" ht="14.25" hidden="false" customHeight="true" outlineLevel="0" collapsed="false">
      <c r="A1769" s="1" t="s">
        <v>2581</v>
      </c>
      <c r="B1769" s="1" t="s">
        <v>305</v>
      </c>
      <c r="C1769" s="1" t="n">
        <v>0</v>
      </c>
      <c r="D1769" s="1" t="n">
        <v>200</v>
      </c>
      <c r="E1769" s="1" t="n">
        <v>976</v>
      </c>
      <c r="F1769" s="1" t="s">
        <v>306</v>
      </c>
      <c r="G1769" s="184" t="n">
        <v>0.0014259</v>
      </c>
      <c r="H1769" s="184" t="n">
        <v>6.96E-005</v>
      </c>
      <c r="I1769" s="184" t="n">
        <v>-8.0584E-006</v>
      </c>
      <c r="J1769" s="184" t="n">
        <v>-5.619E-007</v>
      </c>
      <c r="K1769" s="184" t="n">
        <v>0.0014339</v>
      </c>
      <c r="L1769" s="184" t="n">
        <v>7.01E-005</v>
      </c>
      <c r="M1769" s="185" t="n">
        <v>2.8</v>
      </c>
      <c r="N1769" s="1" t="n">
        <v>0</v>
      </c>
      <c r="O1769" s="1" t="n">
        <v>0</v>
      </c>
      <c r="P1769" s="1" t="n">
        <v>0</v>
      </c>
      <c r="Q1769" s="1" t="n">
        <v>1</v>
      </c>
      <c r="R1769" s="1" t="n">
        <v>1.4339E-005</v>
      </c>
      <c r="S1769" s="1" t="n">
        <v>7.014E-007</v>
      </c>
      <c r="T1769" s="1" t="n">
        <v>3</v>
      </c>
      <c r="U1769" s="1" t="n">
        <v>0</v>
      </c>
      <c r="V1769" s="1" t="n">
        <v>0</v>
      </c>
      <c r="W1769" s="186" t="s">
        <v>2582</v>
      </c>
      <c r="X1769" s="1" t="s">
        <v>2204</v>
      </c>
      <c r="Y1769" s="1" t="s">
        <v>309</v>
      </c>
    </row>
    <row r="1770" customFormat="false" ht="14.25" hidden="false" customHeight="true" outlineLevel="0" collapsed="false">
      <c r="A1770" s="1" t="s">
        <v>2581</v>
      </c>
      <c r="B1770" s="1" t="s">
        <v>305</v>
      </c>
      <c r="C1770" s="1" t="n">
        <v>0</v>
      </c>
      <c r="D1770" s="1" t="n">
        <v>200</v>
      </c>
      <c r="E1770" s="1" t="n">
        <v>976</v>
      </c>
      <c r="F1770" s="1" t="s">
        <v>306</v>
      </c>
      <c r="G1770" s="184" t="n">
        <v>0.0014262</v>
      </c>
      <c r="H1770" s="184" t="n">
        <v>6.94E-005</v>
      </c>
      <c r="I1770" s="184" t="n">
        <v>-8.0584E-006</v>
      </c>
      <c r="J1770" s="184" t="n">
        <v>-5.619E-007</v>
      </c>
      <c r="K1770" s="184" t="n">
        <v>0.0014342</v>
      </c>
      <c r="L1770" s="184" t="n">
        <v>7E-005</v>
      </c>
      <c r="M1770" s="185" t="n">
        <v>2.79</v>
      </c>
      <c r="N1770" s="1" t="n">
        <v>0</v>
      </c>
      <c r="O1770" s="1" t="n">
        <v>0</v>
      </c>
      <c r="P1770" s="1" t="n">
        <v>0</v>
      </c>
      <c r="Q1770" s="1" t="n">
        <v>1</v>
      </c>
      <c r="R1770" s="1" t="n">
        <v>1.4342E-005</v>
      </c>
      <c r="S1770" s="1" t="n">
        <v>6.998E-007</v>
      </c>
      <c r="T1770" s="1" t="n">
        <v>3</v>
      </c>
      <c r="U1770" s="1" t="n">
        <v>0</v>
      </c>
      <c r="V1770" s="1" t="n">
        <v>0</v>
      </c>
      <c r="W1770" s="186" t="s">
        <v>2583</v>
      </c>
      <c r="X1770" s="1" t="s">
        <v>2204</v>
      </c>
      <c r="Y1770" s="1" t="s">
        <v>309</v>
      </c>
    </row>
    <row r="1771" customFormat="false" ht="14.25" hidden="false" customHeight="true" outlineLevel="0" collapsed="false">
      <c r="A1771" s="1" t="s">
        <v>2581</v>
      </c>
      <c r="B1771" s="1" t="s">
        <v>305</v>
      </c>
      <c r="C1771" s="1" t="n">
        <v>0</v>
      </c>
      <c r="D1771" s="1" t="n">
        <v>200</v>
      </c>
      <c r="E1771" s="1" t="n">
        <v>976</v>
      </c>
      <c r="F1771" s="1" t="s">
        <v>306</v>
      </c>
      <c r="G1771" s="184" t="n">
        <v>0.0014259</v>
      </c>
      <c r="H1771" s="184" t="n">
        <v>6.94E-005</v>
      </c>
      <c r="I1771" s="184" t="n">
        <v>-8.0584E-006</v>
      </c>
      <c r="J1771" s="184" t="n">
        <v>-5.619E-007</v>
      </c>
      <c r="K1771" s="184" t="n">
        <v>0.001434</v>
      </c>
      <c r="L1771" s="184" t="n">
        <v>7E-005</v>
      </c>
      <c r="M1771" s="185" t="n">
        <v>2.79</v>
      </c>
      <c r="N1771" s="1" t="n">
        <v>0</v>
      </c>
      <c r="O1771" s="1" t="n">
        <v>0</v>
      </c>
      <c r="P1771" s="1" t="n">
        <v>0</v>
      </c>
      <c r="Q1771" s="1" t="n">
        <v>1</v>
      </c>
      <c r="R1771" s="1" t="n">
        <v>1.434E-005</v>
      </c>
      <c r="S1771" s="1" t="n">
        <v>6.997E-007</v>
      </c>
      <c r="T1771" s="1" t="n">
        <v>3</v>
      </c>
      <c r="U1771" s="1" t="n">
        <v>0</v>
      </c>
      <c r="V1771" s="1" t="n">
        <v>0</v>
      </c>
      <c r="W1771" s="186" t="s">
        <v>2584</v>
      </c>
      <c r="X1771" s="1" t="s">
        <v>2204</v>
      </c>
      <c r="Y1771" s="1" t="s">
        <v>309</v>
      </c>
    </row>
    <row r="1772" customFormat="false" ht="14.25" hidden="false" customHeight="true" outlineLevel="0" collapsed="false">
      <c r="A1772" s="1" t="s">
        <v>2585</v>
      </c>
      <c r="B1772" s="1" t="s">
        <v>305</v>
      </c>
      <c r="C1772" s="1" t="n">
        <v>0</v>
      </c>
      <c r="D1772" s="1" t="n">
        <v>200</v>
      </c>
      <c r="E1772" s="1" t="n">
        <v>976</v>
      </c>
      <c r="F1772" s="1" t="s">
        <v>306</v>
      </c>
      <c r="G1772" s="184" t="n">
        <v>0.0012056</v>
      </c>
      <c r="H1772" s="184" t="n">
        <v>5.36E-005</v>
      </c>
      <c r="I1772" s="184" t="n">
        <v>-8.0584E-006</v>
      </c>
      <c r="J1772" s="184" t="n">
        <v>-5.619E-007</v>
      </c>
      <c r="K1772" s="184" t="n">
        <v>0.0012137</v>
      </c>
      <c r="L1772" s="184" t="n">
        <v>5.41E-005</v>
      </c>
      <c r="M1772" s="185" t="n">
        <v>2.55</v>
      </c>
      <c r="N1772" s="1" t="n">
        <v>0</v>
      </c>
      <c r="O1772" s="1" t="n">
        <v>0</v>
      </c>
      <c r="P1772" s="1" t="n">
        <v>0</v>
      </c>
      <c r="Q1772" s="1" t="n">
        <v>1</v>
      </c>
      <c r="R1772" s="1" t="n">
        <v>1.2137E-005</v>
      </c>
      <c r="S1772" s="1" t="n">
        <v>5.414E-007</v>
      </c>
      <c r="T1772" s="1" t="n">
        <v>3</v>
      </c>
      <c r="U1772" s="1" t="n">
        <v>0</v>
      </c>
      <c r="V1772" s="1" t="n">
        <v>0</v>
      </c>
      <c r="W1772" s="186" t="s">
        <v>2586</v>
      </c>
      <c r="X1772" s="1" t="s">
        <v>2204</v>
      </c>
      <c r="Y1772" s="1" t="s">
        <v>309</v>
      </c>
    </row>
    <row r="1773" customFormat="false" ht="14.25" hidden="false" customHeight="true" outlineLevel="0" collapsed="false">
      <c r="A1773" s="1" t="s">
        <v>2585</v>
      </c>
      <c r="B1773" s="1" t="s">
        <v>305</v>
      </c>
      <c r="C1773" s="1" t="n">
        <v>0</v>
      </c>
      <c r="D1773" s="1" t="n">
        <v>200</v>
      </c>
      <c r="E1773" s="1" t="n">
        <v>976</v>
      </c>
      <c r="F1773" s="1" t="s">
        <v>306</v>
      </c>
      <c r="G1773" s="184" t="n">
        <v>0.001205</v>
      </c>
      <c r="H1773" s="184" t="n">
        <v>5.34E-005</v>
      </c>
      <c r="I1773" s="184" t="n">
        <v>-8.0584E-006</v>
      </c>
      <c r="J1773" s="184" t="n">
        <v>-5.619E-007</v>
      </c>
      <c r="K1773" s="184" t="n">
        <v>0.0012131</v>
      </c>
      <c r="L1773" s="184" t="n">
        <v>5.4E-005</v>
      </c>
      <c r="M1773" s="185" t="n">
        <v>2.55</v>
      </c>
      <c r="N1773" s="1" t="n">
        <v>0</v>
      </c>
      <c r="O1773" s="1" t="n">
        <v>0</v>
      </c>
      <c r="P1773" s="1" t="n">
        <v>0</v>
      </c>
      <c r="Q1773" s="1" t="n">
        <v>1</v>
      </c>
      <c r="R1773" s="1" t="n">
        <v>1.2131E-005</v>
      </c>
      <c r="S1773" s="1" t="n">
        <v>5.396E-007</v>
      </c>
      <c r="T1773" s="1" t="n">
        <v>3</v>
      </c>
      <c r="U1773" s="1" t="n">
        <v>0</v>
      </c>
      <c r="V1773" s="1" t="n">
        <v>0</v>
      </c>
      <c r="W1773" s="186" t="s">
        <v>2587</v>
      </c>
      <c r="X1773" s="1" t="s">
        <v>2204</v>
      </c>
      <c r="Y1773" s="1" t="s">
        <v>309</v>
      </c>
    </row>
    <row r="1774" customFormat="false" ht="14.25" hidden="false" customHeight="true" outlineLevel="0" collapsed="false">
      <c r="A1774" s="1" t="s">
        <v>2588</v>
      </c>
      <c r="B1774" s="1" t="s">
        <v>305</v>
      </c>
      <c r="C1774" s="1" t="n">
        <v>0</v>
      </c>
      <c r="D1774" s="1" t="n">
        <v>200</v>
      </c>
      <c r="E1774" s="1" t="n">
        <v>976</v>
      </c>
      <c r="F1774" s="1" t="s">
        <v>306</v>
      </c>
      <c r="G1774" s="184" t="n">
        <v>0.0010705</v>
      </c>
      <c r="H1774" s="184" t="n">
        <v>4.42E-005</v>
      </c>
      <c r="I1774" s="184" t="n">
        <v>-8.0584E-006</v>
      </c>
      <c r="J1774" s="184" t="n">
        <v>-5.619E-007</v>
      </c>
      <c r="K1774" s="184" t="n">
        <v>0.0010786</v>
      </c>
      <c r="L1774" s="184" t="n">
        <v>4.48E-005</v>
      </c>
      <c r="M1774" s="185" t="n">
        <v>2.38</v>
      </c>
      <c r="N1774" s="1" t="n">
        <v>0</v>
      </c>
      <c r="O1774" s="1" t="n">
        <v>0</v>
      </c>
      <c r="P1774" s="1" t="n">
        <v>0</v>
      </c>
      <c r="Q1774" s="1" t="n">
        <v>1</v>
      </c>
      <c r="R1774" s="1" t="n">
        <v>1.0786E-005</v>
      </c>
      <c r="S1774" s="1" t="n">
        <v>4.477E-007</v>
      </c>
      <c r="T1774" s="1" t="n">
        <v>3</v>
      </c>
      <c r="U1774" s="1" t="n">
        <v>0</v>
      </c>
      <c r="V1774" s="1" t="n">
        <v>0</v>
      </c>
      <c r="W1774" s="186" t="s">
        <v>2589</v>
      </c>
      <c r="X1774" s="1" t="s">
        <v>2204</v>
      </c>
      <c r="Y1774" s="1" t="s">
        <v>309</v>
      </c>
    </row>
    <row r="1775" customFormat="false" ht="14.25" hidden="false" customHeight="true" outlineLevel="0" collapsed="false">
      <c r="A1775" s="1" t="s">
        <v>2588</v>
      </c>
      <c r="B1775" s="1" t="s">
        <v>305</v>
      </c>
      <c r="C1775" s="1" t="n">
        <v>0</v>
      </c>
      <c r="D1775" s="1" t="n">
        <v>200</v>
      </c>
      <c r="E1775" s="1" t="n">
        <v>976</v>
      </c>
      <c r="F1775" s="1" t="s">
        <v>306</v>
      </c>
      <c r="G1775" s="184" t="n">
        <v>0.0010706</v>
      </c>
      <c r="H1775" s="184" t="n">
        <v>4.42E-005</v>
      </c>
      <c r="I1775" s="184" t="n">
        <v>-8.0584E-006</v>
      </c>
      <c r="J1775" s="184" t="n">
        <v>-5.619E-007</v>
      </c>
      <c r="K1775" s="184" t="n">
        <v>0.0010787</v>
      </c>
      <c r="L1775" s="184" t="n">
        <v>4.48E-005</v>
      </c>
      <c r="M1775" s="185" t="n">
        <v>2.38</v>
      </c>
      <c r="N1775" s="1" t="n">
        <v>0</v>
      </c>
      <c r="O1775" s="1" t="n">
        <v>0</v>
      </c>
      <c r="P1775" s="1" t="n">
        <v>0</v>
      </c>
      <c r="Q1775" s="1" t="n">
        <v>1</v>
      </c>
      <c r="R1775" s="1" t="n">
        <v>1.0787E-005</v>
      </c>
      <c r="S1775" s="1" t="n">
        <v>4.477E-007</v>
      </c>
      <c r="T1775" s="1" t="n">
        <v>3</v>
      </c>
      <c r="U1775" s="1" t="n">
        <v>0</v>
      </c>
      <c r="V1775" s="1" t="n">
        <v>0</v>
      </c>
      <c r="W1775" s="186" t="s">
        <v>2590</v>
      </c>
      <c r="X1775" s="1" t="s">
        <v>2204</v>
      </c>
      <c r="Y1775" s="1" t="s">
        <v>309</v>
      </c>
    </row>
    <row r="1776" customFormat="false" ht="14.25" hidden="false" customHeight="true" outlineLevel="0" collapsed="false">
      <c r="A1776" s="1" t="s">
        <v>2588</v>
      </c>
      <c r="B1776" s="1" t="s">
        <v>305</v>
      </c>
      <c r="C1776" s="1" t="n">
        <v>0</v>
      </c>
      <c r="D1776" s="1" t="n">
        <v>200</v>
      </c>
      <c r="E1776" s="1" t="n">
        <v>976</v>
      </c>
      <c r="F1776" s="1" t="s">
        <v>306</v>
      </c>
      <c r="G1776" s="184" t="n">
        <v>0.0010703</v>
      </c>
      <c r="H1776" s="184" t="n">
        <v>4.4E-005</v>
      </c>
      <c r="I1776" s="184" t="n">
        <v>-8.0584E-006</v>
      </c>
      <c r="J1776" s="184" t="n">
        <v>-5.619E-007</v>
      </c>
      <c r="K1776" s="184" t="n">
        <v>0.0010784</v>
      </c>
      <c r="L1776" s="184" t="n">
        <v>4.46E-005</v>
      </c>
      <c r="M1776" s="185" t="n">
        <v>2.37</v>
      </c>
      <c r="N1776" s="1" t="n">
        <v>0</v>
      </c>
      <c r="O1776" s="1" t="n">
        <v>0</v>
      </c>
      <c r="P1776" s="1" t="n">
        <v>0</v>
      </c>
      <c r="Q1776" s="1" t="n">
        <v>1</v>
      </c>
      <c r="R1776" s="1" t="n">
        <v>1.0784E-005</v>
      </c>
      <c r="S1776" s="1" t="n">
        <v>4.456E-007</v>
      </c>
      <c r="T1776" s="1" t="n">
        <v>3</v>
      </c>
      <c r="U1776" s="1" t="n">
        <v>0</v>
      </c>
      <c r="V1776" s="1" t="n">
        <v>0</v>
      </c>
      <c r="W1776" s="186" t="s">
        <v>2591</v>
      </c>
      <c r="X1776" s="1" t="s">
        <v>2204</v>
      </c>
      <c r="Y1776" s="1" t="s">
        <v>309</v>
      </c>
    </row>
    <row r="1777" customFormat="false" ht="14.25" hidden="false" customHeight="true" outlineLevel="0" collapsed="false">
      <c r="A1777" s="1" t="s">
        <v>2592</v>
      </c>
      <c r="B1777" s="1" t="s">
        <v>305</v>
      </c>
      <c r="C1777" s="1" t="n">
        <v>0</v>
      </c>
      <c r="D1777" s="1" t="n">
        <v>200</v>
      </c>
      <c r="E1777" s="1" t="n">
        <v>976</v>
      </c>
      <c r="F1777" s="1" t="s">
        <v>306</v>
      </c>
      <c r="G1777" s="184" t="n">
        <v>0.001553</v>
      </c>
      <c r="H1777" s="184" t="n">
        <v>6.16E-005</v>
      </c>
      <c r="I1777" s="184" t="n">
        <v>-8.0584E-006</v>
      </c>
      <c r="J1777" s="184" t="n">
        <v>-5.619E-007</v>
      </c>
      <c r="K1777" s="184" t="n">
        <v>0.001561</v>
      </c>
      <c r="L1777" s="184" t="n">
        <v>6.21E-005</v>
      </c>
      <c r="M1777" s="185" t="n">
        <v>2.28</v>
      </c>
      <c r="N1777" s="1" t="n">
        <v>0</v>
      </c>
      <c r="O1777" s="1" t="n">
        <v>0</v>
      </c>
      <c r="P1777" s="1" t="n">
        <v>0</v>
      </c>
      <c r="Q1777" s="1" t="n">
        <v>1</v>
      </c>
      <c r="R1777" s="1" t="n">
        <v>1.561E-005</v>
      </c>
      <c r="S1777" s="1" t="n">
        <v>6.214E-007</v>
      </c>
      <c r="T1777" s="1" t="n">
        <v>3</v>
      </c>
      <c r="U1777" s="1" t="n">
        <v>0</v>
      </c>
      <c r="V1777" s="1" t="n">
        <v>0</v>
      </c>
      <c r="W1777" s="186" t="s">
        <v>2593</v>
      </c>
      <c r="X1777" s="1" t="s">
        <v>2204</v>
      </c>
      <c r="Y1777" s="1" t="s">
        <v>309</v>
      </c>
    </row>
    <row r="1778" customFormat="false" ht="14.25" hidden="false" customHeight="true" outlineLevel="0" collapsed="false">
      <c r="A1778" s="1" t="s">
        <v>2592</v>
      </c>
      <c r="B1778" s="1" t="s">
        <v>305</v>
      </c>
      <c r="C1778" s="1" t="n">
        <v>0</v>
      </c>
      <c r="D1778" s="1" t="n">
        <v>200</v>
      </c>
      <c r="E1778" s="1" t="n">
        <v>976</v>
      </c>
      <c r="F1778" s="1" t="s">
        <v>306</v>
      </c>
      <c r="G1778" s="184" t="n">
        <v>0.001554</v>
      </c>
      <c r="H1778" s="184" t="n">
        <v>6.21E-005</v>
      </c>
      <c r="I1778" s="184" t="n">
        <v>-8.0584E-006</v>
      </c>
      <c r="J1778" s="184" t="n">
        <v>-5.619E-007</v>
      </c>
      <c r="K1778" s="184" t="n">
        <v>0.0015621</v>
      </c>
      <c r="L1778" s="184" t="n">
        <v>6.27E-005</v>
      </c>
      <c r="M1778" s="185" t="n">
        <v>2.3</v>
      </c>
      <c r="N1778" s="1" t="n">
        <v>0</v>
      </c>
      <c r="O1778" s="1" t="n">
        <v>0</v>
      </c>
      <c r="P1778" s="1" t="n">
        <v>0</v>
      </c>
      <c r="Q1778" s="1" t="n">
        <v>1</v>
      </c>
      <c r="R1778" s="1" t="n">
        <v>1.5621E-005</v>
      </c>
      <c r="S1778" s="1" t="n">
        <v>6.265E-007</v>
      </c>
      <c r="T1778" s="1" t="n">
        <v>3</v>
      </c>
      <c r="U1778" s="1" t="n">
        <v>0</v>
      </c>
      <c r="V1778" s="1" t="n">
        <v>0</v>
      </c>
      <c r="W1778" s="186" t="s">
        <v>1965</v>
      </c>
      <c r="X1778" s="1" t="s">
        <v>2204</v>
      </c>
      <c r="Y1778" s="1" t="s">
        <v>309</v>
      </c>
    </row>
    <row r="1779" customFormat="false" ht="14.25" hidden="false" customHeight="true" outlineLevel="0" collapsed="false">
      <c r="A1779" s="1" t="s">
        <v>2592</v>
      </c>
      <c r="B1779" s="1" t="s">
        <v>305</v>
      </c>
      <c r="C1779" s="1" t="n">
        <v>0</v>
      </c>
      <c r="D1779" s="1" t="n">
        <v>200</v>
      </c>
      <c r="E1779" s="1" t="n">
        <v>976</v>
      </c>
      <c r="F1779" s="1" t="s">
        <v>306</v>
      </c>
      <c r="G1779" s="184" t="n">
        <v>0.0015528</v>
      </c>
      <c r="H1779" s="184" t="n">
        <v>6.1E-005</v>
      </c>
      <c r="I1779" s="184" t="n">
        <v>-8.0584E-006</v>
      </c>
      <c r="J1779" s="184" t="n">
        <v>-5.619E-007</v>
      </c>
      <c r="K1779" s="184" t="n">
        <v>0.0015609</v>
      </c>
      <c r="L1779" s="184" t="n">
        <v>6.15E-005</v>
      </c>
      <c r="M1779" s="185" t="n">
        <v>2.26</v>
      </c>
      <c r="N1779" s="1" t="n">
        <v>0</v>
      </c>
      <c r="O1779" s="1" t="n">
        <v>0</v>
      </c>
      <c r="P1779" s="1" t="n">
        <v>0</v>
      </c>
      <c r="Q1779" s="1" t="n">
        <v>1</v>
      </c>
      <c r="R1779" s="1" t="n">
        <v>1.5609E-005</v>
      </c>
      <c r="S1779" s="1" t="n">
        <v>6.153E-007</v>
      </c>
      <c r="T1779" s="1" t="n">
        <v>3</v>
      </c>
      <c r="U1779" s="1" t="n">
        <v>0</v>
      </c>
      <c r="V1779" s="1" t="n">
        <v>0</v>
      </c>
      <c r="W1779" s="186" t="s">
        <v>2594</v>
      </c>
      <c r="X1779" s="1" t="s">
        <v>2204</v>
      </c>
      <c r="Y1779" s="1" t="s">
        <v>309</v>
      </c>
    </row>
    <row r="1780" customFormat="false" ht="14.25" hidden="false" customHeight="true" outlineLevel="0" collapsed="false">
      <c r="A1780" s="1" t="s">
        <v>2595</v>
      </c>
      <c r="B1780" s="1" t="s">
        <v>305</v>
      </c>
      <c r="C1780" s="1" t="n">
        <v>0</v>
      </c>
      <c r="D1780" s="1" t="n">
        <v>200</v>
      </c>
      <c r="E1780" s="1" t="n">
        <v>976</v>
      </c>
      <c r="F1780" s="1" t="s">
        <v>306</v>
      </c>
      <c r="G1780" s="184" t="n">
        <v>0.0028922</v>
      </c>
      <c r="H1780" s="184" t="n">
        <v>0.0001083</v>
      </c>
      <c r="I1780" s="184" t="n">
        <v>-8.0584E-006</v>
      </c>
      <c r="J1780" s="184" t="n">
        <v>-5.619E-007</v>
      </c>
      <c r="K1780" s="184" t="n">
        <v>0.0029003</v>
      </c>
      <c r="L1780" s="184" t="n">
        <v>0.0001089</v>
      </c>
      <c r="M1780" s="185" t="n">
        <v>2.15</v>
      </c>
      <c r="N1780" s="1" t="n">
        <v>0</v>
      </c>
      <c r="O1780" s="1" t="n">
        <v>0</v>
      </c>
      <c r="P1780" s="1" t="n">
        <v>0</v>
      </c>
      <c r="Q1780" s="1" t="n">
        <v>1</v>
      </c>
      <c r="R1780" s="1" t="n">
        <v>2.9003E-005</v>
      </c>
      <c r="S1780" s="1" t="n">
        <v>1.089E-006</v>
      </c>
      <c r="T1780" s="1" t="n">
        <v>4</v>
      </c>
      <c r="U1780" s="1" t="n">
        <v>0</v>
      </c>
      <c r="V1780" s="1" t="n">
        <v>0</v>
      </c>
      <c r="W1780" s="186" t="s">
        <v>2596</v>
      </c>
      <c r="X1780" s="1" t="s">
        <v>2204</v>
      </c>
      <c r="Y1780" s="1" t="s">
        <v>309</v>
      </c>
    </row>
    <row r="1781" customFormat="false" ht="14.25" hidden="false" customHeight="true" outlineLevel="0" collapsed="false">
      <c r="A1781" s="1" t="s">
        <v>2595</v>
      </c>
      <c r="B1781" s="1" t="s">
        <v>305</v>
      </c>
      <c r="C1781" s="1" t="n">
        <v>0</v>
      </c>
      <c r="D1781" s="1" t="n">
        <v>200</v>
      </c>
      <c r="E1781" s="1" t="n">
        <v>976</v>
      </c>
      <c r="F1781" s="1" t="s">
        <v>306</v>
      </c>
      <c r="G1781" s="184" t="n">
        <v>0.0028928</v>
      </c>
      <c r="H1781" s="184" t="n">
        <v>0.0001074</v>
      </c>
      <c r="I1781" s="184" t="n">
        <v>-8.0584E-006</v>
      </c>
      <c r="J1781" s="184" t="n">
        <v>-5.619E-007</v>
      </c>
      <c r="K1781" s="184" t="n">
        <v>0.0029009</v>
      </c>
      <c r="L1781" s="184" t="n">
        <v>0.0001079</v>
      </c>
      <c r="M1781" s="185" t="n">
        <v>2.13</v>
      </c>
      <c r="N1781" s="1" t="n">
        <v>0</v>
      </c>
      <c r="O1781" s="1" t="n">
        <v>0</v>
      </c>
      <c r="P1781" s="1" t="n">
        <v>0</v>
      </c>
      <c r="Q1781" s="1" t="n">
        <v>1</v>
      </c>
      <c r="R1781" s="1" t="n">
        <v>2.9009E-005</v>
      </c>
      <c r="S1781" s="1" t="n">
        <v>1.0795E-006</v>
      </c>
      <c r="T1781" s="1" t="n">
        <v>4</v>
      </c>
      <c r="U1781" s="1" t="n">
        <v>0</v>
      </c>
      <c r="V1781" s="1" t="n">
        <v>0</v>
      </c>
      <c r="W1781" s="186" t="s">
        <v>2597</v>
      </c>
      <c r="X1781" s="1" t="s">
        <v>2204</v>
      </c>
      <c r="Y1781" s="1" t="s">
        <v>309</v>
      </c>
    </row>
    <row r="1782" customFormat="false" ht="14.25" hidden="false" customHeight="true" outlineLevel="0" collapsed="false">
      <c r="A1782" s="1" t="s">
        <v>2595</v>
      </c>
      <c r="B1782" s="1" t="s">
        <v>305</v>
      </c>
      <c r="C1782" s="1" t="n">
        <v>0</v>
      </c>
      <c r="D1782" s="1" t="n">
        <v>200</v>
      </c>
      <c r="E1782" s="1" t="n">
        <v>976</v>
      </c>
      <c r="F1782" s="1" t="s">
        <v>306</v>
      </c>
      <c r="G1782" s="184" t="n">
        <v>0.0028886</v>
      </c>
      <c r="H1782" s="184" t="n">
        <v>0.0001028</v>
      </c>
      <c r="I1782" s="184" t="n">
        <v>-8.0584E-006</v>
      </c>
      <c r="J1782" s="184" t="n">
        <v>-5.619E-007</v>
      </c>
      <c r="K1782" s="184" t="n">
        <v>0.0028967</v>
      </c>
      <c r="L1782" s="184" t="n">
        <v>0.0001034</v>
      </c>
      <c r="M1782" s="185" t="n">
        <v>2.04</v>
      </c>
      <c r="N1782" s="1" t="n">
        <v>0</v>
      </c>
      <c r="O1782" s="1" t="n">
        <v>0</v>
      </c>
      <c r="P1782" s="1" t="n">
        <v>0</v>
      </c>
      <c r="Q1782" s="1" t="n">
        <v>1</v>
      </c>
      <c r="R1782" s="1" t="n">
        <v>2.8967E-005</v>
      </c>
      <c r="S1782" s="1" t="n">
        <v>1.0339E-006</v>
      </c>
      <c r="T1782" s="1" t="n">
        <v>4</v>
      </c>
      <c r="U1782" s="1" t="n">
        <v>0</v>
      </c>
      <c r="V1782" s="1" t="n">
        <v>0</v>
      </c>
      <c r="W1782" s="186" t="s">
        <v>2598</v>
      </c>
      <c r="X1782" s="1" t="s">
        <v>2204</v>
      </c>
      <c r="Y1782" s="1" t="s">
        <v>309</v>
      </c>
    </row>
    <row r="1783" customFormat="false" ht="14.25" hidden="false" customHeight="true" outlineLevel="0" collapsed="false">
      <c r="A1783" s="1" t="s">
        <v>2599</v>
      </c>
      <c r="B1783" s="1" t="s">
        <v>305</v>
      </c>
      <c r="C1783" s="1" t="n">
        <v>0</v>
      </c>
      <c r="D1783" s="1" t="n">
        <v>200</v>
      </c>
      <c r="E1783" s="1" t="n">
        <v>976</v>
      </c>
      <c r="F1783" s="1" t="s">
        <v>306</v>
      </c>
      <c r="G1783" s="184" t="n">
        <v>0.0020287</v>
      </c>
      <c r="H1783" s="184" t="n">
        <v>7.03E-005</v>
      </c>
      <c r="I1783" s="184" t="n">
        <v>-8.0584E-006</v>
      </c>
      <c r="J1783" s="184" t="n">
        <v>-5.619E-007</v>
      </c>
      <c r="K1783" s="184" t="n">
        <v>0.0020368</v>
      </c>
      <c r="L1783" s="184" t="n">
        <v>7.09E-005</v>
      </c>
      <c r="M1783" s="185" t="n">
        <v>1.99</v>
      </c>
      <c r="N1783" s="1" t="n">
        <v>0</v>
      </c>
      <c r="O1783" s="1" t="n">
        <v>0</v>
      </c>
      <c r="P1783" s="1" t="n">
        <v>0</v>
      </c>
      <c r="Q1783" s="1" t="n">
        <v>1</v>
      </c>
      <c r="R1783" s="1" t="n">
        <v>2.0368E-005</v>
      </c>
      <c r="S1783" s="1" t="n">
        <v>7.088E-007</v>
      </c>
      <c r="T1783" s="1" t="n">
        <v>3</v>
      </c>
      <c r="U1783" s="1" t="n">
        <v>0</v>
      </c>
      <c r="V1783" s="1" t="n">
        <v>0</v>
      </c>
      <c r="W1783" s="186" t="s">
        <v>2600</v>
      </c>
      <c r="X1783" s="1" t="s">
        <v>2204</v>
      </c>
      <c r="Y1783" s="1" t="s">
        <v>309</v>
      </c>
    </row>
    <row r="1784" customFormat="false" ht="14.25" hidden="false" customHeight="true" outlineLevel="0" collapsed="false">
      <c r="A1784" s="1" t="s">
        <v>2599</v>
      </c>
      <c r="B1784" s="1" t="s">
        <v>305</v>
      </c>
      <c r="C1784" s="1" t="n">
        <v>0</v>
      </c>
      <c r="D1784" s="1" t="n">
        <v>200</v>
      </c>
      <c r="E1784" s="1" t="n">
        <v>976</v>
      </c>
      <c r="F1784" s="1" t="s">
        <v>306</v>
      </c>
      <c r="G1784" s="184" t="n">
        <v>0.0020292</v>
      </c>
      <c r="H1784" s="184" t="n">
        <v>7.02E-005</v>
      </c>
      <c r="I1784" s="184" t="n">
        <v>-8.0584E-006</v>
      </c>
      <c r="J1784" s="184" t="n">
        <v>-5.619E-007</v>
      </c>
      <c r="K1784" s="184" t="n">
        <v>0.0020373</v>
      </c>
      <c r="L1784" s="184" t="n">
        <v>7.08E-005</v>
      </c>
      <c r="M1784" s="185" t="n">
        <v>1.99</v>
      </c>
      <c r="N1784" s="1" t="n">
        <v>0</v>
      </c>
      <c r="O1784" s="1" t="n">
        <v>0</v>
      </c>
      <c r="P1784" s="1" t="n">
        <v>0</v>
      </c>
      <c r="Q1784" s="1" t="n">
        <v>1</v>
      </c>
      <c r="R1784" s="1" t="n">
        <v>2.0373E-005</v>
      </c>
      <c r="S1784" s="1" t="n">
        <v>7.079E-007</v>
      </c>
      <c r="T1784" s="1" t="n">
        <v>3</v>
      </c>
      <c r="U1784" s="1" t="n">
        <v>0</v>
      </c>
      <c r="V1784" s="1" t="n">
        <v>0</v>
      </c>
      <c r="W1784" s="186" t="s">
        <v>2601</v>
      </c>
      <c r="X1784" s="1" t="s">
        <v>2204</v>
      </c>
      <c r="Y1784" s="1" t="s">
        <v>309</v>
      </c>
    </row>
    <row r="1785" customFormat="false" ht="14.25" hidden="false" customHeight="true" outlineLevel="0" collapsed="false">
      <c r="A1785" s="1" t="s">
        <v>2599</v>
      </c>
      <c r="B1785" s="1" t="s">
        <v>305</v>
      </c>
      <c r="C1785" s="1" t="n">
        <v>0</v>
      </c>
      <c r="D1785" s="1" t="n">
        <v>200</v>
      </c>
      <c r="E1785" s="1" t="n">
        <v>976</v>
      </c>
      <c r="F1785" s="1" t="s">
        <v>306</v>
      </c>
      <c r="G1785" s="184" t="n">
        <v>0.0020283</v>
      </c>
      <c r="H1785" s="184" t="n">
        <v>6.98E-005</v>
      </c>
      <c r="I1785" s="184" t="n">
        <v>-8.0584E-006</v>
      </c>
      <c r="J1785" s="184" t="n">
        <v>-5.619E-007</v>
      </c>
      <c r="K1785" s="184" t="n">
        <v>0.0020364</v>
      </c>
      <c r="L1785" s="184" t="n">
        <v>7.04E-005</v>
      </c>
      <c r="M1785" s="185" t="n">
        <v>1.98</v>
      </c>
      <c r="N1785" s="1" t="n">
        <v>0</v>
      </c>
      <c r="O1785" s="1" t="n">
        <v>0</v>
      </c>
      <c r="P1785" s="1" t="n">
        <v>0</v>
      </c>
      <c r="Q1785" s="1" t="n">
        <v>1</v>
      </c>
      <c r="R1785" s="1" t="n">
        <v>2.0364E-005</v>
      </c>
      <c r="S1785" s="1" t="n">
        <v>7.038E-007</v>
      </c>
      <c r="T1785" s="1" t="n">
        <v>3</v>
      </c>
      <c r="U1785" s="1" t="n">
        <v>0</v>
      </c>
      <c r="V1785" s="1" t="n">
        <v>0</v>
      </c>
      <c r="W1785" s="186" t="s">
        <v>2602</v>
      </c>
      <c r="X1785" s="1" t="s">
        <v>2204</v>
      </c>
      <c r="Y1785" s="1" t="s">
        <v>309</v>
      </c>
    </row>
    <row r="1786" customFormat="false" ht="14.25" hidden="false" customHeight="true" outlineLevel="0" collapsed="false">
      <c r="A1786" s="1" t="s">
        <v>2603</v>
      </c>
      <c r="B1786" s="1" t="s">
        <v>305</v>
      </c>
      <c r="C1786" s="1" t="n">
        <v>0</v>
      </c>
      <c r="D1786" s="1" t="n">
        <v>200</v>
      </c>
      <c r="E1786" s="1" t="n">
        <v>976</v>
      </c>
      <c r="F1786" s="1" t="s">
        <v>306</v>
      </c>
      <c r="G1786" s="184" t="n">
        <v>0.0015647</v>
      </c>
      <c r="H1786" s="184" t="n">
        <v>5.78E-005</v>
      </c>
      <c r="I1786" s="184" t="n">
        <v>-8.0584E-006</v>
      </c>
      <c r="J1786" s="184" t="n">
        <v>-5.619E-007</v>
      </c>
      <c r="K1786" s="184" t="n">
        <v>0.0015728</v>
      </c>
      <c r="L1786" s="184" t="n">
        <v>5.84E-005</v>
      </c>
      <c r="M1786" s="185" t="n">
        <v>2.12</v>
      </c>
      <c r="N1786" s="1" t="n">
        <v>0</v>
      </c>
      <c r="O1786" s="1" t="n">
        <v>0</v>
      </c>
      <c r="P1786" s="1" t="n">
        <v>0</v>
      </c>
      <c r="Q1786" s="1" t="n">
        <v>1</v>
      </c>
      <c r="R1786" s="1" t="n">
        <v>1.5728E-005</v>
      </c>
      <c r="S1786" s="1" t="n">
        <v>5.836E-007</v>
      </c>
      <c r="T1786" s="1" t="n">
        <v>3</v>
      </c>
      <c r="U1786" s="1" t="n">
        <v>0</v>
      </c>
      <c r="V1786" s="1" t="n">
        <v>0</v>
      </c>
      <c r="W1786" s="186" t="s">
        <v>2604</v>
      </c>
      <c r="X1786" s="1" t="s">
        <v>2204</v>
      </c>
      <c r="Y1786" s="1" t="s">
        <v>309</v>
      </c>
    </row>
    <row r="1787" customFormat="false" ht="14.25" hidden="false" customHeight="true" outlineLevel="0" collapsed="false">
      <c r="A1787" s="1" t="s">
        <v>2603</v>
      </c>
      <c r="B1787" s="1" t="s">
        <v>305</v>
      </c>
      <c r="C1787" s="1" t="n">
        <v>0</v>
      </c>
      <c r="D1787" s="1" t="n">
        <v>200</v>
      </c>
      <c r="E1787" s="1" t="n">
        <v>976</v>
      </c>
      <c r="F1787" s="1" t="s">
        <v>306</v>
      </c>
      <c r="G1787" s="184" t="n">
        <v>0.0015642</v>
      </c>
      <c r="H1787" s="184" t="n">
        <v>5.73E-005</v>
      </c>
      <c r="I1787" s="184" t="n">
        <v>-8.0584E-006</v>
      </c>
      <c r="J1787" s="184" t="n">
        <v>-5.619E-007</v>
      </c>
      <c r="K1787" s="184" t="n">
        <v>0.0015723</v>
      </c>
      <c r="L1787" s="184" t="n">
        <v>5.79E-005</v>
      </c>
      <c r="M1787" s="185" t="n">
        <v>2.11</v>
      </c>
      <c r="N1787" s="1" t="n">
        <v>0</v>
      </c>
      <c r="O1787" s="1" t="n">
        <v>0</v>
      </c>
      <c r="P1787" s="1" t="n">
        <v>0</v>
      </c>
      <c r="Q1787" s="1" t="n">
        <v>1</v>
      </c>
      <c r="R1787" s="1" t="n">
        <v>1.5723E-005</v>
      </c>
      <c r="S1787" s="1" t="n">
        <v>5.787E-007</v>
      </c>
      <c r="T1787" s="1" t="n">
        <v>3</v>
      </c>
      <c r="U1787" s="1" t="n">
        <v>0</v>
      </c>
      <c r="V1787" s="1" t="n">
        <v>0</v>
      </c>
      <c r="W1787" s="186" t="s">
        <v>1977</v>
      </c>
      <c r="X1787" s="1" t="s">
        <v>2204</v>
      </c>
      <c r="Y1787" s="1" t="s">
        <v>309</v>
      </c>
    </row>
    <row r="1788" customFormat="false" ht="14.25" hidden="false" customHeight="true" outlineLevel="0" collapsed="false">
      <c r="A1788" s="1" t="s">
        <v>2603</v>
      </c>
      <c r="B1788" s="1" t="s">
        <v>305</v>
      </c>
      <c r="C1788" s="1" t="n">
        <v>0</v>
      </c>
      <c r="D1788" s="1" t="n">
        <v>200</v>
      </c>
      <c r="E1788" s="1" t="n">
        <v>976</v>
      </c>
      <c r="F1788" s="1" t="s">
        <v>306</v>
      </c>
      <c r="G1788" s="184" t="n">
        <v>0.0015633</v>
      </c>
      <c r="H1788" s="184" t="n">
        <v>5.71E-005</v>
      </c>
      <c r="I1788" s="184" t="n">
        <v>-8.0584E-006</v>
      </c>
      <c r="J1788" s="184" t="n">
        <v>-5.619E-007</v>
      </c>
      <c r="K1788" s="184" t="n">
        <v>0.0015714</v>
      </c>
      <c r="L1788" s="184" t="n">
        <v>5.77E-005</v>
      </c>
      <c r="M1788" s="185" t="n">
        <v>2.1</v>
      </c>
      <c r="N1788" s="1" t="n">
        <v>0</v>
      </c>
      <c r="O1788" s="1" t="n">
        <v>0</v>
      </c>
      <c r="P1788" s="1" t="n">
        <v>0</v>
      </c>
      <c r="Q1788" s="1" t="n">
        <v>1</v>
      </c>
      <c r="R1788" s="1" t="n">
        <v>1.5714E-005</v>
      </c>
      <c r="S1788" s="1" t="n">
        <v>5.766E-007</v>
      </c>
      <c r="T1788" s="1" t="n">
        <v>3</v>
      </c>
      <c r="U1788" s="1" t="n">
        <v>0</v>
      </c>
      <c r="V1788" s="1" t="n">
        <v>0</v>
      </c>
      <c r="W1788" s="186" t="s">
        <v>2605</v>
      </c>
      <c r="X1788" s="1" t="s">
        <v>2204</v>
      </c>
      <c r="Y1788" s="1" t="s">
        <v>309</v>
      </c>
    </row>
    <row r="1789" customFormat="false" ht="14.25" hidden="false" customHeight="true" outlineLevel="0" collapsed="false">
      <c r="A1789" s="1" t="s">
        <v>2606</v>
      </c>
      <c r="B1789" s="1" t="s">
        <v>305</v>
      </c>
      <c r="C1789" s="1" t="n">
        <v>0</v>
      </c>
      <c r="D1789" s="1" t="n">
        <v>200</v>
      </c>
      <c r="E1789" s="1" t="n">
        <v>976</v>
      </c>
      <c r="F1789" s="1" t="s">
        <v>306</v>
      </c>
      <c r="G1789" s="184" t="n">
        <v>0.001111</v>
      </c>
      <c r="H1789" s="184" t="n">
        <v>4.04E-005</v>
      </c>
      <c r="I1789" s="184" t="n">
        <v>-8.0584E-006</v>
      </c>
      <c r="J1789" s="184" t="n">
        <v>-5.619E-007</v>
      </c>
      <c r="K1789" s="184" t="n">
        <v>0.0011191</v>
      </c>
      <c r="L1789" s="184" t="n">
        <v>4.09E-005</v>
      </c>
      <c r="M1789" s="185" t="n">
        <v>2.09</v>
      </c>
      <c r="N1789" s="1" t="n">
        <v>0</v>
      </c>
      <c r="O1789" s="1" t="n">
        <v>0</v>
      </c>
      <c r="P1789" s="1" t="n">
        <v>0</v>
      </c>
      <c r="Q1789" s="1" t="n">
        <v>1</v>
      </c>
      <c r="R1789" s="1" t="n">
        <v>1.1191E-005</v>
      </c>
      <c r="S1789" s="1" t="n">
        <v>4.092E-007</v>
      </c>
      <c r="T1789" s="1" t="n">
        <v>3</v>
      </c>
      <c r="U1789" s="1" t="n">
        <v>0</v>
      </c>
      <c r="V1789" s="1" t="n">
        <v>0</v>
      </c>
      <c r="W1789" s="186" t="s">
        <v>2607</v>
      </c>
      <c r="X1789" s="1" t="s">
        <v>2204</v>
      </c>
      <c r="Y1789" s="1" t="s">
        <v>309</v>
      </c>
    </row>
    <row r="1790" customFormat="false" ht="14.25" hidden="false" customHeight="true" outlineLevel="0" collapsed="false">
      <c r="A1790" s="1" t="s">
        <v>2606</v>
      </c>
      <c r="B1790" s="1" t="s">
        <v>305</v>
      </c>
      <c r="C1790" s="1" t="n">
        <v>0</v>
      </c>
      <c r="D1790" s="1" t="n">
        <v>200</v>
      </c>
      <c r="E1790" s="1" t="n">
        <v>976</v>
      </c>
      <c r="F1790" s="1" t="s">
        <v>306</v>
      </c>
      <c r="G1790" s="184" t="n">
        <v>0.001111</v>
      </c>
      <c r="H1790" s="184" t="n">
        <v>4.01E-005</v>
      </c>
      <c r="I1790" s="184" t="n">
        <v>-8.0584E-006</v>
      </c>
      <c r="J1790" s="184" t="n">
        <v>-5.619E-007</v>
      </c>
      <c r="K1790" s="184" t="n">
        <v>0.0011191</v>
      </c>
      <c r="L1790" s="184" t="n">
        <v>4.07E-005</v>
      </c>
      <c r="M1790" s="185" t="n">
        <v>2.08</v>
      </c>
      <c r="N1790" s="1" t="n">
        <v>0</v>
      </c>
      <c r="O1790" s="1" t="n">
        <v>0</v>
      </c>
      <c r="P1790" s="1" t="n">
        <v>0</v>
      </c>
      <c r="Q1790" s="1" t="n">
        <v>1</v>
      </c>
      <c r="R1790" s="1" t="n">
        <v>1.1191E-005</v>
      </c>
      <c r="S1790" s="1" t="n">
        <v>4.068E-007</v>
      </c>
      <c r="T1790" s="1" t="n">
        <v>3</v>
      </c>
      <c r="U1790" s="1" t="n">
        <v>0</v>
      </c>
      <c r="V1790" s="1" t="n">
        <v>0</v>
      </c>
      <c r="W1790" s="186" t="s">
        <v>2608</v>
      </c>
      <c r="X1790" s="1" t="s">
        <v>2204</v>
      </c>
      <c r="Y1790" s="1" t="s">
        <v>309</v>
      </c>
    </row>
    <row r="1791" customFormat="false" ht="14.25" hidden="false" customHeight="true" outlineLevel="0" collapsed="false">
      <c r="A1791" s="1" t="s">
        <v>2606</v>
      </c>
      <c r="B1791" s="1" t="s">
        <v>305</v>
      </c>
      <c r="C1791" s="1" t="n">
        <v>0</v>
      </c>
      <c r="D1791" s="1" t="n">
        <v>200</v>
      </c>
      <c r="E1791" s="1" t="n">
        <v>976</v>
      </c>
      <c r="F1791" s="1" t="s">
        <v>306</v>
      </c>
      <c r="G1791" s="184" t="n">
        <v>0.0011098</v>
      </c>
      <c r="H1791" s="184" t="n">
        <v>3.95E-005</v>
      </c>
      <c r="I1791" s="184" t="n">
        <v>-8.0584E-006</v>
      </c>
      <c r="J1791" s="184" t="n">
        <v>-5.619E-007</v>
      </c>
      <c r="K1791" s="184" t="n">
        <v>0.0011179</v>
      </c>
      <c r="L1791" s="184" t="n">
        <v>4.01E-005</v>
      </c>
      <c r="M1791" s="185" t="n">
        <v>2.05</v>
      </c>
      <c r="N1791" s="1" t="n">
        <v>0</v>
      </c>
      <c r="O1791" s="1" t="n">
        <v>0</v>
      </c>
      <c r="P1791" s="1" t="n">
        <v>0</v>
      </c>
      <c r="Q1791" s="1" t="n">
        <v>1</v>
      </c>
      <c r="R1791" s="1" t="n">
        <v>1.1179E-005</v>
      </c>
      <c r="S1791" s="1" t="n">
        <v>4.009E-007</v>
      </c>
      <c r="T1791" s="1" t="n">
        <v>3</v>
      </c>
      <c r="U1791" s="1" t="n">
        <v>0</v>
      </c>
      <c r="V1791" s="1" t="n">
        <v>0</v>
      </c>
      <c r="W1791" s="186" t="s">
        <v>2609</v>
      </c>
      <c r="X1791" s="1" t="s">
        <v>2204</v>
      </c>
      <c r="Y1791" s="1" t="s">
        <v>309</v>
      </c>
    </row>
    <row r="1792" customFormat="false" ht="14.25" hidden="false" customHeight="true" outlineLevel="0" collapsed="false">
      <c r="A1792" s="1" t="s">
        <v>2610</v>
      </c>
      <c r="B1792" s="1" t="s">
        <v>305</v>
      </c>
      <c r="C1792" s="1" t="n">
        <v>0</v>
      </c>
      <c r="D1792" s="1" t="n">
        <v>200</v>
      </c>
      <c r="E1792" s="1" t="n">
        <v>976</v>
      </c>
      <c r="F1792" s="1" t="s">
        <v>306</v>
      </c>
      <c r="G1792" s="184" t="n">
        <v>0.00072398</v>
      </c>
      <c r="H1792" s="184" t="n">
        <v>2.7504E-005</v>
      </c>
      <c r="I1792" s="184" t="n">
        <v>-8.0584E-006</v>
      </c>
      <c r="J1792" s="184" t="n">
        <v>-5.619E-007</v>
      </c>
      <c r="K1792" s="184" t="n">
        <v>0.00073204</v>
      </c>
      <c r="L1792" s="184" t="n">
        <v>2.8066E-005</v>
      </c>
      <c r="M1792" s="185" t="n">
        <v>2.2</v>
      </c>
      <c r="N1792" s="1" t="n">
        <v>0</v>
      </c>
      <c r="O1792" s="1" t="n">
        <v>0</v>
      </c>
      <c r="P1792" s="1" t="n">
        <v>0</v>
      </c>
      <c r="Q1792" s="1" t="n">
        <v>1</v>
      </c>
      <c r="R1792" s="1" t="n">
        <v>7.3204E-006</v>
      </c>
      <c r="S1792" s="1" t="n">
        <v>2.807E-007</v>
      </c>
      <c r="T1792" s="1" t="n">
        <v>3</v>
      </c>
      <c r="U1792" s="1" t="n">
        <v>0</v>
      </c>
      <c r="V1792" s="1" t="n">
        <v>0</v>
      </c>
      <c r="W1792" s="186" t="s">
        <v>2611</v>
      </c>
      <c r="X1792" s="1" t="s">
        <v>2204</v>
      </c>
      <c r="Y1792" s="1" t="s">
        <v>309</v>
      </c>
    </row>
    <row r="1793" customFormat="false" ht="14.25" hidden="false" customHeight="true" outlineLevel="0" collapsed="false">
      <c r="A1793" s="1" t="s">
        <v>2610</v>
      </c>
      <c r="B1793" s="1" t="s">
        <v>305</v>
      </c>
      <c r="C1793" s="1" t="n">
        <v>0</v>
      </c>
      <c r="D1793" s="1" t="n">
        <v>200</v>
      </c>
      <c r="E1793" s="1" t="n">
        <v>976</v>
      </c>
      <c r="F1793" s="1" t="s">
        <v>306</v>
      </c>
      <c r="G1793" s="184" t="n">
        <v>0.00072383</v>
      </c>
      <c r="H1793" s="184" t="n">
        <v>2.7623E-005</v>
      </c>
      <c r="I1793" s="184" t="n">
        <v>-8.0584E-006</v>
      </c>
      <c r="J1793" s="184" t="n">
        <v>-5.619E-007</v>
      </c>
      <c r="K1793" s="184" t="n">
        <v>0.00073189</v>
      </c>
      <c r="L1793" s="184" t="n">
        <v>2.8184E-005</v>
      </c>
      <c r="M1793" s="185" t="n">
        <v>2.21</v>
      </c>
      <c r="N1793" s="1" t="n">
        <v>0</v>
      </c>
      <c r="O1793" s="1" t="n">
        <v>0</v>
      </c>
      <c r="P1793" s="1" t="n">
        <v>0</v>
      </c>
      <c r="Q1793" s="1" t="n">
        <v>1</v>
      </c>
      <c r="R1793" s="1" t="n">
        <v>7.3189E-006</v>
      </c>
      <c r="S1793" s="1" t="n">
        <v>2.818E-007</v>
      </c>
      <c r="T1793" s="1" t="n">
        <v>3</v>
      </c>
      <c r="U1793" s="1" t="n">
        <v>0</v>
      </c>
      <c r="V1793" s="1" t="n">
        <v>0</v>
      </c>
      <c r="W1793" s="186" t="s">
        <v>2612</v>
      </c>
      <c r="X1793" s="1" t="s">
        <v>2204</v>
      </c>
      <c r="Y1793" s="1" t="s">
        <v>309</v>
      </c>
    </row>
    <row r="1794" customFormat="false" ht="14.25" hidden="false" customHeight="true" outlineLevel="0" collapsed="false">
      <c r="A1794" s="1" t="s">
        <v>2610</v>
      </c>
      <c r="B1794" s="1" t="s">
        <v>305</v>
      </c>
      <c r="C1794" s="1" t="n">
        <v>0</v>
      </c>
      <c r="D1794" s="1" t="n">
        <v>200</v>
      </c>
      <c r="E1794" s="1" t="n">
        <v>976</v>
      </c>
      <c r="F1794" s="1" t="s">
        <v>306</v>
      </c>
      <c r="G1794" s="184" t="n">
        <v>0.00072357</v>
      </c>
      <c r="H1794" s="184" t="n">
        <v>2.7384E-005</v>
      </c>
      <c r="I1794" s="184" t="n">
        <v>-8.0584E-006</v>
      </c>
      <c r="J1794" s="184" t="n">
        <v>-5.619E-007</v>
      </c>
      <c r="K1794" s="184" t="n">
        <v>0.00073163</v>
      </c>
      <c r="L1794" s="184" t="n">
        <v>2.7946E-005</v>
      </c>
      <c r="M1794" s="185" t="n">
        <v>2.19</v>
      </c>
      <c r="N1794" s="1" t="n">
        <v>0</v>
      </c>
      <c r="O1794" s="1" t="n">
        <v>0</v>
      </c>
      <c r="P1794" s="1" t="n">
        <v>0</v>
      </c>
      <c r="Q1794" s="1" t="n">
        <v>1</v>
      </c>
      <c r="R1794" s="1" t="n">
        <v>7.3163E-006</v>
      </c>
      <c r="S1794" s="1" t="n">
        <v>2.795E-007</v>
      </c>
      <c r="T1794" s="1" t="n">
        <v>3</v>
      </c>
      <c r="U1794" s="1" t="n">
        <v>0</v>
      </c>
      <c r="V1794" s="1" t="n">
        <v>0</v>
      </c>
      <c r="W1794" s="186" t="s">
        <v>2613</v>
      </c>
      <c r="X1794" s="1" t="s">
        <v>2204</v>
      </c>
      <c r="Y1794" s="1" t="s">
        <v>309</v>
      </c>
    </row>
    <row r="1795" customFormat="false" ht="14.25" hidden="false" customHeight="true" outlineLevel="0" collapsed="false">
      <c r="A1795" s="1" t="s">
        <v>2614</v>
      </c>
      <c r="B1795" s="1" t="s">
        <v>305</v>
      </c>
      <c r="C1795" s="1" t="n">
        <v>0</v>
      </c>
      <c r="D1795" s="1" t="n">
        <v>200</v>
      </c>
      <c r="E1795" s="1" t="n">
        <v>976</v>
      </c>
      <c r="F1795" s="1" t="s">
        <v>306</v>
      </c>
      <c r="G1795" s="184" t="n">
        <v>0.00090214</v>
      </c>
      <c r="H1795" s="184" t="n">
        <v>3.2851E-005</v>
      </c>
      <c r="I1795" s="184" t="n">
        <v>-8.0584E-006</v>
      </c>
      <c r="J1795" s="184" t="n">
        <v>-5.619E-007</v>
      </c>
      <c r="K1795" s="184" t="n">
        <v>0.0009102</v>
      </c>
      <c r="L1795" s="184" t="n">
        <v>3.3413E-005</v>
      </c>
      <c r="M1795" s="185" t="n">
        <v>2.1</v>
      </c>
      <c r="N1795" s="1" t="n">
        <v>0</v>
      </c>
      <c r="O1795" s="1" t="n">
        <v>0</v>
      </c>
      <c r="P1795" s="1" t="n">
        <v>0</v>
      </c>
      <c r="Q1795" s="1" t="n">
        <v>1</v>
      </c>
      <c r="R1795" s="1" t="n">
        <v>9.102E-006</v>
      </c>
      <c r="S1795" s="1" t="n">
        <v>3.341E-007</v>
      </c>
      <c r="T1795" s="1" t="n">
        <v>3</v>
      </c>
      <c r="U1795" s="1" t="n">
        <v>0</v>
      </c>
      <c r="V1795" s="1" t="n">
        <v>0</v>
      </c>
      <c r="W1795" s="186" t="s">
        <v>2615</v>
      </c>
      <c r="X1795" s="1" t="s">
        <v>2204</v>
      </c>
      <c r="Y1795" s="1" t="s">
        <v>309</v>
      </c>
    </row>
    <row r="1796" customFormat="false" ht="14.25" hidden="false" customHeight="true" outlineLevel="0" collapsed="false">
      <c r="A1796" s="1" t="s">
        <v>2614</v>
      </c>
      <c r="B1796" s="1" t="s">
        <v>305</v>
      </c>
      <c r="C1796" s="1" t="n">
        <v>0</v>
      </c>
      <c r="D1796" s="1" t="n">
        <v>200</v>
      </c>
      <c r="E1796" s="1" t="n">
        <v>976</v>
      </c>
      <c r="F1796" s="1" t="s">
        <v>306</v>
      </c>
      <c r="G1796" s="184" t="n">
        <v>0.00090153</v>
      </c>
      <c r="H1796" s="184" t="n">
        <v>3.262E-005</v>
      </c>
      <c r="I1796" s="184" t="n">
        <v>-8.0584E-006</v>
      </c>
      <c r="J1796" s="184" t="n">
        <v>-5.619E-007</v>
      </c>
      <c r="K1796" s="184" t="n">
        <v>0.00090959</v>
      </c>
      <c r="L1796" s="184" t="n">
        <v>3.3182E-005</v>
      </c>
      <c r="M1796" s="185" t="n">
        <v>2.09</v>
      </c>
      <c r="N1796" s="1" t="n">
        <v>0</v>
      </c>
      <c r="O1796" s="1" t="n">
        <v>0</v>
      </c>
      <c r="P1796" s="1" t="n">
        <v>0</v>
      </c>
      <c r="Q1796" s="1" t="n">
        <v>1</v>
      </c>
      <c r="R1796" s="1" t="n">
        <v>9.0959E-006</v>
      </c>
      <c r="S1796" s="1" t="n">
        <v>3.318E-007</v>
      </c>
      <c r="T1796" s="1" t="n">
        <v>3</v>
      </c>
      <c r="U1796" s="1" t="n">
        <v>0</v>
      </c>
      <c r="V1796" s="1" t="n">
        <v>0</v>
      </c>
      <c r="W1796" s="186" t="s">
        <v>2616</v>
      </c>
      <c r="X1796" s="1" t="s">
        <v>2204</v>
      </c>
      <c r="Y1796" s="1" t="s">
        <v>309</v>
      </c>
    </row>
    <row r="1797" customFormat="false" ht="14.25" hidden="false" customHeight="true" outlineLevel="0" collapsed="false">
      <c r="A1797" s="1" t="s">
        <v>2614</v>
      </c>
      <c r="B1797" s="1" t="s">
        <v>305</v>
      </c>
      <c r="C1797" s="1" t="n">
        <v>0</v>
      </c>
      <c r="D1797" s="1" t="n">
        <v>200</v>
      </c>
      <c r="E1797" s="1" t="n">
        <v>976</v>
      </c>
      <c r="F1797" s="1" t="s">
        <v>306</v>
      </c>
      <c r="G1797" s="184" t="n">
        <v>0.00090163</v>
      </c>
      <c r="H1797" s="184" t="n">
        <v>3.3072E-005</v>
      </c>
      <c r="I1797" s="184" t="n">
        <v>-8.0584E-006</v>
      </c>
      <c r="J1797" s="184" t="n">
        <v>-5.619E-007</v>
      </c>
      <c r="K1797" s="184" t="n">
        <v>0.00090969</v>
      </c>
      <c r="L1797" s="184" t="n">
        <v>3.3634E-005</v>
      </c>
      <c r="M1797" s="185" t="n">
        <v>2.12</v>
      </c>
      <c r="N1797" s="1" t="n">
        <v>0</v>
      </c>
      <c r="O1797" s="1" t="n">
        <v>0</v>
      </c>
      <c r="P1797" s="1" t="n">
        <v>0</v>
      </c>
      <c r="Q1797" s="1" t="n">
        <v>1</v>
      </c>
      <c r="R1797" s="1" t="n">
        <v>9.0969E-006</v>
      </c>
      <c r="S1797" s="1" t="n">
        <v>3.363E-007</v>
      </c>
      <c r="T1797" s="1" t="n">
        <v>3</v>
      </c>
      <c r="U1797" s="1" t="n">
        <v>0</v>
      </c>
      <c r="V1797" s="1" t="n">
        <v>0</v>
      </c>
      <c r="W1797" s="186" t="s">
        <v>1990</v>
      </c>
      <c r="X1797" s="1" t="s">
        <v>2204</v>
      </c>
      <c r="Y1797" s="1" t="s">
        <v>309</v>
      </c>
    </row>
    <row r="1798" customFormat="false" ht="14.25" hidden="false" customHeight="true" outlineLevel="0" collapsed="false">
      <c r="A1798" s="1" t="s">
        <v>2617</v>
      </c>
      <c r="B1798" s="1" t="s">
        <v>305</v>
      </c>
      <c r="C1798" s="1" t="n">
        <v>0</v>
      </c>
      <c r="D1798" s="1" t="n">
        <v>200</v>
      </c>
      <c r="E1798" s="1" t="n">
        <v>976</v>
      </c>
      <c r="F1798" s="1" t="s">
        <v>306</v>
      </c>
      <c r="G1798" s="184" t="n">
        <v>0.0032112</v>
      </c>
      <c r="H1798" s="184" t="n">
        <v>0.0001042</v>
      </c>
      <c r="I1798" s="184" t="n">
        <v>-8.0584E-006</v>
      </c>
      <c r="J1798" s="184" t="n">
        <v>-5.619E-007</v>
      </c>
      <c r="K1798" s="184" t="n">
        <v>0.0032193</v>
      </c>
      <c r="L1798" s="184" t="n">
        <v>0.0001048</v>
      </c>
      <c r="M1798" s="185" t="n">
        <v>1.86</v>
      </c>
      <c r="N1798" s="1" t="n">
        <v>0</v>
      </c>
      <c r="O1798" s="1" t="n">
        <v>0</v>
      </c>
      <c r="P1798" s="1" t="n">
        <v>0</v>
      </c>
      <c r="Q1798" s="1" t="n">
        <v>1</v>
      </c>
      <c r="R1798" s="1" t="n">
        <v>3.2193E-005</v>
      </c>
      <c r="S1798" s="1" t="n">
        <v>1.0478E-006</v>
      </c>
      <c r="T1798" s="1" t="n">
        <v>4</v>
      </c>
      <c r="U1798" s="1" t="n">
        <v>0</v>
      </c>
      <c r="V1798" s="1" t="n">
        <v>0</v>
      </c>
      <c r="W1798" s="186" t="s">
        <v>2618</v>
      </c>
      <c r="X1798" s="1" t="s">
        <v>2204</v>
      </c>
      <c r="Y1798" s="1" t="s">
        <v>309</v>
      </c>
    </row>
    <row r="1799" customFormat="false" ht="14.25" hidden="false" customHeight="true" outlineLevel="0" collapsed="false">
      <c r="A1799" s="1" t="s">
        <v>2617</v>
      </c>
      <c r="B1799" s="1" t="s">
        <v>305</v>
      </c>
      <c r="C1799" s="1" t="n">
        <v>0</v>
      </c>
      <c r="D1799" s="1" t="n">
        <v>200</v>
      </c>
      <c r="E1799" s="1" t="n">
        <v>976</v>
      </c>
      <c r="F1799" s="1" t="s">
        <v>306</v>
      </c>
      <c r="G1799" s="184" t="n">
        <v>0.0032121</v>
      </c>
      <c r="H1799" s="184" t="n">
        <v>0.0001047</v>
      </c>
      <c r="I1799" s="184" t="n">
        <v>-8.0584E-006</v>
      </c>
      <c r="J1799" s="184" t="n">
        <v>-5.619E-007</v>
      </c>
      <c r="K1799" s="184" t="n">
        <v>0.0032202</v>
      </c>
      <c r="L1799" s="184" t="n">
        <v>0.0001052</v>
      </c>
      <c r="M1799" s="185" t="n">
        <v>1.87</v>
      </c>
      <c r="N1799" s="1" t="n">
        <v>0</v>
      </c>
      <c r="O1799" s="1" t="n">
        <v>0</v>
      </c>
      <c r="P1799" s="1" t="n">
        <v>0</v>
      </c>
      <c r="Q1799" s="1" t="n">
        <v>1</v>
      </c>
      <c r="R1799" s="1" t="n">
        <v>3.2202E-005</v>
      </c>
      <c r="S1799" s="1" t="n">
        <v>1.0523E-006</v>
      </c>
      <c r="T1799" s="1" t="n">
        <v>4</v>
      </c>
      <c r="U1799" s="1" t="n">
        <v>0</v>
      </c>
      <c r="V1799" s="1" t="n">
        <v>0</v>
      </c>
      <c r="W1799" s="186" t="s">
        <v>2619</v>
      </c>
      <c r="X1799" s="1" t="s">
        <v>2204</v>
      </c>
      <c r="Y1799" s="1" t="s">
        <v>309</v>
      </c>
    </row>
    <row r="1800" customFormat="false" ht="14.25" hidden="false" customHeight="true" outlineLevel="0" collapsed="false">
      <c r="A1800" s="1" t="s">
        <v>2617</v>
      </c>
      <c r="B1800" s="1" t="s">
        <v>305</v>
      </c>
      <c r="C1800" s="1" t="n">
        <v>0</v>
      </c>
      <c r="D1800" s="1" t="n">
        <v>200</v>
      </c>
      <c r="E1800" s="1" t="n">
        <v>976</v>
      </c>
      <c r="F1800" s="1" t="s">
        <v>306</v>
      </c>
      <c r="G1800" s="184" t="n">
        <v>0.0032125</v>
      </c>
      <c r="H1800" s="184" t="n">
        <v>0.0001047</v>
      </c>
      <c r="I1800" s="184" t="n">
        <v>-8.0584E-006</v>
      </c>
      <c r="J1800" s="184" t="n">
        <v>-5.619E-007</v>
      </c>
      <c r="K1800" s="184" t="n">
        <v>0.0032206</v>
      </c>
      <c r="L1800" s="184" t="n">
        <v>0.0001053</v>
      </c>
      <c r="M1800" s="185" t="n">
        <v>1.87</v>
      </c>
      <c r="N1800" s="1" t="n">
        <v>0</v>
      </c>
      <c r="O1800" s="1" t="n">
        <v>0</v>
      </c>
      <c r="P1800" s="1" t="n">
        <v>0</v>
      </c>
      <c r="Q1800" s="1" t="n">
        <v>1</v>
      </c>
      <c r="R1800" s="1" t="n">
        <v>3.2206E-005</v>
      </c>
      <c r="S1800" s="1" t="n">
        <v>1.0531E-006</v>
      </c>
      <c r="T1800" s="1" t="n">
        <v>4</v>
      </c>
      <c r="U1800" s="1" t="n">
        <v>0</v>
      </c>
      <c r="V1800" s="1" t="n">
        <v>0</v>
      </c>
      <c r="W1800" s="186" t="s">
        <v>2620</v>
      </c>
      <c r="X1800" s="1" t="s">
        <v>2204</v>
      </c>
      <c r="Y1800" s="1" t="s">
        <v>309</v>
      </c>
    </row>
  </sheetData>
  <printOptions headings="false" gridLines="false" gridLinesSet="true" horizontalCentered="false" verticalCentered="false"/>
  <pageMargins left="0.7" right="0.7" top="0" bottom="0"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O1000"/>
  <sheetViews>
    <sheetView showFormulas="false" showGridLines="true" showRowColHeaders="true" showZeros="true" rightToLeft="false" tabSelected="false" showOutlineSymbols="true" defaultGridColor="true" view="normal" topLeftCell="AA1" colorId="64" zoomScale="100" zoomScaleNormal="100" zoomScalePageLayoutView="100" workbookViewId="0">
      <selection pane="topLeft" activeCell="AH15" activeCellId="0" sqref="AH15"/>
    </sheetView>
  </sheetViews>
  <sheetFormatPr defaultColWidth="12.7421875" defaultRowHeight="12.75" customHeight="true" zeroHeight="false" outlineLevelRow="0" outlineLevelCol="0"/>
  <cols>
    <col collapsed="false" customWidth="true" hidden="false" outlineLevel="0" max="41" min="1" style="1" width="11.57"/>
  </cols>
  <sheetData>
    <row r="1" customFormat="false" ht="14.25" hidden="false" customHeight="true" outlineLevel="0" collapsed="false">
      <c r="A1" s="188" t="s">
        <v>271</v>
      </c>
      <c r="B1" s="188" t="s">
        <v>272</v>
      </c>
      <c r="C1" s="188" t="s">
        <v>273</v>
      </c>
      <c r="D1" s="188" t="s">
        <v>274</v>
      </c>
      <c r="E1" s="188" t="s">
        <v>275</v>
      </c>
      <c r="F1" s="188" t="s">
        <v>276</v>
      </c>
      <c r="G1" s="189" t="s">
        <v>277</v>
      </c>
      <c r="H1" s="189" t="s">
        <v>278</v>
      </c>
      <c r="I1" s="189" t="s">
        <v>279</v>
      </c>
      <c r="J1" s="189" t="s">
        <v>280</v>
      </c>
      <c r="K1" s="189" t="s">
        <v>281</v>
      </c>
      <c r="L1" s="189" t="s">
        <v>282</v>
      </c>
      <c r="M1" s="185" t="s">
        <v>283</v>
      </c>
      <c r="N1" s="188" t="s">
        <v>284</v>
      </c>
      <c r="O1" s="188" t="s">
        <v>285</v>
      </c>
      <c r="P1" s="188" t="s">
        <v>286</v>
      </c>
      <c r="Q1" s="188" t="s">
        <v>287</v>
      </c>
      <c r="R1" s="188" t="s">
        <v>288</v>
      </c>
      <c r="S1" s="188" t="s">
        <v>289</v>
      </c>
      <c r="T1" s="188" t="s">
        <v>290</v>
      </c>
      <c r="U1" s="188" t="s">
        <v>291</v>
      </c>
      <c r="V1" s="188" t="s">
        <v>292</v>
      </c>
      <c r="W1" s="188" t="s">
        <v>293</v>
      </c>
      <c r="X1" s="188" t="s">
        <v>294</v>
      </c>
      <c r="Y1" s="188" t="s">
        <v>295</v>
      </c>
      <c r="Z1" s="188" t="s">
        <v>296</v>
      </c>
      <c r="AA1" s="188"/>
      <c r="AB1" s="188"/>
      <c r="AC1" s="188"/>
      <c r="AD1" s="188" t="s">
        <v>155</v>
      </c>
      <c r="AE1" s="1" t="s">
        <v>297</v>
      </c>
      <c r="AF1" s="1" t="s">
        <v>298</v>
      </c>
      <c r="AG1" s="188" t="s">
        <v>299</v>
      </c>
      <c r="AH1" s="188" t="s">
        <v>300</v>
      </c>
      <c r="AI1" s="188" t="s">
        <v>279</v>
      </c>
      <c r="AJ1" s="188" t="s">
        <v>280</v>
      </c>
      <c r="AK1" s="188" t="s">
        <v>301</v>
      </c>
      <c r="AL1" s="188" t="s">
        <v>302</v>
      </c>
      <c r="AM1" s="189" t="s">
        <v>303</v>
      </c>
      <c r="AN1" s="188"/>
      <c r="AO1" s="189" t="s">
        <v>143</v>
      </c>
    </row>
    <row r="2" customFormat="false" ht="14.25" hidden="false" customHeight="true" outlineLevel="0" collapsed="false">
      <c r="A2" s="188" t="s">
        <v>304</v>
      </c>
      <c r="B2" s="188" t="s">
        <v>305</v>
      </c>
      <c r="C2" s="185" t="n">
        <v>0</v>
      </c>
      <c r="D2" s="185" t="n">
        <v>200</v>
      </c>
      <c r="E2" s="185" t="n">
        <v>15616</v>
      </c>
      <c r="F2" s="188" t="s">
        <v>306</v>
      </c>
      <c r="G2" s="190" t="n">
        <v>0.0016</v>
      </c>
      <c r="H2" s="190" t="n">
        <v>0.0001034</v>
      </c>
      <c r="I2" s="190" t="n">
        <v>-1.03E-005</v>
      </c>
      <c r="J2" s="190" t="n">
        <v>-8.67E-007</v>
      </c>
      <c r="K2" s="190" t="n">
        <v>0.00161</v>
      </c>
      <c r="L2" s="190" t="n">
        <v>0.0001043</v>
      </c>
      <c r="M2" s="185" t="n">
        <v>3.71</v>
      </c>
      <c r="N2" s="185" t="n">
        <v>0</v>
      </c>
      <c r="O2" s="190" t="n">
        <v>0</v>
      </c>
      <c r="P2" s="190" t="n">
        <v>0</v>
      </c>
      <c r="Q2" s="185" t="n">
        <v>1</v>
      </c>
      <c r="R2" s="190" t="n">
        <v>1.606E-005</v>
      </c>
      <c r="S2" s="190" t="n">
        <v>1.04E-006</v>
      </c>
      <c r="T2" s="185" t="n">
        <v>4</v>
      </c>
      <c r="U2" s="185" t="n">
        <v>0</v>
      </c>
      <c r="V2" s="185" t="n">
        <v>0</v>
      </c>
      <c r="W2" s="191" t="s">
        <v>1510</v>
      </c>
      <c r="X2" s="192" t="n">
        <v>45215</v>
      </c>
      <c r="Y2" s="188" t="s">
        <v>309</v>
      </c>
      <c r="Z2" s="188"/>
      <c r="AA2" s="188"/>
      <c r="AB2" s="188"/>
      <c r="AC2" s="188"/>
      <c r="AD2" s="185" t="n">
        <v>2</v>
      </c>
      <c r="AE2" s="185" t="n">
        <v>1</v>
      </c>
      <c r="AF2" s="193" t="str">
        <f aca="true">INDIRECT("A"&amp;AD2)</f>
        <v>1-ALL</v>
      </c>
      <c r="AG2" s="193" t="n">
        <f aca="true">INDIRECT("D"&amp;AD2)</f>
        <v>200</v>
      </c>
      <c r="AH2" s="193" t="n">
        <f aca="true">INDIRECT("E"&amp;AD2)</f>
        <v>15616</v>
      </c>
      <c r="AI2" s="194" t="n">
        <f aca="true">INDIRECT("I"&amp;AD2)</f>
        <v>-1.03E-005</v>
      </c>
      <c r="AJ2" s="194" t="n">
        <f aca="true">INDIRECT("J"&amp;AD2)</f>
        <v>-8.67E-007</v>
      </c>
      <c r="AK2" s="194" t="n">
        <f aca="true">AVERAGE(INDIRECT("K"&amp;AD2):INDIRECT("K"&amp;AD3-1))</f>
        <v>0.00161</v>
      </c>
      <c r="AL2" s="194" t="n">
        <f aca="true">AVERAGE(INDIRECT("L"&amp;AD2):INDIRECT("L"&amp;AD3-1))</f>
        <v>0.000104366666666667</v>
      </c>
      <c r="AM2" s="190" t="n">
        <f aca="false">(ABS(AK2)/AK2*SQRT((AK2)^2+(AL2)^2))</f>
        <v>0.00161337918702056</v>
      </c>
      <c r="AN2" s="188"/>
      <c r="AO2" s="190" t="n">
        <f aca="true">STDEV(INDIRECT("K"&amp;AD2):INDIRECT("K"&amp;AD3-1))</f>
        <v>0</v>
      </c>
    </row>
    <row r="3" customFormat="false" ht="14.25" hidden="false" customHeight="true" outlineLevel="0" collapsed="false">
      <c r="A3" s="188" t="s">
        <v>304</v>
      </c>
      <c r="B3" s="188" t="s">
        <v>305</v>
      </c>
      <c r="C3" s="185" t="n">
        <v>0</v>
      </c>
      <c r="D3" s="185" t="n">
        <v>200</v>
      </c>
      <c r="E3" s="185" t="n">
        <v>15616</v>
      </c>
      <c r="F3" s="188" t="s">
        <v>306</v>
      </c>
      <c r="G3" s="190" t="n">
        <v>0.0016</v>
      </c>
      <c r="H3" s="190" t="n">
        <v>0.0001038</v>
      </c>
      <c r="I3" s="190" t="n">
        <v>-1.03E-005</v>
      </c>
      <c r="J3" s="190" t="n">
        <v>-8.67E-007</v>
      </c>
      <c r="K3" s="190" t="n">
        <v>0.00161</v>
      </c>
      <c r="L3" s="190" t="n">
        <v>0.0001047</v>
      </c>
      <c r="M3" s="187" t="s">
        <v>2621</v>
      </c>
      <c r="N3" s="185" t="n">
        <v>0</v>
      </c>
      <c r="O3" s="190" t="n">
        <v>0</v>
      </c>
      <c r="P3" s="190" t="n">
        <v>0</v>
      </c>
      <c r="Q3" s="185" t="n">
        <v>1</v>
      </c>
      <c r="R3" s="190" t="n">
        <v>1.606E-005</v>
      </c>
      <c r="S3" s="190" t="n">
        <v>1.05E-006</v>
      </c>
      <c r="T3" s="185" t="n">
        <v>4</v>
      </c>
      <c r="U3" s="185" t="n">
        <v>0</v>
      </c>
      <c r="V3" s="185" t="n">
        <v>0</v>
      </c>
      <c r="W3" s="191" t="s">
        <v>2622</v>
      </c>
      <c r="X3" s="192" t="n">
        <v>45215</v>
      </c>
      <c r="Y3" s="188" t="s">
        <v>309</v>
      </c>
      <c r="Z3" s="188"/>
      <c r="AA3" s="188"/>
      <c r="AB3" s="188"/>
      <c r="AC3" s="188"/>
      <c r="AD3" s="185" t="n">
        <v>5</v>
      </c>
      <c r="AE3" s="185" t="n">
        <v>2</v>
      </c>
      <c r="AF3" s="193" t="str">
        <f aca="true">INDIRECT("A"&amp;AD3)</f>
        <v>2-ALL</v>
      </c>
      <c r="AG3" s="193" t="n">
        <f aca="true">INDIRECT("D"&amp;AD3)</f>
        <v>200</v>
      </c>
      <c r="AH3" s="193" t="n">
        <f aca="true">INDIRECT("E"&amp;AD3)</f>
        <v>15616</v>
      </c>
      <c r="AI3" s="194" t="n">
        <f aca="true">INDIRECT("I"&amp;AD3)</f>
        <v>-1.03E-005</v>
      </c>
      <c r="AJ3" s="194" t="n">
        <f aca="true">INDIRECT("J"&amp;AD3)</f>
        <v>-8.67E-007</v>
      </c>
      <c r="AK3" s="194" t="n">
        <f aca="true">AVERAGE(INDIRECT("K"&amp;AD3):INDIRECT("K"&amp;AD4-1))</f>
        <v>0.00115</v>
      </c>
      <c r="AL3" s="194" t="n">
        <f aca="true">AVERAGE(INDIRECT("L"&amp;AD3):INDIRECT("L"&amp;AD4-1))</f>
        <v>7.78E-005</v>
      </c>
      <c r="AM3" s="190" t="n">
        <f aca="false">(ABS(AK3)/AK3*SQRT((AK3)^2+(AL3)^2))</f>
        <v>0.00115262866526909</v>
      </c>
      <c r="AN3" s="188"/>
      <c r="AO3" s="190" t="n">
        <f aca="true">STDEV(INDIRECT("K"&amp;AD3):INDIRECT("K"&amp;AD4-1))</f>
        <v>0</v>
      </c>
    </row>
    <row r="4" customFormat="false" ht="14.25" hidden="false" customHeight="true" outlineLevel="0" collapsed="false">
      <c r="A4" s="188" t="s">
        <v>304</v>
      </c>
      <c r="B4" s="188" t="s">
        <v>305</v>
      </c>
      <c r="C4" s="185" t="n">
        <v>0</v>
      </c>
      <c r="D4" s="185" t="n">
        <v>200</v>
      </c>
      <c r="E4" s="185" t="n">
        <v>15616</v>
      </c>
      <c r="F4" s="188" t="s">
        <v>306</v>
      </c>
      <c r="G4" s="190" t="n">
        <v>0.0016</v>
      </c>
      <c r="H4" s="190" t="n">
        <v>0.0001033</v>
      </c>
      <c r="I4" s="190" t="n">
        <v>-1.03E-005</v>
      </c>
      <c r="J4" s="190" t="n">
        <v>-8.67E-007</v>
      </c>
      <c r="K4" s="190" t="n">
        <v>0.00161</v>
      </c>
      <c r="L4" s="190" t="n">
        <v>0.0001041</v>
      </c>
      <c r="M4" s="185" t="n">
        <v>3.71</v>
      </c>
      <c r="N4" s="185" t="n">
        <v>0</v>
      </c>
      <c r="O4" s="190" t="n">
        <v>0</v>
      </c>
      <c r="P4" s="190" t="n">
        <v>0</v>
      </c>
      <c r="Q4" s="185" t="n">
        <v>1</v>
      </c>
      <c r="R4" s="190" t="n">
        <v>1.606E-005</v>
      </c>
      <c r="S4" s="190" t="n">
        <v>1.04E-006</v>
      </c>
      <c r="T4" s="185" t="n">
        <v>4</v>
      </c>
      <c r="U4" s="185" t="n">
        <v>0</v>
      </c>
      <c r="V4" s="185" t="n">
        <v>0</v>
      </c>
      <c r="W4" s="191" t="s">
        <v>2623</v>
      </c>
      <c r="X4" s="192" t="n">
        <v>45215</v>
      </c>
      <c r="Y4" s="188" t="s">
        <v>309</v>
      </c>
      <c r="Z4" s="188"/>
      <c r="AA4" s="188"/>
      <c r="AB4" s="188"/>
      <c r="AC4" s="188"/>
      <c r="AD4" s="185" t="n">
        <v>8</v>
      </c>
      <c r="AE4" s="185" t="n">
        <v>3</v>
      </c>
      <c r="AF4" s="193" t="str">
        <f aca="true">INDIRECT("A"&amp;AD4)</f>
        <v>3-ALL</v>
      </c>
      <c r="AG4" s="193" t="n">
        <f aca="true">INDIRECT("D"&amp;AD4)</f>
        <v>200</v>
      </c>
      <c r="AH4" s="193" t="n">
        <f aca="true">INDIRECT("E"&amp;AD4)</f>
        <v>15616</v>
      </c>
      <c r="AI4" s="194" t="n">
        <f aca="true">INDIRECT("I"&amp;AD4)</f>
        <v>-1.03E-005</v>
      </c>
      <c r="AJ4" s="194" t="n">
        <f aca="true">INDIRECT("J"&amp;AD4)</f>
        <v>-8.67E-007</v>
      </c>
      <c r="AK4" s="194" t="n">
        <f aca="true">AVERAGE(INDIRECT("K"&amp;AD4):INDIRECT("K"&amp;AD5-1))</f>
        <v>0.00127</v>
      </c>
      <c r="AL4" s="194" t="n">
        <f aca="true">AVERAGE(INDIRECT("L"&amp;AD4):INDIRECT("L"&amp;AD5-1))</f>
        <v>8.54333333333333E-005</v>
      </c>
      <c r="AM4" s="190" t="n">
        <f aca="false">(ABS(AK4)/AK4*SQRT((AK4)^2+(AL4)^2))</f>
        <v>0.00127287032114212</v>
      </c>
      <c r="AN4" s="188"/>
      <c r="AO4" s="190" t="n">
        <f aca="true">STDEV(INDIRECT("K"&amp;AD4):INDIRECT("K"&amp;AD5-1))</f>
        <v>0</v>
      </c>
    </row>
    <row r="5" customFormat="false" ht="14.25" hidden="false" customHeight="true" outlineLevel="0" collapsed="false">
      <c r="A5" s="188" t="s">
        <v>332</v>
      </c>
      <c r="B5" s="188" t="s">
        <v>305</v>
      </c>
      <c r="C5" s="185" t="n">
        <v>0</v>
      </c>
      <c r="D5" s="185" t="n">
        <v>200</v>
      </c>
      <c r="E5" s="185" t="n">
        <v>15616</v>
      </c>
      <c r="F5" s="188" t="s">
        <v>306</v>
      </c>
      <c r="G5" s="190" t="n">
        <v>0.00114</v>
      </c>
      <c r="H5" s="190" t="n">
        <v>7.7E-005</v>
      </c>
      <c r="I5" s="190" t="n">
        <v>-1.03E-005</v>
      </c>
      <c r="J5" s="190" t="n">
        <v>-8.67E-007</v>
      </c>
      <c r="K5" s="190" t="n">
        <v>0.00115</v>
      </c>
      <c r="L5" s="190" t="n">
        <v>7.78E-005</v>
      </c>
      <c r="M5" s="187" t="s">
        <v>2624</v>
      </c>
      <c r="N5" s="185" t="n">
        <v>0</v>
      </c>
      <c r="O5" s="190" t="n">
        <v>0</v>
      </c>
      <c r="P5" s="190" t="n">
        <v>0</v>
      </c>
      <c r="Q5" s="185" t="n">
        <v>1</v>
      </c>
      <c r="R5" s="190" t="n">
        <v>1.15E-005</v>
      </c>
      <c r="S5" s="190" t="n">
        <v>7.783E-007</v>
      </c>
      <c r="T5" s="185" t="n">
        <v>4</v>
      </c>
      <c r="U5" s="185" t="n">
        <v>0</v>
      </c>
      <c r="V5" s="185" t="n">
        <v>0</v>
      </c>
      <c r="W5" s="191" t="s">
        <v>2625</v>
      </c>
      <c r="X5" s="192" t="n">
        <v>45215</v>
      </c>
      <c r="Y5" s="188" t="s">
        <v>309</v>
      </c>
      <c r="Z5" s="188"/>
      <c r="AA5" s="188"/>
      <c r="AB5" s="188"/>
      <c r="AC5" s="188"/>
      <c r="AD5" s="185" t="n">
        <v>11</v>
      </c>
      <c r="AE5" s="185" t="n">
        <v>4</v>
      </c>
      <c r="AF5" s="193" t="str">
        <f aca="true">INDIRECT("A"&amp;AD5)</f>
        <v>4-ALL</v>
      </c>
      <c r="AG5" s="193" t="n">
        <f aca="true">INDIRECT("D"&amp;AD5)</f>
        <v>200</v>
      </c>
      <c r="AH5" s="193" t="n">
        <f aca="true">INDIRECT("E"&amp;AD5)</f>
        <v>15616</v>
      </c>
      <c r="AI5" s="194" t="n">
        <f aca="true">INDIRECT("I"&amp;AD5)</f>
        <v>-1.03E-005</v>
      </c>
      <c r="AJ5" s="194" t="n">
        <f aca="true">INDIRECT("J"&amp;AD5)</f>
        <v>-8.67E-007</v>
      </c>
      <c r="AK5" s="194" t="n">
        <f aca="true">AVERAGE(INDIRECT("K"&amp;AD5):INDIRECT("K"&amp;AD6-1))</f>
        <v>0.000517053333333333</v>
      </c>
      <c r="AL5" s="194" t="n">
        <f aca="true">AVERAGE(INDIRECT("L"&amp;AD5):INDIRECT("L"&amp;AD6-1))</f>
        <v>2.455E-005</v>
      </c>
      <c r="AM5" s="190" t="n">
        <f aca="false">(ABS(AK5)/AK5*SQRT((AK5)^2+(AL5)^2))</f>
        <v>0.000517635829527971</v>
      </c>
      <c r="AN5" s="188"/>
      <c r="AO5" s="190" t="n">
        <f aca="true">STDEV(INDIRECT("K"&amp;AD5):INDIRECT("K"&amp;AD6-1))</f>
        <v>6.35085296108573E-008</v>
      </c>
    </row>
    <row r="6" customFormat="false" ht="14.25" hidden="false" customHeight="true" outlineLevel="0" collapsed="false">
      <c r="A6" s="188" t="s">
        <v>332</v>
      </c>
      <c r="B6" s="188" t="s">
        <v>305</v>
      </c>
      <c r="C6" s="185" t="n">
        <v>0</v>
      </c>
      <c r="D6" s="185" t="n">
        <v>200</v>
      </c>
      <c r="E6" s="185" t="n">
        <v>15616</v>
      </c>
      <c r="F6" s="188" t="s">
        <v>306</v>
      </c>
      <c r="G6" s="190" t="n">
        <v>0.00114</v>
      </c>
      <c r="H6" s="190" t="n">
        <v>7.7E-005</v>
      </c>
      <c r="I6" s="190" t="n">
        <v>-1.03E-005</v>
      </c>
      <c r="J6" s="190" t="n">
        <v>-8.67E-007</v>
      </c>
      <c r="K6" s="190" t="n">
        <v>0.00115</v>
      </c>
      <c r="L6" s="190" t="n">
        <v>7.78E-005</v>
      </c>
      <c r="M6" s="185" t="n">
        <v>3.87</v>
      </c>
      <c r="N6" s="185" t="n">
        <v>0</v>
      </c>
      <c r="O6" s="190" t="n">
        <v>0</v>
      </c>
      <c r="P6" s="190" t="n">
        <v>0</v>
      </c>
      <c r="Q6" s="185" t="n">
        <v>1</v>
      </c>
      <c r="R6" s="190" t="n">
        <v>1.15E-005</v>
      </c>
      <c r="S6" s="190" t="n">
        <v>7.784E-007</v>
      </c>
      <c r="T6" s="185" t="n">
        <v>4</v>
      </c>
      <c r="U6" s="185" t="n">
        <v>0</v>
      </c>
      <c r="V6" s="185" t="n">
        <v>0</v>
      </c>
      <c r="W6" s="191" t="s">
        <v>2626</v>
      </c>
      <c r="X6" s="192" t="n">
        <v>45215</v>
      </c>
      <c r="Y6" s="188" t="s">
        <v>309</v>
      </c>
      <c r="Z6" s="188"/>
      <c r="AA6" s="188"/>
      <c r="AB6" s="188"/>
      <c r="AC6" s="188"/>
      <c r="AD6" s="185" t="n">
        <v>14</v>
      </c>
      <c r="AE6" s="185" t="n">
        <v>5</v>
      </c>
      <c r="AF6" s="193" t="str">
        <f aca="true">INDIRECT("A"&amp;AD6)</f>
        <v>5-ALL</v>
      </c>
      <c r="AG6" s="193" t="n">
        <f aca="true">INDIRECT("D"&amp;AD6)</f>
        <v>200</v>
      </c>
      <c r="AH6" s="193" t="n">
        <f aca="true">INDIRECT("E"&amp;AD6)</f>
        <v>15616</v>
      </c>
      <c r="AI6" s="194" t="n">
        <f aca="true">INDIRECT("I"&amp;AD6)</f>
        <v>-1.03E-005</v>
      </c>
      <c r="AJ6" s="194" t="n">
        <f aca="true">INDIRECT("J"&amp;AD6)</f>
        <v>-8.67E-007</v>
      </c>
      <c r="AK6" s="194" t="n">
        <f aca="true">AVERAGE(INDIRECT("K"&amp;AD6):INDIRECT("K"&amp;AD7-1))</f>
        <v>0.00178</v>
      </c>
      <c r="AL6" s="194" t="n">
        <f aca="true">AVERAGE(INDIRECT("L"&amp;AD6):INDIRECT("L"&amp;AD7-1))</f>
        <v>0.000117966666666667</v>
      </c>
      <c r="AM6" s="190" t="n">
        <f aca="false">(ABS(AK6)/AK6*SQRT((AK6)^2+(AL6)^2))</f>
        <v>0.0017839047436577</v>
      </c>
      <c r="AN6" s="188"/>
      <c r="AO6" s="190" t="n">
        <f aca="true">STDEV(INDIRECT("K"&amp;AD6):INDIRECT("K"&amp;AD7-1))</f>
        <v>0</v>
      </c>
    </row>
    <row r="7" customFormat="false" ht="14.25" hidden="false" customHeight="true" outlineLevel="0" collapsed="false">
      <c r="A7" s="188" t="s">
        <v>332</v>
      </c>
      <c r="B7" s="188" t="s">
        <v>305</v>
      </c>
      <c r="C7" s="185" t="n">
        <v>0</v>
      </c>
      <c r="D7" s="185" t="n">
        <v>200</v>
      </c>
      <c r="E7" s="185" t="n">
        <v>15616</v>
      </c>
      <c r="F7" s="188" t="s">
        <v>306</v>
      </c>
      <c r="G7" s="190" t="n">
        <v>0.00114</v>
      </c>
      <c r="H7" s="190" t="n">
        <v>7.69E-005</v>
      </c>
      <c r="I7" s="190" t="n">
        <v>-1.03E-005</v>
      </c>
      <c r="J7" s="190" t="n">
        <v>-8.67E-007</v>
      </c>
      <c r="K7" s="190" t="n">
        <v>0.00115</v>
      </c>
      <c r="L7" s="190" t="n">
        <v>7.78E-005</v>
      </c>
      <c r="M7" s="185" t="n">
        <v>3.87</v>
      </c>
      <c r="N7" s="185" t="n">
        <v>0</v>
      </c>
      <c r="O7" s="190" t="n">
        <v>0</v>
      </c>
      <c r="P7" s="190" t="n">
        <v>0</v>
      </c>
      <c r="Q7" s="185" t="n">
        <v>1</v>
      </c>
      <c r="R7" s="190" t="n">
        <v>1.15E-005</v>
      </c>
      <c r="S7" s="190" t="n">
        <v>7.778E-007</v>
      </c>
      <c r="T7" s="185" t="n">
        <v>4</v>
      </c>
      <c r="U7" s="185" t="n">
        <v>0</v>
      </c>
      <c r="V7" s="185" t="n">
        <v>0</v>
      </c>
      <c r="W7" s="191" t="s">
        <v>2627</v>
      </c>
      <c r="X7" s="192" t="n">
        <v>45215</v>
      </c>
      <c r="Y7" s="188" t="s">
        <v>309</v>
      </c>
      <c r="Z7" s="188"/>
      <c r="AA7" s="188"/>
      <c r="AB7" s="188"/>
      <c r="AC7" s="188"/>
      <c r="AD7" s="185" t="n">
        <v>17</v>
      </c>
      <c r="AE7" s="185" t="n">
        <v>6</v>
      </c>
      <c r="AF7" s="193" t="str">
        <f aca="true">INDIRECT("A"&amp;AD7)</f>
        <v>6-ALL</v>
      </c>
      <c r="AG7" s="193" t="n">
        <f aca="true">INDIRECT("D"&amp;AD7)</f>
        <v>200</v>
      </c>
      <c r="AH7" s="193" t="n">
        <f aca="true">INDIRECT("E"&amp;AD7)</f>
        <v>15616</v>
      </c>
      <c r="AI7" s="194" t="n">
        <f aca="true">INDIRECT("I"&amp;AD7)</f>
        <v>-1.03E-005</v>
      </c>
      <c r="AJ7" s="194" t="n">
        <f aca="true">INDIRECT("J"&amp;AD7)</f>
        <v>-8.67E-007</v>
      </c>
      <c r="AK7" s="194" t="n">
        <f aca="true">AVERAGE(INDIRECT("K"&amp;AD7):INDIRECT("K"&amp;AD8-1))</f>
        <v>0.00107</v>
      </c>
      <c r="AL7" s="194" t="n">
        <f aca="true">AVERAGE(INDIRECT("L"&amp;AD7):INDIRECT("L"&amp;AD8-1))</f>
        <v>7.69666666666667E-005</v>
      </c>
      <c r="AM7" s="190" t="n">
        <f aca="false">(ABS(AK7)/AK7*SQRT((AK7)^2+(AL7)^2))</f>
        <v>0.00107276459103467</v>
      </c>
      <c r="AN7" s="188"/>
      <c r="AO7" s="190" t="n">
        <f aca="true">STDEV(INDIRECT("K"&amp;AD7):INDIRECT("K"&amp;AD8-1))</f>
        <v>0</v>
      </c>
    </row>
    <row r="8" customFormat="false" ht="14.25" hidden="false" customHeight="true" outlineLevel="0" collapsed="false">
      <c r="A8" s="188" t="s">
        <v>356</v>
      </c>
      <c r="B8" s="188" t="s">
        <v>305</v>
      </c>
      <c r="C8" s="185" t="n">
        <v>0</v>
      </c>
      <c r="D8" s="185" t="n">
        <v>200</v>
      </c>
      <c r="E8" s="185" t="n">
        <v>15616</v>
      </c>
      <c r="F8" s="188" t="s">
        <v>306</v>
      </c>
      <c r="G8" s="190" t="n">
        <v>0.00126</v>
      </c>
      <c r="H8" s="190" t="n">
        <v>8.46E-005</v>
      </c>
      <c r="I8" s="190" t="n">
        <v>-1.03E-005</v>
      </c>
      <c r="J8" s="190" t="n">
        <v>-8.67E-007</v>
      </c>
      <c r="K8" s="190" t="n">
        <v>0.00127</v>
      </c>
      <c r="L8" s="190" t="n">
        <v>8.55E-005</v>
      </c>
      <c r="M8" s="185" t="n">
        <v>3.86</v>
      </c>
      <c r="N8" s="185" t="n">
        <v>0</v>
      </c>
      <c r="O8" s="190" t="n">
        <v>0</v>
      </c>
      <c r="P8" s="190" t="n">
        <v>0</v>
      </c>
      <c r="Q8" s="185" t="n">
        <v>1</v>
      </c>
      <c r="R8" s="190" t="n">
        <v>1.267E-005</v>
      </c>
      <c r="S8" s="190" t="n">
        <v>8.551E-007</v>
      </c>
      <c r="T8" s="185" t="n">
        <v>4</v>
      </c>
      <c r="U8" s="185" t="n">
        <v>0</v>
      </c>
      <c r="V8" s="185" t="n">
        <v>0</v>
      </c>
      <c r="W8" s="191" t="s">
        <v>2628</v>
      </c>
      <c r="X8" s="192" t="n">
        <v>45215</v>
      </c>
      <c r="Y8" s="188" t="s">
        <v>309</v>
      </c>
      <c r="Z8" s="188"/>
      <c r="AA8" s="188"/>
      <c r="AB8" s="188"/>
      <c r="AC8" s="188"/>
      <c r="AD8" s="185" t="n">
        <v>20</v>
      </c>
      <c r="AE8" s="185" t="n">
        <v>7</v>
      </c>
      <c r="AF8" s="193" t="str">
        <f aca="true">INDIRECT("A"&amp;AD8)</f>
        <v>7-ALL</v>
      </c>
      <c r="AG8" s="193" t="n">
        <f aca="true">INDIRECT("D"&amp;AD8)</f>
        <v>200</v>
      </c>
      <c r="AH8" s="193" t="n">
        <f aca="true">INDIRECT("E"&amp;AD8)</f>
        <v>15616</v>
      </c>
      <c r="AI8" s="194" t="n">
        <f aca="true">INDIRECT("I"&amp;AD8)</f>
        <v>-1.03E-005</v>
      </c>
      <c r="AJ8" s="194" t="n">
        <f aca="true">INDIRECT("J"&amp;AD8)</f>
        <v>-8.67E-007</v>
      </c>
      <c r="AK8" s="194" t="n">
        <f aca="true">AVERAGE(INDIRECT("K"&amp;AD8):INDIRECT("K"&amp;AD9-1))</f>
        <v>0.000677953333333333</v>
      </c>
      <c r="AL8" s="194" t="n">
        <f aca="true">AVERAGE(INDIRECT("L"&amp;AD8):INDIRECT("L"&amp;AD9-1))</f>
        <v>4.75066666666667E-005</v>
      </c>
      <c r="AM8" s="190" t="n">
        <f aca="false">(ABS(AK8)/AK8*SQRT((AK8)^2+(AL8)^2))</f>
        <v>0.000679615777888915</v>
      </c>
      <c r="AN8" s="188"/>
      <c r="AO8" s="190" t="n">
        <f aca="true">STDEV(INDIRECT("K"&amp;AD8):INDIRECT("K"&amp;AD9-1))</f>
        <v>2.24796204001155E-007</v>
      </c>
    </row>
    <row r="9" customFormat="false" ht="14.25" hidden="false" customHeight="true" outlineLevel="0" collapsed="false">
      <c r="A9" s="188" t="s">
        <v>356</v>
      </c>
      <c r="B9" s="188" t="s">
        <v>305</v>
      </c>
      <c r="C9" s="185" t="n">
        <v>0</v>
      </c>
      <c r="D9" s="185" t="n">
        <v>200</v>
      </c>
      <c r="E9" s="185" t="n">
        <v>15616</v>
      </c>
      <c r="F9" s="188" t="s">
        <v>306</v>
      </c>
      <c r="G9" s="190" t="n">
        <v>0.00126</v>
      </c>
      <c r="H9" s="190" t="n">
        <v>8.45E-005</v>
      </c>
      <c r="I9" s="190" t="n">
        <v>-1.03E-005</v>
      </c>
      <c r="J9" s="190" t="n">
        <v>-8.67E-007</v>
      </c>
      <c r="K9" s="190" t="n">
        <v>0.00127</v>
      </c>
      <c r="L9" s="190" t="n">
        <v>8.54E-005</v>
      </c>
      <c r="M9" s="185" t="n">
        <v>3.86</v>
      </c>
      <c r="N9" s="185" t="n">
        <v>0</v>
      </c>
      <c r="O9" s="190" t="n">
        <v>0</v>
      </c>
      <c r="P9" s="190" t="n">
        <v>0</v>
      </c>
      <c r="Q9" s="185" t="n">
        <v>1</v>
      </c>
      <c r="R9" s="190" t="n">
        <v>1.266E-005</v>
      </c>
      <c r="S9" s="190" t="n">
        <v>8.541E-007</v>
      </c>
      <c r="T9" s="185" t="n">
        <v>4</v>
      </c>
      <c r="U9" s="185" t="n">
        <v>0</v>
      </c>
      <c r="V9" s="185" t="n">
        <v>0</v>
      </c>
      <c r="W9" s="191" t="s">
        <v>2629</v>
      </c>
      <c r="X9" s="192" t="n">
        <v>45215</v>
      </c>
      <c r="Y9" s="188" t="s">
        <v>309</v>
      </c>
      <c r="Z9" s="188"/>
      <c r="AA9" s="188"/>
      <c r="AB9" s="188"/>
      <c r="AC9" s="188"/>
      <c r="AD9" s="185" t="n">
        <v>23</v>
      </c>
      <c r="AE9" s="185" t="n">
        <v>8</v>
      </c>
      <c r="AF9" s="193" t="str">
        <f aca="true">INDIRECT("A"&amp;AD9)</f>
        <v>8-ALL</v>
      </c>
      <c r="AG9" s="193" t="n">
        <f aca="true">INDIRECT("D"&amp;AD9)</f>
        <v>200</v>
      </c>
      <c r="AH9" s="193" t="n">
        <f aca="true">INDIRECT("E"&amp;AD9)</f>
        <v>15616</v>
      </c>
      <c r="AI9" s="194" t="n">
        <f aca="true">INDIRECT("I"&amp;AD9)</f>
        <v>-1.0338E-005</v>
      </c>
      <c r="AJ9" s="194" t="n">
        <f aca="true">INDIRECT("J"&amp;AD9)</f>
        <v>-8.672E-007</v>
      </c>
      <c r="AK9" s="194" t="n">
        <f aca="true">AVERAGE(INDIRECT("K"&amp;AD9):INDIRECT("K"&amp;AD10-1))</f>
        <v>0.00124</v>
      </c>
      <c r="AL9" s="194" t="n">
        <f aca="true">AVERAGE(INDIRECT("L"&amp;AD9):INDIRECT("L"&amp;AD10-1))</f>
        <v>8.65333333333333E-005</v>
      </c>
      <c r="AM9" s="190" t="n">
        <f aca="false">(ABS(AK9)/AK9*SQRT((AK9)^2+(AL9)^2))</f>
        <v>0.00124301569490404</v>
      </c>
      <c r="AN9" s="188"/>
      <c r="AO9" s="190" t="n">
        <f aca="true">STDEV(INDIRECT("K"&amp;AD9):INDIRECT("K"&amp;AD10-1))</f>
        <v>0</v>
      </c>
    </row>
    <row r="10" customFormat="false" ht="14.25" hidden="false" customHeight="true" outlineLevel="0" collapsed="false">
      <c r="A10" s="188" t="s">
        <v>356</v>
      </c>
      <c r="B10" s="188" t="s">
        <v>305</v>
      </c>
      <c r="C10" s="185" t="n">
        <v>0</v>
      </c>
      <c r="D10" s="185" t="n">
        <v>200</v>
      </c>
      <c r="E10" s="185" t="n">
        <v>15616</v>
      </c>
      <c r="F10" s="188" t="s">
        <v>306</v>
      </c>
      <c r="G10" s="190" t="n">
        <v>0.00126</v>
      </c>
      <c r="H10" s="190" t="n">
        <v>8.45E-005</v>
      </c>
      <c r="I10" s="190" t="n">
        <v>-1.03E-005</v>
      </c>
      <c r="J10" s="190" t="n">
        <v>-8.67E-007</v>
      </c>
      <c r="K10" s="190" t="n">
        <v>0.00127</v>
      </c>
      <c r="L10" s="190" t="n">
        <v>8.54E-005</v>
      </c>
      <c r="M10" s="185" t="n">
        <v>3.86</v>
      </c>
      <c r="N10" s="185" t="n">
        <v>0</v>
      </c>
      <c r="O10" s="190" t="n">
        <v>0</v>
      </c>
      <c r="P10" s="190" t="n">
        <v>0</v>
      </c>
      <c r="Q10" s="185" t="n">
        <v>1</v>
      </c>
      <c r="R10" s="190" t="n">
        <v>1.266E-005</v>
      </c>
      <c r="S10" s="190" t="n">
        <v>8.535E-007</v>
      </c>
      <c r="T10" s="185" t="n">
        <v>4</v>
      </c>
      <c r="U10" s="185" t="n">
        <v>0</v>
      </c>
      <c r="V10" s="185" t="n">
        <v>0</v>
      </c>
      <c r="W10" s="191" t="s">
        <v>2630</v>
      </c>
      <c r="X10" s="192" t="n">
        <v>45215</v>
      </c>
      <c r="Y10" s="188" t="s">
        <v>309</v>
      </c>
      <c r="Z10" s="188"/>
      <c r="AA10" s="188"/>
      <c r="AB10" s="188"/>
      <c r="AC10" s="188"/>
      <c r="AD10" s="185" t="n">
        <v>26</v>
      </c>
      <c r="AE10" s="185" t="n">
        <v>9</v>
      </c>
      <c r="AF10" s="193" t="str">
        <f aca="true">INDIRECT("A"&amp;AD10)</f>
        <v>9-ALL</v>
      </c>
      <c r="AG10" s="193" t="n">
        <f aca="true">INDIRECT("D"&amp;AD10)</f>
        <v>200</v>
      </c>
      <c r="AH10" s="193" t="n">
        <f aca="true">INDIRECT("E"&amp;AD10)</f>
        <v>15616</v>
      </c>
      <c r="AI10" s="194" t="n">
        <f aca="true">INDIRECT("I"&amp;AD10)</f>
        <v>-1.0338E-005</v>
      </c>
      <c r="AJ10" s="194" t="n">
        <f aca="true">INDIRECT("J"&amp;AD10)</f>
        <v>-8.672E-007</v>
      </c>
      <c r="AK10" s="194" t="n">
        <f aca="true">AVERAGE(INDIRECT("K"&amp;AD10):INDIRECT("K"&amp;AD11-1))</f>
        <v>0.00154</v>
      </c>
      <c r="AL10" s="194" t="n">
        <f aca="true">AVERAGE(INDIRECT("L"&amp;AD10):INDIRECT("L"&amp;AD11-1))</f>
        <v>0.000108433333333333</v>
      </c>
      <c r="AM10" s="190" t="n">
        <f aca="false">(ABS(AK10)/AK10*SQRT((AK10)^2+(AL10)^2))</f>
        <v>0.00154381274375417</v>
      </c>
      <c r="AN10" s="188"/>
      <c r="AO10" s="190" t="n">
        <f aca="true">STDEV(INDIRECT("K"&amp;AD10):INDIRECT("K"&amp;AD11-1))</f>
        <v>0</v>
      </c>
    </row>
    <row r="11" customFormat="false" ht="14.25" hidden="false" customHeight="true" outlineLevel="0" collapsed="false">
      <c r="A11" s="188" t="s">
        <v>380</v>
      </c>
      <c r="B11" s="188" t="s">
        <v>305</v>
      </c>
      <c r="C11" s="185" t="n">
        <v>0</v>
      </c>
      <c r="D11" s="185" t="n">
        <v>200</v>
      </c>
      <c r="E11" s="185" t="n">
        <v>15616</v>
      </c>
      <c r="F11" s="188" t="s">
        <v>306</v>
      </c>
      <c r="G11" s="190" t="n">
        <v>0.000507</v>
      </c>
      <c r="H11" s="190" t="n">
        <v>2.361E-005</v>
      </c>
      <c r="I11" s="190" t="n">
        <v>-1.03E-005</v>
      </c>
      <c r="J11" s="190" t="n">
        <v>-8.67E-007</v>
      </c>
      <c r="K11" s="190" t="n">
        <v>0.00051698</v>
      </c>
      <c r="L11" s="190" t="n">
        <v>2.448E-005</v>
      </c>
      <c r="M11" s="185" t="n">
        <v>2.71</v>
      </c>
      <c r="N11" s="185" t="n">
        <v>0</v>
      </c>
      <c r="O11" s="190" t="n">
        <v>0</v>
      </c>
      <c r="P11" s="190" t="n">
        <v>0</v>
      </c>
      <c r="Q11" s="185" t="n">
        <v>1</v>
      </c>
      <c r="R11" s="190" t="n">
        <v>5.17E-006</v>
      </c>
      <c r="S11" s="190" t="n">
        <v>2.448E-007</v>
      </c>
      <c r="T11" s="185" t="n">
        <v>3</v>
      </c>
      <c r="U11" s="185" t="n">
        <v>0</v>
      </c>
      <c r="V11" s="185" t="n">
        <v>0</v>
      </c>
      <c r="W11" s="191" t="s">
        <v>2631</v>
      </c>
      <c r="X11" s="192" t="n">
        <v>45215</v>
      </c>
      <c r="Y11" s="188" t="s">
        <v>309</v>
      </c>
      <c r="Z11" s="188"/>
      <c r="AA11" s="188"/>
      <c r="AB11" s="188"/>
      <c r="AC11" s="188"/>
      <c r="AD11" s="185" t="n">
        <v>29</v>
      </c>
      <c r="AE11" s="185" t="n">
        <v>10</v>
      </c>
      <c r="AF11" s="193" t="str">
        <f aca="true">INDIRECT("A"&amp;AD11)</f>
        <v>10-ALL</v>
      </c>
      <c r="AG11" s="193" t="n">
        <f aca="true">INDIRECT("D"&amp;AD11)</f>
        <v>200</v>
      </c>
      <c r="AH11" s="193" t="n">
        <f aca="true">INDIRECT("E"&amp;AD11)</f>
        <v>15616</v>
      </c>
      <c r="AI11" s="194" t="n">
        <f aca="true">INDIRECT("I"&amp;AD11)</f>
        <v>-1.0338E-005</v>
      </c>
      <c r="AJ11" s="194" t="n">
        <f aca="true">INDIRECT("J"&amp;AD11)</f>
        <v>-8.672E-007</v>
      </c>
      <c r="AK11" s="194" t="n">
        <f aca="true">AVERAGE(INDIRECT("K"&amp;AD11):INDIRECT("K"&amp;AD12-1))</f>
        <v>0.000677613333333333</v>
      </c>
      <c r="AL11" s="194" t="n">
        <f aca="true">AVERAGE(INDIRECT("L"&amp;AD11):INDIRECT("L"&amp;AD12-1))</f>
        <v>5.043E-005</v>
      </c>
      <c r="AM11" s="190" t="n">
        <f aca="false">(ABS(AK11)/AK11*SQRT((AK11)^2+(AL11)^2))</f>
        <v>0.00067948731732911</v>
      </c>
      <c r="AN11" s="188"/>
      <c r="AO11" s="190" t="n">
        <f aca="true">STDEV(INDIRECT("K"&amp;AD11):INDIRECT("K"&amp;AD12-1))</f>
        <v>2.73191019862173E-007</v>
      </c>
    </row>
    <row r="12" customFormat="false" ht="14.25" hidden="false" customHeight="true" outlineLevel="0" collapsed="false">
      <c r="A12" s="188" t="s">
        <v>380</v>
      </c>
      <c r="B12" s="188" t="s">
        <v>305</v>
      </c>
      <c r="C12" s="185" t="n">
        <v>0</v>
      </c>
      <c r="D12" s="185" t="n">
        <v>200</v>
      </c>
      <c r="E12" s="185" t="n">
        <v>15616</v>
      </c>
      <c r="F12" s="188" t="s">
        <v>306</v>
      </c>
      <c r="G12" s="190" t="n">
        <v>0.000507</v>
      </c>
      <c r="H12" s="190" t="n">
        <v>2.352E-005</v>
      </c>
      <c r="I12" s="190" t="n">
        <v>-1.03E-005</v>
      </c>
      <c r="J12" s="190" t="n">
        <v>-8.67E-007</v>
      </c>
      <c r="K12" s="190" t="n">
        <v>0.00051709</v>
      </c>
      <c r="L12" s="190" t="n">
        <v>2.438E-005</v>
      </c>
      <c r="M12" s="185" t="n">
        <v>2.7</v>
      </c>
      <c r="N12" s="185" t="n">
        <v>0</v>
      </c>
      <c r="O12" s="190" t="n">
        <v>0</v>
      </c>
      <c r="P12" s="190" t="n">
        <v>0</v>
      </c>
      <c r="Q12" s="185" t="n">
        <v>1</v>
      </c>
      <c r="R12" s="190" t="n">
        <v>5.17E-006</v>
      </c>
      <c r="S12" s="190" t="n">
        <v>2.438E-007</v>
      </c>
      <c r="T12" s="185" t="n">
        <v>3</v>
      </c>
      <c r="U12" s="185" t="n">
        <v>0</v>
      </c>
      <c r="V12" s="185" t="n">
        <v>0</v>
      </c>
      <c r="W12" s="191" t="s">
        <v>2632</v>
      </c>
      <c r="X12" s="192" t="n">
        <v>45215</v>
      </c>
      <c r="Y12" s="188" t="s">
        <v>309</v>
      </c>
      <c r="Z12" s="188"/>
      <c r="AA12" s="188"/>
      <c r="AB12" s="188"/>
      <c r="AC12" s="188"/>
      <c r="AD12" s="185" t="n">
        <v>32</v>
      </c>
      <c r="AE12" s="185" t="n">
        <v>11</v>
      </c>
      <c r="AF12" s="193" t="str">
        <f aca="true">INDIRECT("A"&amp;AD12)</f>
        <v>11-ALL</v>
      </c>
      <c r="AG12" s="193" t="n">
        <f aca="true">INDIRECT("D"&amp;AD12)</f>
        <v>200</v>
      </c>
      <c r="AH12" s="193" t="n">
        <f aca="true">INDIRECT("E"&amp;AD12)</f>
        <v>15616</v>
      </c>
      <c r="AI12" s="194" t="n">
        <f aca="true">INDIRECT("I"&amp;AD12)</f>
        <v>-1.0338E-005</v>
      </c>
      <c r="AJ12" s="194" t="n">
        <f aca="true">INDIRECT("J"&amp;AD12)</f>
        <v>-8.672E-007</v>
      </c>
      <c r="AK12" s="194" t="n">
        <f aca="true">AVERAGE(INDIRECT("K"&amp;AD12):INDIRECT("K"&amp;AD13-1))</f>
        <v>0.00059212</v>
      </c>
      <c r="AL12" s="194" t="n">
        <f aca="true">AVERAGE(INDIRECT("L"&amp;AD12):INDIRECT("L"&amp;AD13-1))</f>
        <v>2.551E-005</v>
      </c>
      <c r="AM12" s="190" t="n">
        <f aca="false">(ABS(AK12)/AK12*SQRT((AK12)^2+(AL12)^2))</f>
        <v>0.0005926692623209</v>
      </c>
      <c r="AN12" s="188"/>
      <c r="AO12" s="190" t="n">
        <f aca="true">STDEV(INDIRECT("K"&amp;AD12):INDIRECT("K"&amp;AD13-1))</f>
        <v>5.29150262212644E-008</v>
      </c>
    </row>
    <row r="13" customFormat="false" ht="14.25" hidden="false" customHeight="true" outlineLevel="0" collapsed="false">
      <c r="A13" s="188" t="s">
        <v>380</v>
      </c>
      <c r="B13" s="188" t="s">
        <v>305</v>
      </c>
      <c r="C13" s="185" t="n">
        <v>0</v>
      </c>
      <c r="D13" s="185" t="n">
        <v>200</v>
      </c>
      <c r="E13" s="185" t="n">
        <v>15616</v>
      </c>
      <c r="F13" s="188" t="s">
        <v>306</v>
      </c>
      <c r="G13" s="190" t="n">
        <v>0.000507</v>
      </c>
      <c r="H13" s="190" t="n">
        <v>2.392E-005</v>
      </c>
      <c r="I13" s="190" t="n">
        <v>-1.03E-005</v>
      </c>
      <c r="J13" s="190" t="n">
        <v>-8.67E-007</v>
      </c>
      <c r="K13" s="190" t="n">
        <v>0.00051709</v>
      </c>
      <c r="L13" s="190" t="n">
        <v>2.479E-005</v>
      </c>
      <c r="M13" s="185" t="n">
        <v>2.74</v>
      </c>
      <c r="N13" s="185" t="n">
        <v>0</v>
      </c>
      <c r="O13" s="190" t="n">
        <v>0</v>
      </c>
      <c r="P13" s="190" t="n">
        <v>0</v>
      </c>
      <c r="Q13" s="185" t="n">
        <v>1</v>
      </c>
      <c r="R13" s="190" t="n">
        <v>5.17E-006</v>
      </c>
      <c r="S13" s="190" t="n">
        <v>2.479E-007</v>
      </c>
      <c r="T13" s="185" t="n">
        <v>3</v>
      </c>
      <c r="U13" s="185" t="n">
        <v>0</v>
      </c>
      <c r="V13" s="185" t="n">
        <v>0</v>
      </c>
      <c r="W13" s="191" t="s">
        <v>2077</v>
      </c>
      <c r="X13" s="192" t="n">
        <v>45215</v>
      </c>
      <c r="Y13" s="188" t="s">
        <v>309</v>
      </c>
      <c r="Z13" s="188"/>
      <c r="AA13" s="188"/>
      <c r="AB13" s="188"/>
      <c r="AC13" s="188"/>
      <c r="AD13" s="185" t="n">
        <v>35</v>
      </c>
      <c r="AE13" s="185" t="n">
        <v>12</v>
      </c>
      <c r="AF13" s="193" t="str">
        <f aca="true">INDIRECT("A"&amp;AD13)</f>
        <v>12-ALL</v>
      </c>
      <c r="AG13" s="193" t="n">
        <f aca="true">INDIRECT("D"&amp;AD13)</f>
        <v>200</v>
      </c>
      <c r="AH13" s="193" t="n">
        <f aca="true">INDIRECT("E"&amp;AD13)</f>
        <v>15616</v>
      </c>
      <c r="AI13" s="194" t="n">
        <f aca="true">INDIRECT("I"&amp;AD13)</f>
        <v>-1.0338E-005</v>
      </c>
      <c r="AJ13" s="194" t="n">
        <f aca="true">INDIRECT("J"&amp;AD13)</f>
        <v>-8.672E-007</v>
      </c>
      <c r="AK13" s="194" t="n">
        <f aca="true">AVERAGE(INDIRECT("K"&amp;AD13):INDIRECT("K"&amp;AD14-1))</f>
        <v>0.00114</v>
      </c>
      <c r="AL13" s="194" t="n">
        <f aca="true">AVERAGE(INDIRECT("L"&amp;AD13):INDIRECT("L"&amp;AD14-1))</f>
        <v>7.97E-005</v>
      </c>
      <c r="AM13" s="190" t="n">
        <f aca="false">(ABS(AK13)/AK13*SQRT((AK13)^2+(AL13)^2))</f>
        <v>0.00114278260837309</v>
      </c>
      <c r="AN13" s="188"/>
      <c r="AO13" s="190" t="n">
        <f aca="true">STDEV(INDIRECT("K"&amp;AD13):INDIRECT("K"&amp;AD14-1))</f>
        <v>0</v>
      </c>
    </row>
    <row r="14" customFormat="false" ht="14.25" hidden="false" customHeight="true" outlineLevel="0" collapsed="false">
      <c r="A14" s="188" t="s">
        <v>404</v>
      </c>
      <c r="B14" s="188" t="s">
        <v>305</v>
      </c>
      <c r="C14" s="185" t="n">
        <v>0</v>
      </c>
      <c r="D14" s="185" t="n">
        <v>200</v>
      </c>
      <c r="E14" s="185" t="n">
        <v>15616</v>
      </c>
      <c r="F14" s="188" t="s">
        <v>306</v>
      </c>
      <c r="G14" s="190" t="n">
        <v>0.00177</v>
      </c>
      <c r="H14" s="190" t="n">
        <v>0.0001164</v>
      </c>
      <c r="I14" s="190" t="n">
        <v>-1.03E-005</v>
      </c>
      <c r="J14" s="190" t="n">
        <v>-8.67E-007</v>
      </c>
      <c r="K14" s="190" t="n">
        <v>0.00178</v>
      </c>
      <c r="L14" s="190" t="n">
        <v>0.0001173</v>
      </c>
      <c r="M14" s="187" t="s">
        <v>2633</v>
      </c>
      <c r="N14" s="185" t="n">
        <v>0</v>
      </c>
      <c r="O14" s="190" t="n">
        <v>0</v>
      </c>
      <c r="P14" s="190" t="n">
        <v>0</v>
      </c>
      <c r="Q14" s="185" t="n">
        <v>1</v>
      </c>
      <c r="R14" s="190" t="n">
        <v>1.778E-005</v>
      </c>
      <c r="S14" s="190" t="n">
        <v>1.17E-006</v>
      </c>
      <c r="T14" s="185" t="n">
        <v>4</v>
      </c>
      <c r="U14" s="185" t="n">
        <v>0</v>
      </c>
      <c r="V14" s="185" t="n">
        <v>0</v>
      </c>
      <c r="W14" s="191" t="s">
        <v>2634</v>
      </c>
      <c r="X14" s="192" t="n">
        <v>45215</v>
      </c>
      <c r="Y14" s="188" t="s">
        <v>309</v>
      </c>
      <c r="Z14" s="188"/>
      <c r="AA14" s="188"/>
      <c r="AB14" s="188"/>
      <c r="AC14" s="188"/>
      <c r="AD14" s="185" t="n">
        <v>38</v>
      </c>
      <c r="AE14" s="185" t="n">
        <v>13</v>
      </c>
      <c r="AF14" s="193" t="str">
        <f aca="true">INDIRECT("A"&amp;AD14)</f>
        <v>13-ALL</v>
      </c>
      <c r="AG14" s="193" t="n">
        <f aca="true">INDIRECT("D"&amp;AD14)</f>
        <v>200</v>
      </c>
      <c r="AH14" s="193" t="n">
        <f aca="true">INDIRECT("E"&amp;AD14)</f>
        <v>15616</v>
      </c>
      <c r="AI14" s="194" t="n">
        <f aca="true">INDIRECT("I"&amp;AD14)</f>
        <v>-1.0338E-005</v>
      </c>
      <c r="AJ14" s="194" t="n">
        <f aca="true">INDIRECT("J"&amp;AD14)</f>
        <v>-8.672E-007</v>
      </c>
      <c r="AK14" s="194" t="n">
        <f aca="true">AVERAGE(INDIRECT("K"&amp;AD14):INDIRECT("K"&amp;AD15-1))</f>
        <v>0.000763736666666667</v>
      </c>
      <c r="AL14" s="194" t="n">
        <f aca="true">AVERAGE(INDIRECT("L"&amp;AD14):INDIRECT("L"&amp;AD15-1))</f>
        <v>5.82366666666667E-005</v>
      </c>
      <c r="AM14" s="190" t="n">
        <f aca="false">(ABS(AK14)/AK14*SQRT((AK14)^2+(AL14)^2))</f>
        <v>0.000765953788002616</v>
      </c>
      <c r="AN14" s="188"/>
      <c r="AO14" s="190" t="n">
        <f aca="true">STDEV(INDIRECT("K"&amp;AD14):INDIRECT("K"&amp;AD15-1))</f>
        <v>2.73191019862173E-007</v>
      </c>
    </row>
    <row r="15" customFormat="false" ht="14.25" hidden="false" customHeight="true" outlineLevel="0" collapsed="false">
      <c r="A15" s="188" t="s">
        <v>404</v>
      </c>
      <c r="B15" s="188" t="s">
        <v>305</v>
      </c>
      <c r="C15" s="185" t="n">
        <v>0</v>
      </c>
      <c r="D15" s="185" t="n">
        <v>200</v>
      </c>
      <c r="E15" s="185" t="n">
        <v>15616</v>
      </c>
      <c r="F15" s="188" t="s">
        <v>306</v>
      </c>
      <c r="G15" s="190" t="n">
        <v>0.00177</v>
      </c>
      <c r="H15" s="190" t="n">
        <v>0.0001174</v>
      </c>
      <c r="I15" s="190" t="n">
        <v>-1.03E-005</v>
      </c>
      <c r="J15" s="190" t="n">
        <v>-8.67E-007</v>
      </c>
      <c r="K15" s="190" t="n">
        <v>0.00178</v>
      </c>
      <c r="L15" s="190" t="n">
        <v>0.0001183</v>
      </c>
      <c r="M15" s="187" t="s">
        <v>2635</v>
      </c>
      <c r="N15" s="185" t="n">
        <v>0</v>
      </c>
      <c r="O15" s="190" t="n">
        <v>0</v>
      </c>
      <c r="P15" s="190" t="n">
        <v>0</v>
      </c>
      <c r="Q15" s="185" t="n">
        <v>1</v>
      </c>
      <c r="R15" s="190" t="n">
        <v>1.778E-005</v>
      </c>
      <c r="S15" s="190" t="n">
        <v>1.18E-006</v>
      </c>
      <c r="T15" s="185" t="n">
        <v>4</v>
      </c>
      <c r="U15" s="185" t="n">
        <v>0</v>
      </c>
      <c r="V15" s="185" t="n">
        <v>0</v>
      </c>
      <c r="W15" s="191" t="s">
        <v>2636</v>
      </c>
      <c r="X15" s="192" t="n">
        <v>45215</v>
      </c>
      <c r="Y15" s="188" t="s">
        <v>309</v>
      </c>
      <c r="Z15" s="188"/>
      <c r="AA15" s="188"/>
      <c r="AB15" s="188"/>
      <c r="AC15" s="188"/>
      <c r="AD15" s="185" t="n">
        <v>41</v>
      </c>
      <c r="AE15" s="185" t="n">
        <v>14</v>
      </c>
      <c r="AF15" s="193" t="str">
        <f aca="true">INDIRECT("A"&amp;AD15)</f>
        <v>14-ALL</v>
      </c>
      <c r="AG15" s="193" t="n">
        <f aca="true">INDIRECT("D"&amp;AD15)</f>
        <v>200</v>
      </c>
      <c r="AH15" s="193" t="n">
        <f aca="true">INDIRECT("E"&amp;AD15)</f>
        <v>15616</v>
      </c>
      <c r="AI15" s="194" t="n">
        <f aca="true">INDIRECT("I"&amp;AD15)</f>
        <v>-1.0338E-005</v>
      </c>
      <c r="AJ15" s="194" t="n">
        <f aca="true">INDIRECT("J"&amp;AD15)</f>
        <v>-8.672E-007</v>
      </c>
      <c r="AK15" s="194" t="n">
        <f aca="true">AVERAGE(INDIRECT("K"&amp;AD15):INDIRECT("K"&amp;AD16-1))</f>
        <v>0.0007942</v>
      </c>
      <c r="AL15" s="194" t="n">
        <f aca="true">AVERAGE(INDIRECT("L"&amp;AD15):INDIRECT("L"&amp;AD16-1))</f>
        <v>5.77366666666667E-005</v>
      </c>
      <c r="AM15" s="190" t="n">
        <f aca="false">(ABS(AK15)/AK15*SQRT((AK15)^2+(AL15)^2))</f>
        <v>0.000796295901457353</v>
      </c>
      <c r="AN15" s="188"/>
      <c r="AO15" s="190" t="n">
        <f aca="true">STDEV(INDIRECT("K"&amp;AD15):INDIRECT("K"&amp;AD16-1))</f>
        <v>4.6130250378688E-007</v>
      </c>
    </row>
    <row r="16" customFormat="false" ht="14.25" hidden="false" customHeight="true" outlineLevel="0" collapsed="false">
      <c r="A16" s="188" t="s">
        <v>404</v>
      </c>
      <c r="B16" s="188" t="s">
        <v>305</v>
      </c>
      <c r="C16" s="185" t="n">
        <v>0</v>
      </c>
      <c r="D16" s="185" t="n">
        <v>200</v>
      </c>
      <c r="E16" s="185" t="n">
        <v>15616</v>
      </c>
      <c r="F16" s="188" t="s">
        <v>306</v>
      </c>
      <c r="G16" s="190" t="n">
        <v>0.00177</v>
      </c>
      <c r="H16" s="190" t="n">
        <v>0.0001175</v>
      </c>
      <c r="I16" s="190" t="n">
        <v>-1.03E-005</v>
      </c>
      <c r="J16" s="190" t="n">
        <v>-8.67E-007</v>
      </c>
      <c r="K16" s="190" t="n">
        <v>0.00178</v>
      </c>
      <c r="L16" s="190" t="n">
        <v>0.0001183</v>
      </c>
      <c r="M16" s="187" t="s">
        <v>2635</v>
      </c>
      <c r="N16" s="185" t="n">
        <v>0</v>
      </c>
      <c r="O16" s="190" t="n">
        <v>0</v>
      </c>
      <c r="P16" s="190" t="n">
        <v>0</v>
      </c>
      <c r="Q16" s="185" t="n">
        <v>1</v>
      </c>
      <c r="R16" s="190" t="n">
        <v>1.778E-005</v>
      </c>
      <c r="S16" s="190" t="n">
        <v>1.18E-006</v>
      </c>
      <c r="T16" s="185" t="n">
        <v>4</v>
      </c>
      <c r="U16" s="185" t="n">
        <v>0</v>
      </c>
      <c r="V16" s="185" t="n">
        <v>0</v>
      </c>
      <c r="W16" s="191" t="s">
        <v>2637</v>
      </c>
      <c r="X16" s="192" t="n">
        <v>45215</v>
      </c>
      <c r="Y16" s="188" t="s">
        <v>309</v>
      </c>
      <c r="Z16" s="188"/>
      <c r="AA16" s="188"/>
      <c r="AB16" s="188"/>
      <c r="AC16" s="188"/>
      <c r="AD16" s="185" t="n">
        <v>44</v>
      </c>
      <c r="AE16" s="185" t="n">
        <v>15</v>
      </c>
      <c r="AF16" s="193" t="str">
        <f aca="true">INDIRECT("A"&amp;AD16)</f>
        <v>15-ALL</v>
      </c>
      <c r="AG16" s="193" t="n">
        <f aca="true">INDIRECT("D"&amp;AD16)</f>
        <v>200</v>
      </c>
      <c r="AH16" s="193" t="n">
        <f aca="true">INDIRECT("E"&amp;AD16)</f>
        <v>15616</v>
      </c>
      <c r="AI16" s="194" t="n">
        <f aca="true">INDIRECT("I"&amp;AD16)</f>
        <v>-1.0338E-005</v>
      </c>
      <c r="AJ16" s="194" t="n">
        <f aca="true">INDIRECT("J"&amp;AD16)</f>
        <v>-8.672E-007</v>
      </c>
      <c r="AK16" s="194" t="n">
        <f aca="true">AVERAGE(INDIRECT("K"&amp;AD16):INDIRECT("K"&amp;AD17-1))</f>
        <v>0.00133</v>
      </c>
      <c r="AL16" s="194" t="n">
        <f aca="true">AVERAGE(INDIRECT("L"&amp;AD16):INDIRECT("L"&amp;AD17-1))</f>
        <v>9.65E-005</v>
      </c>
      <c r="AM16" s="190" t="n">
        <f aca="false">(ABS(AK16)/AK16*SQRT((AK16)^2+(AL16)^2))</f>
        <v>0.00133349625046342</v>
      </c>
      <c r="AN16" s="188"/>
      <c r="AO16" s="190" t="n">
        <f aca="true">STDEV(INDIRECT("K"&amp;AD16):INDIRECT("K"&amp;AD17-1))</f>
        <v>0</v>
      </c>
    </row>
    <row r="17" customFormat="false" ht="14.25" hidden="false" customHeight="true" outlineLevel="0" collapsed="false">
      <c r="A17" s="188" t="s">
        <v>428</v>
      </c>
      <c r="B17" s="188" t="s">
        <v>305</v>
      </c>
      <c r="C17" s="185" t="n">
        <v>0</v>
      </c>
      <c r="D17" s="185" t="n">
        <v>200</v>
      </c>
      <c r="E17" s="185" t="n">
        <v>15616</v>
      </c>
      <c r="F17" s="188" t="s">
        <v>306</v>
      </c>
      <c r="G17" s="190" t="n">
        <v>0.00106</v>
      </c>
      <c r="H17" s="190" t="n">
        <v>7.61E-005</v>
      </c>
      <c r="I17" s="190" t="n">
        <v>-1.03E-005</v>
      </c>
      <c r="J17" s="190" t="n">
        <v>-8.67E-007</v>
      </c>
      <c r="K17" s="190" t="n">
        <v>0.00107</v>
      </c>
      <c r="L17" s="190" t="n">
        <v>7.7E-005</v>
      </c>
      <c r="M17" s="185" t="n">
        <v>4.11</v>
      </c>
      <c r="N17" s="185" t="n">
        <v>0</v>
      </c>
      <c r="O17" s="190" t="n">
        <v>0</v>
      </c>
      <c r="P17" s="190" t="n">
        <v>0</v>
      </c>
      <c r="Q17" s="185" t="n">
        <v>1</v>
      </c>
      <c r="R17" s="190" t="n">
        <v>1.072E-005</v>
      </c>
      <c r="S17" s="190" t="n">
        <v>7.7E-007</v>
      </c>
      <c r="T17" s="185" t="n">
        <v>4</v>
      </c>
      <c r="U17" s="185" t="n">
        <v>0</v>
      </c>
      <c r="V17" s="185" t="n">
        <v>0</v>
      </c>
      <c r="W17" s="191" t="s">
        <v>2638</v>
      </c>
      <c r="X17" s="192" t="n">
        <v>45215</v>
      </c>
      <c r="Y17" s="188" t="s">
        <v>309</v>
      </c>
      <c r="Z17" s="188"/>
      <c r="AA17" s="188"/>
      <c r="AB17" s="188"/>
      <c r="AC17" s="188"/>
      <c r="AD17" s="185" t="n">
        <v>47</v>
      </c>
      <c r="AE17" s="185" t="n">
        <v>16</v>
      </c>
      <c r="AF17" s="193" t="str">
        <f aca="true">INDIRECT("A"&amp;AD17)</f>
        <v>16-ALL</v>
      </c>
      <c r="AG17" s="193" t="n">
        <f aca="true">INDIRECT("D"&amp;AD17)</f>
        <v>200</v>
      </c>
      <c r="AH17" s="193" t="n">
        <f aca="true">INDIRECT("E"&amp;AD17)</f>
        <v>15616</v>
      </c>
      <c r="AI17" s="194" t="n">
        <f aca="true">INDIRECT("I"&amp;AD17)</f>
        <v>-1.0338E-005</v>
      </c>
      <c r="AJ17" s="194" t="n">
        <f aca="true">INDIRECT("J"&amp;AD17)</f>
        <v>-8.672E-007</v>
      </c>
      <c r="AK17" s="194" t="n">
        <f aca="true">AVERAGE(INDIRECT("K"&amp;AD17):INDIRECT("K"&amp;AD18-1))</f>
        <v>0.0027</v>
      </c>
      <c r="AL17" s="194" t="n">
        <f aca="true">AVERAGE(INDIRECT("L"&amp;AD17):INDIRECT("L"&amp;AD18-1))</f>
        <v>0.000138566666666667</v>
      </c>
      <c r="AM17" s="190" t="n">
        <f aca="false">(ABS(AK17)/AK17*SQRT((AK17)^2+(AL17)^2))</f>
        <v>0.00270355335089047</v>
      </c>
      <c r="AN17" s="188"/>
      <c r="AO17" s="190" t="n">
        <f aca="true">STDEV(INDIRECT("K"&amp;AD17):INDIRECT("K"&amp;AD18-1))</f>
        <v>0</v>
      </c>
    </row>
    <row r="18" customFormat="false" ht="14.25" hidden="false" customHeight="true" outlineLevel="0" collapsed="false">
      <c r="A18" s="188" t="s">
        <v>428</v>
      </c>
      <c r="B18" s="188" t="s">
        <v>305</v>
      </c>
      <c r="C18" s="185" t="n">
        <v>0</v>
      </c>
      <c r="D18" s="185" t="n">
        <v>200</v>
      </c>
      <c r="E18" s="185" t="n">
        <v>15616</v>
      </c>
      <c r="F18" s="188" t="s">
        <v>306</v>
      </c>
      <c r="G18" s="190" t="n">
        <v>0.00106</v>
      </c>
      <c r="H18" s="190" t="n">
        <v>7.59E-005</v>
      </c>
      <c r="I18" s="190" t="n">
        <v>-1.03E-005</v>
      </c>
      <c r="J18" s="190" t="n">
        <v>-8.67E-007</v>
      </c>
      <c r="K18" s="190" t="n">
        <v>0.00107</v>
      </c>
      <c r="L18" s="190" t="n">
        <v>7.68E-005</v>
      </c>
      <c r="M18" s="185" t="n">
        <v>4.1</v>
      </c>
      <c r="N18" s="185" t="n">
        <v>0</v>
      </c>
      <c r="O18" s="190" t="n">
        <v>0</v>
      </c>
      <c r="P18" s="190" t="n">
        <v>0</v>
      </c>
      <c r="Q18" s="185" t="n">
        <v>1</v>
      </c>
      <c r="R18" s="190" t="n">
        <v>1.071E-005</v>
      </c>
      <c r="S18" s="190" t="n">
        <v>7.675E-007</v>
      </c>
      <c r="T18" s="185" t="n">
        <v>4</v>
      </c>
      <c r="U18" s="185" t="n">
        <v>0</v>
      </c>
      <c r="V18" s="185" t="n">
        <v>0</v>
      </c>
      <c r="W18" s="191" t="s">
        <v>2639</v>
      </c>
      <c r="X18" s="192" t="n">
        <v>45215</v>
      </c>
      <c r="Y18" s="188" t="s">
        <v>309</v>
      </c>
      <c r="Z18" s="188"/>
      <c r="AA18" s="188"/>
      <c r="AB18" s="188"/>
      <c r="AC18" s="188"/>
      <c r="AD18" s="185" t="n">
        <v>50</v>
      </c>
      <c r="AE18" s="185" t="n">
        <v>17</v>
      </c>
      <c r="AF18" s="193" t="str">
        <f aca="true">INDIRECT("A"&amp;AD18)</f>
        <v>17-ALL</v>
      </c>
      <c r="AG18" s="193" t="n">
        <f aca="true">INDIRECT("D"&amp;AD18)</f>
        <v>200</v>
      </c>
      <c r="AH18" s="193" t="n">
        <f aca="true">INDIRECT("E"&amp;AD18)</f>
        <v>15616</v>
      </c>
      <c r="AI18" s="194" t="n">
        <f aca="true">INDIRECT("I"&amp;AD18)</f>
        <v>-1.0338E-005</v>
      </c>
      <c r="AJ18" s="194" t="n">
        <f aca="true">INDIRECT("J"&amp;AD18)</f>
        <v>-8.672E-007</v>
      </c>
      <c r="AK18" s="194" t="n">
        <f aca="true">AVERAGE(INDIRECT("K"&amp;AD18):INDIRECT("K"&amp;AD19-1))</f>
        <v>0.00218</v>
      </c>
      <c r="AL18" s="194" t="n">
        <f aca="true">AVERAGE(INDIRECT("L"&amp;AD18):INDIRECT("L"&amp;AD19-1))</f>
        <v>0.000133233333333333</v>
      </c>
      <c r="AM18" s="190" t="n">
        <f aca="false">(ABS(AK18)/AK18*SQRT((AK18)^2+(AL18)^2))</f>
        <v>0.00218406756331188</v>
      </c>
      <c r="AN18" s="188"/>
      <c r="AO18" s="190" t="n">
        <f aca="true">STDEV(INDIRECT("K"&amp;AD18):INDIRECT("K"&amp;AD19-1))</f>
        <v>0</v>
      </c>
    </row>
    <row r="19" customFormat="false" ht="14.25" hidden="false" customHeight="true" outlineLevel="0" collapsed="false">
      <c r="A19" s="188" t="s">
        <v>428</v>
      </c>
      <c r="B19" s="188" t="s">
        <v>305</v>
      </c>
      <c r="C19" s="185" t="n">
        <v>0</v>
      </c>
      <c r="D19" s="185" t="n">
        <v>200</v>
      </c>
      <c r="E19" s="185" t="n">
        <v>15616</v>
      </c>
      <c r="F19" s="188" t="s">
        <v>306</v>
      </c>
      <c r="G19" s="190" t="n">
        <v>0.00106</v>
      </c>
      <c r="H19" s="190" t="n">
        <v>7.62E-005</v>
      </c>
      <c r="I19" s="190" t="n">
        <v>-1.03E-005</v>
      </c>
      <c r="J19" s="190" t="n">
        <v>-8.67E-007</v>
      </c>
      <c r="K19" s="190" t="n">
        <v>0.00107</v>
      </c>
      <c r="L19" s="190" t="n">
        <v>7.71E-005</v>
      </c>
      <c r="M19" s="187" t="s">
        <v>2640</v>
      </c>
      <c r="N19" s="185" t="n">
        <v>0</v>
      </c>
      <c r="O19" s="190" t="n">
        <v>0</v>
      </c>
      <c r="P19" s="190" t="n">
        <v>0</v>
      </c>
      <c r="Q19" s="185" t="n">
        <v>1</v>
      </c>
      <c r="R19" s="190" t="n">
        <v>1.072E-005</v>
      </c>
      <c r="S19" s="190" t="n">
        <v>7.71E-007</v>
      </c>
      <c r="T19" s="185" t="n">
        <v>4</v>
      </c>
      <c r="U19" s="185" t="n">
        <v>0</v>
      </c>
      <c r="V19" s="185" t="n">
        <v>0</v>
      </c>
      <c r="W19" s="191" t="s">
        <v>2641</v>
      </c>
      <c r="X19" s="192" t="n">
        <v>45215</v>
      </c>
      <c r="Y19" s="188" t="s">
        <v>309</v>
      </c>
      <c r="Z19" s="188"/>
      <c r="AA19" s="188"/>
      <c r="AB19" s="188"/>
      <c r="AC19" s="188"/>
      <c r="AD19" s="185" t="n">
        <v>53</v>
      </c>
      <c r="AE19" s="185" t="n">
        <v>18</v>
      </c>
      <c r="AF19" s="193" t="str">
        <f aca="true">INDIRECT("A"&amp;AD19)</f>
        <v>18-ALL</v>
      </c>
      <c r="AG19" s="193" t="n">
        <f aca="true">INDIRECT("D"&amp;AD19)</f>
        <v>200</v>
      </c>
      <c r="AH19" s="193" t="n">
        <f aca="true">INDIRECT("E"&amp;AD19)</f>
        <v>15616</v>
      </c>
      <c r="AI19" s="194" t="n">
        <f aca="true">INDIRECT("I"&amp;AD19)</f>
        <v>-1.0338E-005</v>
      </c>
      <c r="AJ19" s="194" t="n">
        <f aca="true">INDIRECT("J"&amp;AD19)</f>
        <v>-8.672E-007</v>
      </c>
      <c r="AK19" s="194" t="n">
        <f aca="true">AVERAGE(INDIRECT("K"&amp;AD19):INDIRECT("K"&amp;AD20-1))</f>
        <v>0.00084291</v>
      </c>
      <c r="AL19" s="194" t="n">
        <f aca="true">AVERAGE(INDIRECT("L"&amp;AD19):INDIRECT("L"&amp;AD20-1))</f>
        <v>5.897E-005</v>
      </c>
      <c r="AM19" s="190" t="n">
        <f aca="false">(ABS(AK19)/AK19*SQRT((AK19)^2+(AL19)^2))</f>
        <v>0.000844970253322565</v>
      </c>
      <c r="AN19" s="188"/>
      <c r="AO19" s="190" t="n">
        <f aca="true">STDEV(INDIRECT("K"&amp;AD19):INDIRECT("K"&amp;AD20-1))</f>
        <v>1.57162336455019E-007</v>
      </c>
    </row>
    <row r="20" customFormat="false" ht="14.25" hidden="false" customHeight="true" outlineLevel="0" collapsed="false">
      <c r="A20" s="188" t="s">
        <v>452</v>
      </c>
      <c r="B20" s="188" t="s">
        <v>305</v>
      </c>
      <c r="C20" s="185" t="n">
        <v>0</v>
      </c>
      <c r="D20" s="185" t="n">
        <v>200</v>
      </c>
      <c r="E20" s="185" t="n">
        <v>15616</v>
      </c>
      <c r="F20" s="188" t="s">
        <v>306</v>
      </c>
      <c r="G20" s="190" t="n">
        <v>0.000668</v>
      </c>
      <c r="H20" s="190" t="n">
        <v>4.71E-005</v>
      </c>
      <c r="I20" s="190" t="n">
        <v>-1.03E-005</v>
      </c>
      <c r="J20" s="190" t="n">
        <v>-8.67E-007</v>
      </c>
      <c r="K20" s="190" t="n">
        <v>0.0006782</v>
      </c>
      <c r="L20" s="190" t="n">
        <v>4.797E-005</v>
      </c>
      <c r="M20" s="185" t="n">
        <v>4.05</v>
      </c>
      <c r="N20" s="185" t="n">
        <v>0</v>
      </c>
      <c r="O20" s="190" t="n">
        <v>0</v>
      </c>
      <c r="P20" s="190" t="n">
        <v>0</v>
      </c>
      <c r="Q20" s="185" t="n">
        <v>1</v>
      </c>
      <c r="R20" s="190" t="n">
        <v>6.78E-006</v>
      </c>
      <c r="S20" s="190" t="n">
        <v>4.797E-007</v>
      </c>
      <c r="T20" s="185" t="n">
        <v>4</v>
      </c>
      <c r="U20" s="185" t="n">
        <v>0</v>
      </c>
      <c r="V20" s="185" t="n">
        <v>0</v>
      </c>
      <c r="W20" s="191" t="s">
        <v>2642</v>
      </c>
      <c r="X20" s="192" t="n">
        <v>45215</v>
      </c>
      <c r="Y20" s="188" t="s">
        <v>309</v>
      </c>
      <c r="Z20" s="188"/>
      <c r="AA20" s="188"/>
      <c r="AB20" s="188"/>
      <c r="AC20" s="188"/>
      <c r="AD20" s="185" t="n">
        <v>56</v>
      </c>
      <c r="AE20" s="185" t="n">
        <v>19</v>
      </c>
      <c r="AF20" s="193" t="str">
        <f aca="true">INDIRECT("A"&amp;AD20)</f>
        <v>19-ALL</v>
      </c>
      <c r="AG20" s="193" t="n">
        <f aca="true">INDIRECT("D"&amp;AD20)</f>
        <v>200</v>
      </c>
      <c r="AH20" s="193" t="n">
        <f aca="true">INDIRECT("E"&amp;AD20)</f>
        <v>15616</v>
      </c>
      <c r="AI20" s="194" t="n">
        <f aca="true">INDIRECT("I"&amp;AD20)</f>
        <v>-1.0338E-005</v>
      </c>
      <c r="AJ20" s="194" t="n">
        <f aca="true">INDIRECT("J"&amp;AD20)</f>
        <v>-8.672E-007</v>
      </c>
      <c r="AK20" s="194" t="n">
        <f aca="true">AVERAGE(INDIRECT("K"&amp;AD20):INDIRECT("K"&amp;AD21-1))</f>
        <v>0.00207</v>
      </c>
      <c r="AL20" s="194" t="n">
        <f aca="true">AVERAGE(INDIRECT("L"&amp;AD20):INDIRECT("L"&amp;AD21-1))</f>
        <v>0.000126666666666667</v>
      </c>
      <c r="AM20" s="190" t="n">
        <f aca="false">(ABS(AK20)/AK20*SQRT((AK20)^2+(AL20)^2))</f>
        <v>0.00207387184860696</v>
      </c>
      <c r="AN20" s="188"/>
      <c r="AO20" s="190" t="n">
        <f aca="true">STDEV(INDIRECT("K"&amp;AD20):INDIRECT("K"&amp;AD21-1))</f>
        <v>0</v>
      </c>
    </row>
    <row r="21" customFormat="false" ht="14.25" hidden="false" customHeight="true" outlineLevel="0" collapsed="false">
      <c r="A21" s="188" t="s">
        <v>452</v>
      </c>
      <c r="B21" s="188" t="s">
        <v>305</v>
      </c>
      <c r="C21" s="185" t="n">
        <v>0</v>
      </c>
      <c r="D21" s="185" t="n">
        <v>200</v>
      </c>
      <c r="E21" s="185" t="n">
        <v>15616</v>
      </c>
      <c r="F21" s="188" t="s">
        <v>306</v>
      </c>
      <c r="G21" s="190" t="n">
        <v>0.000667</v>
      </c>
      <c r="H21" s="190" t="n">
        <v>4.623E-005</v>
      </c>
      <c r="I21" s="190" t="n">
        <v>-1.0338E-005</v>
      </c>
      <c r="J21" s="190" t="n">
        <v>-8.672E-007</v>
      </c>
      <c r="K21" s="190" t="n">
        <v>0.00067776</v>
      </c>
      <c r="L21" s="190" t="n">
        <v>4.71E-005</v>
      </c>
      <c r="M21" s="185" t="n">
        <v>3.97</v>
      </c>
      <c r="N21" s="185" t="n">
        <v>0</v>
      </c>
      <c r="O21" s="185" t="n">
        <v>0</v>
      </c>
      <c r="P21" s="185" t="n">
        <v>0</v>
      </c>
      <c r="Q21" s="185" t="n">
        <v>1</v>
      </c>
      <c r="R21" s="190" t="n">
        <v>6.78E-006</v>
      </c>
      <c r="S21" s="190" t="n">
        <v>4.71E-007</v>
      </c>
      <c r="T21" s="185" t="n">
        <v>4</v>
      </c>
      <c r="U21" s="185" t="n">
        <v>0</v>
      </c>
      <c r="V21" s="185" t="n">
        <v>0</v>
      </c>
      <c r="W21" s="191" t="s">
        <v>2643</v>
      </c>
      <c r="X21" s="192" t="n">
        <v>45215</v>
      </c>
      <c r="Y21" s="188" t="s">
        <v>309</v>
      </c>
      <c r="Z21" s="188"/>
      <c r="AA21" s="188"/>
      <c r="AB21" s="188"/>
      <c r="AC21" s="188"/>
      <c r="AD21" s="185" t="n">
        <v>59</v>
      </c>
      <c r="AE21" s="185" t="n">
        <v>20</v>
      </c>
      <c r="AF21" s="193" t="str">
        <f aca="true">INDIRECT("A"&amp;AD21)</f>
        <v>20-ALL</v>
      </c>
      <c r="AG21" s="193" t="n">
        <f aca="true">INDIRECT("D"&amp;AD21)</f>
        <v>200</v>
      </c>
      <c r="AH21" s="193" t="n">
        <f aca="true">INDIRECT("E"&amp;AD21)</f>
        <v>15616</v>
      </c>
      <c r="AI21" s="194" t="n">
        <f aca="true">INDIRECT("I"&amp;AD21)</f>
        <v>-1.0338E-005</v>
      </c>
      <c r="AJ21" s="194" t="n">
        <f aca="true">INDIRECT("J"&amp;AD21)</f>
        <v>-8.672E-007</v>
      </c>
      <c r="AK21" s="194" t="n">
        <f aca="true">AVERAGE(INDIRECT("K"&amp;AD21):INDIRECT("K"&amp;AD22-1))</f>
        <v>0.00139</v>
      </c>
      <c r="AL21" s="194" t="n">
        <f aca="true">AVERAGE(INDIRECT("L"&amp;AD21):INDIRECT("L"&amp;AD22-1))</f>
        <v>9.37E-005</v>
      </c>
      <c r="AM21" s="190" t="n">
        <f aca="false">(ABS(AK21)/AK21*SQRT((AK21)^2+(AL21)^2))</f>
        <v>0.00139315458223415</v>
      </c>
      <c r="AN21" s="188"/>
      <c r="AO21" s="190" t="n">
        <f aca="true">STDEV(INDIRECT("K"&amp;AD21):INDIRECT("K"&amp;AD22-1))</f>
        <v>0</v>
      </c>
    </row>
    <row r="22" customFormat="false" ht="14.25" hidden="false" customHeight="true" outlineLevel="0" collapsed="false">
      <c r="A22" s="188" t="s">
        <v>452</v>
      </c>
      <c r="B22" s="188" t="s">
        <v>305</v>
      </c>
      <c r="C22" s="185" t="n">
        <v>0</v>
      </c>
      <c r="D22" s="185" t="n">
        <v>200</v>
      </c>
      <c r="E22" s="185" t="n">
        <v>15616</v>
      </c>
      <c r="F22" s="188" t="s">
        <v>306</v>
      </c>
      <c r="G22" s="190" t="n">
        <v>0.000668</v>
      </c>
      <c r="H22" s="190" t="n">
        <v>4.658E-005</v>
      </c>
      <c r="I22" s="190" t="n">
        <v>-1.0338E-005</v>
      </c>
      <c r="J22" s="190" t="n">
        <v>-8.672E-007</v>
      </c>
      <c r="K22" s="190" t="n">
        <v>0.0006779</v>
      </c>
      <c r="L22" s="190" t="n">
        <v>4.745E-005</v>
      </c>
      <c r="M22" s="185" t="n">
        <v>4</v>
      </c>
      <c r="N22" s="185" t="n">
        <v>0</v>
      </c>
      <c r="O22" s="185" t="n">
        <v>0</v>
      </c>
      <c r="P22" s="185" t="n">
        <v>0</v>
      </c>
      <c r="Q22" s="185" t="n">
        <v>1</v>
      </c>
      <c r="R22" s="190" t="n">
        <v>6.78E-006</v>
      </c>
      <c r="S22" s="190" t="n">
        <v>4.745E-007</v>
      </c>
      <c r="T22" s="185" t="n">
        <v>4</v>
      </c>
      <c r="U22" s="185" t="n">
        <v>0</v>
      </c>
      <c r="V22" s="185" t="n">
        <v>0</v>
      </c>
      <c r="W22" s="191" t="s">
        <v>2644</v>
      </c>
      <c r="X22" s="192" t="n">
        <v>45215</v>
      </c>
      <c r="Y22" s="188" t="s">
        <v>309</v>
      </c>
      <c r="Z22" s="188"/>
      <c r="AA22" s="188"/>
      <c r="AB22" s="188"/>
      <c r="AC22" s="188"/>
      <c r="AD22" s="185" t="n">
        <v>62</v>
      </c>
      <c r="AE22" s="185" t="n">
        <v>21</v>
      </c>
      <c r="AF22" s="193" t="str">
        <f aca="true">INDIRECT("A"&amp;AD22)</f>
        <v>21-ALL</v>
      </c>
      <c r="AG22" s="193" t="n">
        <f aca="true">INDIRECT("D"&amp;AD22)</f>
        <v>200</v>
      </c>
      <c r="AH22" s="193" t="n">
        <f aca="true">INDIRECT("E"&amp;AD22)</f>
        <v>15616</v>
      </c>
      <c r="AI22" s="194" t="n">
        <f aca="true">INDIRECT("I"&amp;AD22)</f>
        <v>-1.0338E-005</v>
      </c>
      <c r="AJ22" s="194" t="n">
        <f aca="true">INDIRECT("J"&amp;AD22)</f>
        <v>-8.672E-007</v>
      </c>
      <c r="AK22" s="194" t="n">
        <f aca="true">AVERAGE(INDIRECT("K"&amp;AD22):INDIRECT("K"&amp;AD23-1))</f>
        <v>0.00212</v>
      </c>
      <c r="AL22" s="194" t="n">
        <f aca="true">AVERAGE(INDIRECT("L"&amp;AD22):INDIRECT("L"&amp;AD23-1))</f>
        <v>0.0001254</v>
      </c>
      <c r="AM22" s="190" t="n">
        <f aca="false">(ABS(AK22)/AK22*SQRT((AK22)^2+(AL22)^2))</f>
        <v>0.0021237055257262</v>
      </c>
      <c r="AN22" s="188"/>
      <c r="AO22" s="190" t="n">
        <f aca="true">STDEV(INDIRECT("K"&amp;AD22):INDIRECT("K"&amp;AD23-1))</f>
        <v>0</v>
      </c>
    </row>
    <row r="23" customFormat="false" ht="14.25" hidden="false" customHeight="true" outlineLevel="0" collapsed="false">
      <c r="A23" s="188" t="s">
        <v>476</v>
      </c>
      <c r="B23" s="188" t="s">
        <v>305</v>
      </c>
      <c r="C23" s="185" t="n">
        <v>0</v>
      </c>
      <c r="D23" s="185" t="n">
        <v>200</v>
      </c>
      <c r="E23" s="185" t="n">
        <v>15616</v>
      </c>
      <c r="F23" s="188" t="s">
        <v>306</v>
      </c>
      <c r="G23" s="190" t="n">
        <v>0.00123</v>
      </c>
      <c r="H23" s="190" t="n">
        <v>8.6E-005</v>
      </c>
      <c r="I23" s="190" t="n">
        <v>-1.0338E-005</v>
      </c>
      <c r="J23" s="190" t="n">
        <v>-8.672E-007</v>
      </c>
      <c r="K23" s="190" t="n">
        <v>0.00124</v>
      </c>
      <c r="L23" s="190" t="n">
        <v>8.68E-005</v>
      </c>
      <c r="M23" s="185" t="n">
        <v>4</v>
      </c>
      <c r="N23" s="185" t="n">
        <v>0</v>
      </c>
      <c r="O23" s="185" t="n">
        <v>0</v>
      </c>
      <c r="P23" s="185" t="n">
        <v>0</v>
      </c>
      <c r="Q23" s="185" t="n">
        <v>1</v>
      </c>
      <c r="R23" s="190" t="n">
        <v>1.243E-005</v>
      </c>
      <c r="S23" s="190" t="n">
        <v>8.685E-007</v>
      </c>
      <c r="T23" s="185" t="n">
        <v>4</v>
      </c>
      <c r="U23" s="185" t="n">
        <v>0</v>
      </c>
      <c r="V23" s="185" t="n">
        <v>0</v>
      </c>
      <c r="W23" s="191" t="s">
        <v>2645</v>
      </c>
      <c r="X23" s="192" t="n">
        <v>45215</v>
      </c>
      <c r="Y23" s="188" t="s">
        <v>309</v>
      </c>
      <c r="Z23" s="188"/>
      <c r="AA23" s="188"/>
      <c r="AB23" s="188"/>
      <c r="AC23" s="188"/>
      <c r="AD23" s="185" t="n">
        <v>65</v>
      </c>
      <c r="AE23" s="185" t="n">
        <v>22</v>
      </c>
      <c r="AF23" s="193" t="str">
        <f aca="true">INDIRECT("A"&amp;AD23)</f>
        <v>22-ALL</v>
      </c>
      <c r="AG23" s="193" t="n">
        <f aca="true">INDIRECT("D"&amp;AD23)</f>
        <v>200</v>
      </c>
      <c r="AH23" s="193" t="n">
        <f aca="true">INDIRECT("E"&amp;AD23)</f>
        <v>15616</v>
      </c>
      <c r="AI23" s="194" t="n">
        <f aca="true">INDIRECT("I"&amp;AD23)</f>
        <v>-1.0338E-005</v>
      </c>
      <c r="AJ23" s="194" t="n">
        <f aca="true">INDIRECT("J"&amp;AD23)</f>
        <v>-8.672E-007</v>
      </c>
      <c r="AK23" s="194" t="n">
        <f aca="true">AVERAGE(INDIRECT("K"&amp;AD23):INDIRECT("K"&amp;AD24-1))</f>
        <v>0.00146</v>
      </c>
      <c r="AL23" s="194" t="n">
        <f aca="true">AVERAGE(INDIRECT("L"&amp;AD23):INDIRECT("L"&amp;AD24-1))</f>
        <v>9.84666666666667E-005</v>
      </c>
      <c r="AM23" s="190" t="n">
        <f aca="false">(ABS(AK23)/AK23*SQRT((AK23)^2+(AL23)^2))</f>
        <v>0.00146331667264623</v>
      </c>
      <c r="AN23" s="188"/>
      <c r="AO23" s="190" t="n">
        <f aca="true">STDEV(INDIRECT("K"&amp;AD23):INDIRECT("K"&amp;AD24-1))</f>
        <v>0</v>
      </c>
    </row>
    <row r="24" customFormat="false" ht="14.25" hidden="false" customHeight="true" outlineLevel="0" collapsed="false">
      <c r="A24" s="188" t="s">
        <v>476</v>
      </c>
      <c r="B24" s="188" t="s">
        <v>305</v>
      </c>
      <c r="C24" s="185" t="n">
        <v>0</v>
      </c>
      <c r="D24" s="185" t="n">
        <v>200</v>
      </c>
      <c r="E24" s="185" t="n">
        <v>15616</v>
      </c>
      <c r="F24" s="188" t="s">
        <v>306</v>
      </c>
      <c r="G24" s="190" t="n">
        <v>0.00123</v>
      </c>
      <c r="H24" s="190" t="n">
        <v>8.54E-005</v>
      </c>
      <c r="I24" s="190" t="n">
        <v>-1.0338E-005</v>
      </c>
      <c r="J24" s="190" t="n">
        <v>-8.672E-007</v>
      </c>
      <c r="K24" s="190" t="n">
        <v>0.00124</v>
      </c>
      <c r="L24" s="190" t="n">
        <v>8.63E-005</v>
      </c>
      <c r="M24" s="185" t="n">
        <v>3.97</v>
      </c>
      <c r="N24" s="185" t="n">
        <v>0</v>
      </c>
      <c r="O24" s="185" t="n">
        <v>0</v>
      </c>
      <c r="P24" s="185" t="n">
        <v>0</v>
      </c>
      <c r="Q24" s="185" t="n">
        <v>1</v>
      </c>
      <c r="R24" s="190" t="n">
        <v>1.242E-005</v>
      </c>
      <c r="S24" s="190" t="n">
        <v>8.625E-007</v>
      </c>
      <c r="T24" s="185" t="n">
        <v>4</v>
      </c>
      <c r="U24" s="185" t="n">
        <v>0</v>
      </c>
      <c r="V24" s="185" t="n">
        <v>0</v>
      </c>
      <c r="W24" s="191" t="s">
        <v>2646</v>
      </c>
      <c r="X24" s="192" t="n">
        <v>45215</v>
      </c>
      <c r="Y24" s="188" t="s">
        <v>309</v>
      </c>
      <c r="Z24" s="188"/>
      <c r="AA24" s="188"/>
      <c r="AB24" s="188"/>
      <c r="AC24" s="188"/>
      <c r="AD24" s="185" t="n">
        <v>68</v>
      </c>
      <c r="AE24" s="185" t="n">
        <v>23</v>
      </c>
      <c r="AF24" s="193" t="str">
        <f aca="true">INDIRECT("A"&amp;AD24)</f>
        <v>23-ALL</v>
      </c>
      <c r="AG24" s="193" t="n">
        <f aca="true">INDIRECT("D"&amp;AD24)</f>
        <v>200</v>
      </c>
      <c r="AH24" s="193" t="n">
        <f aca="true">INDIRECT("E"&amp;AD24)</f>
        <v>15616</v>
      </c>
      <c r="AI24" s="194" t="n">
        <f aca="true">INDIRECT("I"&amp;AD24)</f>
        <v>-1.0338E-005</v>
      </c>
      <c r="AJ24" s="194" t="n">
        <f aca="true">INDIRECT("J"&amp;AD24)</f>
        <v>-8.672E-007</v>
      </c>
      <c r="AK24" s="194" t="n">
        <f aca="true">AVERAGE(INDIRECT("K"&amp;AD24):INDIRECT("K"&amp;AD25-1))</f>
        <v>0.00158</v>
      </c>
      <c r="AL24" s="194" t="n">
        <f aca="true">AVERAGE(INDIRECT("L"&amp;AD24):INDIRECT("L"&amp;AD25-1))</f>
        <v>9.80333333333333E-005</v>
      </c>
      <c r="AM24" s="190" t="n">
        <f aca="false">(ABS(AK24)/AK24*SQRT((AK24)^2+(AL24)^2))</f>
        <v>0.00158303838691437</v>
      </c>
      <c r="AN24" s="188"/>
      <c r="AO24" s="190" t="n">
        <f aca="true">STDEV(INDIRECT("K"&amp;AD24):INDIRECT("K"&amp;AD25-1))</f>
        <v>0</v>
      </c>
    </row>
    <row r="25" customFormat="false" ht="14.25" hidden="false" customHeight="true" outlineLevel="0" collapsed="false">
      <c r="A25" s="188" t="s">
        <v>476</v>
      </c>
      <c r="B25" s="188" t="s">
        <v>305</v>
      </c>
      <c r="C25" s="185" t="n">
        <v>0</v>
      </c>
      <c r="D25" s="185" t="n">
        <v>200</v>
      </c>
      <c r="E25" s="185" t="n">
        <v>15616</v>
      </c>
      <c r="F25" s="188" t="s">
        <v>306</v>
      </c>
      <c r="G25" s="190" t="n">
        <v>0.00123</v>
      </c>
      <c r="H25" s="190" t="n">
        <v>8.56E-005</v>
      </c>
      <c r="I25" s="190" t="n">
        <v>-1.0338E-005</v>
      </c>
      <c r="J25" s="190" t="n">
        <v>-8.672E-007</v>
      </c>
      <c r="K25" s="190" t="n">
        <v>0.00124</v>
      </c>
      <c r="L25" s="190" t="n">
        <v>8.65E-005</v>
      </c>
      <c r="M25" s="185" t="n">
        <v>3.98</v>
      </c>
      <c r="N25" s="185" t="n">
        <v>0</v>
      </c>
      <c r="O25" s="185" t="n">
        <v>0</v>
      </c>
      <c r="P25" s="185" t="n">
        <v>0</v>
      </c>
      <c r="Q25" s="185" t="n">
        <v>1</v>
      </c>
      <c r="R25" s="190" t="n">
        <v>1.243E-005</v>
      </c>
      <c r="S25" s="190" t="n">
        <v>8.647E-007</v>
      </c>
      <c r="T25" s="185" t="n">
        <v>4</v>
      </c>
      <c r="U25" s="185" t="n">
        <v>0</v>
      </c>
      <c r="V25" s="185" t="n">
        <v>0</v>
      </c>
      <c r="W25" s="191" t="s">
        <v>2647</v>
      </c>
      <c r="X25" s="192" t="n">
        <v>45215</v>
      </c>
      <c r="Y25" s="188" t="s">
        <v>309</v>
      </c>
      <c r="Z25" s="188"/>
      <c r="AA25" s="188"/>
      <c r="AB25" s="188"/>
      <c r="AC25" s="188"/>
      <c r="AD25" s="185" t="n">
        <v>71</v>
      </c>
      <c r="AE25" s="185" t="n">
        <v>24</v>
      </c>
      <c r="AF25" s="193" t="str">
        <f aca="true">INDIRECT("A"&amp;AD25)</f>
        <v>24-ALL</v>
      </c>
      <c r="AG25" s="193" t="n">
        <f aca="true">INDIRECT("D"&amp;AD25)</f>
        <v>200</v>
      </c>
      <c r="AH25" s="193" t="n">
        <f aca="true">INDIRECT("E"&amp;AD25)</f>
        <v>15616</v>
      </c>
      <c r="AI25" s="194" t="n">
        <f aca="true">INDIRECT("I"&amp;AD25)</f>
        <v>-1.0338E-005</v>
      </c>
      <c r="AJ25" s="194" t="n">
        <f aca="true">INDIRECT("J"&amp;AD25)</f>
        <v>-8.672E-007</v>
      </c>
      <c r="AK25" s="194" t="n">
        <f aca="true">AVERAGE(INDIRECT("K"&amp;AD25):INDIRECT("K"&amp;AD26-1))</f>
        <v>0.00265333333333333</v>
      </c>
      <c r="AL25" s="194" t="n">
        <f aca="true">AVERAGE(INDIRECT("L"&amp;AD25):INDIRECT("L"&amp;AD26-1))</f>
        <v>0.0001536</v>
      </c>
      <c r="AM25" s="190" t="n">
        <f aca="false">(ABS(AK25)/AK25*SQRT((AK25)^2+(AL25)^2))</f>
        <v>0.00265777552433944</v>
      </c>
      <c r="AN25" s="188"/>
      <c r="AO25" s="190" t="n">
        <f aca="true">STDEV(INDIRECT("K"&amp;AD25):INDIRECT("K"&amp;AD26-1))</f>
        <v>5.77350269189627E-006</v>
      </c>
    </row>
    <row r="26" customFormat="false" ht="14.25" hidden="false" customHeight="true" outlineLevel="0" collapsed="false">
      <c r="A26" s="188" t="s">
        <v>500</v>
      </c>
      <c r="B26" s="188" t="s">
        <v>305</v>
      </c>
      <c r="C26" s="185" t="n">
        <v>0</v>
      </c>
      <c r="D26" s="185" t="n">
        <v>200</v>
      </c>
      <c r="E26" s="185" t="n">
        <v>15616</v>
      </c>
      <c r="F26" s="188" t="s">
        <v>306</v>
      </c>
      <c r="G26" s="190" t="n">
        <v>0.00153</v>
      </c>
      <c r="H26" s="190" t="n">
        <v>0.0001074</v>
      </c>
      <c r="I26" s="190" t="n">
        <v>-1.0338E-005</v>
      </c>
      <c r="J26" s="190" t="n">
        <v>-8.672E-007</v>
      </c>
      <c r="K26" s="190" t="n">
        <v>0.00154</v>
      </c>
      <c r="L26" s="190" t="n">
        <v>0.0001083</v>
      </c>
      <c r="M26" s="185" t="n">
        <v>4.03</v>
      </c>
      <c r="N26" s="185" t="n">
        <v>0</v>
      </c>
      <c r="O26" s="185" t="n">
        <v>0</v>
      </c>
      <c r="P26" s="185" t="n">
        <v>0</v>
      </c>
      <c r="Q26" s="185" t="n">
        <v>1</v>
      </c>
      <c r="R26" s="190" t="n">
        <v>1.538E-005</v>
      </c>
      <c r="S26" s="190" t="n">
        <v>1.08E-006</v>
      </c>
      <c r="T26" s="185" t="n">
        <v>4</v>
      </c>
      <c r="U26" s="185" t="n">
        <v>0</v>
      </c>
      <c r="V26" s="185" t="n">
        <v>0</v>
      </c>
      <c r="W26" s="191" t="s">
        <v>2648</v>
      </c>
      <c r="X26" s="192" t="n">
        <v>45215</v>
      </c>
      <c r="Y26" s="188" t="s">
        <v>309</v>
      </c>
      <c r="Z26" s="188"/>
      <c r="AA26" s="188"/>
      <c r="AB26" s="188"/>
      <c r="AC26" s="188"/>
      <c r="AD26" s="185" t="n">
        <v>74</v>
      </c>
      <c r="AE26" s="185" t="n">
        <v>25</v>
      </c>
      <c r="AF26" s="193" t="str">
        <f aca="true">INDIRECT("A"&amp;AD26)</f>
        <v>25-ALL</v>
      </c>
      <c r="AG26" s="193" t="n">
        <f aca="true">INDIRECT("D"&amp;AD26)</f>
        <v>200</v>
      </c>
      <c r="AH26" s="193" t="n">
        <f aca="true">INDIRECT("E"&amp;AD26)</f>
        <v>15616</v>
      </c>
      <c r="AI26" s="194" t="n">
        <f aca="true">INDIRECT("I"&amp;AD26)</f>
        <v>-1.0338E-005</v>
      </c>
      <c r="AJ26" s="194" t="n">
        <f aca="true">INDIRECT("J"&amp;AD26)</f>
        <v>-8.672E-007</v>
      </c>
      <c r="AK26" s="194" t="n">
        <f aca="true">AVERAGE(INDIRECT("K"&amp;AD26):INDIRECT("K"&amp;AD27-1))</f>
        <v>0.00283</v>
      </c>
      <c r="AL26" s="194" t="n">
        <f aca="true">AVERAGE(INDIRECT("L"&amp;AD26):INDIRECT("L"&amp;AD27-1))</f>
        <v>0.000163266666666667</v>
      </c>
      <c r="AM26" s="190" t="n">
        <f aca="false">(ABS(AK26)/AK26*SQRT((AK26)^2+(AL26)^2))</f>
        <v>0.00283470562923991</v>
      </c>
      <c r="AN26" s="188"/>
      <c r="AO26" s="190" t="n">
        <f aca="true">STDEV(INDIRECT("K"&amp;AD26):INDIRECT("K"&amp;AD27-1))</f>
        <v>0</v>
      </c>
    </row>
    <row r="27" customFormat="false" ht="14.25" hidden="false" customHeight="true" outlineLevel="0" collapsed="false">
      <c r="A27" s="188" t="s">
        <v>500</v>
      </c>
      <c r="B27" s="188" t="s">
        <v>305</v>
      </c>
      <c r="C27" s="185" t="n">
        <v>0</v>
      </c>
      <c r="D27" s="185" t="n">
        <v>200</v>
      </c>
      <c r="E27" s="185" t="n">
        <v>15616</v>
      </c>
      <c r="F27" s="188" t="s">
        <v>306</v>
      </c>
      <c r="G27" s="190" t="n">
        <v>0.00153</v>
      </c>
      <c r="H27" s="190" t="n">
        <v>0.0001078</v>
      </c>
      <c r="I27" s="190" t="n">
        <v>-1.0338E-005</v>
      </c>
      <c r="J27" s="190" t="n">
        <v>-8.672E-007</v>
      </c>
      <c r="K27" s="190" t="n">
        <v>0.00154</v>
      </c>
      <c r="L27" s="190" t="n">
        <v>0.0001086</v>
      </c>
      <c r="M27" s="185" t="n">
        <v>4.04</v>
      </c>
      <c r="N27" s="185" t="n">
        <v>0</v>
      </c>
      <c r="O27" s="185" t="n">
        <v>0</v>
      </c>
      <c r="P27" s="185" t="n">
        <v>0</v>
      </c>
      <c r="Q27" s="185" t="n">
        <v>1</v>
      </c>
      <c r="R27" s="190" t="n">
        <v>1.538E-005</v>
      </c>
      <c r="S27" s="190" t="n">
        <v>1.09E-006</v>
      </c>
      <c r="T27" s="185" t="n">
        <v>4</v>
      </c>
      <c r="U27" s="185" t="n">
        <v>0</v>
      </c>
      <c r="V27" s="185" t="n">
        <v>0</v>
      </c>
      <c r="W27" s="191" t="s">
        <v>2649</v>
      </c>
      <c r="X27" s="192" t="n">
        <v>45215</v>
      </c>
      <c r="Y27" s="188" t="s">
        <v>309</v>
      </c>
      <c r="Z27" s="188"/>
      <c r="AA27" s="188"/>
      <c r="AB27" s="188"/>
      <c r="AC27" s="188"/>
      <c r="AD27" s="185" t="n">
        <v>77</v>
      </c>
      <c r="AE27" s="185" t="n">
        <v>26</v>
      </c>
      <c r="AF27" s="193" t="str">
        <f aca="true">INDIRECT("A"&amp;AD27)</f>
        <v>26-ALL</v>
      </c>
      <c r="AG27" s="193" t="n">
        <f aca="true">INDIRECT("D"&amp;AD27)</f>
        <v>200</v>
      </c>
      <c r="AH27" s="193" t="n">
        <f aca="true">INDIRECT("E"&amp;AD27)</f>
        <v>15616</v>
      </c>
      <c r="AI27" s="194" t="n">
        <f aca="true">INDIRECT("I"&amp;AD27)</f>
        <v>-1.0338E-005</v>
      </c>
      <c r="AJ27" s="194" t="n">
        <f aca="true">INDIRECT("J"&amp;AD27)</f>
        <v>-8.672E-007</v>
      </c>
      <c r="AK27" s="194" t="n">
        <f aca="true">AVERAGE(INDIRECT("K"&amp;AD27):INDIRECT("K"&amp;AD28-1))</f>
        <v>0.00188</v>
      </c>
      <c r="AL27" s="194" t="n">
        <f aca="true">AVERAGE(INDIRECT("L"&amp;AD27):INDIRECT("L"&amp;AD28-1))</f>
        <v>0.0001216</v>
      </c>
      <c r="AM27" s="190" t="n">
        <f aca="false">(ABS(AK27)/AK27*SQRT((AK27)^2+(AL27)^2))</f>
        <v>0.00188392849121191</v>
      </c>
      <c r="AN27" s="188"/>
      <c r="AO27" s="190" t="n">
        <f aca="true">STDEV(INDIRECT("K"&amp;AD27):INDIRECT("K"&amp;AD28-1))</f>
        <v>0</v>
      </c>
    </row>
    <row r="28" customFormat="false" ht="14.25" hidden="false" customHeight="true" outlineLevel="0" collapsed="false">
      <c r="A28" s="188" t="s">
        <v>500</v>
      </c>
      <c r="B28" s="188" t="s">
        <v>305</v>
      </c>
      <c r="C28" s="185" t="n">
        <v>0</v>
      </c>
      <c r="D28" s="185" t="n">
        <v>200</v>
      </c>
      <c r="E28" s="185" t="n">
        <v>15616</v>
      </c>
      <c r="F28" s="188" t="s">
        <v>306</v>
      </c>
      <c r="G28" s="190" t="n">
        <v>0.00153</v>
      </c>
      <c r="H28" s="190" t="n">
        <v>0.0001076</v>
      </c>
      <c r="I28" s="190" t="n">
        <v>-1.0338E-005</v>
      </c>
      <c r="J28" s="190" t="n">
        <v>-8.672E-007</v>
      </c>
      <c r="K28" s="190" t="n">
        <v>0.00154</v>
      </c>
      <c r="L28" s="190" t="n">
        <v>0.0001084</v>
      </c>
      <c r="M28" s="185" t="n">
        <v>4.03</v>
      </c>
      <c r="N28" s="185" t="n">
        <v>0</v>
      </c>
      <c r="O28" s="185" t="n">
        <v>0</v>
      </c>
      <c r="P28" s="185" t="n">
        <v>0</v>
      </c>
      <c r="Q28" s="185" t="n">
        <v>1</v>
      </c>
      <c r="R28" s="190" t="n">
        <v>1.538E-005</v>
      </c>
      <c r="S28" s="190" t="n">
        <v>1.08E-006</v>
      </c>
      <c r="T28" s="185" t="n">
        <v>4</v>
      </c>
      <c r="U28" s="185" t="n">
        <v>0</v>
      </c>
      <c r="V28" s="185" t="n">
        <v>0</v>
      </c>
      <c r="W28" s="191" t="s">
        <v>2650</v>
      </c>
      <c r="X28" s="192" t="n">
        <v>45215</v>
      </c>
      <c r="Y28" s="188" t="s">
        <v>309</v>
      </c>
      <c r="Z28" s="188"/>
      <c r="AA28" s="188"/>
      <c r="AB28" s="188"/>
      <c r="AC28" s="188"/>
      <c r="AD28" s="185" t="n">
        <v>80</v>
      </c>
      <c r="AE28" s="185" t="n">
        <v>27</v>
      </c>
      <c r="AF28" s="193" t="str">
        <f aca="true">INDIRECT("A"&amp;AD28)</f>
        <v>27-ALL</v>
      </c>
      <c r="AG28" s="193" t="n">
        <f aca="true">INDIRECT("D"&amp;AD28)</f>
        <v>200</v>
      </c>
      <c r="AH28" s="193" t="n">
        <f aca="true">INDIRECT("E"&amp;AD28)</f>
        <v>15616</v>
      </c>
      <c r="AI28" s="194" t="n">
        <f aca="true">INDIRECT("I"&amp;AD28)</f>
        <v>-1.0338E-005</v>
      </c>
      <c r="AJ28" s="194" t="n">
        <f aca="true">INDIRECT("J"&amp;AD28)</f>
        <v>-8.672E-007</v>
      </c>
      <c r="AK28" s="194" t="n">
        <f aca="true">AVERAGE(INDIRECT("K"&amp;AD28):INDIRECT("K"&amp;AD29-1))</f>
        <v>0.00201</v>
      </c>
      <c r="AL28" s="194" t="n">
        <f aca="true">AVERAGE(INDIRECT("L"&amp;AD28):INDIRECT("L"&amp;AD29-1))</f>
        <v>0.0001318</v>
      </c>
      <c r="AM28" s="190" t="n">
        <f aca="false">(ABS(AK28)/AK28*SQRT((AK28)^2+(AL28)^2))</f>
        <v>0.00201431656896328</v>
      </c>
      <c r="AN28" s="188"/>
      <c r="AO28" s="190" t="n">
        <f aca="true">STDEV(INDIRECT("K"&amp;AD28):INDIRECT("K"&amp;AD29-1))</f>
        <v>0</v>
      </c>
    </row>
    <row r="29" customFormat="false" ht="14.25" hidden="false" customHeight="true" outlineLevel="0" collapsed="false">
      <c r="A29" s="188" t="s">
        <v>524</v>
      </c>
      <c r="B29" s="188" t="s">
        <v>305</v>
      </c>
      <c r="C29" s="185" t="n">
        <v>0</v>
      </c>
      <c r="D29" s="185" t="n">
        <v>200</v>
      </c>
      <c r="E29" s="185" t="n">
        <v>15616</v>
      </c>
      <c r="F29" s="188" t="s">
        <v>306</v>
      </c>
      <c r="G29" s="190" t="n">
        <v>0.000667</v>
      </c>
      <c r="H29" s="190" t="n">
        <v>4.96E-005</v>
      </c>
      <c r="I29" s="190" t="n">
        <v>-1.0338E-005</v>
      </c>
      <c r="J29" s="190" t="n">
        <v>-8.672E-007</v>
      </c>
      <c r="K29" s="190" t="n">
        <v>0.00067731</v>
      </c>
      <c r="L29" s="190" t="n">
        <v>5.046E-005</v>
      </c>
      <c r="M29" s="185" t="n">
        <v>4.26</v>
      </c>
      <c r="N29" s="185" t="n">
        <v>0</v>
      </c>
      <c r="O29" s="185" t="n">
        <v>0</v>
      </c>
      <c r="P29" s="185" t="n">
        <v>0</v>
      </c>
      <c r="Q29" s="185" t="n">
        <v>1</v>
      </c>
      <c r="R29" s="190" t="n">
        <v>6.77E-006</v>
      </c>
      <c r="S29" s="190" t="n">
        <v>5.046E-007</v>
      </c>
      <c r="T29" s="185" t="n">
        <v>4</v>
      </c>
      <c r="U29" s="185" t="n">
        <v>0</v>
      </c>
      <c r="V29" s="185" t="n">
        <v>0</v>
      </c>
      <c r="W29" s="191" t="s">
        <v>2651</v>
      </c>
      <c r="X29" s="192" t="n">
        <v>45215</v>
      </c>
      <c r="Y29" s="188" t="s">
        <v>309</v>
      </c>
      <c r="Z29" s="188"/>
      <c r="AA29" s="188"/>
      <c r="AB29" s="188"/>
      <c r="AC29" s="188"/>
      <c r="AD29" s="185" t="n">
        <v>83</v>
      </c>
      <c r="AE29" s="185" t="n">
        <v>28</v>
      </c>
      <c r="AF29" s="193" t="str">
        <f aca="true">INDIRECT("A"&amp;AD29)</f>
        <v>28-ALL</v>
      </c>
      <c r="AG29" s="193" t="n">
        <f aca="true">INDIRECT("D"&amp;AD29)</f>
        <v>200</v>
      </c>
      <c r="AH29" s="193" t="n">
        <f aca="true">INDIRECT("E"&amp;AD29)</f>
        <v>15616</v>
      </c>
      <c r="AI29" s="194" t="n">
        <f aca="true">INDIRECT("I"&amp;AD29)</f>
        <v>-1.0338E-005</v>
      </c>
      <c r="AJ29" s="194" t="n">
        <f aca="true">INDIRECT("J"&amp;AD29)</f>
        <v>-8.672E-007</v>
      </c>
      <c r="AK29" s="194" t="n">
        <f aca="true">AVERAGE(INDIRECT("K"&amp;AD29):INDIRECT("K"&amp;AD30-1))</f>
        <v>0.00248</v>
      </c>
      <c r="AL29" s="194" t="n">
        <f aca="true">AVERAGE(INDIRECT("L"&amp;AD29):INDIRECT("L"&amp;AD30-1))</f>
        <v>0.000147533333333333</v>
      </c>
      <c r="AM29" s="190" t="n">
        <f aca="false">(ABS(AK29)/AK29*SQRT((AK29)^2+(AL29)^2))</f>
        <v>0.00248438444779475</v>
      </c>
      <c r="AN29" s="188"/>
      <c r="AO29" s="190" t="n">
        <f aca="true">STDEV(INDIRECT("K"&amp;AD29):INDIRECT("K"&amp;AD30-1))</f>
        <v>0</v>
      </c>
    </row>
    <row r="30" customFormat="false" ht="14.25" hidden="false" customHeight="true" outlineLevel="0" collapsed="false">
      <c r="A30" s="188" t="s">
        <v>524</v>
      </c>
      <c r="B30" s="188" t="s">
        <v>305</v>
      </c>
      <c r="C30" s="185" t="n">
        <v>0</v>
      </c>
      <c r="D30" s="185" t="n">
        <v>200</v>
      </c>
      <c r="E30" s="185" t="n">
        <v>15616</v>
      </c>
      <c r="F30" s="188" t="s">
        <v>306</v>
      </c>
      <c r="G30" s="190" t="n">
        <v>0.000668</v>
      </c>
      <c r="H30" s="190" t="n">
        <v>4.97E-005</v>
      </c>
      <c r="I30" s="190" t="n">
        <v>-1.0338E-005</v>
      </c>
      <c r="J30" s="190" t="n">
        <v>-8.672E-007</v>
      </c>
      <c r="K30" s="190" t="n">
        <v>0.00067784</v>
      </c>
      <c r="L30" s="190" t="n">
        <v>5.056E-005</v>
      </c>
      <c r="M30" s="185" t="n">
        <v>4.27</v>
      </c>
      <c r="N30" s="185" t="n">
        <v>0</v>
      </c>
      <c r="O30" s="185" t="n">
        <v>0</v>
      </c>
      <c r="P30" s="185" t="n">
        <v>0</v>
      </c>
      <c r="Q30" s="185" t="n">
        <v>1</v>
      </c>
      <c r="R30" s="190" t="n">
        <v>6.78E-006</v>
      </c>
      <c r="S30" s="190" t="n">
        <v>5.056E-007</v>
      </c>
      <c r="T30" s="185" t="n">
        <v>4</v>
      </c>
      <c r="U30" s="185" t="n">
        <v>0</v>
      </c>
      <c r="V30" s="185" t="n">
        <v>0</v>
      </c>
      <c r="W30" s="191" t="s">
        <v>2652</v>
      </c>
      <c r="X30" s="192" t="n">
        <v>45215</v>
      </c>
      <c r="Y30" s="188" t="s">
        <v>309</v>
      </c>
      <c r="Z30" s="188"/>
      <c r="AA30" s="188"/>
      <c r="AB30" s="188"/>
      <c r="AC30" s="188"/>
      <c r="AD30" s="185" t="n">
        <v>86</v>
      </c>
      <c r="AE30" s="185" t="n">
        <v>29</v>
      </c>
      <c r="AF30" s="193" t="str">
        <f aca="true">INDIRECT("A"&amp;AD30)</f>
        <v>29-ALL</v>
      </c>
      <c r="AG30" s="193" t="n">
        <f aca="true">INDIRECT("D"&amp;AD30)</f>
        <v>200</v>
      </c>
      <c r="AH30" s="193" t="n">
        <f aca="true">INDIRECT("E"&amp;AD30)</f>
        <v>15616</v>
      </c>
      <c r="AI30" s="194" t="n">
        <f aca="true">INDIRECT("I"&amp;AD30)</f>
        <v>-1.0338E-005</v>
      </c>
      <c r="AJ30" s="194" t="n">
        <f aca="true">INDIRECT("J"&amp;AD30)</f>
        <v>-8.672E-007</v>
      </c>
      <c r="AK30" s="194" t="n">
        <f aca="true">AVERAGE(INDIRECT("K"&amp;AD30):INDIRECT("K"&amp;AD31-1))</f>
        <v>0.00151</v>
      </c>
      <c r="AL30" s="194" t="n">
        <f aca="true">AVERAGE(INDIRECT("L"&amp;AD30):INDIRECT("L"&amp;AD31-1))</f>
        <v>9.77E-005</v>
      </c>
      <c r="AM30" s="190" t="n">
        <f aca="false">(ABS(AK30)/AK30*SQRT((AK30)^2+(AL30)^2))</f>
        <v>0.00151315739102051</v>
      </c>
      <c r="AN30" s="188"/>
      <c r="AO30" s="190" t="n">
        <f aca="true">STDEV(INDIRECT("K"&amp;AD30):INDIRECT("K"&amp;AD31-1))</f>
        <v>0</v>
      </c>
    </row>
    <row r="31" customFormat="false" ht="14.25" hidden="false" customHeight="true" outlineLevel="0" collapsed="false">
      <c r="A31" s="188" t="s">
        <v>524</v>
      </c>
      <c r="B31" s="188" t="s">
        <v>305</v>
      </c>
      <c r="C31" s="185" t="n">
        <v>0</v>
      </c>
      <c r="D31" s="185" t="n">
        <v>200</v>
      </c>
      <c r="E31" s="185" t="n">
        <v>15616</v>
      </c>
      <c r="F31" s="188" t="s">
        <v>306</v>
      </c>
      <c r="G31" s="190" t="n">
        <v>0.000667</v>
      </c>
      <c r="H31" s="190" t="n">
        <v>4.94E-005</v>
      </c>
      <c r="I31" s="190" t="n">
        <v>-1.0338E-005</v>
      </c>
      <c r="J31" s="190" t="n">
        <v>-8.672E-007</v>
      </c>
      <c r="K31" s="190" t="n">
        <v>0.00067769</v>
      </c>
      <c r="L31" s="190" t="n">
        <v>5.027E-005</v>
      </c>
      <c r="M31" s="185" t="n">
        <v>4.24</v>
      </c>
      <c r="N31" s="185" t="n">
        <v>0</v>
      </c>
      <c r="O31" s="185" t="n">
        <v>0</v>
      </c>
      <c r="P31" s="185" t="n">
        <v>0</v>
      </c>
      <c r="Q31" s="185" t="n">
        <v>1</v>
      </c>
      <c r="R31" s="190" t="n">
        <v>6.78E-006</v>
      </c>
      <c r="S31" s="190" t="n">
        <v>5.027E-007</v>
      </c>
      <c r="T31" s="185" t="n">
        <v>4</v>
      </c>
      <c r="U31" s="185" t="n">
        <v>0</v>
      </c>
      <c r="V31" s="185" t="n">
        <v>0</v>
      </c>
      <c r="W31" s="191" t="s">
        <v>2653</v>
      </c>
      <c r="X31" s="192" t="n">
        <v>45215</v>
      </c>
      <c r="Y31" s="188" t="s">
        <v>309</v>
      </c>
      <c r="Z31" s="188"/>
      <c r="AA31" s="188"/>
      <c r="AB31" s="188"/>
      <c r="AC31" s="188"/>
      <c r="AD31" s="185" t="n">
        <v>89</v>
      </c>
      <c r="AE31" s="185" t="n">
        <v>30</v>
      </c>
      <c r="AF31" s="193" t="str">
        <f aca="true">INDIRECT("A"&amp;AD31)</f>
        <v>30-ALL</v>
      </c>
      <c r="AG31" s="193" t="n">
        <f aca="true">INDIRECT("D"&amp;AD31)</f>
        <v>200</v>
      </c>
      <c r="AH31" s="193" t="n">
        <f aca="true">INDIRECT("E"&amp;AD31)</f>
        <v>15616</v>
      </c>
      <c r="AI31" s="194" t="n">
        <f aca="true">INDIRECT("I"&amp;AD31)</f>
        <v>-1.0338E-005</v>
      </c>
      <c r="AJ31" s="194" t="n">
        <f aca="true">INDIRECT("J"&amp;AD31)</f>
        <v>-8.672E-007</v>
      </c>
      <c r="AK31" s="194" t="n">
        <f aca="true">AVERAGE(INDIRECT("K"&amp;AD31):INDIRECT("K"&amp;AD32-1))</f>
        <v>0.00157</v>
      </c>
      <c r="AL31" s="194" t="n">
        <f aca="true">AVERAGE(INDIRECT("L"&amp;AD31):INDIRECT("L"&amp;AD32-1))</f>
        <v>0.0001054</v>
      </c>
      <c r="AM31" s="190" t="n">
        <f aca="false">(ABS(AK31)/AK31*SQRT((AK31)^2+(AL31)^2))</f>
        <v>0.00157353397167014</v>
      </c>
      <c r="AN31" s="188"/>
      <c r="AO31" s="190" t="n">
        <f aca="true">STDEV(INDIRECT("K"&amp;AD31):INDIRECT("K"&amp;AD32-1))</f>
        <v>0</v>
      </c>
    </row>
    <row r="32" customFormat="false" ht="14.25" hidden="false" customHeight="true" outlineLevel="0" collapsed="false">
      <c r="A32" s="188" t="s">
        <v>548</v>
      </c>
      <c r="B32" s="188" t="s">
        <v>305</v>
      </c>
      <c r="C32" s="185" t="n">
        <v>0</v>
      </c>
      <c r="D32" s="185" t="n">
        <v>200</v>
      </c>
      <c r="E32" s="185" t="n">
        <v>15616</v>
      </c>
      <c r="F32" s="188" t="s">
        <v>306</v>
      </c>
      <c r="G32" s="190" t="n">
        <v>0.000582</v>
      </c>
      <c r="H32" s="190" t="n">
        <v>2.428E-005</v>
      </c>
      <c r="I32" s="190" t="n">
        <v>-1.0338E-005</v>
      </c>
      <c r="J32" s="190" t="n">
        <v>-8.672E-007</v>
      </c>
      <c r="K32" s="190" t="n">
        <v>0.0005921</v>
      </c>
      <c r="L32" s="190" t="n">
        <v>2.515E-005</v>
      </c>
      <c r="M32" s="185" t="n">
        <v>2.43</v>
      </c>
      <c r="N32" s="185" t="n">
        <v>0</v>
      </c>
      <c r="O32" s="185" t="n">
        <v>0</v>
      </c>
      <c r="P32" s="185" t="n">
        <v>0</v>
      </c>
      <c r="Q32" s="185" t="n">
        <v>1</v>
      </c>
      <c r="R32" s="190" t="n">
        <v>5.92E-006</v>
      </c>
      <c r="S32" s="190" t="n">
        <v>2.515E-007</v>
      </c>
      <c r="T32" s="185" t="n">
        <v>3</v>
      </c>
      <c r="U32" s="185" t="n">
        <v>0</v>
      </c>
      <c r="V32" s="185" t="n">
        <v>0</v>
      </c>
      <c r="W32" s="191" t="s">
        <v>2654</v>
      </c>
      <c r="X32" s="192" t="n">
        <v>45215</v>
      </c>
      <c r="Y32" s="188" t="s">
        <v>309</v>
      </c>
      <c r="Z32" s="188"/>
      <c r="AA32" s="188"/>
      <c r="AB32" s="188"/>
      <c r="AC32" s="188"/>
      <c r="AD32" s="185" t="n">
        <v>92</v>
      </c>
      <c r="AE32" s="185" t="n">
        <v>31</v>
      </c>
      <c r="AF32" s="193" t="str">
        <f aca="true">INDIRECT("A"&amp;AD32)</f>
        <v>31-ALL</v>
      </c>
      <c r="AG32" s="193" t="n">
        <f aca="true">INDIRECT("D"&amp;AD32)</f>
        <v>200</v>
      </c>
      <c r="AH32" s="193" t="n">
        <f aca="true">INDIRECT("E"&amp;AD32)</f>
        <v>15616</v>
      </c>
      <c r="AI32" s="194" t="n">
        <f aca="true">INDIRECT("I"&amp;AD32)</f>
        <v>-1.0338E-005</v>
      </c>
      <c r="AJ32" s="194" t="n">
        <f aca="true">INDIRECT("J"&amp;AD32)</f>
        <v>-8.672E-007</v>
      </c>
      <c r="AK32" s="194" t="n">
        <f aca="true">AVERAGE(INDIRECT("K"&amp;AD32):INDIRECT("K"&amp;AD33-1))</f>
        <v>0.0019</v>
      </c>
      <c r="AL32" s="194" t="n">
        <f aca="true">AVERAGE(INDIRECT("L"&amp;AD32):INDIRECT("L"&amp;AD33-1))</f>
        <v>0.000113633333333333</v>
      </c>
      <c r="AM32" s="190" t="n">
        <f aca="false">(ABS(AK32)/AK32*SQRT((AK32)^2+(AL32)^2))</f>
        <v>0.00190339500221169</v>
      </c>
      <c r="AN32" s="188"/>
      <c r="AO32" s="190" t="n">
        <f aca="true">STDEV(INDIRECT("K"&amp;AD32):INDIRECT("K"&amp;AD33-1))</f>
        <v>0</v>
      </c>
    </row>
    <row r="33" customFormat="false" ht="14.25" hidden="false" customHeight="true" outlineLevel="0" collapsed="false">
      <c r="A33" s="188" t="s">
        <v>548</v>
      </c>
      <c r="B33" s="188" t="s">
        <v>305</v>
      </c>
      <c r="C33" s="185" t="n">
        <v>0</v>
      </c>
      <c r="D33" s="185" t="n">
        <v>200</v>
      </c>
      <c r="E33" s="185" t="n">
        <v>15616</v>
      </c>
      <c r="F33" s="188" t="s">
        <v>306</v>
      </c>
      <c r="G33" s="190" t="n">
        <v>0.000582</v>
      </c>
      <c r="H33" s="190" t="n">
        <v>2.504E-005</v>
      </c>
      <c r="I33" s="190" t="n">
        <v>-1.0338E-005</v>
      </c>
      <c r="J33" s="190" t="n">
        <v>-8.672E-007</v>
      </c>
      <c r="K33" s="190" t="n">
        <v>0.00059218</v>
      </c>
      <c r="L33" s="190" t="n">
        <v>2.591E-005</v>
      </c>
      <c r="M33" s="185" t="n">
        <v>2.51</v>
      </c>
      <c r="N33" s="185" t="n">
        <v>0</v>
      </c>
      <c r="O33" s="185" t="n">
        <v>0</v>
      </c>
      <c r="P33" s="185" t="n">
        <v>0</v>
      </c>
      <c r="Q33" s="185" t="n">
        <v>1</v>
      </c>
      <c r="R33" s="190" t="n">
        <v>5.92E-006</v>
      </c>
      <c r="S33" s="190" t="n">
        <v>2.591E-007</v>
      </c>
      <c r="T33" s="185" t="n">
        <v>3</v>
      </c>
      <c r="U33" s="185" t="n">
        <v>0</v>
      </c>
      <c r="V33" s="185" t="n">
        <v>0</v>
      </c>
      <c r="W33" s="191" t="s">
        <v>2655</v>
      </c>
      <c r="X33" s="192" t="n">
        <v>45215</v>
      </c>
      <c r="Y33" s="188" t="s">
        <v>309</v>
      </c>
      <c r="Z33" s="188"/>
      <c r="AA33" s="188"/>
      <c r="AB33" s="188"/>
      <c r="AC33" s="188"/>
      <c r="AD33" s="185" t="n">
        <v>95</v>
      </c>
      <c r="AE33" s="185" t="n">
        <v>32</v>
      </c>
      <c r="AF33" s="193" t="str">
        <f aca="true">INDIRECT("A"&amp;AD33)</f>
        <v>32-ALL</v>
      </c>
      <c r="AG33" s="193" t="n">
        <f aca="true">INDIRECT("D"&amp;AD33)</f>
        <v>200</v>
      </c>
      <c r="AH33" s="193" t="n">
        <f aca="true">INDIRECT("E"&amp;AD33)</f>
        <v>15616</v>
      </c>
      <c r="AI33" s="194" t="n">
        <f aca="true">INDIRECT("I"&amp;AD33)</f>
        <v>-1.0338E-005</v>
      </c>
      <c r="AJ33" s="194" t="n">
        <f aca="true">INDIRECT("J"&amp;AD33)</f>
        <v>-8.672E-007</v>
      </c>
      <c r="AK33" s="194" t="n">
        <f aca="true">AVERAGE(INDIRECT("K"&amp;AD33):INDIRECT("K"&amp;AD34-1))</f>
        <v>0.00144</v>
      </c>
      <c r="AL33" s="194" t="n">
        <f aca="true">AVERAGE(INDIRECT("L"&amp;AD33):INDIRECT("L"&amp;AD34-1))</f>
        <v>9.59666666666667E-005</v>
      </c>
      <c r="AM33" s="190" t="n">
        <f aca="false">(ABS(AK33)/AK33*SQRT((AK33)^2+(AL33)^2))</f>
        <v>0.00144319423540669</v>
      </c>
      <c r="AN33" s="188"/>
      <c r="AO33" s="190" t="n">
        <f aca="true">STDEV(INDIRECT("K"&amp;AD33):INDIRECT("K"&amp;AD34-1))</f>
        <v>0</v>
      </c>
    </row>
    <row r="34" customFormat="false" ht="14.25" hidden="false" customHeight="true" outlineLevel="0" collapsed="false">
      <c r="A34" s="188" t="s">
        <v>548</v>
      </c>
      <c r="B34" s="188" t="s">
        <v>305</v>
      </c>
      <c r="C34" s="185" t="n">
        <v>0</v>
      </c>
      <c r="D34" s="185" t="n">
        <v>200</v>
      </c>
      <c r="E34" s="185" t="n">
        <v>15616</v>
      </c>
      <c r="F34" s="188" t="s">
        <v>306</v>
      </c>
      <c r="G34" s="190" t="n">
        <v>0.000582</v>
      </c>
      <c r="H34" s="190" t="n">
        <v>2.46E-005</v>
      </c>
      <c r="I34" s="190" t="n">
        <v>-1.0338E-005</v>
      </c>
      <c r="J34" s="190" t="n">
        <v>-8.672E-007</v>
      </c>
      <c r="K34" s="190" t="n">
        <v>0.00059208</v>
      </c>
      <c r="L34" s="190" t="n">
        <v>2.547E-005</v>
      </c>
      <c r="M34" s="185" t="n">
        <v>2.46</v>
      </c>
      <c r="N34" s="185" t="n">
        <v>0</v>
      </c>
      <c r="O34" s="185" t="n">
        <v>0</v>
      </c>
      <c r="P34" s="185" t="n">
        <v>0</v>
      </c>
      <c r="Q34" s="185" t="n">
        <v>1</v>
      </c>
      <c r="R34" s="190" t="n">
        <v>5.92E-006</v>
      </c>
      <c r="S34" s="190" t="n">
        <v>2.547E-007</v>
      </c>
      <c r="T34" s="185" t="n">
        <v>3</v>
      </c>
      <c r="U34" s="185" t="n">
        <v>0</v>
      </c>
      <c r="V34" s="185" t="n">
        <v>0</v>
      </c>
      <c r="W34" s="191" t="s">
        <v>2656</v>
      </c>
      <c r="X34" s="192" t="n">
        <v>45215</v>
      </c>
      <c r="Y34" s="188" t="s">
        <v>309</v>
      </c>
      <c r="Z34" s="188"/>
      <c r="AA34" s="188"/>
      <c r="AB34" s="188"/>
      <c r="AC34" s="188"/>
      <c r="AD34" s="185" t="n">
        <v>98</v>
      </c>
      <c r="AE34" s="185" t="n">
        <v>33</v>
      </c>
      <c r="AF34" s="193" t="str">
        <f aca="true">INDIRECT("A"&amp;AD34)</f>
        <v>33-ALL</v>
      </c>
      <c r="AG34" s="193" t="n">
        <f aca="true">INDIRECT("D"&amp;AD34)</f>
        <v>200</v>
      </c>
      <c r="AH34" s="193" t="n">
        <f aca="true">INDIRECT("E"&amp;AD34)</f>
        <v>15616</v>
      </c>
      <c r="AI34" s="194" t="n">
        <f aca="true">INDIRECT("I"&amp;AD34)</f>
        <v>-1.0338E-005</v>
      </c>
      <c r="AJ34" s="194" t="n">
        <f aca="true">INDIRECT("J"&amp;AD34)</f>
        <v>-8.672E-007</v>
      </c>
      <c r="AK34" s="194" t="n">
        <f aca="true">AVERAGE(INDIRECT("K"&amp;AD34):INDIRECT("K"&amp;AD35-1))</f>
        <v>0.00314</v>
      </c>
      <c r="AL34" s="194" t="n">
        <f aca="true">AVERAGE(INDIRECT("L"&amp;AD34):INDIRECT("L"&amp;AD35-1))</f>
        <v>0.000163266666666667</v>
      </c>
      <c r="AM34" s="190" t="n">
        <f aca="false">(ABS(AK34)/AK34*SQRT((AK34)^2+(AL34)^2))</f>
        <v>0.00314424172169451</v>
      </c>
      <c r="AN34" s="188"/>
      <c r="AO34" s="190" t="n">
        <f aca="true">STDEV(INDIRECT("K"&amp;AD34):INDIRECT("K"&amp;AD35-1))</f>
        <v>0</v>
      </c>
    </row>
    <row r="35" customFormat="false" ht="14.25" hidden="false" customHeight="true" outlineLevel="0" collapsed="false">
      <c r="A35" s="188" t="s">
        <v>572</v>
      </c>
      <c r="B35" s="188" t="s">
        <v>305</v>
      </c>
      <c r="C35" s="185" t="n">
        <v>0</v>
      </c>
      <c r="D35" s="185" t="n">
        <v>200</v>
      </c>
      <c r="E35" s="185" t="n">
        <v>15616</v>
      </c>
      <c r="F35" s="188" t="s">
        <v>306</v>
      </c>
      <c r="G35" s="190" t="n">
        <v>0.00113</v>
      </c>
      <c r="H35" s="190" t="n">
        <v>7.88E-005</v>
      </c>
      <c r="I35" s="190" t="n">
        <v>-1.0338E-005</v>
      </c>
      <c r="J35" s="190" t="n">
        <v>-8.672E-007</v>
      </c>
      <c r="K35" s="190" t="n">
        <v>0.00114</v>
      </c>
      <c r="L35" s="190" t="n">
        <v>7.97E-005</v>
      </c>
      <c r="M35" s="185" t="n">
        <v>4</v>
      </c>
      <c r="N35" s="185" t="n">
        <v>0</v>
      </c>
      <c r="O35" s="185" t="n">
        <v>0</v>
      </c>
      <c r="P35" s="185" t="n">
        <v>0</v>
      </c>
      <c r="Q35" s="185" t="n">
        <v>1</v>
      </c>
      <c r="R35" s="190" t="n">
        <v>1.14E-005</v>
      </c>
      <c r="S35" s="190" t="n">
        <v>7.965E-007</v>
      </c>
      <c r="T35" s="185" t="n">
        <v>4</v>
      </c>
      <c r="U35" s="185" t="n">
        <v>0</v>
      </c>
      <c r="V35" s="185" t="n">
        <v>0</v>
      </c>
      <c r="W35" s="191" t="s">
        <v>2657</v>
      </c>
      <c r="X35" s="192" t="n">
        <v>45215</v>
      </c>
      <c r="Y35" s="188" t="s">
        <v>309</v>
      </c>
      <c r="Z35" s="188"/>
      <c r="AA35" s="188"/>
      <c r="AB35" s="188"/>
      <c r="AC35" s="188"/>
      <c r="AD35" s="185" t="n">
        <v>101</v>
      </c>
      <c r="AE35" s="185" t="n">
        <v>34</v>
      </c>
      <c r="AF35" s="193" t="str">
        <f aca="true">INDIRECT("A"&amp;AD35)</f>
        <v>34-ALL</v>
      </c>
      <c r="AG35" s="193" t="n">
        <f aca="true">INDIRECT("D"&amp;AD35)</f>
        <v>200</v>
      </c>
      <c r="AH35" s="193" t="n">
        <f aca="true">INDIRECT("E"&amp;AD35)</f>
        <v>15616</v>
      </c>
      <c r="AI35" s="194" t="n">
        <f aca="true">INDIRECT("I"&amp;AD35)</f>
        <v>-1.0338E-005</v>
      </c>
      <c r="AJ35" s="194" t="n">
        <f aca="true">INDIRECT("J"&amp;AD35)</f>
        <v>-8.672E-007</v>
      </c>
      <c r="AK35" s="194" t="n">
        <f aca="true">AVERAGE(INDIRECT("K"&amp;AD35):INDIRECT("K"&amp;AD36-1))</f>
        <v>0.0019</v>
      </c>
      <c r="AL35" s="194" t="n">
        <f aca="true">AVERAGE(INDIRECT("L"&amp;AD35):INDIRECT("L"&amp;AD36-1))</f>
        <v>0.0001213</v>
      </c>
      <c r="AM35" s="190" t="n">
        <f aca="false">(ABS(AK35)/AK35*SQRT((AK35)^2+(AL35)^2))</f>
        <v>0.00190386808629169</v>
      </c>
      <c r="AN35" s="188"/>
      <c r="AO35" s="190" t="n">
        <f aca="true">STDEV(INDIRECT("K"&amp;AD35):INDIRECT("K"&amp;AD36-1))</f>
        <v>0</v>
      </c>
    </row>
    <row r="36" customFormat="false" ht="14.25" hidden="false" customHeight="true" outlineLevel="0" collapsed="false">
      <c r="A36" s="188" t="s">
        <v>572</v>
      </c>
      <c r="B36" s="188" t="s">
        <v>305</v>
      </c>
      <c r="C36" s="185" t="n">
        <v>0</v>
      </c>
      <c r="D36" s="185" t="n">
        <v>200</v>
      </c>
      <c r="E36" s="185" t="n">
        <v>15616</v>
      </c>
      <c r="F36" s="188" t="s">
        <v>306</v>
      </c>
      <c r="G36" s="190" t="n">
        <v>0.00113</v>
      </c>
      <c r="H36" s="190" t="n">
        <v>7.9E-005</v>
      </c>
      <c r="I36" s="190" t="n">
        <v>-1.0338E-005</v>
      </c>
      <c r="J36" s="190" t="n">
        <v>-8.672E-007</v>
      </c>
      <c r="K36" s="190" t="n">
        <v>0.00114</v>
      </c>
      <c r="L36" s="190" t="n">
        <v>7.98E-005</v>
      </c>
      <c r="M36" s="185" t="n">
        <v>4.01</v>
      </c>
      <c r="N36" s="185" t="n">
        <v>0</v>
      </c>
      <c r="O36" s="185" t="n">
        <v>0</v>
      </c>
      <c r="P36" s="185" t="n">
        <v>0</v>
      </c>
      <c r="Q36" s="185" t="n">
        <v>1</v>
      </c>
      <c r="R36" s="190" t="n">
        <v>1.14E-005</v>
      </c>
      <c r="S36" s="190" t="n">
        <v>7.984E-007</v>
      </c>
      <c r="T36" s="185" t="n">
        <v>4</v>
      </c>
      <c r="U36" s="185" t="n">
        <v>0</v>
      </c>
      <c r="V36" s="185" t="n">
        <v>0</v>
      </c>
      <c r="W36" s="191" t="s">
        <v>2658</v>
      </c>
      <c r="X36" s="192" t="n">
        <v>45215</v>
      </c>
      <c r="Y36" s="188" t="s">
        <v>309</v>
      </c>
      <c r="Z36" s="188"/>
      <c r="AA36" s="188"/>
      <c r="AB36" s="188"/>
      <c r="AC36" s="188"/>
      <c r="AD36" s="185" t="n">
        <v>104</v>
      </c>
      <c r="AE36" s="185" t="n">
        <v>35</v>
      </c>
      <c r="AF36" s="193" t="str">
        <f aca="true">INDIRECT("A"&amp;AD36)</f>
        <v>35-ALL</v>
      </c>
      <c r="AG36" s="193" t="n">
        <f aca="true">INDIRECT("D"&amp;AD36)</f>
        <v>200</v>
      </c>
      <c r="AH36" s="193" t="n">
        <f aca="true">INDIRECT("E"&amp;AD36)</f>
        <v>15616</v>
      </c>
      <c r="AI36" s="194" t="n">
        <f aca="true">INDIRECT("I"&amp;AD36)</f>
        <v>-1.0338E-005</v>
      </c>
      <c r="AJ36" s="194" t="n">
        <f aca="true">INDIRECT("J"&amp;AD36)</f>
        <v>-8.672E-007</v>
      </c>
      <c r="AK36" s="194" t="n">
        <f aca="true">AVERAGE(INDIRECT("K"&amp;AD36):INDIRECT("K"&amp;AD37-1))</f>
        <v>0.00082269</v>
      </c>
      <c r="AL36" s="194" t="n">
        <f aca="true">AVERAGE(INDIRECT("L"&amp;AD36):INDIRECT("L"&amp;AD37-1))</f>
        <v>5.49166666666667E-005</v>
      </c>
      <c r="AM36" s="190" t="n">
        <f aca="false">(ABS(AK36)/AK36*SQRT((AK36)^2+(AL36)^2))</f>
        <v>0.000824520876859875</v>
      </c>
      <c r="AN36" s="188"/>
      <c r="AO36" s="190" t="n">
        <f aca="true">STDEV(INDIRECT("K"&amp;AD36):INDIRECT("K"&amp;AD37-1))</f>
        <v>3.2603680773799E-007</v>
      </c>
    </row>
    <row r="37" customFormat="false" ht="14.25" hidden="false" customHeight="true" outlineLevel="0" collapsed="false">
      <c r="A37" s="188" t="s">
        <v>572</v>
      </c>
      <c r="B37" s="188" t="s">
        <v>305</v>
      </c>
      <c r="C37" s="185" t="n">
        <v>0</v>
      </c>
      <c r="D37" s="185" t="n">
        <v>200</v>
      </c>
      <c r="E37" s="185" t="n">
        <v>15616</v>
      </c>
      <c r="F37" s="188" t="s">
        <v>306</v>
      </c>
      <c r="G37" s="190" t="n">
        <v>0.00113</v>
      </c>
      <c r="H37" s="190" t="n">
        <v>7.87E-005</v>
      </c>
      <c r="I37" s="190" t="n">
        <v>-1.0338E-005</v>
      </c>
      <c r="J37" s="190" t="n">
        <v>-8.672E-007</v>
      </c>
      <c r="K37" s="190" t="n">
        <v>0.00114</v>
      </c>
      <c r="L37" s="190" t="n">
        <v>7.96E-005</v>
      </c>
      <c r="M37" s="185" t="n">
        <v>3.99</v>
      </c>
      <c r="N37" s="185" t="n">
        <v>0</v>
      </c>
      <c r="O37" s="185" t="n">
        <v>0</v>
      </c>
      <c r="P37" s="185" t="n">
        <v>0</v>
      </c>
      <c r="Q37" s="185" t="n">
        <v>1</v>
      </c>
      <c r="R37" s="190" t="n">
        <v>1.14E-005</v>
      </c>
      <c r="S37" s="190" t="n">
        <v>7.961E-007</v>
      </c>
      <c r="T37" s="185" t="n">
        <v>4</v>
      </c>
      <c r="U37" s="185" t="n">
        <v>0</v>
      </c>
      <c r="V37" s="185" t="n">
        <v>0</v>
      </c>
      <c r="W37" s="191" t="s">
        <v>2659</v>
      </c>
      <c r="X37" s="192" t="n">
        <v>45215</v>
      </c>
      <c r="Y37" s="188" t="s">
        <v>309</v>
      </c>
      <c r="Z37" s="188"/>
      <c r="AA37" s="188"/>
      <c r="AB37" s="188"/>
      <c r="AC37" s="188"/>
      <c r="AD37" s="185" t="n">
        <v>107</v>
      </c>
      <c r="AE37" s="185" t="n">
        <v>36</v>
      </c>
      <c r="AF37" s="193" t="str">
        <f aca="true">INDIRECT("A"&amp;AD37)</f>
        <v>36-ALL</v>
      </c>
      <c r="AG37" s="193" t="n">
        <f aca="true">INDIRECT("D"&amp;AD37)</f>
        <v>200</v>
      </c>
      <c r="AH37" s="193" t="n">
        <f aca="true">INDIRECT("E"&amp;AD37)</f>
        <v>15616</v>
      </c>
      <c r="AI37" s="194" t="n">
        <f aca="true">INDIRECT("I"&amp;AD37)</f>
        <v>-1.0338E-005</v>
      </c>
      <c r="AJ37" s="194" t="n">
        <f aca="true">INDIRECT("J"&amp;AD37)</f>
        <v>-8.672E-007</v>
      </c>
      <c r="AK37" s="194" t="n">
        <f aca="true">AVERAGE(INDIRECT("K"&amp;AD37):INDIRECT("K"&amp;AD38-1))</f>
        <v>0.00263</v>
      </c>
      <c r="AL37" s="194" t="n">
        <f aca="true">AVERAGE(INDIRECT("L"&amp;AD37):INDIRECT("L"&amp;AD38-1))</f>
        <v>0.000148433333333333</v>
      </c>
      <c r="AM37" s="190" t="n">
        <f aca="false">(ABS(AK37)/AK37*SQRT((AK37)^2+(AL37)^2))</f>
        <v>0.00263418534929576</v>
      </c>
      <c r="AN37" s="188"/>
      <c r="AO37" s="190" t="n">
        <f aca="true">STDEV(INDIRECT("K"&amp;AD37):INDIRECT("K"&amp;AD38-1))</f>
        <v>0</v>
      </c>
    </row>
    <row r="38" customFormat="false" ht="14.25" hidden="false" customHeight="true" outlineLevel="0" collapsed="false">
      <c r="A38" s="188" t="s">
        <v>596</v>
      </c>
      <c r="B38" s="188" t="s">
        <v>305</v>
      </c>
      <c r="C38" s="185" t="n">
        <v>0</v>
      </c>
      <c r="D38" s="185" t="n">
        <v>200</v>
      </c>
      <c r="E38" s="185" t="n">
        <v>15616</v>
      </c>
      <c r="F38" s="188" t="s">
        <v>306</v>
      </c>
      <c r="G38" s="190" t="n">
        <v>0.000754</v>
      </c>
      <c r="H38" s="190" t="n">
        <v>5.683E-005</v>
      </c>
      <c r="I38" s="190" t="n">
        <v>-1.0338E-005</v>
      </c>
      <c r="J38" s="190" t="n">
        <v>-8.672E-007</v>
      </c>
      <c r="K38" s="190" t="n">
        <v>0.00076404</v>
      </c>
      <c r="L38" s="190" t="n">
        <v>5.769E-005</v>
      </c>
      <c r="M38" s="185" t="n">
        <v>4.32</v>
      </c>
      <c r="N38" s="185" t="n">
        <v>0</v>
      </c>
      <c r="O38" s="185" t="n">
        <v>0</v>
      </c>
      <c r="P38" s="185" t="n">
        <v>0</v>
      </c>
      <c r="Q38" s="185" t="n">
        <v>1</v>
      </c>
      <c r="R38" s="190" t="n">
        <v>7.64E-006</v>
      </c>
      <c r="S38" s="190" t="n">
        <v>5.769E-007</v>
      </c>
      <c r="T38" s="185" t="n">
        <v>4</v>
      </c>
      <c r="U38" s="185" t="n">
        <v>0</v>
      </c>
      <c r="V38" s="185" t="n">
        <v>0</v>
      </c>
      <c r="W38" s="191" t="s">
        <v>2660</v>
      </c>
      <c r="X38" s="192" t="n">
        <v>45215</v>
      </c>
      <c r="Y38" s="188" t="s">
        <v>309</v>
      </c>
      <c r="Z38" s="188"/>
      <c r="AA38" s="188"/>
      <c r="AB38" s="188"/>
      <c r="AC38" s="188"/>
      <c r="AD38" s="185" t="n">
        <v>110</v>
      </c>
      <c r="AE38" s="185" t="n">
        <v>37</v>
      </c>
      <c r="AF38" s="193" t="str">
        <f aca="true">INDIRECT("A"&amp;AD38)</f>
        <v>37-ALL</v>
      </c>
      <c r="AG38" s="193" t="n">
        <f aca="true">INDIRECT("D"&amp;AD38)</f>
        <v>200</v>
      </c>
      <c r="AH38" s="193" t="n">
        <f aca="true">INDIRECT("E"&amp;AD38)</f>
        <v>15616</v>
      </c>
      <c r="AI38" s="194" t="n">
        <f aca="true">INDIRECT("I"&amp;AD38)</f>
        <v>-1.0338E-005</v>
      </c>
      <c r="AJ38" s="194" t="n">
        <f aca="true">INDIRECT("J"&amp;AD38)</f>
        <v>-8.672E-007</v>
      </c>
      <c r="AK38" s="194" t="n">
        <f aca="true">AVERAGE(INDIRECT("K"&amp;AD38):INDIRECT("K"&amp;AD39-1))</f>
        <v>0.00167</v>
      </c>
      <c r="AL38" s="194" t="n">
        <f aca="true">AVERAGE(INDIRECT("L"&amp;AD38):INDIRECT("L"&amp;AD39-1))</f>
        <v>0.000102666666666667</v>
      </c>
      <c r="AM38" s="190" t="n">
        <f aca="false">(ABS(AK38)/AK38*SQRT((AK38)^2+(AL38)^2))</f>
        <v>0.00167315284551186</v>
      </c>
      <c r="AN38" s="188"/>
      <c r="AO38" s="190" t="n">
        <f aca="true">STDEV(INDIRECT("K"&amp;AD38):INDIRECT("K"&amp;AD39-1))</f>
        <v>0</v>
      </c>
    </row>
    <row r="39" customFormat="false" ht="14.25" hidden="false" customHeight="true" outlineLevel="0" collapsed="false">
      <c r="A39" s="188" t="s">
        <v>596</v>
      </c>
      <c r="B39" s="188" t="s">
        <v>305</v>
      </c>
      <c r="C39" s="185" t="n">
        <v>0</v>
      </c>
      <c r="D39" s="185" t="n">
        <v>200</v>
      </c>
      <c r="E39" s="185" t="n">
        <v>15616</v>
      </c>
      <c r="F39" s="188" t="s">
        <v>306</v>
      </c>
      <c r="G39" s="190" t="n">
        <v>0.000753</v>
      </c>
      <c r="H39" s="190" t="n">
        <v>5.783E-005</v>
      </c>
      <c r="I39" s="190" t="n">
        <v>-1.0338E-005</v>
      </c>
      <c r="J39" s="190" t="n">
        <v>-8.672E-007</v>
      </c>
      <c r="K39" s="190" t="n">
        <v>0.00076366</v>
      </c>
      <c r="L39" s="190" t="n">
        <v>5.87E-005</v>
      </c>
      <c r="M39" s="185" t="n">
        <v>4.4</v>
      </c>
      <c r="N39" s="185" t="n">
        <v>0</v>
      </c>
      <c r="O39" s="185" t="n">
        <v>0</v>
      </c>
      <c r="P39" s="185" t="n">
        <v>0</v>
      </c>
      <c r="Q39" s="185" t="n">
        <v>1</v>
      </c>
      <c r="R39" s="190" t="n">
        <v>7.64E-006</v>
      </c>
      <c r="S39" s="190" t="n">
        <v>5.87E-007</v>
      </c>
      <c r="T39" s="185" t="n">
        <v>4</v>
      </c>
      <c r="U39" s="185" t="n">
        <v>0</v>
      </c>
      <c r="V39" s="185" t="n">
        <v>0</v>
      </c>
      <c r="W39" s="191" t="s">
        <v>2661</v>
      </c>
      <c r="X39" s="192" t="n">
        <v>45215</v>
      </c>
      <c r="Y39" s="188" t="s">
        <v>309</v>
      </c>
      <c r="Z39" s="188"/>
      <c r="AA39" s="188"/>
      <c r="AB39" s="188"/>
      <c r="AC39" s="188"/>
      <c r="AD39" s="185" t="n">
        <v>113</v>
      </c>
      <c r="AE39" s="185" t="n">
        <v>38</v>
      </c>
      <c r="AF39" s="193" t="str">
        <f aca="true">INDIRECT("A"&amp;AD39)</f>
        <v>38-ALL</v>
      </c>
      <c r="AG39" s="193" t="n">
        <f aca="true">INDIRECT("D"&amp;AD39)</f>
        <v>200</v>
      </c>
      <c r="AH39" s="193" t="n">
        <f aca="true">INDIRECT("E"&amp;AD39)</f>
        <v>15616</v>
      </c>
      <c r="AI39" s="194" t="n">
        <f aca="true">INDIRECT("I"&amp;AD39)</f>
        <v>-1.0338E-005</v>
      </c>
      <c r="AJ39" s="194" t="n">
        <f aca="true">INDIRECT("J"&amp;AD39)</f>
        <v>-8.672E-007</v>
      </c>
      <c r="AK39" s="194" t="n">
        <f aca="true">AVERAGE(INDIRECT("K"&amp;AD39):INDIRECT("K"&amp;AD40-1))</f>
        <v>0.00136</v>
      </c>
      <c r="AL39" s="194" t="n">
        <f aca="true">AVERAGE(INDIRECT("L"&amp;AD39):INDIRECT("L"&amp;AD40-1))</f>
        <v>8.90333333333333E-005</v>
      </c>
      <c r="AM39" s="190" t="n">
        <f aca="false">(ABS(AK39)/AK39*SQRT((AK39)^2+(AL39)^2))</f>
        <v>0.0013629111982974</v>
      </c>
      <c r="AN39" s="188"/>
      <c r="AO39" s="190" t="n">
        <f aca="true">STDEV(INDIRECT("K"&amp;AD39):INDIRECT("K"&amp;AD40-1))</f>
        <v>0</v>
      </c>
    </row>
    <row r="40" customFormat="false" ht="14.25" hidden="false" customHeight="true" outlineLevel="0" collapsed="false">
      <c r="A40" s="188" t="s">
        <v>596</v>
      </c>
      <c r="B40" s="188" t="s">
        <v>305</v>
      </c>
      <c r="C40" s="185" t="n">
        <v>0</v>
      </c>
      <c r="D40" s="185" t="n">
        <v>200</v>
      </c>
      <c r="E40" s="185" t="n">
        <v>15616</v>
      </c>
      <c r="F40" s="188" t="s">
        <v>306</v>
      </c>
      <c r="G40" s="190" t="n">
        <v>0.000753</v>
      </c>
      <c r="H40" s="190" t="n">
        <v>5.745E-005</v>
      </c>
      <c r="I40" s="190" t="n">
        <v>-1.0338E-005</v>
      </c>
      <c r="J40" s="190" t="n">
        <v>-8.672E-007</v>
      </c>
      <c r="K40" s="190" t="n">
        <v>0.00076351</v>
      </c>
      <c r="L40" s="190" t="n">
        <v>5.832E-005</v>
      </c>
      <c r="M40" s="185" t="n">
        <v>4.37</v>
      </c>
      <c r="N40" s="185" t="n">
        <v>0</v>
      </c>
      <c r="O40" s="185" t="n">
        <v>0</v>
      </c>
      <c r="P40" s="185" t="n">
        <v>0</v>
      </c>
      <c r="Q40" s="185" t="n">
        <v>1</v>
      </c>
      <c r="R40" s="190" t="n">
        <v>7.64E-006</v>
      </c>
      <c r="S40" s="190" t="n">
        <v>5.832E-007</v>
      </c>
      <c r="T40" s="185" t="n">
        <v>4</v>
      </c>
      <c r="U40" s="185" t="n">
        <v>0</v>
      </c>
      <c r="V40" s="185" t="n">
        <v>0</v>
      </c>
      <c r="W40" s="191" t="s">
        <v>2662</v>
      </c>
      <c r="X40" s="192" t="n">
        <v>45215</v>
      </c>
      <c r="Y40" s="188" t="s">
        <v>309</v>
      </c>
      <c r="Z40" s="188"/>
      <c r="AA40" s="188"/>
      <c r="AB40" s="188"/>
      <c r="AC40" s="188"/>
      <c r="AD40" s="185" t="n">
        <v>116</v>
      </c>
      <c r="AE40" s="185" t="n">
        <v>39</v>
      </c>
      <c r="AF40" s="193" t="str">
        <f aca="true">INDIRECT("A"&amp;AD40)</f>
        <v>39-ALL</v>
      </c>
      <c r="AG40" s="193" t="n">
        <f aca="true">INDIRECT("D"&amp;AD40)</f>
        <v>200</v>
      </c>
      <c r="AH40" s="193" t="n">
        <f aca="true">INDIRECT("E"&amp;AD40)</f>
        <v>15616</v>
      </c>
      <c r="AI40" s="194" t="n">
        <f aca="true">INDIRECT("I"&amp;AD40)</f>
        <v>-1.0338E-005</v>
      </c>
      <c r="AJ40" s="194" t="n">
        <f aca="true">INDIRECT("J"&amp;AD40)</f>
        <v>-8.672E-007</v>
      </c>
      <c r="AK40" s="194" t="n">
        <f aca="true">AVERAGE(INDIRECT("K"&amp;AD40):INDIRECT("K"&amp;AD41-1))</f>
        <v>0.00226</v>
      </c>
      <c r="AL40" s="194" t="n">
        <f aca="true">AVERAGE(INDIRECT("L"&amp;AD40):INDIRECT("L"&amp;AD41-1))</f>
        <v>0.000133066666666667</v>
      </c>
      <c r="AM40" s="190" t="n">
        <f aca="false">(ABS(AK40)/AK40*SQRT((AK40)^2+(AL40)^2))</f>
        <v>0.00226391403056251</v>
      </c>
      <c r="AN40" s="188"/>
      <c r="AO40" s="190" t="n">
        <f aca="true">STDEV(INDIRECT("K"&amp;AD40):INDIRECT("K"&amp;AD41-1))</f>
        <v>0</v>
      </c>
    </row>
    <row r="41" customFormat="false" ht="14.25" hidden="false" customHeight="true" outlineLevel="0" collapsed="false">
      <c r="A41" s="188" t="s">
        <v>620</v>
      </c>
      <c r="B41" s="188" t="s">
        <v>305</v>
      </c>
      <c r="C41" s="185" t="n">
        <v>0</v>
      </c>
      <c r="D41" s="185" t="n">
        <v>200</v>
      </c>
      <c r="E41" s="185" t="n">
        <v>15616</v>
      </c>
      <c r="F41" s="188" t="s">
        <v>306</v>
      </c>
      <c r="G41" s="190" t="n">
        <v>0.000784</v>
      </c>
      <c r="H41" s="190" t="n">
        <v>5.676E-005</v>
      </c>
      <c r="I41" s="190" t="n">
        <v>-1.0338E-005</v>
      </c>
      <c r="J41" s="190" t="n">
        <v>-8.672E-007</v>
      </c>
      <c r="K41" s="190" t="n">
        <v>0.00079436</v>
      </c>
      <c r="L41" s="190" t="n">
        <v>5.763E-005</v>
      </c>
      <c r="M41" s="185" t="n">
        <v>4.15</v>
      </c>
      <c r="N41" s="185" t="n">
        <v>0</v>
      </c>
      <c r="O41" s="185" t="n">
        <v>0</v>
      </c>
      <c r="P41" s="185" t="n">
        <v>0</v>
      </c>
      <c r="Q41" s="185" t="n">
        <v>1</v>
      </c>
      <c r="R41" s="190" t="n">
        <v>7.94E-006</v>
      </c>
      <c r="S41" s="190" t="n">
        <v>5.763E-007</v>
      </c>
      <c r="T41" s="185" t="n">
        <v>4</v>
      </c>
      <c r="U41" s="185" t="n">
        <v>0</v>
      </c>
      <c r="V41" s="185" t="n">
        <v>0</v>
      </c>
      <c r="W41" s="191" t="s">
        <v>2663</v>
      </c>
      <c r="X41" s="192" t="n">
        <v>45215</v>
      </c>
      <c r="Y41" s="188" t="s">
        <v>309</v>
      </c>
      <c r="Z41" s="188"/>
      <c r="AA41" s="188"/>
      <c r="AB41" s="188"/>
      <c r="AC41" s="188"/>
      <c r="AD41" s="185" t="n">
        <v>119</v>
      </c>
      <c r="AE41" s="185" t="n">
        <v>40</v>
      </c>
      <c r="AF41" s="193" t="str">
        <f aca="true">INDIRECT("A"&amp;AD41)</f>
        <v>40-ALL</v>
      </c>
      <c r="AG41" s="193" t="n">
        <f aca="true">INDIRECT("D"&amp;AD41)</f>
        <v>200</v>
      </c>
      <c r="AH41" s="193" t="n">
        <f aca="true">INDIRECT("E"&amp;AD41)</f>
        <v>15616</v>
      </c>
      <c r="AI41" s="194" t="n">
        <f aca="true">INDIRECT("I"&amp;AD41)</f>
        <v>-1.0338E-005</v>
      </c>
      <c r="AJ41" s="194" t="n">
        <f aca="true">INDIRECT("J"&amp;AD41)</f>
        <v>-8.672E-007</v>
      </c>
      <c r="AK41" s="194" t="n">
        <f aca="true">AVERAGE(INDIRECT("K"&amp;AD41):INDIRECT("K"&amp;AD42-1))</f>
        <v>0.00184</v>
      </c>
      <c r="AL41" s="194" t="n">
        <f aca="true">AVERAGE(INDIRECT("L"&amp;AD41):INDIRECT("L"&amp;AD42-1))</f>
        <v>0.0001161</v>
      </c>
      <c r="AM41" s="190" t="n">
        <f aca="false">(ABS(AK41)/AK41*SQRT((AK41)^2+(AL41)^2))</f>
        <v>0.00184365919030606</v>
      </c>
      <c r="AN41" s="188"/>
      <c r="AO41" s="190" t="n">
        <f aca="true">STDEV(INDIRECT("K"&amp;AD41):INDIRECT("K"&amp;AD42-1))</f>
        <v>0</v>
      </c>
    </row>
    <row r="42" customFormat="false" ht="14.25" hidden="false" customHeight="true" outlineLevel="0" collapsed="false">
      <c r="A42" s="188" t="s">
        <v>620</v>
      </c>
      <c r="B42" s="188" t="s">
        <v>305</v>
      </c>
      <c r="C42" s="185" t="n">
        <v>0</v>
      </c>
      <c r="D42" s="185" t="n">
        <v>200</v>
      </c>
      <c r="E42" s="185" t="n">
        <v>15616</v>
      </c>
      <c r="F42" s="188" t="s">
        <v>306</v>
      </c>
      <c r="G42" s="190" t="n">
        <v>0.000784</v>
      </c>
      <c r="H42" s="190" t="n">
        <v>5.689E-005</v>
      </c>
      <c r="I42" s="190" t="n">
        <v>-1.0338E-005</v>
      </c>
      <c r="J42" s="190" t="n">
        <v>-8.672E-007</v>
      </c>
      <c r="K42" s="190" t="n">
        <v>0.00079456</v>
      </c>
      <c r="L42" s="190" t="n">
        <v>5.776E-005</v>
      </c>
      <c r="M42" s="185" t="n">
        <v>4.16</v>
      </c>
      <c r="N42" s="185" t="n">
        <v>0</v>
      </c>
      <c r="O42" s="185" t="n">
        <v>0</v>
      </c>
      <c r="P42" s="185" t="n">
        <v>0</v>
      </c>
      <c r="Q42" s="185" t="n">
        <v>1</v>
      </c>
      <c r="R42" s="190" t="n">
        <v>7.95E-006</v>
      </c>
      <c r="S42" s="190" t="n">
        <v>5.776E-007</v>
      </c>
      <c r="T42" s="185" t="n">
        <v>4</v>
      </c>
      <c r="U42" s="185" t="n">
        <v>0</v>
      </c>
      <c r="V42" s="185" t="n">
        <v>0</v>
      </c>
      <c r="W42" s="191" t="s">
        <v>2664</v>
      </c>
      <c r="X42" s="192" t="n">
        <v>45215</v>
      </c>
      <c r="Y42" s="188" t="s">
        <v>309</v>
      </c>
      <c r="Z42" s="188"/>
      <c r="AA42" s="188"/>
      <c r="AB42" s="188"/>
      <c r="AC42" s="188"/>
      <c r="AD42" s="185" t="n">
        <v>122</v>
      </c>
      <c r="AE42" s="185" t="n">
        <v>41</v>
      </c>
      <c r="AF42" s="193" t="str">
        <f aca="true">INDIRECT("A"&amp;AD42)</f>
        <v>41-ALL</v>
      </c>
      <c r="AG42" s="193" t="n">
        <f aca="true">INDIRECT("D"&amp;AD42)</f>
        <v>200</v>
      </c>
      <c r="AH42" s="193" t="n">
        <f aca="true">INDIRECT("E"&amp;AD42)</f>
        <v>15616</v>
      </c>
      <c r="AI42" s="194" t="n">
        <f aca="true">INDIRECT("I"&amp;AD42)</f>
        <v>-1.0338E-005</v>
      </c>
      <c r="AJ42" s="194" t="n">
        <f aca="true">INDIRECT("J"&amp;AD42)</f>
        <v>-8.672E-007</v>
      </c>
      <c r="AK42" s="194" t="n">
        <f aca="true">AVERAGE(INDIRECT("K"&amp;AD42):INDIRECT("K"&amp;AD43-1))</f>
        <v>0.000981816666666667</v>
      </c>
      <c r="AL42" s="194" t="n">
        <f aca="true">AVERAGE(INDIRECT("L"&amp;AD42):INDIRECT("L"&amp;AD43-1))</f>
        <v>7.558E-005</v>
      </c>
      <c r="AM42" s="190" t="n">
        <f aca="false">(ABS(AK42)/AK42*SQRT((AK42)^2+(AL42)^2))</f>
        <v>0.000984721434388652</v>
      </c>
      <c r="AN42" s="188"/>
      <c r="AO42" s="190" t="n">
        <f aca="true">STDEV(INDIRECT("K"&amp;AD42):INDIRECT("K"&amp;AD43-1))</f>
        <v>1.22202018532211E-007</v>
      </c>
    </row>
    <row r="43" customFormat="false" ht="14.25" hidden="false" customHeight="true" outlineLevel="0" collapsed="false">
      <c r="A43" s="188" t="s">
        <v>620</v>
      </c>
      <c r="B43" s="188" t="s">
        <v>305</v>
      </c>
      <c r="C43" s="185" t="n">
        <v>0</v>
      </c>
      <c r="D43" s="185" t="n">
        <v>200</v>
      </c>
      <c r="E43" s="185" t="n">
        <v>15616</v>
      </c>
      <c r="F43" s="188" t="s">
        <v>306</v>
      </c>
      <c r="G43" s="190" t="n">
        <v>0.000783</v>
      </c>
      <c r="H43" s="190" t="n">
        <v>5.696E-005</v>
      </c>
      <c r="I43" s="190" t="n">
        <v>-1.0338E-005</v>
      </c>
      <c r="J43" s="190" t="n">
        <v>-8.672E-007</v>
      </c>
      <c r="K43" s="190" t="n">
        <v>0.00079368</v>
      </c>
      <c r="L43" s="190" t="n">
        <v>5.782E-005</v>
      </c>
      <c r="M43" s="185" t="n">
        <v>4.17</v>
      </c>
      <c r="N43" s="185" t="n">
        <v>0</v>
      </c>
      <c r="O43" s="185" t="n">
        <v>0</v>
      </c>
      <c r="P43" s="185" t="n">
        <v>0</v>
      </c>
      <c r="Q43" s="185" t="n">
        <v>1</v>
      </c>
      <c r="R43" s="190" t="n">
        <v>7.94E-006</v>
      </c>
      <c r="S43" s="190" t="n">
        <v>5.782E-007</v>
      </c>
      <c r="T43" s="185" t="n">
        <v>4</v>
      </c>
      <c r="U43" s="185" t="n">
        <v>0</v>
      </c>
      <c r="V43" s="185" t="n">
        <v>0</v>
      </c>
      <c r="W43" s="191" t="s">
        <v>2665</v>
      </c>
      <c r="X43" s="192" t="n">
        <v>45215</v>
      </c>
      <c r="Y43" s="188" t="s">
        <v>309</v>
      </c>
      <c r="Z43" s="188"/>
      <c r="AA43" s="188"/>
      <c r="AB43" s="188"/>
      <c r="AC43" s="188"/>
      <c r="AD43" s="185" t="n">
        <v>125</v>
      </c>
      <c r="AE43" s="185" t="n">
        <v>42</v>
      </c>
      <c r="AF43" s="193" t="str">
        <f aca="true">INDIRECT("A"&amp;AD43)</f>
        <v>42-ALL</v>
      </c>
      <c r="AG43" s="193" t="n">
        <f aca="true">INDIRECT("D"&amp;AD43)</f>
        <v>200</v>
      </c>
      <c r="AH43" s="193" t="n">
        <f aca="true">INDIRECT("E"&amp;AD43)</f>
        <v>15616</v>
      </c>
      <c r="AI43" s="194" t="n">
        <f aca="true">INDIRECT("I"&amp;AD43)</f>
        <v>-1.0338E-005</v>
      </c>
      <c r="AJ43" s="194" t="n">
        <f aca="true">INDIRECT("J"&amp;AD43)</f>
        <v>-8.672E-007</v>
      </c>
      <c r="AK43" s="194" t="n">
        <f aca="true">AVERAGE(INDIRECT("K"&amp;AD43):INDIRECT("K"&amp;AD44-1))</f>
        <v>0.00147</v>
      </c>
      <c r="AL43" s="194" t="n">
        <f aca="true">AVERAGE(INDIRECT("L"&amp;AD43):INDIRECT("L"&amp;AD44-1))</f>
        <v>9.73666666666667E-005</v>
      </c>
      <c r="AM43" s="190" t="n">
        <f aca="false">(ABS(AK43)/AK43*SQRT((AK43)^2+(AL43)^2))</f>
        <v>0.00147322105190558</v>
      </c>
      <c r="AN43" s="188"/>
      <c r="AO43" s="190" t="n">
        <f aca="true">STDEV(INDIRECT("K"&amp;AD43):INDIRECT("K"&amp;AD44-1))</f>
        <v>0</v>
      </c>
    </row>
    <row r="44" customFormat="false" ht="14.25" hidden="false" customHeight="true" outlineLevel="0" collapsed="false">
      <c r="A44" s="188" t="s">
        <v>644</v>
      </c>
      <c r="B44" s="188" t="s">
        <v>305</v>
      </c>
      <c r="C44" s="185" t="n">
        <v>0</v>
      </c>
      <c r="D44" s="185" t="n">
        <v>200</v>
      </c>
      <c r="E44" s="185" t="n">
        <v>15616</v>
      </c>
      <c r="F44" s="188" t="s">
        <v>306</v>
      </c>
      <c r="G44" s="190" t="n">
        <v>0.00132</v>
      </c>
      <c r="H44" s="190" t="n">
        <v>9.58E-005</v>
      </c>
      <c r="I44" s="190" t="n">
        <v>-1.0338E-005</v>
      </c>
      <c r="J44" s="190" t="n">
        <v>-8.672E-007</v>
      </c>
      <c r="K44" s="190" t="n">
        <v>0.00133</v>
      </c>
      <c r="L44" s="190" t="n">
        <v>9.66E-005</v>
      </c>
      <c r="M44" s="185" t="n">
        <v>4.15</v>
      </c>
      <c r="N44" s="185" t="n">
        <v>0</v>
      </c>
      <c r="O44" s="185" t="n">
        <v>0</v>
      </c>
      <c r="P44" s="185" t="n">
        <v>0</v>
      </c>
      <c r="Q44" s="185" t="n">
        <v>1</v>
      </c>
      <c r="R44" s="190" t="n">
        <v>1.332E-005</v>
      </c>
      <c r="S44" s="190" t="n">
        <v>9.664E-007</v>
      </c>
      <c r="T44" s="185" t="n">
        <v>4</v>
      </c>
      <c r="U44" s="185" t="n">
        <v>0</v>
      </c>
      <c r="V44" s="185" t="n">
        <v>0</v>
      </c>
      <c r="W44" s="191" t="s">
        <v>2666</v>
      </c>
      <c r="X44" s="192" t="n">
        <v>45215</v>
      </c>
      <c r="Y44" s="188" t="s">
        <v>309</v>
      </c>
      <c r="Z44" s="188"/>
      <c r="AA44" s="188"/>
      <c r="AB44" s="188"/>
      <c r="AC44" s="188"/>
      <c r="AD44" s="185" t="n">
        <v>128</v>
      </c>
      <c r="AE44" s="185" t="n">
        <v>43</v>
      </c>
      <c r="AF44" s="193" t="str">
        <f aca="true">INDIRECT("A"&amp;AD44)</f>
        <v>43-ALL</v>
      </c>
      <c r="AG44" s="193" t="n">
        <f aca="true">INDIRECT("D"&amp;AD44)</f>
        <v>200</v>
      </c>
      <c r="AH44" s="193" t="n">
        <f aca="true">INDIRECT("E"&amp;AD44)</f>
        <v>15616</v>
      </c>
      <c r="AI44" s="194" t="n">
        <f aca="true">INDIRECT("I"&amp;AD44)</f>
        <v>-1.0338E-005</v>
      </c>
      <c r="AJ44" s="194" t="n">
        <f aca="true">INDIRECT("J"&amp;AD44)</f>
        <v>-8.672E-007</v>
      </c>
      <c r="AK44" s="194" t="n">
        <f aca="true">AVERAGE(INDIRECT("K"&amp;AD44):INDIRECT("K"&amp;AD45-1))</f>
        <v>0.0013</v>
      </c>
      <c r="AL44" s="194" t="n">
        <f aca="true">AVERAGE(INDIRECT("L"&amp;AD44):INDIRECT("L"&amp;AD45-1))</f>
        <v>8.73E-005</v>
      </c>
      <c r="AM44" s="190" t="n">
        <f aca="false">(ABS(AK44)/AK44*SQRT((AK44)^2+(AL44)^2))</f>
        <v>0.00130292796807805</v>
      </c>
      <c r="AN44" s="188"/>
      <c r="AO44" s="190" t="n">
        <f aca="true">STDEV(INDIRECT("K"&amp;AD44):INDIRECT("K"&amp;AD45-1))</f>
        <v>0</v>
      </c>
    </row>
    <row r="45" customFormat="false" ht="14.25" hidden="false" customHeight="true" outlineLevel="0" collapsed="false">
      <c r="A45" s="188" t="s">
        <v>644</v>
      </c>
      <c r="B45" s="188" t="s">
        <v>305</v>
      </c>
      <c r="C45" s="185" t="n">
        <v>0</v>
      </c>
      <c r="D45" s="185" t="n">
        <v>200</v>
      </c>
      <c r="E45" s="185" t="n">
        <v>15616</v>
      </c>
      <c r="F45" s="188" t="s">
        <v>306</v>
      </c>
      <c r="G45" s="190" t="n">
        <v>0.00132</v>
      </c>
      <c r="H45" s="190" t="n">
        <v>9.58E-005</v>
      </c>
      <c r="I45" s="190" t="n">
        <v>-1.0338E-005</v>
      </c>
      <c r="J45" s="190" t="n">
        <v>-8.672E-007</v>
      </c>
      <c r="K45" s="190" t="n">
        <v>0.00133</v>
      </c>
      <c r="L45" s="190" t="n">
        <v>9.67E-005</v>
      </c>
      <c r="M45" s="185" t="n">
        <v>4.15</v>
      </c>
      <c r="N45" s="185" t="n">
        <v>0</v>
      </c>
      <c r="O45" s="185" t="n">
        <v>0</v>
      </c>
      <c r="P45" s="185" t="n">
        <v>0</v>
      </c>
      <c r="Q45" s="185" t="n">
        <v>1</v>
      </c>
      <c r="R45" s="190" t="n">
        <v>1.332E-005</v>
      </c>
      <c r="S45" s="190" t="n">
        <v>9.668E-007</v>
      </c>
      <c r="T45" s="185" t="n">
        <v>4</v>
      </c>
      <c r="U45" s="185" t="n">
        <v>0</v>
      </c>
      <c r="V45" s="185" t="n">
        <v>0</v>
      </c>
      <c r="W45" s="191" t="s">
        <v>2667</v>
      </c>
      <c r="X45" s="192" t="n">
        <v>45215</v>
      </c>
      <c r="Y45" s="188" t="s">
        <v>309</v>
      </c>
      <c r="Z45" s="188"/>
      <c r="AA45" s="188"/>
      <c r="AB45" s="188"/>
      <c r="AC45" s="188"/>
      <c r="AD45" s="185" t="n">
        <v>131</v>
      </c>
      <c r="AE45" s="185" t="n">
        <v>44</v>
      </c>
      <c r="AF45" s="193" t="str">
        <f aca="true">INDIRECT("A"&amp;AD45)</f>
        <v>44-ALL</v>
      </c>
      <c r="AG45" s="193" t="n">
        <f aca="true">INDIRECT("D"&amp;AD45)</f>
        <v>200</v>
      </c>
      <c r="AH45" s="193" t="n">
        <f aca="true">INDIRECT("E"&amp;AD45)</f>
        <v>15616</v>
      </c>
      <c r="AI45" s="194" t="n">
        <f aca="true">INDIRECT("I"&amp;AD45)</f>
        <v>-1.0338E-005</v>
      </c>
      <c r="AJ45" s="194" t="n">
        <f aca="true">INDIRECT("J"&amp;AD45)</f>
        <v>-8.672E-007</v>
      </c>
      <c r="AK45" s="194" t="n">
        <f aca="true">AVERAGE(INDIRECT("K"&amp;AD45):INDIRECT("K"&amp;AD46-1))</f>
        <v>0.00147</v>
      </c>
      <c r="AL45" s="194" t="n">
        <f aca="true">AVERAGE(INDIRECT("L"&amp;AD45):INDIRECT("L"&amp;AD46-1))</f>
        <v>0.000110566666666667</v>
      </c>
      <c r="AM45" s="190" t="n">
        <f aca="false">(ABS(AK45)/AK45*SQRT((AK45)^2+(AL45)^2))</f>
        <v>0.00147415229463505</v>
      </c>
      <c r="AN45" s="188"/>
      <c r="AO45" s="190" t="n">
        <f aca="true">STDEV(INDIRECT("K"&amp;AD45):INDIRECT("K"&amp;AD46-1))</f>
        <v>0</v>
      </c>
    </row>
    <row r="46" customFormat="false" ht="14.25" hidden="false" customHeight="true" outlineLevel="0" collapsed="false">
      <c r="A46" s="188" t="s">
        <v>644</v>
      </c>
      <c r="B46" s="188" t="s">
        <v>305</v>
      </c>
      <c r="C46" s="185" t="n">
        <v>0</v>
      </c>
      <c r="D46" s="185" t="n">
        <v>200</v>
      </c>
      <c r="E46" s="185" t="n">
        <v>15616</v>
      </c>
      <c r="F46" s="188" t="s">
        <v>306</v>
      </c>
      <c r="G46" s="190" t="n">
        <v>0.00132</v>
      </c>
      <c r="H46" s="190" t="n">
        <v>9.53E-005</v>
      </c>
      <c r="I46" s="190" t="n">
        <v>-1.0338E-005</v>
      </c>
      <c r="J46" s="190" t="n">
        <v>-8.672E-007</v>
      </c>
      <c r="K46" s="190" t="n">
        <v>0.00133</v>
      </c>
      <c r="L46" s="190" t="n">
        <v>9.62E-005</v>
      </c>
      <c r="M46" s="185" t="n">
        <v>4.13</v>
      </c>
      <c r="N46" s="185" t="n">
        <v>0</v>
      </c>
      <c r="O46" s="185" t="n">
        <v>0</v>
      </c>
      <c r="P46" s="185" t="n">
        <v>0</v>
      </c>
      <c r="Q46" s="185" t="n">
        <v>1</v>
      </c>
      <c r="R46" s="190" t="n">
        <v>1.332E-005</v>
      </c>
      <c r="S46" s="190" t="n">
        <v>9.617E-007</v>
      </c>
      <c r="T46" s="185" t="n">
        <v>4</v>
      </c>
      <c r="U46" s="185" t="n">
        <v>0</v>
      </c>
      <c r="V46" s="185" t="n">
        <v>0</v>
      </c>
      <c r="W46" s="191" t="s">
        <v>2668</v>
      </c>
      <c r="X46" s="192" t="n">
        <v>45215</v>
      </c>
      <c r="Y46" s="188" t="s">
        <v>309</v>
      </c>
      <c r="Z46" s="188"/>
      <c r="AA46" s="188"/>
      <c r="AB46" s="188"/>
      <c r="AC46" s="188"/>
      <c r="AD46" s="185" t="n">
        <v>134</v>
      </c>
      <c r="AE46" s="185" t="n">
        <v>45</v>
      </c>
      <c r="AF46" s="193" t="str">
        <f aca="true">INDIRECT("A"&amp;AD46)</f>
        <v>45-ALL</v>
      </c>
      <c r="AG46" s="193" t="n">
        <f aca="true">INDIRECT("D"&amp;AD46)</f>
        <v>200</v>
      </c>
      <c r="AH46" s="193" t="n">
        <f aca="true">INDIRECT("E"&amp;AD46)</f>
        <v>15616</v>
      </c>
      <c r="AI46" s="194" t="n">
        <f aca="true">INDIRECT("I"&amp;AD46)</f>
        <v>-1.0338E-005</v>
      </c>
      <c r="AJ46" s="194" t="n">
        <f aca="true">INDIRECT("J"&amp;AD46)</f>
        <v>-8.672E-007</v>
      </c>
      <c r="AK46" s="194" t="n">
        <f aca="true">AVERAGE(INDIRECT("K"&amp;AD46):INDIRECT("K"&amp;AD47-1))</f>
        <v>0.00282</v>
      </c>
      <c r="AL46" s="194" t="n">
        <f aca="true">AVERAGE(INDIRECT("L"&amp;AD46):INDIRECT("L"&amp;AD47-1))</f>
        <v>0.0001747</v>
      </c>
      <c r="AM46" s="190" t="n">
        <f aca="false">(ABS(AK46)/AK46*SQRT((AK46)^2+(AL46)^2))</f>
        <v>0.00282540618141888</v>
      </c>
      <c r="AN46" s="188"/>
      <c r="AO46" s="190" t="n">
        <f aca="true">STDEV(INDIRECT("K"&amp;AD46):INDIRECT("K"&amp;AD47-1))</f>
        <v>0</v>
      </c>
    </row>
    <row r="47" customFormat="false" ht="14.25" hidden="false" customHeight="true" outlineLevel="0" collapsed="false">
      <c r="A47" s="188" t="s">
        <v>668</v>
      </c>
      <c r="B47" s="188" t="s">
        <v>305</v>
      </c>
      <c r="C47" s="185" t="n">
        <v>0</v>
      </c>
      <c r="D47" s="185" t="n">
        <v>200</v>
      </c>
      <c r="E47" s="185" t="n">
        <v>15616</v>
      </c>
      <c r="F47" s="188" t="s">
        <v>306</v>
      </c>
      <c r="G47" s="190" t="n">
        <v>0.00269</v>
      </c>
      <c r="H47" s="190" t="n">
        <v>0.0001374</v>
      </c>
      <c r="I47" s="190" t="n">
        <v>-1.0338E-005</v>
      </c>
      <c r="J47" s="190" t="n">
        <v>-8.672E-007</v>
      </c>
      <c r="K47" s="190" t="n">
        <v>0.0027</v>
      </c>
      <c r="L47" s="190" t="n">
        <v>0.0001383</v>
      </c>
      <c r="M47" s="185" t="n">
        <v>2.93</v>
      </c>
      <c r="N47" s="185" t="n">
        <v>0</v>
      </c>
      <c r="O47" s="185" t="n">
        <v>0</v>
      </c>
      <c r="P47" s="185" t="n">
        <v>0</v>
      </c>
      <c r="Q47" s="185" t="n">
        <v>1</v>
      </c>
      <c r="R47" s="190" t="n">
        <v>2.699E-005</v>
      </c>
      <c r="S47" s="190" t="n">
        <v>1.38E-006</v>
      </c>
      <c r="T47" s="185" t="n">
        <v>4</v>
      </c>
      <c r="U47" s="185" t="n">
        <v>0</v>
      </c>
      <c r="V47" s="185" t="n">
        <v>0</v>
      </c>
      <c r="W47" s="191" t="s">
        <v>2669</v>
      </c>
      <c r="X47" s="192" t="n">
        <v>45215</v>
      </c>
      <c r="Y47" s="188" t="s">
        <v>309</v>
      </c>
      <c r="Z47" s="188"/>
      <c r="AA47" s="188"/>
      <c r="AB47" s="188"/>
      <c r="AC47" s="188"/>
      <c r="AD47" s="185" t="n">
        <v>137</v>
      </c>
      <c r="AE47" s="185" t="n">
        <v>46</v>
      </c>
      <c r="AF47" s="193" t="str">
        <f aca="true">INDIRECT("A"&amp;AD47)</f>
        <v>46-ALL</v>
      </c>
      <c r="AG47" s="193" t="n">
        <f aca="true">INDIRECT("D"&amp;AD47)</f>
        <v>200</v>
      </c>
      <c r="AH47" s="193" t="n">
        <f aca="true">INDIRECT("E"&amp;AD47)</f>
        <v>15616</v>
      </c>
      <c r="AI47" s="194" t="n">
        <f aca="true">INDIRECT("I"&amp;AD47)</f>
        <v>-1.0338E-005</v>
      </c>
      <c r="AJ47" s="194" t="n">
        <f aca="true">INDIRECT("J"&amp;AD47)</f>
        <v>-8.672E-007</v>
      </c>
      <c r="AK47" s="194" t="n">
        <f aca="true">AVERAGE(INDIRECT("K"&amp;AD47):INDIRECT("K"&amp;AD48-1))</f>
        <v>0.00252</v>
      </c>
      <c r="AL47" s="194" t="n">
        <f aca="true">AVERAGE(INDIRECT("L"&amp;AD47):INDIRECT("L"&amp;AD48-1))</f>
        <v>0.000145166666666667</v>
      </c>
      <c r="AM47" s="190" t="n">
        <f aca="false">(ABS(AK47)/AK47*SQRT((AK47)^2+(AL47)^2))</f>
        <v>0.00252417775941218</v>
      </c>
      <c r="AN47" s="188"/>
      <c r="AO47" s="190" t="n">
        <f aca="true">STDEV(INDIRECT("K"&amp;AD47):INDIRECT("K"&amp;AD48-1))</f>
        <v>0</v>
      </c>
    </row>
    <row r="48" customFormat="false" ht="14.25" hidden="false" customHeight="true" outlineLevel="0" collapsed="false">
      <c r="A48" s="188" t="s">
        <v>668</v>
      </c>
      <c r="B48" s="188" t="s">
        <v>305</v>
      </c>
      <c r="C48" s="185" t="n">
        <v>0</v>
      </c>
      <c r="D48" s="185" t="n">
        <v>200</v>
      </c>
      <c r="E48" s="185" t="n">
        <v>15616</v>
      </c>
      <c r="F48" s="188" t="s">
        <v>306</v>
      </c>
      <c r="G48" s="190" t="n">
        <v>0.00269</v>
      </c>
      <c r="H48" s="190" t="n">
        <v>0.000138</v>
      </c>
      <c r="I48" s="190" t="n">
        <v>-1.0338E-005</v>
      </c>
      <c r="J48" s="190" t="n">
        <v>-8.672E-007</v>
      </c>
      <c r="K48" s="190" t="n">
        <v>0.0027</v>
      </c>
      <c r="L48" s="190" t="n">
        <v>0.0001388</v>
      </c>
      <c r="M48" s="185" t="n">
        <v>2.95</v>
      </c>
      <c r="N48" s="185" t="n">
        <v>0</v>
      </c>
      <c r="O48" s="185" t="n">
        <v>0</v>
      </c>
      <c r="P48" s="185" t="n">
        <v>0</v>
      </c>
      <c r="Q48" s="185" t="n">
        <v>1</v>
      </c>
      <c r="R48" s="190" t="n">
        <v>2.698E-005</v>
      </c>
      <c r="S48" s="190" t="n">
        <v>1.39E-006</v>
      </c>
      <c r="T48" s="185" t="n">
        <v>4</v>
      </c>
      <c r="U48" s="185" t="n">
        <v>0</v>
      </c>
      <c r="V48" s="185" t="n">
        <v>0</v>
      </c>
      <c r="W48" s="191" t="s">
        <v>2670</v>
      </c>
      <c r="X48" s="192" t="n">
        <v>45215</v>
      </c>
      <c r="Y48" s="188" t="s">
        <v>309</v>
      </c>
      <c r="Z48" s="188"/>
      <c r="AA48" s="188"/>
      <c r="AB48" s="188"/>
      <c r="AC48" s="188"/>
      <c r="AD48" s="185" t="n">
        <v>140</v>
      </c>
      <c r="AE48" s="185" t="n">
        <v>47</v>
      </c>
      <c r="AF48" s="193" t="str">
        <f aca="true">INDIRECT("A"&amp;AD48)</f>
        <v>47-ALL</v>
      </c>
      <c r="AG48" s="193" t="n">
        <f aca="true">INDIRECT("D"&amp;AD48)</f>
        <v>200</v>
      </c>
      <c r="AH48" s="193" t="n">
        <f aca="true">INDIRECT("E"&amp;AD48)</f>
        <v>15616</v>
      </c>
      <c r="AI48" s="194" t="n">
        <f aca="true">INDIRECT("I"&amp;AD48)</f>
        <v>-1.0338E-005</v>
      </c>
      <c r="AJ48" s="194" t="n">
        <f aca="true">INDIRECT("J"&amp;AD48)</f>
        <v>-8.672E-007</v>
      </c>
      <c r="AK48" s="194" t="n">
        <f aca="true">AVERAGE(INDIRECT("K"&amp;AD48):INDIRECT("K"&amp;AD49-1))</f>
        <v>0.00209</v>
      </c>
      <c r="AL48" s="194" t="n">
        <f aca="true">AVERAGE(INDIRECT("L"&amp;AD48):INDIRECT("L"&amp;AD49-1))</f>
        <v>0.000131233333333333</v>
      </c>
      <c r="AM48" s="190" t="n">
        <f aca="false">(ABS(AK48)/AK48*SQRT((AK48)^2+(AL48)^2))</f>
        <v>0.00209411608746454</v>
      </c>
      <c r="AN48" s="188"/>
      <c r="AO48" s="190" t="n">
        <f aca="true">STDEV(INDIRECT("K"&amp;AD48):INDIRECT("K"&amp;AD49-1))</f>
        <v>0</v>
      </c>
    </row>
    <row r="49" customFormat="false" ht="14.25" hidden="false" customHeight="true" outlineLevel="0" collapsed="false">
      <c r="A49" s="188" t="s">
        <v>668</v>
      </c>
      <c r="B49" s="188" t="s">
        <v>305</v>
      </c>
      <c r="C49" s="185" t="n">
        <v>0</v>
      </c>
      <c r="D49" s="185" t="n">
        <v>200</v>
      </c>
      <c r="E49" s="185" t="n">
        <v>15616</v>
      </c>
      <c r="F49" s="188" t="s">
        <v>306</v>
      </c>
      <c r="G49" s="190" t="n">
        <v>0.00269</v>
      </c>
      <c r="H49" s="190" t="n">
        <v>0.0001377</v>
      </c>
      <c r="I49" s="190" t="n">
        <v>-1.0338E-005</v>
      </c>
      <c r="J49" s="190" t="n">
        <v>-8.672E-007</v>
      </c>
      <c r="K49" s="190" t="n">
        <v>0.0027</v>
      </c>
      <c r="L49" s="190" t="n">
        <v>0.0001386</v>
      </c>
      <c r="M49" s="185" t="n">
        <v>2.94</v>
      </c>
      <c r="N49" s="185" t="n">
        <v>0</v>
      </c>
      <c r="O49" s="185" t="n">
        <v>0</v>
      </c>
      <c r="P49" s="185" t="n">
        <v>0</v>
      </c>
      <c r="Q49" s="185" t="n">
        <v>1</v>
      </c>
      <c r="R49" s="190" t="n">
        <v>2.699E-005</v>
      </c>
      <c r="S49" s="190" t="n">
        <v>1.39E-006</v>
      </c>
      <c r="T49" s="185" t="n">
        <v>4</v>
      </c>
      <c r="U49" s="185" t="n">
        <v>0</v>
      </c>
      <c r="V49" s="185" t="n">
        <v>0</v>
      </c>
      <c r="W49" s="191" t="s">
        <v>2671</v>
      </c>
      <c r="X49" s="192" t="n">
        <v>45215</v>
      </c>
      <c r="Y49" s="188" t="s">
        <v>309</v>
      </c>
      <c r="Z49" s="188"/>
      <c r="AA49" s="188"/>
      <c r="AB49" s="188"/>
      <c r="AC49" s="188"/>
      <c r="AD49" s="185" t="n">
        <v>143</v>
      </c>
      <c r="AE49" s="185" t="n">
        <v>48</v>
      </c>
      <c r="AF49" s="193" t="str">
        <f aca="true">INDIRECT("A"&amp;AD49)</f>
        <v>48-ALL</v>
      </c>
      <c r="AG49" s="193" t="n">
        <f aca="true">INDIRECT("D"&amp;AD49)</f>
        <v>200</v>
      </c>
      <c r="AH49" s="193" t="n">
        <f aca="true">INDIRECT("E"&amp;AD49)</f>
        <v>15616</v>
      </c>
      <c r="AI49" s="194" t="n">
        <f aca="true">INDIRECT("I"&amp;AD49)</f>
        <v>-1.0338E-005</v>
      </c>
      <c r="AJ49" s="194" t="n">
        <f aca="true">INDIRECT("J"&amp;AD49)</f>
        <v>-8.672E-007</v>
      </c>
      <c r="AK49" s="194" t="n">
        <f aca="true">AVERAGE(INDIRECT("K"&amp;AD49):INDIRECT("K"&amp;AD50-1))</f>
        <v>0.00207</v>
      </c>
      <c r="AL49" s="194" t="n">
        <f aca="true">AVERAGE(INDIRECT("L"&amp;AD49):INDIRECT("L"&amp;AD50-1))</f>
        <v>0.000124966666666667</v>
      </c>
      <c r="AM49" s="190" t="n">
        <f aca="false">(ABS(AK49)/AK49*SQRT((AK49)^2+(AL49)^2))</f>
        <v>0.00207376871125441</v>
      </c>
      <c r="AN49" s="188"/>
      <c r="AO49" s="190" t="n">
        <f aca="true">STDEV(INDIRECT("K"&amp;AD49):INDIRECT("K"&amp;AD50-1))</f>
        <v>0</v>
      </c>
    </row>
    <row r="50" customFormat="false" ht="14.25" hidden="false" customHeight="true" outlineLevel="0" collapsed="false">
      <c r="A50" s="188" t="s">
        <v>692</v>
      </c>
      <c r="B50" s="188" t="s">
        <v>305</v>
      </c>
      <c r="C50" s="185" t="n">
        <v>0</v>
      </c>
      <c r="D50" s="185" t="n">
        <v>200</v>
      </c>
      <c r="E50" s="185" t="n">
        <v>15616</v>
      </c>
      <c r="F50" s="188" t="s">
        <v>306</v>
      </c>
      <c r="G50" s="190" t="n">
        <v>0.00217</v>
      </c>
      <c r="H50" s="190" t="n">
        <v>0.0001321</v>
      </c>
      <c r="I50" s="190" t="n">
        <v>-1.0338E-005</v>
      </c>
      <c r="J50" s="190" t="n">
        <v>-8.672E-007</v>
      </c>
      <c r="K50" s="190" t="n">
        <v>0.00218</v>
      </c>
      <c r="L50" s="190" t="n">
        <v>0.0001329</v>
      </c>
      <c r="M50" s="185" t="n">
        <v>3.49</v>
      </c>
      <c r="N50" s="185" t="n">
        <v>0</v>
      </c>
      <c r="O50" s="185" t="n">
        <v>0</v>
      </c>
      <c r="P50" s="185" t="n">
        <v>0</v>
      </c>
      <c r="Q50" s="185" t="n">
        <v>1</v>
      </c>
      <c r="R50" s="190" t="n">
        <v>2.179E-005</v>
      </c>
      <c r="S50" s="190" t="n">
        <v>1.33E-006</v>
      </c>
      <c r="T50" s="185" t="n">
        <v>4</v>
      </c>
      <c r="U50" s="185" t="n">
        <v>0</v>
      </c>
      <c r="V50" s="185" t="n">
        <v>0</v>
      </c>
      <c r="W50" s="191" t="s">
        <v>2672</v>
      </c>
      <c r="X50" s="192" t="n">
        <v>45215</v>
      </c>
      <c r="Y50" s="188" t="s">
        <v>309</v>
      </c>
      <c r="Z50" s="188"/>
      <c r="AA50" s="188"/>
      <c r="AB50" s="188"/>
      <c r="AC50" s="188"/>
      <c r="AD50" s="185" t="n">
        <v>146</v>
      </c>
      <c r="AE50" s="185" t="n">
        <v>49</v>
      </c>
      <c r="AF50" s="193" t="str">
        <f aca="true">INDIRECT("A"&amp;AD50)</f>
        <v>49-ALL</v>
      </c>
      <c r="AG50" s="193" t="n">
        <f aca="true">INDIRECT("D"&amp;AD50)</f>
        <v>200</v>
      </c>
      <c r="AH50" s="193" t="n">
        <f aca="true">INDIRECT("E"&amp;AD50)</f>
        <v>15616</v>
      </c>
      <c r="AI50" s="194" t="n">
        <f aca="true">INDIRECT("I"&amp;AD50)</f>
        <v>-1.0338E-005</v>
      </c>
      <c r="AJ50" s="194" t="n">
        <f aca="true">INDIRECT("J"&amp;AD50)</f>
        <v>-8.672E-007</v>
      </c>
      <c r="AK50" s="194" t="n">
        <f aca="true">AVERAGE(INDIRECT("K"&amp;AD50):INDIRECT("K"&amp;AD51-1))</f>
        <v>0.00184</v>
      </c>
      <c r="AL50" s="194" t="n">
        <f aca="true">AVERAGE(INDIRECT("L"&amp;AD50):INDIRECT("L"&amp;AD51-1))</f>
        <v>0.000118966666666667</v>
      </c>
      <c r="AM50" s="190" t="n">
        <f aca="false">(ABS(AK50)/AK50*SQRT((AK50)^2+(AL50)^2))</f>
        <v>0.00184384193134275</v>
      </c>
      <c r="AN50" s="188"/>
      <c r="AO50" s="190" t="n">
        <f aca="true">STDEV(INDIRECT("K"&amp;AD50):INDIRECT("K"&amp;AD51-1))</f>
        <v>0</v>
      </c>
    </row>
    <row r="51" customFormat="false" ht="14.25" hidden="false" customHeight="true" outlineLevel="0" collapsed="false">
      <c r="A51" s="188" t="s">
        <v>692</v>
      </c>
      <c r="B51" s="188" t="s">
        <v>305</v>
      </c>
      <c r="C51" s="185" t="n">
        <v>0</v>
      </c>
      <c r="D51" s="185" t="n">
        <v>200</v>
      </c>
      <c r="E51" s="185" t="n">
        <v>15616</v>
      </c>
      <c r="F51" s="188" t="s">
        <v>306</v>
      </c>
      <c r="G51" s="190" t="n">
        <v>0.00217</v>
      </c>
      <c r="H51" s="190" t="n">
        <v>0.0001323</v>
      </c>
      <c r="I51" s="190" t="n">
        <v>-1.0338E-005</v>
      </c>
      <c r="J51" s="190" t="n">
        <v>-8.672E-007</v>
      </c>
      <c r="K51" s="190" t="n">
        <v>0.00218</v>
      </c>
      <c r="L51" s="190" t="n">
        <v>0.0001331</v>
      </c>
      <c r="M51" s="185" t="n">
        <v>3.5</v>
      </c>
      <c r="N51" s="185" t="n">
        <v>0</v>
      </c>
      <c r="O51" s="185" t="n">
        <v>0</v>
      </c>
      <c r="P51" s="185" t="n">
        <v>0</v>
      </c>
      <c r="Q51" s="185" t="n">
        <v>1</v>
      </c>
      <c r="R51" s="190" t="n">
        <v>2.179E-005</v>
      </c>
      <c r="S51" s="190" t="n">
        <v>1.33E-006</v>
      </c>
      <c r="T51" s="185" t="n">
        <v>4</v>
      </c>
      <c r="U51" s="185" t="n">
        <v>0</v>
      </c>
      <c r="V51" s="185" t="n">
        <v>0</v>
      </c>
      <c r="W51" s="191" t="s">
        <v>2673</v>
      </c>
      <c r="X51" s="192" t="n">
        <v>45215</v>
      </c>
      <c r="Y51" s="188" t="s">
        <v>309</v>
      </c>
      <c r="Z51" s="188"/>
      <c r="AA51" s="188"/>
      <c r="AB51" s="188"/>
      <c r="AC51" s="188"/>
      <c r="AD51" s="185" t="n">
        <v>149</v>
      </c>
      <c r="AE51" s="185" t="n">
        <v>50</v>
      </c>
      <c r="AF51" s="193" t="str">
        <f aca="true">INDIRECT("A"&amp;AD51)</f>
        <v>50-ALL</v>
      </c>
      <c r="AG51" s="193" t="n">
        <f aca="true">INDIRECT("D"&amp;AD51)</f>
        <v>200</v>
      </c>
      <c r="AH51" s="193" t="n">
        <f aca="true">INDIRECT("E"&amp;AD51)</f>
        <v>15616</v>
      </c>
      <c r="AI51" s="194" t="n">
        <f aca="true">INDIRECT("I"&amp;AD51)</f>
        <v>-1.0338E-005</v>
      </c>
      <c r="AJ51" s="194" t="n">
        <f aca="true">INDIRECT("J"&amp;AD51)</f>
        <v>-8.672E-007</v>
      </c>
      <c r="AK51" s="194" t="n">
        <f aca="true">AVERAGE(INDIRECT("K"&amp;AD51):INDIRECT("K"&amp;AD52-1))</f>
        <v>0.00241</v>
      </c>
      <c r="AL51" s="194" t="n">
        <f aca="true">AVERAGE(INDIRECT("L"&amp;AD51):INDIRECT("L"&amp;AD52-1))</f>
        <v>0.000143766666666667</v>
      </c>
      <c r="AM51" s="190" t="n">
        <f aca="false">(ABS(AK51)/AK51*SQRT((AK51)^2+(AL51)^2))</f>
        <v>0.00241428433587356</v>
      </c>
      <c r="AN51" s="188"/>
      <c r="AO51" s="190" t="n">
        <f aca="true">STDEV(INDIRECT("K"&amp;AD51):INDIRECT("K"&amp;AD52-1))</f>
        <v>0</v>
      </c>
    </row>
    <row r="52" customFormat="false" ht="14.25" hidden="false" customHeight="true" outlineLevel="0" collapsed="false">
      <c r="A52" s="188" t="s">
        <v>692</v>
      </c>
      <c r="B52" s="188" t="s">
        <v>305</v>
      </c>
      <c r="C52" s="185" t="n">
        <v>0</v>
      </c>
      <c r="D52" s="185" t="n">
        <v>200</v>
      </c>
      <c r="E52" s="185" t="n">
        <v>15616</v>
      </c>
      <c r="F52" s="188" t="s">
        <v>306</v>
      </c>
      <c r="G52" s="190" t="n">
        <v>0.00217</v>
      </c>
      <c r="H52" s="190" t="n">
        <v>0.0001329</v>
      </c>
      <c r="I52" s="190" t="n">
        <v>-1.0338E-005</v>
      </c>
      <c r="J52" s="190" t="n">
        <v>-8.672E-007</v>
      </c>
      <c r="K52" s="190" t="n">
        <v>0.00218</v>
      </c>
      <c r="L52" s="190" t="n">
        <v>0.0001337</v>
      </c>
      <c r="M52" s="185" t="n">
        <v>3.51</v>
      </c>
      <c r="N52" s="185" t="n">
        <v>0</v>
      </c>
      <c r="O52" s="185" t="n">
        <v>0</v>
      </c>
      <c r="P52" s="185" t="n">
        <v>0</v>
      </c>
      <c r="Q52" s="185" t="n">
        <v>1</v>
      </c>
      <c r="R52" s="190" t="n">
        <v>2.18E-005</v>
      </c>
      <c r="S52" s="190" t="n">
        <v>1.34E-006</v>
      </c>
      <c r="T52" s="185" t="n">
        <v>4</v>
      </c>
      <c r="U52" s="185" t="n">
        <v>0</v>
      </c>
      <c r="V52" s="185" t="n">
        <v>0</v>
      </c>
      <c r="W52" s="191" t="s">
        <v>2674</v>
      </c>
      <c r="X52" s="192" t="n">
        <v>45215</v>
      </c>
      <c r="Y52" s="188" t="s">
        <v>309</v>
      </c>
      <c r="Z52" s="188"/>
      <c r="AA52" s="188"/>
      <c r="AB52" s="188"/>
      <c r="AC52" s="188"/>
      <c r="AD52" s="185" t="n">
        <v>152</v>
      </c>
      <c r="AE52" s="185" t="n">
        <v>51</v>
      </c>
      <c r="AF52" s="193" t="str">
        <f aca="true">INDIRECT("A"&amp;AD52)</f>
        <v>51-ALL</v>
      </c>
      <c r="AG52" s="193" t="n">
        <f aca="true">INDIRECT("D"&amp;AD52)</f>
        <v>200</v>
      </c>
      <c r="AH52" s="193" t="n">
        <f aca="true">INDIRECT("E"&amp;AD52)</f>
        <v>15616</v>
      </c>
      <c r="AI52" s="194" t="n">
        <f aca="true">INDIRECT("I"&amp;AD52)</f>
        <v>-1.0338E-005</v>
      </c>
      <c r="AJ52" s="194" t="n">
        <f aca="true">INDIRECT("J"&amp;AD52)</f>
        <v>-8.672E-007</v>
      </c>
      <c r="AK52" s="194" t="n">
        <f aca="true">AVERAGE(INDIRECT("K"&amp;AD52):INDIRECT("K"&amp;AD53-1))</f>
        <v>0.00152</v>
      </c>
      <c r="AL52" s="194" t="n">
        <f aca="true">AVERAGE(INDIRECT("L"&amp;AD52):INDIRECT("L"&amp;AD53-1))</f>
        <v>0.0001067</v>
      </c>
      <c r="AM52" s="190" t="n">
        <f aca="false">(ABS(AK52)/AK52*SQRT((AK52)^2+(AL52)^2))</f>
        <v>0.00152374042736944</v>
      </c>
      <c r="AN52" s="188"/>
      <c r="AO52" s="190" t="n">
        <f aca="true">STDEV(INDIRECT("K"&amp;AD52):INDIRECT("K"&amp;AD53-1))</f>
        <v>0</v>
      </c>
    </row>
    <row r="53" customFormat="false" ht="14.25" hidden="false" customHeight="true" outlineLevel="0" collapsed="false">
      <c r="A53" s="188" t="s">
        <v>716</v>
      </c>
      <c r="B53" s="188" t="s">
        <v>305</v>
      </c>
      <c r="C53" s="185" t="n">
        <v>0</v>
      </c>
      <c r="D53" s="185" t="n">
        <v>200</v>
      </c>
      <c r="E53" s="185" t="n">
        <v>15616</v>
      </c>
      <c r="F53" s="188" t="s">
        <v>306</v>
      </c>
      <c r="G53" s="190" t="n">
        <v>0.000833</v>
      </c>
      <c r="H53" s="190" t="n">
        <v>5.795E-005</v>
      </c>
      <c r="I53" s="190" t="n">
        <v>-1.0338E-005</v>
      </c>
      <c r="J53" s="190" t="n">
        <v>-8.672E-007</v>
      </c>
      <c r="K53" s="190" t="n">
        <v>0.00084288</v>
      </c>
      <c r="L53" s="190" t="n">
        <v>5.882E-005</v>
      </c>
      <c r="M53" s="185" t="n">
        <v>3.99</v>
      </c>
      <c r="N53" s="185" t="n">
        <v>0</v>
      </c>
      <c r="O53" s="185" t="n">
        <v>0</v>
      </c>
      <c r="P53" s="185" t="n">
        <v>0</v>
      </c>
      <c r="Q53" s="185" t="n">
        <v>1</v>
      </c>
      <c r="R53" s="190" t="n">
        <v>8.43E-006</v>
      </c>
      <c r="S53" s="190" t="n">
        <v>5.882E-007</v>
      </c>
      <c r="T53" s="185" t="n">
        <v>4</v>
      </c>
      <c r="U53" s="185" t="n">
        <v>0</v>
      </c>
      <c r="V53" s="185" t="n">
        <v>0</v>
      </c>
      <c r="W53" s="191" t="s">
        <v>2675</v>
      </c>
      <c r="X53" s="192" t="n">
        <v>45215</v>
      </c>
      <c r="Y53" s="188" t="s">
        <v>309</v>
      </c>
      <c r="Z53" s="188"/>
      <c r="AA53" s="188"/>
      <c r="AB53" s="188"/>
      <c r="AC53" s="188"/>
      <c r="AD53" s="185" t="n">
        <v>155</v>
      </c>
      <c r="AE53" s="185" t="n">
        <v>52</v>
      </c>
      <c r="AF53" s="193" t="str">
        <f aca="true">INDIRECT("A"&amp;AD53)</f>
        <v>52-ALL</v>
      </c>
      <c r="AG53" s="193" t="n">
        <f aca="true">INDIRECT("D"&amp;AD53)</f>
        <v>200</v>
      </c>
      <c r="AH53" s="193" t="n">
        <f aca="true">INDIRECT("E"&amp;AD53)</f>
        <v>15616</v>
      </c>
      <c r="AI53" s="194" t="n">
        <f aca="true">INDIRECT("I"&amp;AD53)</f>
        <v>-1.0338E-005</v>
      </c>
      <c r="AJ53" s="194" t="n">
        <f aca="true">INDIRECT("J"&amp;AD53)</f>
        <v>-8.672E-007</v>
      </c>
      <c r="AK53" s="194" t="n">
        <f aca="true">AVERAGE(INDIRECT("K"&amp;AD53):INDIRECT("K"&amp;AD54-1))</f>
        <v>0.00173</v>
      </c>
      <c r="AL53" s="194" t="n">
        <f aca="true">AVERAGE(INDIRECT("L"&amp;AD53):INDIRECT("L"&amp;AD54-1))</f>
        <v>0.000114766666666667</v>
      </c>
      <c r="AM53" s="190" t="n">
        <f aca="false">(ABS(AK53)/AK53*SQRT((AK53)^2+(AL53)^2))</f>
        <v>0.0017338025803931</v>
      </c>
      <c r="AN53" s="188"/>
      <c r="AO53" s="190" t="n">
        <f aca="true">STDEV(INDIRECT("K"&amp;AD53):INDIRECT("K"&amp;AD54-1))</f>
        <v>0</v>
      </c>
    </row>
    <row r="54" customFormat="false" ht="14.25" hidden="false" customHeight="true" outlineLevel="0" collapsed="false">
      <c r="A54" s="188" t="s">
        <v>716</v>
      </c>
      <c r="B54" s="188" t="s">
        <v>305</v>
      </c>
      <c r="C54" s="185" t="n">
        <v>0</v>
      </c>
      <c r="D54" s="185" t="n">
        <v>200</v>
      </c>
      <c r="E54" s="185" t="n">
        <v>15616</v>
      </c>
      <c r="F54" s="188" t="s">
        <v>306</v>
      </c>
      <c r="G54" s="190" t="n">
        <v>0.000833</v>
      </c>
      <c r="H54" s="190" t="n">
        <v>5.826E-005</v>
      </c>
      <c r="I54" s="190" t="n">
        <v>-1.0338E-005</v>
      </c>
      <c r="J54" s="190" t="n">
        <v>-8.672E-007</v>
      </c>
      <c r="K54" s="190" t="n">
        <v>0.00084308</v>
      </c>
      <c r="L54" s="190" t="n">
        <v>5.912E-005</v>
      </c>
      <c r="M54" s="185" t="n">
        <v>4.01</v>
      </c>
      <c r="N54" s="185" t="n">
        <v>0</v>
      </c>
      <c r="O54" s="185" t="n">
        <v>0</v>
      </c>
      <c r="P54" s="185" t="n">
        <v>0</v>
      </c>
      <c r="Q54" s="185" t="n">
        <v>1</v>
      </c>
      <c r="R54" s="190" t="n">
        <v>8.43E-006</v>
      </c>
      <c r="S54" s="190" t="n">
        <v>5.912E-007</v>
      </c>
      <c r="T54" s="185" t="n">
        <v>4</v>
      </c>
      <c r="U54" s="185" t="n">
        <v>0</v>
      </c>
      <c r="V54" s="185" t="n">
        <v>0</v>
      </c>
      <c r="W54" s="191" t="s">
        <v>2676</v>
      </c>
      <c r="X54" s="192" t="n">
        <v>45215</v>
      </c>
      <c r="Y54" s="188" t="s">
        <v>309</v>
      </c>
      <c r="Z54" s="188"/>
      <c r="AA54" s="188"/>
      <c r="AB54" s="188"/>
      <c r="AC54" s="188"/>
      <c r="AD54" s="185" t="n">
        <v>158</v>
      </c>
      <c r="AE54" s="185" t="n">
        <v>53</v>
      </c>
      <c r="AF54" s="193" t="str">
        <f aca="true">INDIRECT("A"&amp;AD54)</f>
        <v>53-ALL</v>
      </c>
      <c r="AG54" s="193" t="n">
        <f aca="true">INDIRECT("D"&amp;AD54)</f>
        <v>200</v>
      </c>
      <c r="AH54" s="193" t="n">
        <f aca="true">INDIRECT("E"&amp;AD54)</f>
        <v>15616</v>
      </c>
      <c r="AI54" s="194" t="n">
        <f aca="true">INDIRECT("I"&amp;AD54)</f>
        <v>-1.0338E-005</v>
      </c>
      <c r="AJ54" s="194" t="n">
        <f aca="true">INDIRECT("J"&amp;AD54)</f>
        <v>-8.672E-007</v>
      </c>
      <c r="AK54" s="194" t="n">
        <f aca="true">AVERAGE(INDIRECT("K"&amp;AD54):INDIRECT("K"&amp;AD55-1))</f>
        <v>0.0017</v>
      </c>
      <c r="AL54" s="194" t="n">
        <f aca="true">AVERAGE(INDIRECT("L"&amp;AD54):INDIRECT("L"&amp;AD55-1))</f>
        <v>0.000120833333333333</v>
      </c>
      <c r="AM54" s="190" t="n">
        <f aca="false">(ABS(AK54)/AK54*SQRT((AK54)^2+(AL54)^2))</f>
        <v>0.00170428891167092</v>
      </c>
      <c r="AN54" s="188"/>
      <c r="AO54" s="190" t="n">
        <f aca="true">STDEV(INDIRECT("K"&amp;AD54):INDIRECT("K"&amp;AD55-1))</f>
        <v>0</v>
      </c>
    </row>
    <row r="55" customFormat="false" ht="14.25" hidden="false" customHeight="true" outlineLevel="0" collapsed="false">
      <c r="A55" s="188" t="s">
        <v>716</v>
      </c>
      <c r="B55" s="188" t="s">
        <v>305</v>
      </c>
      <c r="C55" s="185" t="n">
        <v>0</v>
      </c>
      <c r="D55" s="185" t="n">
        <v>200</v>
      </c>
      <c r="E55" s="185" t="n">
        <v>15616</v>
      </c>
      <c r="F55" s="188" t="s">
        <v>306</v>
      </c>
      <c r="G55" s="190" t="n">
        <v>0.000832</v>
      </c>
      <c r="H55" s="190" t="n">
        <v>5.81E-005</v>
      </c>
      <c r="I55" s="190" t="n">
        <v>-1.0338E-005</v>
      </c>
      <c r="J55" s="190" t="n">
        <v>-8.672E-007</v>
      </c>
      <c r="K55" s="190" t="n">
        <v>0.00084277</v>
      </c>
      <c r="L55" s="190" t="n">
        <v>5.897E-005</v>
      </c>
      <c r="M55" s="185" t="n">
        <v>4</v>
      </c>
      <c r="N55" s="185" t="n">
        <v>0</v>
      </c>
      <c r="O55" s="185" t="n">
        <v>0</v>
      </c>
      <c r="P55" s="185" t="n">
        <v>0</v>
      </c>
      <c r="Q55" s="185" t="n">
        <v>1</v>
      </c>
      <c r="R55" s="190" t="n">
        <v>8.43E-006</v>
      </c>
      <c r="S55" s="190" t="n">
        <v>5.897E-007</v>
      </c>
      <c r="T55" s="185" t="n">
        <v>4</v>
      </c>
      <c r="U55" s="185" t="n">
        <v>0</v>
      </c>
      <c r="V55" s="185" t="n">
        <v>0</v>
      </c>
      <c r="W55" s="191" t="s">
        <v>2677</v>
      </c>
      <c r="X55" s="192" t="n">
        <v>45215</v>
      </c>
      <c r="Y55" s="188" t="s">
        <v>309</v>
      </c>
      <c r="Z55" s="188"/>
      <c r="AA55" s="188"/>
      <c r="AB55" s="188"/>
      <c r="AC55" s="188"/>
      <c r="AD55" s="185" t="n">
        <v>161</v>
      </c>
      <c r="AE55" s="185" t="n">
        <v>54</v>
      </c>
      <c r="AF55" s="193" t="str">
        <f aca="true">INDIRECT("A"&amp;AD55)</f>
        <v>54-ALL</v>
      </c>
      <c r="AG55" s="193" t="n">
        <f aca="true">INDIRECT("D"&amp;AD55)</f>
        <v>200</v>
      </c>
      <c r="AH55" s="193" t="n">
        <f aca="true">INDIRECT("E"&amp;AD55)</f>
        <v>15616</v>
      </c>
      <c r="AI55" s="194" t="n">
        <f aca="true">INDIRECT("I"&amp;AD55)</f>
        <v>-1.0338E-005</v>
      </c>
      <c r="AJ55" s="194" t="n">
        <f aca="true">INDIRECT("J"&amp;AD55)</f>
        <v>-8.672E-007</v>
      </c>
      <c r="AK55" s="194" t="n">
        <f aca="true">AVERAGE(INDIRECT("K"&amp;AD55):INDIRECT("K"&amp;AD56-1))</f>
        <v>0.00123666666666667</v>
      </c>
      <c r="AL55" s="194" t="n">
        <f aca="true">AVERAGE(INDIRECT("L"&amp;AD55):INDIRECT("L"&amp;AD56-1))</f>
        <v>8.49333333333333E-005</v>
      </c>
      <c r="AM55" s="190" t="n">
        <f aca="false">(ABS(AK55)/AK55*SQRT((AK55)^2+(AL55)^2))</f>
        <v>0.00123957981411265</v>
      </c>
      <c r="AN55" s="188"/>
      <c r="AO55" s="190" t="n">
        <f aca="true">STDEV(INDIRECT("K"&amp;AD55):INDIRECT("K"&amp;AD56-1))</f>
        <v>5.77350269189627E-006</v>
      </c>
    </row>
    <row r="56" customFormat="false" ht="14.25" hidden="false" customHeight="true" outlineLevel="0" collapsed="false">
      <c r="A56" s="188" t="s">
        <v>740</v>
      </c>
      <c r="B56" s="188" t="s">
        <v>305</v>
      </c>
      <c r="C56" s="185" t="n">
        <v>0</v>
      </c>
      <c r="D56" s="185" t="n">
        <v>200</v>
      </c>
      <c r="E56" s="185" t="n">
        <v>15616</v>
      </c>
      <c r="F56" s="188" t="s">
        <v>306</v>
      </c>
      <c r="G56" s="190" t="n">
        <v>0.00206</v>
      </c>
      <c r="H56" s="190" t="n">
        <v>0.0001262</v>
      </c>
      <c r="I56" s="190" t="n">
        <v>-1.0338E-005</v>
      </c>
      <c r="J56" s="190" t="n">
        <v>-8.672E-007</v>
      </c>
      <c r="K56" s="190" t="n">
        <v>0.00207</v>
      </c>
      <c r="L56" s="190" t="n">
        <v>0.000127</v>
      </c>
      <c r="M56" s="185" t="n">
        <v>3.51</v>
      </c>
      <c r="N56" s="185" t="n">
        <v>0</v>
      </c>
      <c r="O56" s="185" t="n">
        <v>0</v>
      </c>
      <c r="P56" s="185" t="n">
        <v>0</v>
      </c>
      <c r="Q56" s="185" t="n">
        <v>1</v>
      </c>
      <c r="R56" s="190" t="n">
        <v>2.071E-005</v>
      </c>
      <c r="S56" s="190" t="n">
        <v>1.27E-006</v>
      </c>
      <c r="T56" s="185" t="n">
        <v>4</v>
      </c>
      <c r="U56" s="185" t="n">
        <v>0</v>
      </c>
      <c r="V56" s="185" t="n">
        <v>0</v>
      </c>
      <c r="W56" s="191" t="s">
        <v>2678</v>
      </c>
      <c r="X56" s="192" t="n">
        <v>45215</v>
      </c>
      <c r="Y56" s="188" t="s">
        <v>309</v>
      </c>
      <c r="Z56" s="188"/>
      <c r="AA56" s="188"/>
      <c r="AB56" s="188"/>
      <c r="AC56" s="188"/>
      <c r="AD56" s="185" t="n">
        <v>164</v>
      </c>
      <c r="AE56" s="185" t="n">
        <v>55</v>
      </c>
      <c r="AF56" s="193" t="str">
        <f aca="true">INDIRECT("A"&amp;AD56)</f>
        <v>55-ALL</v>
      </c>
      <c r="AG56" s="193" t="n">
        <f aca="true">INDIRECT("D"&amp;AD56)</f>
        <v>200</v>
      </c>
      <c r="AH56" s="193" t="n">
        <f aca="true">INDIRECT("E"&amp;AD56)</f>
        <v>15616</v>
      </c>
      <c r="AI56" s="194" t="n">
        <f aca="true">INDIRECT("I"&amp;AD56)</f>
        <v>-1.0338E-005</v>
      </c>
      <c r="AJ56" s="194" t="n">
        <f aca="true">INDIRECT("J"&amp;AD56)</f>
        <v>-8.672E-007</v>
      </c>
      <c r="AK56" s="194" t="n">
        <f aca="true">AVERAGE(INDIRECT("K"&amp;AD56):INDIRECT("K"&amp;AD57-1))</f>
        <v>0.00281</v>
      </c>
      <c r="AL56" s="194" t="n">
        <f aca="true">AVERAGE(INDIRECT("L"&amp;AD56):INDIRECT("L"&amp;AD57-1))</f>
        <v>0.000156133333333333</v>
      </c>
      <c r="AM56" s="190" t="n">
        <f aca="false">(ABS(AK56)/AK56*SQRT((AK56)^2+(AL56)^2))</f>
        <v>0.0028143343116584</v>
      </c>
      <c r="AN56" s="188"/>
      <c r="AO56" s="190" t="n">
        <f aca="true">STDEV(INDIRECT("K"&amp;AD56):INDIRECT("K"&amp;AD57-1))</f>
        <v>0</v>
      </c>
    </row>
    <row r="57" customFormat="false" ht="14.25" hidden="false" customHeight="true" outlineLevel="0" collapsed="false">
      <c r="A57" s="188" t="s">
        <v>740</v>
      </c>
      <c r="B57" s="188" t="s">
        <v>305</v>
      </c>
      <c r="C57" s="185" t="n">
        <v>0</v>
      </c>
      <c r="D57" s="185" t="n">
        <v>200</v>
      </c>
      <c r="E57" s="185" t="n">
        <v>15616</v>
      </c>
      <c r="F57" s="188" t="s">
        <v>306</v>
      </c>
      <c r="G57" s="190" t="n">
        <v>0.00206</v>
      </c>
      <c r="H57" s="190" t="n">
        <v>0.0001256</v>
      </c>
      <c r="I57" s="190" t="n">
        <v>-1.0338E-005</v>
      </c>
      <c r="J57" s="190" t="n">
        <v>-8.672E-007</v>
      </c>
      <c r="K57" s="190" t="n">
        <v>0.00207</v>
      </c>
      <c r="L57" s="190" t="n">
        <v>0.0001264</v>
      </c>
      <c r="M57" s="185" t="n">
        <v>3.49</v>
      </c>
      <c r="N57" s="185" t="n">
        <v>0</v>
      </c>
      <c r="O57" s="185" t="n">
        <v>0</v>
      </c>
      <c r="P57" s="185" t="n">
        <v>0</v>
      </c>
      <c r="Q57" s="185" t="n">
        <v>1</v>
      </c>
      <c r="R57" s="190" t="n">
        <v>2.071E-005</v>
      </c>
      <c r="S57" s="190" t="n">
        <v>1.26E-006</v>
      </c>
      <c r="T57" s="185" t="n">
        <v>4</v>
      </c>
      <c r="U57" s="185" t="n">
        <v>0</v>
      </c>
      <c r="V57" s="185" t="n">
        <v>0</v>
      </c>
      <c r="W57" s="191" t="s">
        <v>2679</v>
      </c>
      <c r="X57" s="192" t="n">
        <v>45215</v>
      </c>
      <c r="Y57" s="188" t="s">
        <v>309</v>
      </c>
      <c r="Z57" s="188"/>
      <c r="AA57" s="188"/>
      <c r="AB57" s="188"/>
      <c r="AC57" s="188"/>
      <c r="AD57" s="185" t="n">
        <v>167</v>
      </c>
      <c r="AE57" s="185" t="n">
        <v>56</v>
      </c>
      <c r="AF57" s="193" t="str">
        <f aca="true">INDIRECT("A"&amp;AD57)</f>
        <v>56-ALL</v>
      </c>
      <c r="AG57" s="193" t="n">
        <f aca="true">INDIRECT("D"&amp;AD57)</f>
        <v>200</v>
      </c>
      <c r="AH57" s="193" t="n">
        <f aca="true">INDIRECT("E"&amp;AD57)</f>
        <v>15616</v>
      </c>
      <c r="AI57" s="194" t="n">
        <f aca="true">INDIRECT("I"&amp;AD57)</f>
        <v>-1.0338E-005</v>
      </c>
      <c r="AJ57" s="194" t="n">
        <f aca="true">INDIRECT("J"&amp;AD57)</f>
        <v>-8.672E-007</v>
      </c>
      <c r="AK57" s="194" t="n">
        <f aca="true">AVERAGE(INDIRECT("K"&amp;AD57):INDIRECT("K"&amp;AD58-1))</f>
        <v>0.00151</v>
      </c>
      <c r="AL57" s="194" t="n">
        <f aca="true">AVERAGE(INDIRECT("L"&amp;AD57):INDIRECT("L"&amp;AD58-1))</f>
        <v>0.000104166666666667</v>
      </c>
      <c r="AM57" s="190" t="n">
        <f aca="false">(ABS(AK57)/AK57*SQRT((AK57)^2+(AL57)^2))</f>
        <v>0.00151358868073346</v>
      </c>
      <c r="AN57" s="188"/>
      <c r="AO57" s="190" t="n">
        <f aca="true">STDEV(INDIRECT("K"&amp;AD57):INDIRECT("K"&amp;AD58-1))</f>
        <v>0</v>
      </c>
    </row>
    <row r="58" customFormat="false" ht="14.25" hidden="false" customHeight="true" outlineLevel="0" collapsed="false">
      <c r="A58" s="188" t="s">
        <v>740</v>
      </c>
      <c r="B58" s="188" t="s">
        <v>305</v>
      </c>
      <c r="C58" s="185" t="n">
        <v>0</v>
      </c>
      <c r="D58" s="185" t="n">
        <v>200</v>
      </c>
      <c r="E58" s="185" t="n">
        <v>15616</v>
      </c>
      <c r="F58" s="188" t="s">
        <v>306</v>
      </c>
      <c r="G58" s="190" t="n">
        <v>0.00206</v>
      </c>
      <c r="H58" s="190" t="n">
        <v>0.0001258</v>
      </c>
      <c r="I58" s="190" t="n">
        <v>-1.0338E-005</v>
      </c>
      <c r="J58" s="190" t="n">
        <v>-8.672E-007</v>
      </c>
      <c r="K58" s="190" t="n">
        <v>0.00207</v>
      </c>
      <c r="L58" s="190" t="n">
        <v>0.0001266</v>
      </c>
      <c r="M58" s="185" t="n">
        <v>3.5</v>
      </c>
      <c r="N58" s="185" t="n">
        <v>0</v>
      </c>
      <c r="O58" s="185" t="n">
        <v>0</v>
      </c>
      <c r="P58" s="185" t="n">
        <v>0</v>
      </c>
      <c r="Q58" s="185" t="n">
        <v>1</v>
      </c>
      <c r="R58" s="190" t="n">
        <v>2.071E-005</v>
      </c>
      <c r="S58" s="190" t="n">
        <v>1.27E-006</v>
      </c>
      <c r="T58" s="185" t="n">
        <v>4</v>
      </c>
      <c r="U58" s="185" t="n">
        <v>0</v>
      </c>
      <c r="V58" s="185" t="n">
        <v>0</v>
      </c>
      <c r="W58" s="191" t="s">
        <v>2680</v>
      </c>
      <c r="X58" s="192" t="n">
        <v>45215</v>
      </c>
      <c r="Y58" s="188" t="s">
        <v>309</v>
      </c>
      <c r="Z58" s="188"/>
      <c r="AA58" s="188"/>
      <c r="AB58" s="188"/>
      <c r="AC58" s="188"/>
      <c r="AD58" s="185" t="n">
        <v>170</v>
      </c>
      <c r="AE58" s="185" t="n">
        <v>57</v>
      </c>
      <c r="AF58" s="193" t="str">
        <f aca="true">INDIRECT("A"&amp;AD58)</f>
        <v>57-ALL</v>
      </c>
      <c r="AG58" s="193" t="n">
        <f aca="true">INDIRECT("D"&amp;AD58)</f>
        <v>200</v>
      </c>
      <c r="AH58" s="193" t="n">
        <f aca="true">INDIRECT("E"&amp;AD58)</f>
        <v>15616</v>
      </c>
      <c r="AI58" s="194" t="n">
        <f aca="true">INDIRECT("I"&amp;AD58)</f>
        <v>-1.0338E-005</v>
      </c>
      <c r="AJ58" s="194" t="n">
        <f aca="true">INDIRECT("J"&amp;AD58)</f>
        <v>-8.672E-007</v>
      </c>
      <c r="AK58" s="194" t="n">
        <f aca="true">AVERAGE(INDIRECT("K"&amp;AD58):INDIRECT("K"&amp;AD59-1))</f>
        <v>0.00166</v>
      </c>
      <c r="AL58" s="194" t="n">
        <f aca="true">AVERAGE(INDIRECT("L"&amp;AD58):INDIRECT("L"&amp;AD59-1))</f>
        <v>0.000121833333333333</v>
      </c>
      <c r="AM58" s="190" t="n">
        <f aca="false">(ABS(AK58)/AK58*SQRT((AK58)^2+(AL58)^2))</f>
        <v>0.00166446488731698</v>
      </c>
      <c r="AN58" s="188"/>
      <c r="AO58" s="190" t="n">
        <f aca="true">STDEV(INDIRECT("K"&amp;AD58):INDIRECT("K"&amp;AD59-1))</f>
        <v>0</v>
      </c>
    </row>
    <row r="59" customFormat="false" ht="14.25" hidden="false" customHeight="true" outlineLevel="0" collapsed="false">
      <c r="A59" s="188" t="s">
        <v>764</v>
      </c>
      <c r="B59" s="188" t="s">
        <v>305</v>
      </c>
      <c r="C59" s="185" t="n">
        <v>0</v>
      </c>
      <c r="D59" s="185" t="n">
        <v>200</v>
      </c>
      <c r="E59" s="185" t="n">
        <v>15616</v>
      </c>
      <c r="F59" s="188" t="s">
        <v>306</v>
      </c>
      <c r="G59" s="190" t="n">
        <v>0.00138</v>
      </c>
      <c r="H59" s="190" t="n">
        <v>9.3E-005</v>
      </c>
      <c r="I59" s="190" t="n">
        <v>-1.0338E-005</v>
      </c>
      <c r="J59" s="190" t="n">
        <v>-8.672E-007</v>
      </c>
      <c r="K59" s="190" t="n">
        <v>0.00139</v>
      </c>
      <c r="L59" s="190" t="n">
        <v>9.38E-005</v>
      </c>
      <c r="M59" s="185" t="n">
        <v>3.85</v>
      </c>
      <c r="N59" s="185" t="n">
        <v>0</v>
      </c>
      <c r="O59" s="185" t="n">
        <v>0</v>
      </c>
      <c r="P59" s="185" t="n">
        <v>0</v>
      </c>
      <c r="Q59" s="185" t="n">
        <v>1</v>
      </c>
      <c r="R59" s="190" t="n">
        <v>1.393E-005</v>
      </c>
      <c r="S59" s="190" t="n">
        <v>9.383E-007</v>
      </c>
      <c r="T59" s="185" t="n">
        <v>4</v>
      </c>
      <c r="U59" s="185" t="n">
        <v>0</v>
      </c>
      <c r="V59" s="185" t="n">
        <v>0</v>
      </c>
      <c r="W59" s="191" t="s">
        <v>1589</v>
      </c>
      <c r="X59" s="192" t="n">
        <v>45215</v>
      </c>
      <c r="Y59" s="188" t="s">
        <v>309</v>
      </c>
      <c r="Z59" s="188"/>
      <c r="AA59" s="188"/>
      <c r="AB59" s="188"/>
      <c r="AC59" s="188"/>
      <c r="AD59" s="185" t="n">
        <v>173</v>
      </c>
      <c r="AE59" s="185" t="n">
        <v>58</v>
      </c>
      <c r="AF59" s="193" t="str">
        <f aca="true">INDIRECT("A"&amp;AD59)</f>
        <v>58-ALL</v>
      </c>
      <c r="AG59" s="193" t="n">
        <f aca="true">INDIRECT("D"&amp;AD59)</f>
        <v>200</v>
      </c>
      <c r="AH59" s="193" t="n">
        <f aca="true">INDIRECT("E"&amp;AD59)</f>
        <v>15616</v>
      </c>
      <c r="AI59" s="194" t="n">
        <f aca="true">INDIRECT("I"&amp;AD59)</f>
        <v>-1.0338E-005</v>
      </c>
      <c r="AJ59" s="194" t="n">
        <f aca="true">INDIRECT("J"&amp;AD59)</f>
        <v>-8.672E-007</v>
      </c>
      <c r="AK59" s="194" t="n">
        <f aca="true">AVERAGE(INDIRECT("K"&amp;AD59):INDIRECT("K"&amp;AD60-1))</f>
        <v>0.00238</v>
      </c>
      <c r="AL59" s="194" t="n">
        <f aca="true">AVERAGE(INDIRECT("L"&amp;AD59):INDIRECT("L"&amp;AD60-1))</f>
        <v>0.000149866666666667</v>
      </c>
      <c r="AM59" s="190" t="n">
        <f aca="false">(ABS(AK59)/AK59*SQRT((AK59)^2+(AL59)^2))</f>
        <v>0.00238471382303575</v>
      </c>
      <c r="AN59" s="188"/>
      <c r="AO59" s="190" t="n">
        <f aca="true">STDEV(INDIRECT("K"&amp;AD59):INDIRECT("K"&amp;AD60-1))</f>
        <v>0</v>
      </c>
    </row>
    <row r="60" customFormat="false" ht="14.25" hidden="false" customHeight="true" outlineLevel="0" collapsed="false">
      <c r="A60" s="188" t="s">
        <v>764</v>
      </c>
      <c r="B60" s="188" t="s">
        <v>305</v>
      </c>
      <c r="C60" s="185" t="n">
        <v>0</v>
      </c>
      <c r="D60" s="185" t="n">
        <v>200</v>
      </c>
      <c r="E60" s="185" t="n">
        <v>15616</v>
      </c>
      <c r="F60" s="188" t="s">
        <v>306</v>
      </c>
      <c r="G60" s="190" t="n">
        <v>0.00138</v>
      </c>
      <c r="H60" s="190" t="n">
        <v>9.27E-005</v>
      </c>
      <c r="I60" s="190" t="n">
        <v>-1.0338E-005</v>
      </c>
      <c r="J60" s="190" t="n">
        <v>-8.672E-007</v>
      </c>
      <c r="K60" s="190" t="n">
        <v>0.00139</v>
      </c>
      <c r="L60" s="190" t="n">
        <v>9.35E-005</v>
      </c>
      <c r="M60" s="185" t="n">
        <v>3.84</v>
      </c>
      <c r="N60" s="185" t="n">
        <v>0</v>
      </c>
      <c r="O60" s="185" t="n">
        <v>0</v>
      </c>
      <c r="P60" s="185" t="n">
        <v>0</v>
      </c>
      <c r="Q60" s="185" t="n">
        <v>1</v>
      </c>
      <c r="R60" s="190" t="n">
        <v>1.393E-005</v>
      </c>
      <c r="S60" s="190" t="n">
        <v>9.353E-007</v>
      </c>
      <c r="T60" s="185" t="n">
        <v>4</v>
      </c>
      <c r="U60" s="185" t="n">
        <v>0</v>
      </c>
      <c r="V60" s="185" t="n">
        <v>0</v>
      </c>
      <c r="W60" s="191" t="s">
        <v>1590</v>
      </c>
      <c r="X60" s="192" t="n">
        <v>45215</v>
      </c>
      <c r="Y60" s="188" t="s">
        <v>309</v>
      </c>
      <c r="Z60" s="188"/>
      <c r="AA60" s="188"/>
      <c r="AB60" s="188"/>
      <c r="AC60" s="188"/>
      <c r="AD60" s="185" t="n">
        <v>176</v>
      </c>
      <c r="AE60" s="185" t="n">
        <v>59</v>
      </c>
      <c r="AF60" s="193" t="str">
        <f aca="true">INDIRECT("A"&amp;AD60)</f>
        <v>59-ALL</v>
      </c>
      <c r="AG60" s="193" t="n">
        <f aca="true">INDIRECT("D"&amp;AD60)</f>
        <v>200</v>
      </c>
      <c r="AH60" s="193" t="n">
        <f aca="true">INDIRECT("E"&amp;AD60)</f>
        <v>15616</v>
      </c>
      <c r="AI60" s="194" t="n">
        <f aca="true">INDIRECT("I"&amp;AD60)</f>
        <v>-1.0338E-005</v>
      </c>
      <c r="AJ60" s="194" t="n">
        <f aca="true">INDIRECT("J"&amp;AD60)</f>
        <v>-8.672E-007</v>
      </c>
      <c r="AK60" s="194" t="n">
        <f aca="true">AVERAGE(INDIRECT("K"&amp;AD60):INDIRECT("K"&amp;AD61-1))</f>
        <v>0.00246</v>
      </c>
      <c r="AL60" s="194" t="n">
        <f aca="true">AVERAGE(INDIRECT("L"&amp;AD60):INDIRECT("L"&amp;AD61-1))</f>
        <v>0.0001492</v>
      </c>
      <c r="AM60" s="190" t="n">
        <f aca="false">(ABS(AK60)/AK60*SQRT((AK60)^2+(AL60)^2))</f>
        <v>0.00246452036713029</v>
      </c>
      <c r="AN60" s="188"/>
      <c r="AO60" s="190" t="n">
        <f aca="true">STDEV(INDIRECT("K"&amp;AD60):INDIRECT("K"&amp;AD61-1))</f>
        <v>0</v>
      </c>
    </row>
    <row r="61" customFormat="false" ht="14.25" hidden="false" customHeight="true" outlineLevel="0" collapsed="false">
      <c r="A61" s="188" t="s">
        <v>764</v>
      </c>
      <c r="B61" s="188" t="s">
        <v>305</v>
      </c>
      <c r="C61" s="185" t="n">
        <v>0</v>
      </c>
      <c r="D61" s="185" t="n">
        <v>200</v>
      </c>
      <c r="E61" s="185" t="n">
        <v>15616</v>
      </c>
      <c r="F61" s="188" t="s">
        <v>306</v>
      </c>
      <c r="G61" s="190" t="n">
        <v>0.00138</v>
      </c>
      <c r="H61" s="190" t="n">
        <v>9.29E-005</v>
      </c>
      <c r="I61" s="190" t="n">
        <v>-1.0338E-005</v>
      </c>
      <c r="J61" s="190" t="n">
        <v>-8.672E-007</v>
      </c>
      <c r="K61" s="190" t="n">
        <v>0.00139</v>
      </c>
      <c r="L61" s="190" t="n">
        <v>9.38E-005</v>
      </c>
      <c r="M61" s="185" t="n">
        <v>3.85</v>
      </c>
      <c r="N61" s="185" t="n">
        <v>0</v>
      </c>
      <c r="O61" s="185" t="n">
        <v>0</v>
      </c>
      <c r="P61" s="185" t="n">
        <v>0</v>
      </c>
      <c r="Q61" s="185" t="n">
        <v>1</v>
      </c>
      <c r="R61" s="190" t="n">
        <v>1.392E-005</v>
      </c>
      <c r="S61" s="190" t="n">
        <v>9.376E-007</v>
      </c>
      <c r="T61" s="185" t="n">
        <v>4</v>
      </c>
      <c r="U61" s="185" t="n">
        <v>0</v>
      </c>
      <c r="V61" s="185" t="n">
        <v>0</v>
      </c>
      <c r="W61" s="191" t="s">
        <v>1591</v>
      </c>
      <c r="X61" s="192" t="n">
        <v>45215</v>
      </c>
      <c r="Y61" s="188" t="s">
        <v>309</v>
      </c>
      <c r="Z61" s="188"/>
      <c r="AA61" s="188"/>
      <c r="AB61" s="188"/>
      <c r="AC61" s="188"/>
      <c r="AD61" s="185" t="n">
        <v>179</v>
      </c>
      <c r="AE61" s="185" t="n">
        <v>60</v>
      </c>
      <c r="AF61" s="193" t="str">
        <f aca="true">INDIRECT("A"&amp;AD61)</f>
        <v>60-ALL</v>
      </c>
      <c r="AG61" s="193" t="n">
        <f aca="true">INDIRECT("D"&amp;AD61)</f>
        <v>200</v>
      </c>
      <c r="AH61" s="193" t="n">
        <f aca="true">INDIRECT("E"&amp;AD61)</f>
        <v>15616</v>
      </c>
      <c r="AI61" s="194" t="n">
        <f aca="true">INDIRECT("I"&amp;AD61)</f>
        <v>-1.0338E-005</v>
      </c>
      <c r="AJ61" s="194" t="n">
        <f aca="true">INDIRECT("J"&amp;AD61)</f>
        <v>-8.672E-007</v>
      </c>
      <c r="AK61" s="194" t="n">
        <f aca="true">AVERAGE(INDIRECT("K"&amp;AD61):INDIRECT("K"&amp;AD62-1))</f>
        <v>0.00194</v>
      </c>
      <c r="AL61" s="194" t="n">
        <f aca="true">AVERAGE(INDIRECT("L"&amp;AD61):INDIRECT("L"&amp;AD62-1))</f>
        <v>0.000121466666666667</v>
      </c>
      <c r="AM61" s="190" t="n">
        <f aca="false">(ABS(AK61)/AK61*SQRT((AK61)^2+(AL61)^2))</f>
        <v>0.0019437988967769</v>
      </c>
      <c r="AN61" s="188"/>
      <c r="AO61" s="190" t="n">
        <f aca="true">STDEV(INDIRECT("K"&amp;AD61):INDIRECT("K"&amp;AD62-1))</f>
        <v>0</v>
      </c>
    </row>
    <row r="62" customFormat="false" ht="14.25" hidden="false" customHeight="true" outlineLevel="0" collapsed="false">
      <c r="A62" s="188" t="s">
        <v>788</v>
      </c>
      <c r="B62" s="188" t="s">
        <v>305</v>
      </c>
      <c r="C62" s="185" t="n">
        <v>0</v>
      </c>
      <c r="D62" s="185" t="n">
        <v>200</v>
      </c>
      <c r="E62" s="185" t="n">
        <v>15616</v>
      </c>
      <c r="F62" s="188" t="s">
        <v>306</v>
      </c>
      <c r="G62" s="190" t="n">
        <v>0.00211</v>
      </c>
      <c r="H62" s="190" t="n">
        <v>0.0001251</v>
      </c>
      <c r="I62" s="190" t="n">
        <v>-1.0338E-005</v>
      </c>
      <c r="J62" s="190" t="n">
        <v>-8.672E-007</v>
      </c>
      <c r="K62" s="190" t="n">
        <v>0.00212</v>
      </c>
      <c r="L62" s="190" t="n">
        <v>0.000126</v>
      </c>
      <c r="M62" s="185" t="n">
        <v>3.41</v>
      </c>
      <c r="N62" s="185" t="n">
        <v>0</v>
      </c>
      <c r="O62" s="185" t="n">
        <v>0</v>
      </c>
      <c r="P62" s="185" t="n">
        <v>0</v>
      </c>
      <c r="Q62" s="185" t="n">
        <v>1</v>
      </c>
      <c r="R62" s="190" t="n">
        <v>2.117E-005</v>
      </c>
      <c r="S62" s="190" t="n">
        <v>1.26E-006</v>
      </c>
      <c r="T62" s="185" t="n">
        <v>4</v>
      </c>
      <c r="U62" s="185" t="n">
        <v>0</v>
      </c>
      <c r="V62" s="185" t="n">
        <v>0</v>
      </c>
      <c r="W62" s="191" t="s">
        <v>2681</v>
      </c>
      <c r="X62" s="192" t="n">
        <v>45215</v>
      </c>
      <c r="Y62" s="188" t="s">
        <v>309</v>
      </c>
      <c r="Z62" s="188"/>
      <c r="AA62" s="188"/>
      <c r="AB62" s="188"/>
      <c r="AC62" s="188"/>
      <c r="AD62" s="185" t="n">
        <v>182</v>
      </c>
      <c r="AE62" s="185" t="n">
        <v>61</v>
      </c>
      <c r="AF62" s="193" t="str">
        <f aca="true">INDIRECT("A"&amp;AD62)</f>
        <v>61-ALL</v>
      </c>
      <c r="AG62" s="193" t="n">
        <f aca="true">INDIRECT("D"&amp;AD62)</f>
        <v>200</v>
      </c>
      <c r="AH62" s="193" t="n">
        <f aca="true">INDIRECT("E"&amp;AD62)</f>
        <v>15616</v>
      </c>
      <c r="AI62" s="194" t="n">
        <f aca="true">INDIRECT("I"&amp;AD62)</f>
        <v>-1.0338E-005</v>
      </c>
      <c r="AJ62" s="194" t="n">
        <f aca="true">INDIRECT("J"&amp;AD62)</f>
        <v>-8.672E-007</v>
      </c>
      <c r="AK62" s="194" t="n">
        <f aca="true">AVERAGE(INDIRECT("K"&amp;AD62):INDIRECT("K"&amp;AD63-1))</f>
        <v>0.00032057</v>
      </c>
      <c r="AL62" s="194" t="n">
        <f aca="true">AVERAGE(INDIRECT("L"&amp;AD62):INDIRECT("L"&amp;AD63-1))</f>
        <v>1.82333333333333E-005</v>
      </c>
      <c r="AM62" s="190" t="n">
        <f aca="false">(ABS(AK62)/AK62*SQRT((AK62)^2+(AL62)^2))</f>
        <v>0.000321088117725406</v>
      </c>
      <c r="AN62" s="188"/>
      <c r="AO62" s="190" t="n">
        <f aca="true">STDEV(INDIRECT("K"&amp;AD62):INDIRECT("K"&amp;AD63-1))</f>
        <v>9.53939201416992E-008</v>
      </c>
    </row>
    <row r="63" customFormat="false" ht="14.25" hidden="false" customHeight="true" outlineLevel="0" collapsed="false">
      <c r="A63" s="188" t="s">
        <v>788</v>
      </c>
      <c r="B63" s="188" t="s">
        <v>305</v>
      </c>
      <c r="C63" s="185" t="n">
        <v>0</v>
      </c>
      <c r="D63" s="185" t="n">
        <v>200</v>
      </c>
      <c r="E63" s="185" t="n">
        <v>15616</v>
      </c>
      <c r="F63" s="188" t="s">
        <v>306</v>
      </c>
      <c r="G63" s="190" t="n">
        <v>0.00211</v>
      </c>
      <c r="H63" s="190" t="n">
        <v>0.0001245</v>
      </c>
      <c r="I63" s="190" t="n">
        <v>-1.0338E-005</v>
      </c>
      <c r="J63" s="190" t="n">
        <v>-8.672E-007</v>
      </c>
      <c r="K63" s="190" t="n">
        <v>0.00212</v>
      </c>
      <c r="L63" s="190" t="n">
        <v>0.0001253</v>
      </c>
      <c r="M63" s="185" t="n">
        <v>3.39</v>
      </c>
      <c r="N63" s="185" t="n">
        <v>0</v>
      </c>
      <c r="O63" s="185" t="n">
        <v>0</v>
      </c>
      <c r="P63" s="185" t="n">
        <v>0</v>
      </c>
      <c r="Q63" s="185" t="n">
        <v>1</v>
      </c>
      <c r="R63" s="190" t="n">
        <v>2.116E-005</v>
      </c>
      <c r="S63" s="190" t="n">
        <v>1.25E-006</v>
      </c>
      <c r="T63" s="185" t="n">
        <v>4</v>
      </c>
      <c r="U63" s="185" t="n">
        <v>0</v>
      </c>
      <c r="V63" s="185" t="n">
        <v>0</v>
      </c>
      <c r="W63" s="191" t="s">
        <v>2682</v>
      </c>
      <c r="X63" s="192" t="n">
        <v>45215</v>
      </c>
      <c r="Y63" s="188" t="s">
        <v>309</v>
      </c>
      <c r="Z63" s="188"/>
      <c r="AA63" s="188"/>
      <c r="AB63" s="188"/>
      <c r="AC63" s="188"/>
      <c r="AD63" s="185" t="n">
        <v>185</v>
      </c>
      <c r="AE63" s="185" t="n">
        <v>62</v>
      </c>
      <c r="AF63" s="193" t="str">
        <f aca="true">INDIRECT("A"&amp;AD63)</f>
        <v>62-ALL</v>
      </c>
      <c r="AG63" s="193" t="n">
        <f aca="true">INDIRECT("D"&amp;AD63)</f>
        <v>200</v>
      </c>
      <c r="AH63" s="193" t="n">
        <f aca="true">INDIRECT("E"&amp;AD63)</f>
        <v>15616</v>
      </c>
      <c r="AI63" s="194" t="n">
        <f aca="true">INDIRECT("I"&amp;AD63)</f>
        <v>-1.0338E-005</v>
      </c>
      <c r="AJ63" s="194" t="n">
        <f aca="true">INDIRECT("J"&amp;AD63)</f>
        <v>-8.672E-007</v>
      </c>
      <c r="AK63" s="194" t="n">
        <f aca="true">AVERAGE(INDIRECT("K"&amp;AD63):INDIRECT("K"&amp;AD64-1))</f>
        <v>0.00284</v>
      </c>
      <c r="AL63" s="194" t="n">
        <f aca="true">AVERAGE(INDIRECT("L"&amp;AD63):INDIRECT("L"&amp;AD64-1))</f>
        <v>0.000175666666666667</v>
      </c>
      <c r="AM63" s="190" t="n">
        <f aca="false">(ABS(AK63)/AK63*SQRT((AK63)^2+(AL63)^2))</f>
        <v>0.00284542769681076</v>
      </c>
      <c r="AN63" s="188"/>
      <c r="AO63" s="190" t="n">
        <f aca="true">STDEV(INDIRECT("K"&amp;AD63):INDIRECT("K"&amp;AD64-1))</f>
        <v>0</v>
      </c>
    </row>
    <row r="64" customFormat="false" ht="14.25" hidden="false" customHeight="true" outlineLevel="0" collapsed="false">
      <c r="A64" s="188" t="s">
        <v>788</v>
      </c>
      <c r="B64" s="188" t="s">
        <v>305</v>
      </c>
      <c r="C64" s="185" t="n">
        <v>0</v>
      </c>
      <c r="D64" s="185" t="n">
        <v>200</v>
      </c>
      <c r="E64" s="185" t="n">
        <v>15616</v>
      </c>
      <c r="F64" s="188" t="s">
        <v>306</v>
      </c>
      <c r="G64" s="190" t="n">
        <v>0.00211</v>
      </c>
      <c r="H64" s="190" t="n">
        <v>0.000124</v>
      </c>
      <c r="I64" s="190" t="n">
        <v>-1.0338E-005</v>
      </c>
      <c r="J64" s="190" t="n">
        <v>-8.672E-007</v>
      </c>
      <c r="K64" s="190" t="n">
        <v>0.00212</v>
      </c>
      <c r="L64" s="190" t="n">
        <v>0.0001249</v>
      </c>
      <c r="M64" s="185" t="n">
        <v>3.38</v>
      </c>
      <c r="N64" s="185" t="n">
        <v>0</v>
      </c>
      <c r="O64" s="185" t="n">
        <v>0</v>
      </c>
      <c r="P64" s="185" t="n">
        <v>0</v>
      </c>
      <c r="Q64" s="185" t="n">
        <v>1</v>
      </c>
      <c r="R64" s="190" t="n">
        <v>2.116E-005</v>
      </c>
      <c r="S64" s="190" t="n">
        <v>1.25E-006</v>
      </c>
      <c r="T64" s="185" t="n">
        <v>4</v>
      </c>
      <c r="U64" s="185" t="n">
        <v>0</v>
      </c>
      <c r="V64" s="185" t="n">
        <v>0</v>
      </c>
      <c r="W64" s="191" t="s">
        <v>2683</v>
      </c>
      <c r="X64" s="192" t="n">
        <v>45215</v>
      </c>
      <c r="Y64" s="188" t="s">
        <v>309</v>
      </c>
      <c r="Z64" s="188"/>
      <c r="AA64" s="188"/>
      <c r="AB64" s="188"/>
      <c r="AC64" s="188"/>
      <c r="AD64" s="185" t="n">
        <v>188</v>
      </c>
      <c r="AE64" s="185" t="n">
        <v>63</v>
      </c>
      <c r="AF64" s="193" t="str">
        <f aca="true">INDIRECT("A"&amp;AD64)</f>
        <v>63-ALL</v>
      </c>
      <c r="AG64" s="193" t="n">
        <f aca="true">INDIRECT("D"&amp;AD64)</f>
        <v>200</v>
      </c>
      <c r="AH64" s="193" t="n">
        <f aca="true">INDIRECT("E"&amp;AD64)</f>
        <v>15616</v>
      </c>
      <c r="AI64" s="194" t="n">
        <f aca="true">INDIRECT("I"&amp;AD64)</f>
        <v>-1.0338E-005</v>
      </c>
      <c r="AJ64" s="194" t="n">
        <f aca="true">INDIRECT("J"&amp;AD64)</f>
        <v>-8.672E-007</v>
      </c>
      <c r="AK64" s="194" t="n">
        <f aca="true">AVERAGE(INDIRECT("K"&amp;AD64):INDIRECT("K"&amp;AD65-1))</f>
        <v>0.00274</v>
      </c>
      <c r="AL64" s="194" t="n">
        <f aca="true">AVERAGE(INDIRECT("L"&amp;AD64):INDIRECT("L"&amp;AD65-1))</f>
        <v>0.0001598</v>
      </c>
      <c r="AM64" s="190" t="n">
        <f aca="false">(ABS(AK64)/AK64*SQRT((AK64)^2+(AL64)^2))</f>
        <v>0.00274465590557359</v>
      </c>
      <c r="AN64" s="188"/>
      <c r="AO64" s="190" t="n">
        <f aca="true">STDEV(INDIRECT("K"&amp;AD64):INDIRECT("K"&amp;AD65-1))</f>
        <v>0</v>
      </c>
    </row>
    <row r="65" customFormat="false" ht="14.25" hidden="false" customHeight="true" outlineLevel="0" collapsed="false">
      <c r="A65" s="188" t="s">
        <v>812</v>
      </c>
      <c r="B65" s="188" t="s">
        <v>305</v>
      </c>
      <c r="C65" s="185" t="n">
        <v>0</v>
      </c>
      <c r="D65" s="185" t="n">
        <v>200</v>
      </c>
      <c r="E65" s="185" t="n">
        <v>15616</v>
      </c>
      <c r="F65" s="188" t="s">
        <v>306</v>
      </c>
      <c r="G65" s="190" t="n">
        <v>0.00145</v>
      </c>
      <c r="H65" s="190" t="n">
        <v>9.75E-005</v>
      </c>
      <c r="I65" s="190" t="n">
        <v>-1.0338E-005</v>
      </c>
      <c r="J65" s="190" t="n">
        <v>-8.672E-007</v>
      </c>
      <c r="K65" s="190" t="n">
        <v>0.00146</v>
      </c>
      <c r="L65" s="190" t="n">
        <v>9.84E-005</v>
      </c>
      <c r="M65" s="185" t="n">
        <v>3.86</v>
      </c>
      <c r="N65" s="185" t="n">
        <v>0</v>
      </c>
      <c r="O65" s="185" t="n">
        <v>0</v>
      </c>
      <c r="P65" s="185" t="n">
        <v>0</v>
      </c>
      <c r="Q65" s="185" t="n">
        <v>1</v>
      </c>
      <c r="R65" s="190" t="n">
        <v>1.459E-005</v>
      </c>
      <c r="S65" s="190" t="n">
        <v>9.837E-007</v>
      </c>
      <c r="T65" s="185" t="n">
        <v>4</v>
      </c>
      <c r="U65" s="185" t="n">
        <v>0</v>
      </c>
      <c r="V65" s="185" t="n">
        <v>0</v>
      </c>
      <c r="W65" s="191" t="s">
        <v>2684</v>
      </c>
      <c r="X65" s="192" t="n">
        <v>45215</v>
      </c>
      <c r="Y65" s="188" t="s">
        <v>309</v>
      </c>
      <c r="Z65" s="188"/>
      <c r="AA65" s="188"/>
      <c r="AB65" s="188"/>
      <c r="AC65" s="188"/>
      <c r="AD65" s="185" t="n">
        <v>191</v>
      </c>
      <c r="AE65" s="185" t="n">
        <v>64</v>
      </c>
      <c r="AF65" s="193" t="str">
        <f aca="true">INDIRECT("A"&amp;AD65)</f>
        <v>64-ALL</v>
      </c>
      <c r="AG65" s="193" t="n">
        <f aca="true">INDIRECT("D"&amp;AD65)</f>
        <v>200</v>
      </c>
      <c r="AH65" s="193" t="n">
        <f aca="true">INDIRECT("E"&amp;AD65)</f>
        <v>15616</v>
      </c>
      <c r="AI65" s="194" t="n">
        <f aca="true">INDIRECT("I"&amp;AD65)</f>
        <v>-1.0338E-005</v>
      </c>
      <c r="AJ65" s="194" t="n">
        <f aca="true">INDIRECT("J"&amp;AD65)</f>
        <v>-8.672E-007</v>
      </c>
      <c r="AK65" s="194" t="n">
        <f aca="true">AVERAGE(INDIRECT("K"&amp;AD65):INDIRECT("K"&amp;AD66-1))</f>
        <v>0.00171</v>
      </c>
      <c r="AL65" s="194" t="n">
        <f aca="true">AVERAGE(INDIRECT("L"&amp;AD65):INDIRECT("L"&amp;AD66-1))</f>
        <v>0.000112133333333333</v>
      </c>
      <c r="AM65" s="190" t="n">
        <f aca="false">(ABS(AK65)/AK65*SQRT((AK65)^2+(AL65)^2))</f>
        <v>0.00171367263047656</v>
      </c>
      <c r="AN65" s="188"/>
      <c r="AO65" s="190" t="n">
        <f aca="true">STDEV(INDIRECT("K"&amp;AD65):INDIRECT("K"&amp;AD66-1))</f>
        <v>0</v>
      </c>
    </row>
    <row r="66" customFormat="false" ht="14.25" hidden="false" customHeight="true" outlineLevel="0" collapsed="false">
      <c r="A66" s="188" t="s">
        <v>812</v>
      </c>
      <c r="B66" s="188" t="s">
        <v>305</v>
      </c>
      <c r="C66" s="185" t="n">
        <v>0</v>
      </c>
      <c r="D66" s="185" t="n">
        <v>200</v>
      </c>
      <c r="E66" s="185" t="n">
        <v>15616</v>
      </c>
      <c r="F66" s="188" t="s">
        <v>306</v>
      </c>
      <c r="G66" s="190" t="n">
        <v>0.00145</v>
      </c>
      <c r="H66" s="190" t="n">
        <v>9.77E-005</v>
      </c>
      <c r="I66" s="190" t="n">
        <v>-1.0338E-005</v>
      </c>
      <c r="J66" s="190" t="n">
        <v>-8.672E-007</v>
      </c>
      <c r="K66" s="190" t="n">
        <v>0.00146</v>
      </c>
      <c r="L66" s="190" t="n">
        <v>9.86E-005</v>
      </c>
      <c r="M66" s="185" t="n">
        <v>3.87</v>
      </c>
      <c r="N66" s="185" t="n">
        <v>0</v>
      </c>
      <c r="O66" s="185" t="n">
        <v>0</v>
      </c>
      <c r="P66" s="185" t="n">
        <v>0</v>
      </c>
      <c r="Q66" s="185" t="n">
        <v>1</v>
      </c>
      <c r="R66" s="190" t="n">
        <v>1.458E-005</v>
      </c>
      <c r="S66" s="190" t="n">
        <v>9.86E-007</v>
      </c>
      <c r="T66" s="185" t="n">
        <v>4</v>
      </c>
      <c r="U66" s="185" t="n">
        <v>0</v>
      </c>
      <c r="V66" s="185" t="n">
        <v>0</v>
      </c>
      <c r="W66" s="191" t="s">
        <v>2685</v>
      </c>
      <c r="X66" s="192" t="n">
        <v>45215</v>
      </c>
      <c r="Y66" s="188" t="s">
        <v>309</v>
      </c>
      <c r="Z66" s="188"/>
      <c r="AA66" s="188"/>
      <c r="AB66" s="188"/>
      <c r="AC66" s="188"/>
      <c r="AD66" s="185" t="n">
        <v>194</v>
      </c>
      <c r="AE66" s="185" t="n">
        <v>65</v>
      </c>
      <c r="AF66" s="193" t="str">
        <f aca="true">INDIRECT("A"&amp;AD66)</f>
        <v>65-ALL</v>
      </c>
      <c r="AG66" s="193" t="n">
        <f aca="true">INDIRECT("D"&amp;AD66)</f>
        <v>200</v>
      </c>
      <c r="AH66" s="193" t="n">
        <f aca="true">INDIRECT("E"&amp;AD66)</f>
        <v>15616</v>
      </c>
      <c r="AI66" s="194" t="n">
        <f aca="true">INDIRECT("I"&amp;AD66)</f>
        <v>-1.0338E-005</v>
      </c>
      <c r="AJ66" s="194" t="n">
        <f aca="true">INDIRECT("J"&amp;AD66)</f>
        <v>-8.672E-007</v>
      </c>
      <c r="AK66" s="194" t="n">
        <f aca="true">AVERAGE(INDIRECT("K"&amp;AD66):INDIRECT("K"&amp;AD67-1))</f>
        <v>0.0023</v>
      </c>
      <c r="AL66" s="194" t="n">
        <f aca="true">AVERAGE(INDIRECT("L"&amp;AD66):INDIRECT("L"&amp;AD67-1))</f>
        <v>0.000147466666666667</v>
      </c>
      <c r="AM66" s="190" t="n">
        <f aca="false">(ABS(AK66)/AK66*SQRT((AK66)^2+(AL66)^2))</f>
        <v>0.00230472263358908</v>
      </c>
      <c r="AN66" s="188"/>
      <c r="AO66" s="190" t="n">
        <f aca="true">STDEV(INDIRECT("K"&amp;AD66):INDIRECT("K"&amp;AD67-1))</f>
        <v>0</v>
      </c>
    </row>
    <row r="67" customFormat="false" ht="14.25" hidden="false" customHeight="true" outlineLevel="0" collapsed="false">
      <c r="A67" s="188" t="s">
        <v>812</v>
      </c>
      <c r="B67" s="188" t="s">
        <v>305</v>
      </c>
      <c r="C67" s="185" t="n">
        <v>0</v>
      </c>
      <c r="D67" s="185" t="n">
        <v>200</v>
      </c>
      <c r="E67" s="185" t="n">
        <v>15616</v>
      </c>
      <c r="F67" s="188" t="s">
        <v>306</v>
      </c>
      <c r="G67" s="190" t="n">
        <v>0.00145</v>
      </c>
      <c r="H67" s="190" t="n">
        <v>9.75E-005</v>
      </c>
      <c r="I67" s="190" t="n">
        <v>-1.0338E-005</v>
      </c>
      <c r="J67" s="190" t="n">
        <v>-8.672E-007</v>
      </c>
      <c r="K67" s="190" t="n">
        <v>0.00146</v>
      </c>
      <c r="L67" s="190" t="n">
        <v>9.84E-005</v>
      </c>
      <c r="M67" s="185" t="n">
        <v>3.86</v>
      </c>
      <c r="N67" s="185" t="n">
        <v>0</v>
      </c>
      <c r="O67" s="185" t="n">
        <v>0</v>
      </c>
      <c r="P67" s="185" t="n">
        <v>0</v>
      </c>
      <c r="Q67" s="185" t="n">
        <v>1</v>
      </c>
      <c r="R67" s="190" t="n">
        <v>1.458E-005</v>
      </c>
      <c r="S67" s="190" t="n">
        <v>9.84E-007</v>
      </c>
      <c r="T67" s="185" t="n">
        <v>4</v>
      </c>
      <c r="U67" s="185" t="n">
        <v>0</v>
      </c>
      <c r="V67" s="185" t="n">
        <v>0</v>
      </c>
      <c r="W67" s="191" t="s">
        <v>2686</v>
      </c>
      <c r="X67" s="192" t="n">
        <v>45215</v>
      </c>
      <c r="Y67" s="188" t="s">
        <v>309</v>
      </c>
      <c r="Z67" s="188"/>
      <c r="AA67" s="188"/>
      <c r="AB67" s="188"/>
      <c r="AC67" s="188"/>
      <c r="AD67" s="185" t="n">
        <v>197</v>
      </c>
      <c r="AE67" s="185" t="n">
        <v>66</v>
      </c>
      <c r="AF67" s="193" t="str">
        <f aca="true">INDIRECT("A"&amp;AD67)</f>
        <v>66-ALL</v>
      </c>
      <c r="AG67" s="193" t="n">
        <f aca="true">INDIRECT("D"&amp;AD67)</f>
        <v>200</v>
      </c>
      <c r="AH67" s="193" t="n">
        <f aca="true">INDIRECT("E"&amp;AD67)</f>
        <v>15616</v>
      </c>
      <c r="AI67" s="194" t="n">
        <f aca="true">INDIRECT("I"&amp;AD67)</f>
        <v>-1.0338E-005</v>
      </c>
      <c r="AJ67" s="194" t="n">
        <f aca="true">INDIRECT("J"&amp;AD67)</f>
        <v>-8.672E-007</v>
      </c>
      <c r="AK67" s="194" t="n">
        <f aca="true">AVERAGE(INDIRECT("K"&amp;AD67):INDIRECT("K"&amp;AD68-1))</f>
        <v>0.000686423333333333</v>
      </c>
      <c r="AL67" s="194" t="n">
        <f aca="true">AVERAGE(INDIRECT("L"&amp;AD67):INDIRECT("L"&amp;AD68-1))</f>
        <v>5.46233333333333E-005</v>
      </c>
      <c r="AM67" s="190" t="n">
        <f aca="false">(ABS(AK67)/AK67*SQRT((AK67)^2+(AL67)^2))</f>
        <v>0.00068859327697044</v>
      </c>
      <c r="AN67" s="188"/>
      <c r="AO67" s="190" t="n">
        <f aca="true">STDEV(INDIRECT("K"&amp;AD67):INDIRECT("K"&amp;AD68-1))</f>
        <v>2.25462487641108E-007</v>
      </c>
    </row>
    <row r="68" customFormat="false" ht="14.25" hidden="false" customHeight="true" outlineLevel="0" collapsed="false">
      <c r="A68" s="188" t="s">
        <v>836</v>
      </c>
      <c r="B68" s="188" t="s">
        <v>305</v>
      </c>
      <c r="C68" s="185" t="n">
        <v>0</v>
      </c>
      <c r="D68" s="185" t="n">
        <v>200</v>
      </c>
      <c r="E68" s="185" t="n">
        <v>15616</v>
      </c>
      <c r="F68" s="188" t="s">
        <v>306</v>
      </c>
      <c r="G68" s="190" t="n">
        <v>0.00157</v>
      </c>
      <c r="H68" s="190" t="n">
        <v>9.73E-005</v>
      </c>
      <c r="I68" s="190" t="n">
        <v>-1.0338E-005</v>
      </c>
      <c r="J68" s="190" t="n">
        <v>-8.672E-007</v>
      </c>
      <c r="K68" s="190" t="n">
        <v>0.00158</v>
      </c>
      <c r="L68" s="190" t="n">
        <v>9.82E-005</v>
      </c>
      <c r="M68" s="185" t="n">
        <v>3.55</v>
      </c>
      <c r="N68" s="185" t="n">
        <v>0</v>
      </c>
      <c r="O68" s="185" t="n">
        <v>0</v>
      </c>
      <c r="P68" s="185" t="n">
        <v>0</v>
      </c>
      <c r="Q68" s="185" t="n">
        <v>1</v>
      </c>
      <c r="R68" s="190" t="n">
        <v>1.582E-005</v>
      </c>
      <c r="S68" s="190" t="n">
        <v>9.818E-007</v>
      </c>
      <c r="T68" s="185" t="n">
        <v>4</v>
      </c>
      <c r="U68" s="185" t="n">
        <v>0</v>
      </c>
      <c r="V68" s="185" t="n">
        <v>0</v>
      </c>
      <c r="W68" s="191" t="s">
        <v>2687</v>
      </c>
      <c r="X68" s="192" t="n">
        <v>45215</v>
      </c>
      <c r="Y68" s="188" t="s">
        <v>309</v>
      </c>
      <c r="Z68" s="188"/>
      <c r="AA68" s="188"/>
      <c r="AB68" s="188"/>
      <c r="AC68" s="188"/>
      <c r="AD68" s="185" t="n">
        <v>200</v>
      </c>
      <c r="AE68" s="185" t="n">
        <v>67</v>
      </c>
      <c r="AF68" s="193" t="str">
        <f aca="true">INDIRECT("A"&amp;AD68)</f>
        <v>67-ALL</v>
      </c>
      <c r="AG68" s="193" t="n">
        <f aca="true">INDIRECT("D"&amp;AD68)</f>
        <v>200</v>
      </c>
      <c r="AH68" s="193" t="n">
        <f aca="true">INDIRECT("E"&amp;AD68)</f>
        <v>15616</v>
      </c>
      <c r="AI68" s="194" t="n">
        <f aca="true">INDIRECT("I"&amp;AD68)</f>
        <v>-1.0338E-005</v>
      </c>
      <c r="AJ68" s="194" t="n">
        <f aca="true">INDIRECT("J"&amp;AD68)</f>
        <v>-8.672E-007</v>
      </c>
      <c r="AK68" s="194" t="n">
        <f aca="true">AVERAGE(INDIRECT("K"&amp;AD68):INDIRECT("K"&amp;AD69-1))</f>
        <v>0.00222</v>
      </c>
      <c r="AL68" s="194" t="n">
        <f aca="true">AVERAGE(INDIRECT("L"&amp;AD68):INDIRECT("L"&amp;AD69-1))</f>
        <v>0.000142566666666667</v>
      </c>
      <c r="AM68" s="190" t="n">
        <f aca="false">(ABS(AK68)/AK68*SQRT((AK68)^2+(AL68)^2))</f>
        <v>0.00222457304992316</v>
      </c>
      <c r="AN68" s="188"/>
      <c r="AO68" s="190" t="n">
        <f aca="true">STDEV(INDIRECT("K"&amp;AD68):INDIRECT("K"&amp;AD69-1))</f>
        <v>0</v>
      </c>
    </row>
    <row r="69" customFormat="false" ht="14.25" hidden="false" customHeight="true" outlineLevel="0" collapsed="false">
      <c r="A69" s="188" t="s">
        <v>836</v>
      </c>
      <c r="B69" s="188" t="s">
        <v>305</v>
      </c>
      <c r="C69" s="185" t="n">
        <v>0</v>
      </c>
      <c r="D69" s="185" t="n">
        <v>200</v>
      </c>
      <c r="E69" s="185" t="n">
        <v>15616</v>
      </c>
      <c r="F69" s="188" t="s">
        <v>306</v>
      </c>
      <c r="G69" s="190" t="n">
        <v>0.00157</v>
      </c>
      <c r="H69" s="190" t="n">
        <v>9.71E-005</v>
      </c>
      <c r="I69" s="190" t="n">
        <v>-1.0338E-005</v>
      </c>
      <c r="J69" s="190" t="n">
        <v>-8.672E-007</v>
      </c>
      <c r="K69" s="190" t="n">
        <v>0.00158</v>
      </c>
      <c r="L69" s="190" t="n">
        <v>9.8E-005</v>
      </c>
      <c r="M69" s="185" t="n">
        <v>3.54</v>
      </c>
      <c r="N69" s="185" t="n">
        <v>0</v>
      </c>
      <c r="O69" s="185" t="n">
        <v>0</v>
      </c>
      <c r="P69" s="185" t="n">
        <v>0</v>
      </c>
      <c r="Q69" s="185" t="n">
        <v>1</v>
      </c>
      <c r="R69" s="190" t="n">
        <v>1.582E-005</v>
      </c>
      <c r="S69" s="190" t="n">
        <v>9.797E-007</v>
      </c>
      <c r="T69" s="185" t="n">
        <v>4</v>
      </c>
      <c r="U69" s="185" t="n">
        <v>0</v>
      </c>
      <c r="V69" s="185" t="n">
        <v>0</v>
      </c>
      <c r="W69" s="191" t="s">
        <v>2688</v>
      </c>
      <c r="X69" s="192" t="n">
        <v>45215</v>
      </c>
      <c r="Y69" s="188" t="s">
        <v>309</v>
      </c>
      <c r="Z69" s="188"/>
      <c r="AA69" s="188"/>
      <c r="AB69" s="188"/>
      <c r="AC69" s="188"/>
      <c r="AD69" s="185" t="n">
        <v>203</v>
      </c>
      <c r="AE69" s="185" t="n">
        <v>68</v>
      </c>
      <c r="AF69" s="193" t="str">
        <f aca="true">INDIRECT("A"&amp;AD69)</f>
        <v>68-ALL</v>
      </c>
      <c r="AG69" s="193" t="n">
        <f aca="true">INDIRECT("D"&amp;AD69)</f>
        <v>200</v>
      </c>
      <c r="AH69" s="193" t="n">
        <f aca="true">INDIRECT("E"&amp;AD69)</f>
        <v>15616</v>
      </c>
      <c r="AI69" s="194" t="n">
        <f aca="true">INDIRECT("I"&amp;AD69)</f>
        <v>-1.0338E-005</v>
      </c>
      <c r="AJ69" s="194" t="n">
        <f aca="true">INDIRECT("J"&amp;AD69)</f>
        <v>-8.672E-007</v>
      </c>
      <c r="AK69" s="194" t="n">
        <f aca="true">AVERAGE(INDIRECT("K"&amp;AD69):INDIRECT("K"&amp;AD70-1))</f>
        <v>0.00146</v>
      </c>
      <c r="AL69" s="194" t="n">
        <f aca="true">AVERAGE(INDIRECT("L"&amp;AD69):INDIRECT("L"&amp;AD70-1))</f>
        <v>0.000104466666666667</v>
      </c>
      <c r="AM69" s="190" t="n">
        <f aca="false">(ABS(AK69)/AK69*SQRT((AK69)^2+(AL69)^2))</f>
        <v>0.00146373265470319</v>
      </c>
      <c r="AN69" s="188"/>
      <c r="AO69" s="190" t="n">
        <f aca="true">STDEV(INDIRECT("K"&amp;AD69):INDIRECT("K"&amp;AD70-1))</f>
        <v>0</v>
      </c>
    </row>
    <row r="70" customFormat="false" ht="14.25" hidden="false" customHeight="true" outlineLevel="0" collapsed="false">
      <c r="A70" s="188" t="s">
        <v>836</v>
      </c>
      <c r="B70" s="188" t="s">
        <v>305</v>
      </c>
      <c r="C70" s="185" t="n">
        <v>0</v>
      </c>
      <c r="D70" s="185" t="n">
        <v>200</v>
      </c>
      <c r="E70" s="185" t="n">
        <v>15616</v>
      </c>
      <c r="F70" s="188" t="s">
        <v>306</v>
      </c>
      <c r="G70" s="190" t="n">
        <v>0.00157</v>
      </c>
      <c r="H70" s="190" t="n">
        <v>9.7E-005</v>
      </c>
      <c r="I70" s="190" t="n">
        <v>-1.0338E-005</v>
      </c>
      <c r="J70" s="190" t="n">
        <v>-8.672E-007</v>
      </c>
      <c r="K70" s="190" t="n">
        <v>0.00158</v>
      </c>
      <c r="L70" s="190" t="n">
        <v>9.79E-005</v>
      </c>
      <c r="M70" s="185" t="n">
        <v>3.54</v>
      </c>
      <c r="N70" s="185" t="n">
        <v>0</v>
      </c>
      <c r="O70" s="185" t="n">
        <v>0</v>
      </c>
      <c r="P70" s="185" t="n">
        <v>0</v>
      </c>
      <c r="Q70" s="185" t="n">
        <v>1</v>
      </c>
      <c r="R70" s="190" t="n">
        <v>1.582E-005</v>
      </c>
      <c r="S70" s="190" t="n">
        <v>9.791E-007</v>
      </c>
      <c r="T70" s="185" t="n">
        <v>4</v>
      </c>
      <c r="U70" s="185" t="n">
        <v>0</v>
      </c>
      <c r="V70" s="185" t="n">
        <v>0</v>
      </c>
      <c r="W70" s="191" t="s">
        <v>2689</v>
      </c>
      <c r="X70" s="192" t="n">
        <v>45215</v>
      </c>
      <c r="Y70" s="188" t="s">
        <v>309</v>
      </c>
      <c r="Z70" s="188"/>
      <c r="AA70" s="188"/>
      <c r="AB70" s="188"/>
      <c r="AC70" s="188"/>
      <c r="AD70" s="185" t="n">
        <v>206</v>
      </c>
      <c r="AE70" s="185" t="n">
        <v>69</v>
      </c>
      <c r="AF70" s="193" t="str">
        <f aca="true">INDIRECT("A"&amp;AD70)</f>
        <v>69-ALL</v>
      </c>
      <c r="AG70" s="193" t="n">
        <f aca="true">INDIRECT("D"&amp;AD70)</f>
        <v>200</v>
      </c>
      <c r="AH70" s="193" t="n">
        <f aca="true">INDIRECT("E"&amp;AD70)</f>
        <v>15616</v>
      </c>
      <c r="AI70" s="194" t="n">
        <f aca="true">INDIRECT("I"&amp;AD70)</f>
        <v>-1.0338E-005</v>
      </c>
      <c r="AJ70" s="194" t="n">
        <f aca="true">INDIRECT("J"&amp;AD70)</f>
        <v>-8.672E-007</v>
      </c>
      <c r="AK70" s="194" t="n">
        <f aca="true">AVERAGE(INDIRECT("K"&amp;AD70):INDIRECT("K"&amp;AD71-1))</f>
        <v>0.00144</v>
      </c>
      <c r="AL70" s="194" t="n">
        <f aca="true">AVERAGE(INDIRECT("L"&amp;AD70):INDIRECT("L"&amp;AD71-1))</f>
        <v>9.59333333333333E-005</v>
      </c>
      <c r="AM70" s="190" t="n">
        <f aca="false">(ABS(AK70)/AK70*SQRT((AK70)^2+(AL70)^2))</f>
        <v>0.00144319201925608</v>
      </c>
      <c r="AN70" s="188"/>
      <c r="AO70" s="190" t="n">
        <f aca="true">STDEV(INDIRECT("K"&amp;AD70):INDIRECT("K"&amp;AD71-1))</f>
        <v>0</v>
      </c>
    </row>
    <row r="71" customFormat="false" ht="14.25" hidden="false" customHeight="true" outlineLevel="0" collapsed="false">
      <c r="A71" s="188" t="s">
        <v>860</v>
      </c>
      <c r="B71" s="188" t="s">
        <v>305</v>
      </c>
      <c r="C71" s="185" t="n">
        <v>0</v>
      </c>
      <c r="D71" s="185" t="n">
        <v>200</v>
      </c>
      <c r="E71" s="185" t="n">
        <v>15616</v>
      </c>
      <c r="F71" s="188" t="s">
        <v>306</v>
      </c>
      <c r="G71" s="190" t="n">
        <v>0.00264</v>
      </c>
      <c r="H71" s="190" t="n">
        <v>0.0001528</v>
      </c>
      <c r="I71" s="190" t="n">
        <v>-1.0338E-005</v>
      </c>
      <c r="J71" s="190" t="n">
        <v>-8.672E-007</v>
      </c>
      <c r="K71" s="190" t="n">
        <v>0.00265</v>
      </c>
      <c r="L71" s="190" t="n">
        <v>0.0001537</v>
      </c>
      <c r="M71" s="185" t="n">
        <v>3.31</v>
      </c>
      <c r="N71" s="185" t="n">
        <v>0</v>
      </c>
      <c r="O71" s="185" t="n">
        <v>0</v>
      </c>
      <c r="P71" s="185" t="n">
        <v>0</v>
      </c>
      <c r="Q71" s="185" t="n">
        <v>1</v>
      </c>
      <c r="R71" s="190" t="n">
        <v>2.655E-005</v>
      </c>
      <c r="S71" s="190" t="n">
        <v>1.54E-006</v>
      </c>
      <c r="T71" s="185" t="n">
        <v>4</v>
      </c>
      <c r="U71" s="185" t="n">
        <v>0</v>
      </c>
      <c r="V71" s="185" t="n">
        <v>0</v>
      </c>
      <c r="W71" s="191" t="s">
        <v>2690</v>
      </c>
      <c r="X71" s="192" t="n">
        <v>45215</v>
      </c>
      <c r="Y71" s="188" t="s">
        <v>309</v>
      </c>
      <c r="Z71" s="188"/>
      <c r="AA71" s="188"/>
      <c r="AB71" s="188"/>
      <c r="AC71" s="188"/>
      <c r="AD71" s="185" t="n">
        <v>209</v>
      </c>
      <c r="AE71" s="185" t="n">
        <v>70</v>
      </c>
      <c r="AF71" s="193" t="str">
        <f aca="true">INDIRECT("A"&amp;AD71)</f>
        <v>70-ALL</v>
      </c>
      <c r="AG71" s="193" t="n">
        <f aca="true">INDIRECT("D"&amp;AD71)</f>
        <v>200</v>
      </c>
      <c r="AH71" s="193" t="n">
        <f aca="true">INDIRECT("E"&amp;AD71)</f>
        <v>15616</v>
      </c>
      <c r="AI71" s="194" t="n">
        <f aca="true">INDIRECT("I"&amp;AD71)</f>
        <v>-1.0338E-005</v>
      </c>
      <c r="AJ71" s="194" t="n">
        <f aca="true">INDIRECT("J"&amp;AD71)</f>
        <v>-8.672E-007</v>
      </c>
      <c r="AK71" s="194" t="n">
        <f aca="true">AVERAGE(INDIRECT("K"&amp;AD71):INDIRECT("K"&amp;AD72-1))</f>
        <v>0.00204</v>
      </c>
      <c r="AL71" s="194" t="n">
        <f aca="true">AVERAGE(INDIRECT("L"&amp;AD71):INDIRECT("L"&amp;AD72-1))</f>
        <v>0.000136566666666667</v>
      </c>
      <c r="AM71" s="190" t="n">
        <f aca="false">(ABS(AK71)/AK71*SQRT((AK71)^2+(AL71)^2))</f>
        <v>0.00204456607974515</v>
      </c>
      <c r="AN71" s="188"/>
      <c r="AO71" s="190" t="n">
        <f aca="true">STDEV(INDIRECT("K"&amp;AD71):INDIRECT("K"&amp;AD72-1))</f>
        <v>0</v>
      </c>
    </row>
    <row r="72" customFormat="false" ht="14.25" hidden="false" customHeight="true" outlineLevel="0" collapsed="false">
      <c r="A72" s="188" t="s">
        <v>860</v>
      </c>
      <c r="B72" s="188" t="s">
        <v>305</v>
      </c>
      <c r="C72" s="185" t="n">
        <v>0</v>
      </c>
      <c r="D72" s="185" t="n">
        <v>200</v>
      </c>
      <c r="E72" s="185" t="n">
        <v>15616</v>
      </c>
      <c r="F72" s="188" t="s">
        <v>306</v>
      </c>
      <c r="G72" s="190" t="n">
        <v>0.00264</v>
      </c>
      <c r="H72" s="190" t="n">
        <v>0.0001525</v>
      </c>
      <c r="I72" s="190" t="n">
        <v>-1.0338E-005</v>
      </c>
      <c r="J72" s="190" t="n">
        <v>-8.672E-007</v>
      </c>
      <c r="K72" s="190" t="n">
        <v>0.00265</v>
      </c>
      <c r="L72" s="190" t="n">
        <v>0.0001534</v>
      </c>
      <c r="M72" s="185" t="n">
        <v>3.31</v>
      </c>
      <c r="N72" s="185" t="n">
        <v>0</v>
      </c>
      <c r="O72" s="185" t="n">
        <v>0</v>
      </c>
      <c r="P72" s="185" t="n">
        <v>0</v>
      </c>
      <c r="Q72" s="185" t="n">
        <v>1</v>
      </c>
      <c r="R72" s="190" t="n">
        <v>2.655E-005</v>
      </c>
      <c r="S72" s="190" t="n">
        <v>1.53E-006</v>
      </c>
      <c r="T72" s="185" t="n">
        <v>4</v>
      </c>
      <c r="U72" s="185" t="n">
        <v>0</v>
      </c>
      <c r="V72" s="185" t="n">
        <v>0</v>
      </c>
      <c r="W72" s="191" t="s">
        <v>2691</v>
      </c>
      <c r="X72" s="192" t="n">
        <v>45215</v>
      </c>
      <c r="Y72" s="188" t="s">
        <v>309</v>
      </c>
      <c r="Z72" s="188"/>
      <c r="AA72" s="188"/>
      <c r="AB72" s="188"/>
      <c r="AC72" s="188"/>
      <c r="AD72" s="185" t="n">
        <v>212</v>
      </c>
      <c r="AE72" s="185" t="n">
        <v>71</v>
      </c>
      <c r="AF72" s="193" t="str">
        <f aca="true">INDIRECT("A"&amp;AD72)</f>
        <v>71-ALL</v>
      </c>
      <c r="AG72" s="193" t="n">
        <f aca="true">INDIRECT("D"&amp;AD72)</f>
        <v>200</v>
      </c>
      <c r="AH72" s="193" t="n">
        <f aca="true">INDIRECT("E"&amp;AD72)</f>
        <v>15616</v>
      </c>
      <c r="AI72" s="194" t="n">
        <f aca="true">INDIRECT("I"&amp;AD72)</f>
        <v>-1.0338E-005</v>
      </c>
      <c r="AJ72" s="194" t="n">
        <f aca="true">INDIRECT("J"&amp;AD72)</f>
        <v>-8.672E-007</v>
      </c>
      <c r="AK72" s="194" t="n">
        <f aca="true">AVERAGE(INDIRECT("K"&amp;AD72):INDIRECT("K"&amp;AD73-1))</f>
        <v>0.00196</v>
      </c>
      <c r="AL72" s="194" t="n">
        <f aca="true">AVERAGE(INDIRECT("L"&amp;AD72):INDIRECT("L"&amp;AD73-1))</f>
        <v>0.0001319</v>
      </c>
      <c r="AM72" s="190" t="n">
        <f aca="false">(ABS(AK72)/AK72*SQRT((AK72)^2+(AL72)^2))</f>
        <v>0.00196443315233683</v>
      </c>
      <c r="AN72" s="188"/>
      <c r="AO72" s="190" t="n">
        <f aca="true">STDEV(INDIRECT("K"&amp;AD72):INDIRECT("K"&amp;AD73-1))</f>
        <v>0</v>
      </c>
    </row>
    <row r="73" customFormat="false" ht="14.25" hidden="false" customHeight="true" outlineLevel="0" collapsed="false">
      <c r="A73" s="188" t="s">
        <v>860</v>
      </c>
      <c r="B73" s="188" t="s">
        <v>305</v>
      </c>
      <c r="C73" s="185" t="n">
        <v>0</v>
      </c>
      <c r="D73" s="185" t="n">
        <v>200</v>
      </c>
      <c r="E73" s="185" t="n">
        <v>15616</v>
      </c>
      <c r="F73" s="188" t="s">
        <v>306</v>
      </c>
      <c r="G73" s="190" t="n">
        <v>0.00265</v>
      </c>
      <c r="H73" s="190" t="n">
        <v>0.0001528</v>
      </c>
      <c r="I73" s="190" t="n">
        <v>-1.0338E-005</v>
      </c>
      <c r="J73" s="190" t="n">
        <v>-8.672E-007</v>
      </c>
      <c r="K73" s="190" t="n">
        <v>0.00266</v>
      </c>
      <c r="L73" s="190" t="n">
        <v>0.0001537</v>
      </c>
      <c r="M73" s="185" t="n">
        <v>3.31</v>
      </c>
      <c r="N73" s="185" t="n">
        <v>0</v>
      </c>
      <c r="O73" s="185" t="n">
        <v>0</v>
      </c>
      <c r="P73" s="185" t="n">
        <v>0</v>
      </c>
      <c r="Q73" s="185" t="n">
        <v>1</v>
      </c>
      <c r="R73" s="190" t="n">
        <v>2.656E-005</v>
      </c>
      <c r="S73" s="190" t="n">
        <v>1.54E-006</v>
      </c>
      <c r="T73" s="185" t="n">
        <v>4</v>
      </c>
      <c r="U73" s="185" t="n">
        <v>0</v>
      </c>
      <c r="V73" s="185" t="n">
        <v>0</v>
      </c>
      <c r="W73" s="191" t="s">
        <v>2692</v>
      </c>
      <c r="X73" s="192" t="n">
        <v>45215</v>
      </c>
      <c r="Y73" s="188" t="s">
        <v>309</v>
      </c>
      <c r="Z73" s="188"/>
      <c r="AA73" s="188"/>
      <c r="AB73" s="188"/>
      <c r="AC73" s="188"/>
      <c r="AD73" s="185" t="n">
        <v>215</v>
      </c>
      <c r="AE73" s="185" t="n">
        <v>72</v>
      </c>
      <c r="AF73" s="193" t="str">
        <f aca="true">INDIRECT("A"&amp;AD73)</f>
        <v>72-ALL</v>
      </c>
      <c r="AG73" s="193" t="n">
        <f aca="true">INDIRECT("D"&amp;AD73)</f>
        <v>200</v>
      </c>
      <c r="AH73" s="193" t="n">
        <f aca="true">INDIRECT("E"&amp;AD73)</f>
        <v>15616</v>
      </c>
      <c r="AI73" s="194" t="n">
        <f aca="true">INDIRECT("I"&amp;AD73)</f>
        <v>-1.0338E-005</v>
      </c>
      <c r="AJ73" s="194" t="n">
        <f aca="true">INDIRECT("J"&amp;AD73)</f>
        <v>-8.672E-007</v>
      </c>
      <c r="AK73" s="194" t="n">
        <f aca="true">AVERAGE(INDIRECT("K"&amp;AD73):INDIRECT("K"&amp;AD74-1))</f>
        <v>0.00276</v>
      </c>
      <c r="AL73" s="194" t="n">
        <f aca="true">AVERAGE(INDIRECT("L"&amp;AD73):INDIRECT("L"&amp;AD74-1))</f>
        <v>0.000150533333333333</v>
      </c>
      <c r="AM73" s="190" t="n">
        <f aca="false">(ABS(AK73)/AK73*SQRT((AK73)^2+(AL73)^2))</f>
        <v>0.00276410207561958</v>
      </c>
      <c r="AN73" s="188"/>
      <c r="AO73" s="190" t="n">
        <f aca="true">STDEV(INDIRECT("K"&amp;AD73):INDIRECT("K"&amp;AD74-1))</f>
        <v>0</v>
      </c>
    </row>
    <row r="74" customFormat="false" ht="14.25" hidden="false" customHeight="true" outlineLevel="0" collapsed="false">
      <c r="A74" s="188" t="s">
        <v>884</v>
      </c>
      <c r="B74" s="188" t="s">
        <v>305</v>
      </c>
      <c r="C74" s="185" t="n">
        <v>0</v>
      </c>
      <c r="D74" s="185" t="n">
        <v>200</v>
      </c>
      <c r="E74" s="185" t="n">
        <v>15616</v>
      </c>
      <c r="F74" s="188" t="s">
        <v>306</v>
      </c>
      <c r="G74" s="190" t="n">
        <v>0.00282</v>
      </c>
      <c r="H74" s="190" t="n">
        <v>0.0001632</v>
      </c>
      <c r="I74" s="190" t="n">
        <v>-1.0338E-005</v>
      </c>
      <c r="J74" s="190" t="n">
        <v>-8.672E-007</v>
      </c>
      <c r="K74" s="190" t="n">
        <v>0.00283</v>
      </c>
      <c r="L74" s="190" t="n">
        <v>0.000164</v>
      </c>
      <c r="M74" s="185" t="n">
        <v>3.32</v>
      </c>
      <c r="N74" s="185" t="n">
        <v>0</v>
      </c>
      <c r="O74" s="185" t="n">
        <v>0</v>
      </c>
      <c r="P74" s="185" t="n">
        <v>0</v>
      </c>
      <c r="Q74" s="185" t="n">
        <v>1</v>
      </c>
      <c r="R74" s="190" t="n">
        <v>2.827E-005</v>
      </c>
      <c r="S74" s="190" t="n">
        <v>1.64E-006</v>
      </c>
      <c r="T74" s="185" t="n">
        <v>4</v>
      </c>
      <c r="U74" s="185" t="n">
        <v>0</v>
      </c>
      <c r="V74" s="185" t="n">
        <v>0</v>
      </c>
      <c r="W74" s="191" t="s">
        <v>2693</v>
      </c>
      <c r="X74" s="192" t="n">
        <v>45215</v>
      </c>
      <c r="Y74" s="188" t="s">
        <v>309</v>
      </c>
      <c r="Z74" s="188"/>
      <c r="AA74" s="188"/>
      <c r="AB74" s="188"/>
      <c r="AC74" s="188"/>
      <c r="AD74" s="185" t="n">
        <v>218</v>
      </c>
      <c r="AE74" s="185" t="n">
        <v>73</v>
      </c>
      <c r="AF74" s="193" t="str">
        <f aca="true">INDIRECT("A"&amp;AD74)</f>
        <v>73-ALL</v>
      </c>
      <c r="AG74" s="193" t="n">
        <f aca="true">INDIRECT("D"&amp;AD74)</f>
        <v>200</v>
      </c>
      <c r="AH74" s="193" t="n">
        <f aca="true">INDIRECT("E"&amp;AD74)</f>
        <v>15616</v>
      </c>
      <c r="AI74" s="194" t="n">
        <f aca="true">INDIRECT("I"&amp;AD74)</f>
        <v>-1.0338E-005</v>
      </c>
      <c r="AJ74" s="194" t="n">
        <f aca="true">INDIRECT("J"&amp;AD74)</f>
        <v>-8.672E-007</v>
      </c>
      <c r="AK74" s="194" t="n">
        <f aca="true">AVERAGE(INDIRECT("K"&amp;AD74):INDIRECT("K"&amp;AD75-1))</f>
        <v>0.00135</v>
      </c>
      <c r="AL74" s="194" t="n">
        <f aca="true">AVERAGE(INDIRECT("L"&amp;AD74):INDIRECT("L"&amp;AD75-1))</f>
        <v>9.74666666666667E-005</v>
      </c>
      <c r="AM74" s="190" t="n">
        <f aca="false">(ABS(AK74)/AK74*SQRT((AK74)^2+(AL74)^2))</f>
        <v>0.00135351385331333</v>
      </c>
      <c r="AN74" s="188"/>
      <c r="AO74" s="190" t="n">
        <f aca="true">STDEV(INDIRECT("K"&amp;AD74):INDIRECT("K"&amp;AD75-1))</f>
        <v>0</v>
      </c>
    </row>
    <row r="75" customFormat="false" ht="14.25" hidden="false" customHeight="true" outlineLevel="0" collapsed="false">
      <c r="A75" s="188" t="s">
        <v>884</v>
      </c>
      <c r="B75" s="188" t="s">
        <v>305</v>
      </c>
      <c r="C75" s="185" t="n">
        <v>0</v>
      </c>
      <c r="D75" s="185" t="n">
        <v>200</v>
      </c>
      <c r="E75" s="185" t="n">
        <v>15616</v>
      </c>
      <c r="F75" s="188" t="s">
        <v>306</v>
      </c>
      <c r="G75" s="190" t="n">
        <v>0.00282</v>
      </c>
      <c r="H75" s="190" t="n">
        <v>0.0001627</v>
      </c>
      <c r="I75" s="190" t="n">
        <v>-1.0338E-005</v>
      </c>
      <c r="J75" s="190" t="n">
        <v>-8.672E-007</v>
      </c>
      <c r="K75" s="190" t="n">
        <v>0.00283</v>
      </c>
      <c r="L75" s="190" t="n">
        <v>0.0001636</v>
      </c>
      <c r="M75" s="185" t="n">
        <v>3.31</v>
      </c>
      <c r="N75" s="185" t="n">
        <v>0</v>
      </c>
      <c r="O75" s="185" t="n">
        <v>0</v>
      </c>
      <c r="P75" s="185" t="n">
        <v>0</v>
      </c>
      <c r="Q75" s="185" t="n">
        <v>1</v>
      </c>
      <c r="R75" s="190" t="n">
        <v>2.827E-005</v>
      </c>
      <c r="S75" s="190" t="n">
        <v>1.64E-006</v>
      </c>
      <c r="T75" s="185" t="n">
        <v>4</v>
      </c>
      <c r="U75" s="185" t="n">
        <v>0</v>
      </c>
      <c r="V75" s="185" t="n">
        <v>0</v>
      </c>
      <c r="W75" s="191" t="s">
        <v>2162</v>
      </c>
      <c r="X75" s="192" t="n">
        <v>45215</v>
      </c>
      <c r="Y75" s="188" t="s">
        <v>309</v>
      </c>
      <c r="Z75" s="188"/>
      <c r="AA75" s="188"/>
      <c r="AB75" s="188"/>
      <c r="AC75" s="188"/>
      <c r="AD75" s="185" t="n">
        <v>221</v>
      </c>
      <c r="AE75" s="185" t="n">
        <v>74</v>
      </c>
      <c r="AF75" s="193" t="str">
        <f aca="true">INDIRECT("A"&amp;AD75)</f>
        <v>74-ALL</v>
      </c>
      <c r="AG75" s="193" t="n">
        <f aca="true">INDIRECT("D"&amp;AD75)</f>
        <v>200</v>
      </c>
      <c r="AH75" s="193" t="n">
        <f aca="true">INDIRECT("E"&amp;AD75)</f>
        <v>15616</v>
      </c>
      <c r="AI75" s="194" t="n">
        <f aca="true">INDIRECT("I"&amp;AD75)</f>
        <v>-1.0338E-005</v>
      </c>
      <c r="AJ75" s="194" t="n">
        <f aca="true">INDIRECT("J"&amp;AD75)</f>
        <v>-8.672E-007</v>
      </c>
      <c r="AK75" s="194" t="n">
        <f aca="true">AVERAGE(INDIRECT("K"&amp;AD75):INDIRECT("K"&amp;AD76-1))</f>
        <v>0.00223</v>
      </c>
      <c r="AL75" s="194" t="n">
        <f aca="true">AVERAGE(INDIRECT("L"&amp;AD75):INDIRECT("L"&amp;AD76-1))</f>
        <v>0.000145666666666667</v>
      </c>
      <c r="AM75" s="190" t="n">
        <f aca="false">(ABS(AK75)/AK75*SQRT((AK75)^2+(AL75)^2))</f>
        <v>0.00223475250928996</v>
      </c>
      <c r="AN75" s="188"/>
      <c r="AO75" s="190" t="n">
        <f aca="true">STDEV(INDIRECT("K"&amp;AD75):INDIRECT("K"&amp;AD76-1))</f>
        <v>0</v>
      </c>
    </row>
    <row r="76" customFormat="false" ht="14.25" hidden="false" customHeight="true" outlineLevel="0" collapsed="false">
      <c r="A76" s="188" t="s">
        <v>884</v>
      </c>
      <c r="B76" s="188" t="s">
        <v>305</v>
      </c>
      <c r="C76" s="185" t="n">
        <v>0</v>
      </c>
      <c r="D76" s="185" t="n">
        <v>200</v>
      </c>
      <c r="E76" s="185" t="n">
        <v>15616</v>
      </c>
      <c r="F76" s="188" t="s">
        <v>306</v>
      </c>
      <c r="G76" s="190" t="n">
        <v>0.00282</v>
      </c>
      <c r="H76" s="190" t="n">
        <v>0.0001613</v>
      </c>
      <c r="I76" s="190" t="n">
        <v>-1.0338E-005</v>
      </c>
      <c r="J76" s="190" t="n">
        <v>-8.672E-007</v>
      </c>
      <c r="K76" s="190" t="n">
        <v>0.00283</v>
      </c>
      <c r="L76" s="190" t="n">
        <v>0.0001622</v>
      </c>
      <c r="M76" s="185" t="n">
        <v>3.28</v>
      </c>
      <c r="N76" s="185" t="n">
        <v>0</v>
      </c>
      <c r="O76" s="185" t="n">
        <v>0</v>
      </c>
      <c r="P76" s="185" t="n">
        <v>0</v>
      </c>
      <c r="Q76" s="185" t="n">
        <v>1</v>
      </c>
      <c r="R76" s="190" t="n">
        <v>2.83E-005</v>
      </c>
      <c r="S76" s="190" t="n">
        <v>1.62E-006</v>
      </c>
      <c r="T76" s="185" t="n">
        <v>4</v>
      </c>
      <c r="U76" s="185" t="n">
        <v>0</v>
      </c>
      <c r="V76" s="185" t="n">
        <v>0</v>
      </c>
      <c r="W76" s="191" t="s">
        <v>2694</v>
      </c>
      <c r="X76" s="192" t="n">
        <v>45215</v>
      </c>
      <c r="Y76" s="188" t="s">
        <v>309</v>
      </c>
      <c r="Z76" s="188"/>
      <c r="AA76" s="188"/>
      <c r="AB76" s="188"/>
      <c r="AC76" s="188"/>
      <c r="AD76" s="185" t="n">
        <v>224</v>
      </c>
      <c r="AE76" s="185" t="n">
        <v>75</v>
      </c>
      <c r="AF76" s="193" t="str">
        <f aca="true">INDIRECT("A"&amp;AD76)</f>
        <v>75-ALL</v>
      </c>
      <c r="AG76" s="193" t="n">
        <f aca="true">INDIRECT("D"&amp;AD76)</f>
        <v>200</v>
      </c>
      <c r="AH76" s="193" t="n">
        <f aca="true">INDIRECT("E"&amp;AD76)</f>
        <v>15616</v>
      </c>
      <c r="AI76" s="194" t="n">
        <f aca="true">INDIRECT("I"&amp;AD76)</f>
        <v>-1.0338E-005</v>
      </c>
      <c r="AJ76" s="194" t="n">
        <f aca="true">INDIRECT("J"&amp;AD76)</f>
        <v>-8.672E-007</v>
      </c>
      <c r="AK76" s="194" t="n">
        <f aca="true">AVERAGE(INDIRECT("K"&amp;AD76):INDIRECT("K"&amp;AD77-1))</f>
        <v>0.00246</v>
      </c>
      <c r="AL76" s="194" t="n">
        <f aca="true">AVERAGE(INDIRECT("L"&amp;AD76):INDIRECT("L"&amp;AD77-1))</f>
        <v>0.000144433333333333</v>
      </c>
      <c r="AM76" s="190" t="n">
        <f aca="false">(ABS(AK76)/AK76*SQRT((AK76)^2+(AL76)^2))</f>
        <v>0.00246423639040125</v>
      </c>
      <c r="AN76" s="188"/>
      <c r="AO76" s="190" t="n">
        <f aca="true">STDEV(INDIRECT("K"&amp;AD76):INDIRECT("K"&amp;AD77-1))</f>
        <v>0</v>
      </c>
    </row>
    <row r="77" customFormat="false" ht="14.25" hidden="false" customHeight="true" outlineLevel="0" collapsed="false">
      <c r="A77" s="188" t="s">
        <v>908</v>
      </c>
      <c r="B77" s="188" t="s">
        <v>305</v>
      </c>
      <c r="C77" s="185" t="n">
        <v>0</v>
      </c>
      <c r="D77" s="185" t="n">
        <v>200</v>
      </c>
      <c r="E77" s="185" t="n">
        <v>15616</v>
      </c>
      <c r="F77" s="188" t="s">
        <v>306</v>
      </c>
      <c r="G77" s="190" t="n">
        <v>0.00187</v>
      </c>
      <c r="H77" s="190" t="n">
        <v>0.0001207</v>
      </c>
      <c r="I77" s="190" t="n">
        <v>-1.0338E-005</v>
      </c>
      <c r="J77" s="190" t="n">
        <v>-8.672E-007</v>
      </c>
      <c r="K77" s="190" t="n">
        <v>0.00188</v>
      </c>
      <c r="L77" s="190" t="n">
        <v>0.0001215</v>
      </c>
      <c r="M77" s="185" t="n">
        <v>3.69</v>
      </c>
      <c r="N77" s="185" t="n">
        <v>0</v>
      </c>
      <c r="O77" s="185" t="n">
        <v>0</v>
      </c>
      <c r="P77" s="185" t="n">
        <v>0</v>
      </c>
      <c r="Q77" s="185" t="n">
        <v>1</v>
      </c>
      <c r="R77" s="190" t="n">
        <v>1.884E-005</v>
      </c>
      <c r="S77" s="190" t="n">
        <v>1.22E-006</v>
      </c>
      <c r="T77" s="185" t="n">
        <v>4</v>
      </c>
      <c r="U77" s="185" t="n">
        <v>0</v>
      </c>
      <c r="V77" s="185" t="n">
        <v>0</v>
      </c>
      <c r="W77" s="191" t="s">
        <v>2695</v>
      </c>
      <c r="X77" s="192" t="n">
        <v>45215</v>
      </c>
      <c r="Y77" s="188" t="s">
        <v>309</v>
      </c>
      <c r="Z77" s="188"/>
      <c r="AA77" s="188"/>
      <c r="AB77" s="188"/>
      <c r="AC77" s="188"/>
      <c r="AD77" s="185" t="n">
        <v>227</v>
      </c>
      <c r="AE77" s="185" t="n">
        <v>76</v>
      </c>
      <c r="AF77" s="193" t="str">
        <f aca="true">INDIRECT("A"&amp;AD77)</f>
        <v>76-ALL</v>
      </c>
      <c r="AG77" s="193" t="n">
        <f aca="true">INDIRECT("D"&amp;AD77)</f>
        <v>200</v>
      </c>
      <c r="AH77" s="193" t="n">
        <f aca="true">INDIRECT("E"&amp;AD77)</f>
        <v>15616</v>
      </c>
      <c r="AI77" s="194" t="n">
        <f aca="true">INDIRECT("I"&amp;AD77)</f>
        <v>-1.0338E-005</v>
      </c>
      <c r="AJ77" s="194" t="n">
        <f aca="true">INDIRECT("J"&amp;AD77)</f>
        <v>-8.672E-007</v>
      </c>
      <c r="AK77" s="194" t="n">
        <f aca="true">AVERAGE(INDIRECT("K"&amp;AD77):INDIRECT("K"&amp;AD78-1))</f>
        <v>0.00218333333333333</v>
      </c>
      <c r="AL77" s="194" t="n">
        <f aca="true">AVERAGE(INDIRECT("L"&amp;AD77):INDIRECT("L"&amp;AD78-1))</f>
        <v>0.0001378</v>
      </c>
      <c r="AM77" s="190" t="n">
        <f aca="false">(ABS(AK77)/AK77*SQRT((AK77)^2+(AL77)^2))</f>
        <v>0.00218767760066342</v>
      </c>
      <c r="AN77" s="188"/>
      <c r="AO77" s="190" t="n">
        <f aca="true">STDEV(INDIRECT("K"&amp;AD77):INDIRECT("K"&amp;AD78-1))</f>
        <v>5.77350269189627E-006</v>
      </c>
    </row>
    <row r="78" customFormat="false" ht="14.25" hidden="false" customHeight="true" outlineLevel="0" collapsed="false">
      <c r="A78" s="188" t="s">
        <v>908</v>
      </c>
      <c r="B78" s="188" t="s">
        <v>305</v>
      </c>
      <c r="C78" s="185" t="n">
        <v>0</v>
      </c>
      <c r="D78" s="185" t="n">
        <v>200</v>
      </c>
      <c r="E78" s="185" t="n">
        <v>15616</v>
      </c>
      <c r="F78" s="188" t="s">
        <v>306</v>
      </c>
      <c r="G78" s="190" t="n">
        <v>0.00187</v>
      </c>
      <c r="H78" s="190" t="n">
        <v>0.000121</v>
      </c>
      <c r="I78" s="190" t="n">
        <v>-1.0338E-005</v>
      </c>
      <c r="J78" s="190" t="n">
        <v>-8.672E-007</v>
      </c>
      <c r="K78" s="190" t="n">
        <v>0.00188</v>
      </c>
      <c r="L78" s="190" t="n">
        <v>0.0001219</v>
      </c>
      <c r="M78" s="185" t="n">
        <v>3.7</v>
      </c>
      <c r="N78" s="185" t="n">
        <v>0</v>
      </c>
      <c r="O78" s="185" t="n">
        <v>0</v>
      </c>
      <c r="P78" s="185" t="n">
        <v>0</v>
      </c>
      <c r="Q78" s="185" t="n">
        <v>1</v>
      </c>
      <c r="R78" s="190" t="n">
        <v>1.884E-005</v>
      </c>
      <c r="S78" s="190" t="n">
        <v>1.22E-006</v>
      </c>
      <c r="T78" s="185" t="n">
        <v>4</v>
      </c>
      <c r="U78" s="185" t="n">
        <v>0</v>
      </c>
      <c r="V78" s="185" t="n">
        <v>0</v>
      </c>
      <c r="W78" s="191" t="s">
        <v>2696</v>
      </c>
      <c r="X78" s="192" t="n">
        <v>45215</v>
      </c>
      <c r="Y78" s="188" t="s">
        <v>309</v>
      </c>
      <c r="Z78" s="188"/>
      <c r="AA78" s="188"/>
      <c r="AB78" s="188"/>
      <c r="AC78" s="188"/>
      <c r="AD78" s="185" t="n">
        <v>230</v>
      </c>
      <c r="AE78" s="185" t="n">
        <v>77</v>
      </c>
      <c r="AF78" s="193" t="str">
        <f aca="true">INDIRECT("A"&amp;AD78)</f>
        <v>77-ALL</v>
      </c>
      <c r="AG78" s="193" t="n">
        <f aca="true">INDIRECT("D"&amp;AD78)</f>
        <v>200</v>
      </c>
      <c r="AH78" s="193" t="n">
        <f aca="true">INDIRECT("E"&amp;AD78)</f>
        <v>15616</v>
      </c>
      <c r="AI78" s="194" t="n">
        <f aca="true">INDIRECT("I"&amp;AD78)</f>
        <v>-1.0338E-005</v>
      </c>
      <c r="AJ78" s="194" t="n">
        <f aca="true">INDIRECT("J"&amp;AD78)</f>
        <v>-8.672E-007</v>
      </c>
      <c r="AK78" s="194" t="n">
        <f aca="true">AVERAGE(INDIRECT("K"&amp;AD78):INDIRECT("K"&amp;AD79-1))</f>
        <v>0.00146</v>
      </c>
      <c r="AL78" s="194" t="n">
        <f aca="true">AVERAGE(INDIRECT("L"&amp;AD78):INDIRECT("L"&amp;AD79-1))</f>
        <v>0.0001015</v>
      </c>
      <c r="AM78" s="190" t="n">
        <f aca="false">(ABS(AK78)/AK78*SQRT((AK78)^2+(AL78)^2))</f>
        <v>0.00146352391507621</v>
      </c>
      <c r="AN78" s="188"/>
      <c r="AO78" s="190" t="n">
        <f aca="true">STDEV(INDIRECT("K"&amp;AD78):INDIRECT("K"&amp;AD79-1))</f>
        <v>0</v>
      </c>
    </row>
    <row r="79" customFormat="false" ht="14.25" hidden="false" customHeight="true" outlineLevel="0" collapsed="false">
      <c r="A79" s="188" t="s">
        <v>908</v>
      </c>
      <c r="B79" s="188" t="s">
        <v>305</v>
      </c>
      <c r="C79" s="185" t="n">
        <v>0</v>
      </c>
      <c r="D79" s="185" t="n">
        <v>200</v>
      </c>
      <c r="E79" s="185" t="n">
        <v>15616</v>
      </c>
      <c r="F79" s="188" t="s">
        <v>306</v>
      </c>
      <c r="G79" s="190" t="n">
        <v>0.00187</v>
      </c>
      <c r="H79" s="190" t="n">
        <v>0.0001205</v>
      </c>
      <c r="I79" s="190" t="n">
        <v>-1.0338E-005</v>
      </c>
      <c r="J79" s="190" t="n">
        <v>-8.672E-007</v>
      </c>
      <c r="K79" s="190" t="n">
        <v>0.00188</v>
      </c>
      <c r="L79" s="190" t="n">
        <v>0.0001214</v>
      </c>
      <c r="M79" s="185" t="n">
        <v>3.69</v>
      </c>
      <c r="N79" s="185" t="n">
        <v>0</v>
      </c>
      <c r="O79" s="185" t="n">
        <v>0</v>
      </c>
      <c r="P79" s="185" t="n">
        <v>0</v>
      </c>
      <c r="Q79" s="185" t="n">
        <v>1</v>
      </c>
      <c r="R79" s="190" t="n">
        <v>1.884E-005</v>
      </c>
      <c r="S79" s="190" t="n">
        <v>1.21E-006</v>
      </c>
      <c r="T79" s="185" t="n">
        <v>4</v>
      </c>
      <c r="U79" s="185" t="n">
        <v>0</v>
      </c>
      <c r="V79" s="185" t="n">
        <v>0</v>
      </c>
      <c r="W79" s="191" t="s">
        <v>2697</v>
      </c>
      <c r="X79" s="192" t="n">
        <v>45215</v>
      </c>
      <c r="Y79" s="188" t="s">
        <v>309</v>
      </c>
      <c r="Z79" s="188"/>
      <c r="AA79" s="188"/>
      <c r="AB79" s="188"/>
      <c r="AC79" s="188"/>
      <c r="AD79" s="185" t="n">
        <v>233</v>
      </c>
      <c r="AE79" s="185" t="n">
        <v>78</v>
      </c>
      <c r="AF79" s="193" t="str">
        <f aca="true">INDIRECT("A"&amp;AD79)</f>
        <v>78-ALL</v>
      </c>
      <c r="AG79" s="193" t="n">
        <f aca="true">INDIRECT("D"&amp;AD79)</f>
        <v>200</v>
      </c>
      <c r="AH79" s="193" t="n">
        <f aca="true">INDIRECT("E"&amp;AD79)</f>
        <v>15616</v>
      </c>
      <c r="AI79" s="194" t="n">
        <f aca="true">INDIRECT("I"&amp;AD79)</f>
        <v>-1.0338E-005</v>
      </c>
      <c r="AJ79" s="194" t="n">
        <f aca="true">INDIRECT("J"&amp;AD79)</f>
        <v>-8.672E-007</v>
      </c>
      <c r="AK79" s="194" t="n">
        <f aca="true">AVERAGE(INDIRECT("K"&amp;AD79):INDIRECT("K"&amp;AD80-1))</f>
        <v>0.0016</v>
      </c>
      <c r="AL79" s="194" t="n">
        <f aca="true">AVERAGE(INDIRECT("L"&amp;AD79):INDIRECT("L"&amp;AD80-1))</f>
        <v>0.0001098</v>
      </c>
      <c r="AM79" s="190" t="n">
        <f aca="false">(ABS(AK79)/AK79*SQRT((AK79)^2+(AL79)^2))</f>
        <v>0.001603763087242</v>
      </c>
      <c r="AN79" s="188"/>
      <c r="AO79" s="190" t="n">
        <f aca="true">STDEV(INDIRECT("K"&amp;AD79):INDIRECT("K"&amp;AD80-1))</f>
        <v>0</v>
      </c>
    </row>
    <row r="80" customFormat="false" ht="14.25" hidden="false" customHeight="true" outlineLevel="0" collapsed="false">
      <c r="A80" s="188" t="s">
        <v>932</v>
      </c>
      <c r="B80" s="188" t="s">
        <v>305</v>
      </c>
      <c r="C80" s="185" t="n">
        <v>0</v>
      </c>
      <c r="D80" s="185" t="n">
        <v>200</v>
      </c>
      <c r="E80" s="185" t="n">
        <v>15616</v>
      </c>
      <c r="F80" s="188" t="s">
        <v>306</v>
      </c>
      <c r="G80" s="190" t="n">
        <v>0.002</v>
      </c>
      <c r="H80" s="190" t="n">
        <v>0.000131</v>
      </c>
      <c r="I80" s="190" t="n">
        <v>-1.0338E-005</v>
      </c>
      <c r="J80" s="190" t="n">
        <v>-8.672E-007</v>
      </c>
      <c r="K80" s="190" t="n">
        <v>0.00201</v>
      </c>
      <c r="L80" s="190" t="n">
        <v>0.0001318</v>
      </c>
      <c r="M80" s="185" t="n">
        <v>3.75</v>
      </c>
      <c r="N80" s="185" t="n">
        <v>0</v>
      </c>
      <c r="O80" s="185" t="n">
        <v>0</v>
      </c>
      <c r="P80" s="185" t="n">
        <v>0</v>
      </c>
      <c r="Q80" s="185" t="n">
        <v>1</v>
      </c>
      <c r="R80" s="190" t="n">
        <v>2.013E-005</v>
      </c>
      <c r="S80" s="190" t="n">
        <v>1.32E-006</v>
      </c>
      <c r="T80" s="185" t="n">
        <v>4</v>
      </c>
      <c r="U80" s="185" t="n">
        <v>0</v>
      </c>
      <c r="V80" s="185" t="n">
        <v>0</v>
      </c>
      <c r="W80" s="191" t="s">
        <v>2698</v>
      </c>
      <c r="X80" s="192" t="n">
        <v>45215</v>
      </c>
      <c r="Y80" s="188" t="s">
        <v>309</v>
      </c>
      <c r="Z80" s="188"/>
      <c r="AA80" s="188"/>
      <c r="AB80" s="188"/>
      <c r="AC80" s="188"/>
      <c r="AD80" s="185" t="n">
        <v>236</v>
      </c>
      <c r="AE80" s="185" t="n">
        <v>79</v>
      </c>
      <c r="AF80" s="193" t="str">
        <f aca="true">INDIRECT("A"&amp;AD80)</f>
        <v>79-ALL</v>
      </c>
      <c r="AG80" s="193" t="n">
        <f aca="true">INDIRECT("D"&amp;AD80)</f>
        <v>200</v>
      </c>
      <c r="AH80" s="193" t="n">
        <f aca="true">INDIRECT("E"&amp;AD80)</f>
        <v>15616</v>
      </c>
      <c r="AI80" s="194" t="n">
        <f aca="true">INDIRECT("I"&amp;AD80)</f>
        <v>-1.0338E-005</v>
      </c>
      <c r="AJ80" s="194" t="n">
        <f aca="true">INDIRECT("J"&amp;AD80)</f>
        <v>-8.672E-007</v>
      </c>
      <c r="AK80" s="194" t="n">
        <f aca="true">AVERAGE(INDIRECT("K"&amp;AD80):INDIRECT("K"&amp;AD81-1))</f>
        <v>0.00309</v>
      </c>
      <c r="AL80" s="194" t="n">
        <f aca="true">AVERAGE(INDIRECT("L"&amp;AD80):INDIRECT("L"&amp;AD81-1))</f>
        <v>0.0001815</v>
      </c>
      <c r="AM80" s="190" t="n">
        <f aca="false">(ABS(AK80)/AK80*SQRT((AK80)^2+(AL80)^2))</f>
        <v>0.00309532587137445</v>
      </c>
      <c r="AN80" s="188"/>
      <c r="AO80" s="190" t="n">
        <f aca="true">STDEV(INDIRECT("K"&amp;AD80):INDIRECT("K"&amp;AD81-1))</f>
        <v>0</v>
      </c>
    </row>
    <row r="81" customFormat="false" ht="14.25" hidden="false" customHeight="true" outlineLevel="0" collapsed="false">
      <c r="A81" s="188" t="s">
        <v>932</v>
      </c>
      <c r="B81" s="188" t="s">
        <v>305</v>
      </c>
      <c r="C81" s="185" t="n">
        <v>0</v>
      </c>
      <c r="D81" s="185" t="n">
        <v>200</v>
      </c>
      <c r="E81" s="185" t="n">
        <v>15616</v>
      </c>
      <c r="F81" s="188" t="s">
        <v>306</v>
      </c>
      <c r="G81" s="190" t="n">
        <v>0.002</v>
      </c>
      <c r="H81" s="190" t="n">
        <v>0.0001314</v>
      </c>
      <c r="I81" s="190" t="n">
        <v>-1.0338E-005</v>
      </c>
      <c r="J81" s="190" t="n">
        <v>-8.672E-007</v>
      </c>
      <c r="K81" s="190" t="n">
        <v>0.00201</v>
      </c>
      <c r="L81" s="190" t="n">
        <v>0.0001323</v>
      </c>
      <c r="M81" s="185" t="n">
        <v>3.76</v>
      </c>
      <c r="N81" s="185" t="n">
        <v>0</v>
      </c>
      <c r="O81" s="185" t="n">
        <v>0</v>
      </c>
      <c r="P81" s="185" t="n">
        <v>0</v>
      </c>
      <c r="Q81" s="185" t="n">
        <v>1</v>
      </c>
      <c r="R81" s="190" t="n">
        <v>2.013E-005</v>
      </c>
      <c r="S81" s="190" t="n">
        <v>1.32E-006</v>
      </c>
      <c r="T81" s="185" t="n">
        <v>4</v>
      </c>
      <c r="U81" s="185" t="n">
        <v>0</v>
      </c>
      <c r="V81" s="185" t="n">
        <v>0</v>
      </c>
      <c r="W81" s="191" t="s">
        <v>2699</v>
      </c>
      <c r="X81" s="192" t="n">
        <v>45215</v>
      </c>
      <c r="Y81" s="188" t="s">
        <v>309</v>
      </c>
      <c r="Z81" s="188"/>
      <c r="AA81" s="188"/>
      <c r="AB81" s="188"/>
      <c r="AC81" s="188"/>
      <c r="AD81" s="185" t="n">
        <v>239</v>
      </c>
      <c r="AE81" s="185" t="n">
        <v>80</v>
      </c>
      <c r="AF81" s="193" t="str">
        <f aca="true">INDIRECT("A"&amp;AD81)</f>
        <v>80-ALL</v>
      </c>
      <c r="AG81" s="193" t="n">
        <f aca="true">INDIRECT("D"&amp;AD81)</f>
        <v>200</v>
      </c>
      <c r="AH81" s="193" t="n">
        <f aca="true">INDIRECT("E"&amp;AD81)</f>
        <v>15616</v>
      </c>
      <c r="AI81" s="194" t="n">
        <f aca="true">INDIRECT("I"&amp;AD81)</f>
        <v>-1.0338E-005</v>
      </c>
      <c r="AJ81" s="194" t="n">
        <f aca="true">INDIRECT("J"&amp;AD81)</f>
        <v>-8.672E-007</v>
      </c>
      <c r="AK81" s="194" t="n">
        <f aca="true">AVERAGE(INDIRECT("K"&amp;AD81):INDIRECT("K"&amp;AD82-1))</f>
        <v>0.00298</v>
      </c>
      <c r="AL81" s="194" t="n">
        <f aca="true">AVERAGE(INDIRECT("L"&amp;AD81):INDIRECT("L"&amp;AD82-1))</f>
        <v>0.0001827</v>
      </c>
      <c r="AM81" s="190" t="n">
        <f aca="false">(ABS(AK81)/AK81*SQRT((AK81)^2+(AL81)^2))</f>
        <v>0.00298559529909866</v>
      </c>
      <c r="AN81" s="188"/>
      <c r="AO81" s="190" t="n">
        <f aca="true">STDEV(INDIRECT("K"&amp;AD81):INDIRECT("K"&amp;AD82-1))</f>
        <v>0</v>
      </c>
    </row>
    <row r="82" customFormat="false" ht="14.25" hidden="false" customHeight="true" outlineLevel="0" collapsed="false">
      <c r="A82" s="188" t="s">
        <v>932</v>
      </c>
      <c r="B82" s="188" t="s">
        <v>305</v>
      </c>
      <c r="C82" s="185" t="n">
        <v>0</v>
      </c>
      <c r="D82" s="185" t="n">
        <v>200</v>
      </c>
      <c r="E82" s="185" t="n">
        <v>15616</v>
      </c>
      <c r="F82" s="188" t="s">
        <v>306</v>
      </c>
      <c r="G82" s="190" t="n">
        <v>0.002</v>
      </c>
      <c r="H82" s="190" t="n">
        <v>0.0001305</v>
      </c>
      <c r="I82" s="190" t="n">
        <v>-1.0338E-005</v>
      </c>
      <c r="J82" s="190" t="n">
        <v>-8.672E-007</v>
      </c>
      <c r="K82" s="190" t="n">
        <v>0.00201</v>
      </c>
      <c r="L82" s="190" t="n">
        <v>0.0001313</v>
      </c>
      <c r="M82" s="185" t="n">
        <v>3.74</v>
      </c>
      <c r="N82" s="185" t="n">
        <v>0</v>
      </c>
      <c r="O82" s="185" t="n">
        <v>0</v>
      </c>
      <c r="P82" s="185" t="n">
        <v>0</v>
      </c>
      <c r="Q82" s="185" t="n">
        <v>1</v>
      </c>
      <c r="R82" s="190" t="n">
        <v>2.012E-005</v>
      </c>
      <c r="S82" s="190" t="n">
        <v>1.31E-006</v>
      </c>
      <c r="T82" s="185" t="n">
        <v>4</v>
      </c>
      <c r="U82" s="185" t="n">
        <v>0</v>
      </c>
      <c r="V82" s="185" t="n">
        <v>0</v>
      </c>
      <c r="W82" s="191" t="s">
        <v>2700</v>
      </c>
      <c r="X82" s="192" t="n">
        <v>45215</v>
      </c>
      <c r="Y82" s="188" t="s">
        <v>309</v>
      </c>
      <c r="Z82" s="188"/>
      <c r="AA82" s="188"/>
      <c r="AB82" s="188"/>
      <c r="AC82" s="188"/>
      <c r="AD82" s="185" t="n">
        <v>242</v>
      </c>
      <c r="AE82" s="185" t="n">
        <v>81</v>
      </c>
      <c r="AF82" s="193" t="str">
        <f aca="true">INDIRECT("A"&amp;AD82)</f>
        <v>81-ALL</v>
      </c>
      <c r="AG82" s="193" t="n">
        <f aca="true">INDIRECT("D"&amp;AD82)</f>
        <v>200</v>
      </c>
      <c r="AH82" s="193" t="n">
        <f aca="true">INDIRECT("E"&amp;AD82)</f>
        <v>15616</v>
      </c>
      <c r="AI82" s="194" t="n">
        <f aca="true">INDIRECT("I"&amp;AD82)</f>
        <v>-1.0338E-005</v>
      </c>
      <c r="AJ82" s="194" t="n">
        <f aca="true">INDIRECT("J"&amp;AD82)</f>
        <v>-8.672E-007</v>
      </c>
      <c r="AK82" s="194" t="n">
        <f aca="true">AVERAGE(INDIRECT("K"&amp;AD82):INDIRECT("K"&amp;AD83-1))</f>
        <v>0.00311</v>
      </c>
      <c r="AL82" s="194" t="n">
        <f aca="true">AVERAGE(INDIRECT("L"&amp;AD82):INDIRECT("L"&amp;AD83-1))</f>
        <v>0.0001922</v>
      </c>
      <c r="AM82" s="190" t="n">
        <f aca="false">(ABS(AK82)/AK82*SQRT((AK82)^2+(AL82)^2))</f>
        <v>0.00311593338182959</v>
      </c>
      <c r="AN82" s="188"/>
      <c r="AO82" s="190" t="n">
        <f aca="true">STDEV(INDIRECT("K"&amp;AD82):INDIRECT("K"&amp;AD83-1))</f>
        <v>0</v>
      </c>
    </row>
    <row r="83" customFormat="false" ht="14.25" hidden="false" customHeight="true" outlineLevel="0" collapsed="false">
      <c r="A83" s="188" t="s">
        <v>956</v>
      </c>
      <c r="B83" s="188" t="s">
        <v>305</v>
      </c>
      <c r="C83" s="185" t="n">
        <v>0</v>
      </c>
      <c r="D83" s="185" t="n">
        <v>200</v>
      </c>
      <c r="E83" s="185" t="n">
        <v>15616</v>
      </c>
      <c r="F83" s="188" t="s">
        <v>306</v>
      </c>
      <c r="G83" s="190" t="n">
        <v>0.00247</v>
      </c>
      <c r="H83" s="190" t="n">
        <v>0.0001473</v>
      </c>
      <c r="I83" s="190" t="n">
        <v>-1.0338E-005</v>
      </c>
      <c r="J83" s="190" t="n">
        <v>-8.672E-007</v>
      </c>
      <c r="K83" s="190" t="n">
        <v>0.00248</v>
      </c>
      <c r="L83" s="190" t="n">
        <v>0.0001482</v>
      </c>
      <c r="M83" s="185" t="n">
        <v>3.41</v>
      </c>
      <c r="N83" s="185" t="n">
        <v>0</v>
      </c>
      <c r="O83" s="185" t="n">
        <v>0</v>
      </c>
      <c r="P83" s="185" t="n">
        <v>0</v>
      </c>
      <c r="Q83" s="185" t="n">
        <v>1</v>
      </c>
      <c r="R83" s="190" t="n">
        <v>2.483E-005</v>
      </c>
      <c r="S83" s="190" t="n">
        <v>1.48E-006</v>
      </c>
      <c r="T83" s="185" t="n">
        <v>4</v>
      </c>
      <c r="U83" s="185" t="n">
        <v>0</v>
      </c>
      <c r="V83" s="185" t="n">
        <v>0</v>
      </c>
      <c r="W83" s="191" t="s">
        <v>2701</v>
      </c>
      <c r="X83" s="192" t="n">
        <v>45215</v>
      </c>
      <c r="Y83" s="188" t="s">
        <v>309</v>
      </c>
      <c r="Z83" s="188"/>
      <c r="AA83" s="188"/>
      <c r="AB83" s="188"/>
      <c r="AC83" s="188"/>
      <c r="AD83" s="185" t="n">
        <v>245</v>
      </c>
      <c r="AE83" s="185" t="n">
        <v>82</v>
      </c>
      <c r="AF83" s="193" t="str">
        <f aca="true">INDIRECT("A"&amp;AD83)</f>
        <v>82-ALL</v>
      </c>
      <c r="AG83" s="193" t="n">
        <f aca="true">INDIRECT("D"&amp;AD83)</f>
        <v>200</v>
      </c>
      <c r="AH83" s="193" t="n">
        <f aca="true">INDIRECT("E"&amp;AD83)</f>
        <v>15616</v>
      </c>
      <c r="AI83" s="194" t="n">
        <f aca="true">INDIRECT("I"&amp;AD83)</f>
        <v>-1.0338E-005</v>
      </c>
      <c r="AJ83" s="194" t="n">
        <f aca="true">INDIRECT("J"&amp;AD83)</f>
        <v>-8.672E-007</v>
      </c>
      <c r="AK83" s="194" t="n">
        <f aca="true">AVERAGE(INDIRECT("K"&amp;AD83):INDIRECT("K"&amp;AD84-1))</f>
        <v>0.0052</v>
      </c>
      <c r="AL83" s="194" t="n">
        <f aca="true">AVERAGE(INDIRECT("L"&amp;AD83):INDIRECT("L"&amp;AD84-1))</f>
        <v>0.0002016</v>
      </c>
      <c r="AM83" s="190" t="n">
        <f aca="false">(ABS(AK83)/AK83*SQRT((AK83)^2+(AL83)^2))</f>
        <v>0.00520390647110418</v>
      </c>
      <c r="AN83" s="188"/>
      <c r="AO83" s="190" t="n">
        <f aca="true">STDEV(INDIRECT("K"&amp;AD83):INDIRECT("K"&amp;AD84-1))</f>
        <v>0</v>
      </c>
    </row>
    <row r="84" customFormat="false" ht="14.25" hidden="false" customHeight="true" outlineLevel="0" collapsed="false">
      <c r="A84" s="188" t="s">
        <v>956</v>
      </c>
      <c r="B84" s="188" t="s">
        <v>305</v>
      </c>
      <c r="C84" s="185" t="n">
        <v>0</v>
      </c>
      <c r="D84" s="185" t="n">
        <v>200</v>
      </c>
      <c r="E84" s="185" t="n">
        <v>15616</v>
      </c>
      <c r="F84" s="188" t="s">
        <v>306</v>
      </c>
      <c r="G84" s="190" t="n">
        <v>0.00247</v>
      </c>
      <c r="H84" s="190" t="n">
        <v>0.0001464</v>
      </c>
      <c r="I84" s="190" t="n">
        <v>-1.0338E-005</v>
      </c>
      <c r="J84" s="190" t="n">
        <v>-8.672E-007</v>
      </c>
      <c r="K84" s="190" t="n">
        <v>0.00248</v>
      </c>
      <c r="L84" s="190" t="n">
        <v>0.0001473</v>
      </c>
      <c r="M84" s="185" t="n">
        <v>3.4</v>
      </c>
      <c r="N84" s="185" t="n">
        <v>0</v>
      </c>
      <c r="O84" s="185" t="n">
        <v>0</v>
      </c>
      <c r="P84" s="185" t="n">
        <v>0</v>
      </c>
      <c r="Q84" s="185" t="n">
        <v>1</v>
      </c>
      <c r="R84" s="190" t="n">
        <v>2.483E-005</v>
      </c>
      <c r="S84" s="190" t="n">
        <v>1.47E-006</v>
      </c>
      <c r="T84" s="185" t="n">
        <v>4</v>
      </c>
      <c r="U84" s="185" t="n">
        <v>0</v>
      </c>
      <c r="V84" s="185" t="n">
        <v>0</v>
      </c>
      <c r="W84" s="191" t="s">
        <v>2702</v>
      </c>
      <c r="X84" s="192" t="n">
        <v>45215</v>
      </c>
      <c r="Y84" s="188" t="s">
        <v>309</v>
      </c>
      <c r="Z84" s="188"/>
      <c r="AA84" s="188"/>
      <c r="AB84" s="188"/>
      <c r="AC84" s="188"/>
      <c r="AD84" s="185" t="n">
        <v>248</v>
      </c>
      <c r="AE84" s="185" t="n">
        <v>83</v>
      </c>
      <c r="AF84" s="193" t="str">
        <f aca="true">INDIRECT("A"&amp;AD84)</f>
        <v>83-ALL</v>
      </c>
      <c r="AG84" s="193" t="n">
        <f aca="true">INDIRECT("D"&amp;AD84)</f>
        <v>200</v>
      </c>
      <c r="AH84" s="193" t="n">
        <f aca="true">INDIRECT("E"&amp;AD84)</f>
        <v>15616</v>
      </c>
      <c r="AI84" s="194" t="n">
        <f aca="true">INDIRECT("I"&amp;AD84)</f>
        <v>-1.0338E-005</v>
      </c>
      <c r="AJ84" s="194" t="n">
        <f aca="true">INDIRECT("J"&amp;AD84)</f>
        <v>-8.672E-007</v>
      </c>
      <c r="AK84" s="194" t="n">
        <f aca="true">AVERAGE(INDIRECT("K"&amp;AD84):INDIRECT("K"&amp;AD85-1))</f>
        <v>0.00238</v>
      </c>
      <c r="AL84" s="194" t="n">
        <f aca="true">AVERAGE(INDIRECT("L"&amp;AD84):INDIRECT("L"&amp;AD85-1))</f>
        <v>0.0001476</v>
      </c>
      <c r="AM84" s="190" t="n">
        <f aca="false">(ABS(AK84)/AK84*SQRT((AK84)^2+(AL84)^2))</f>
        <v>0.00238457244805017</v>
      </c>
      <c r="AN84" s="188"/>
      <c r="AO84" s="190" t="n">
        <f aca="true">STDEV(INDIRECT("K"&amp;AD84):INDIRECT("K"&amp;AD85-1))</f>
        <v>0</v>
      </c>
    </row>
    <row r="85" customFormat="false" ht="14.25" hidden="false" customHeight="true" outlineLevel="0" collapsed="false">
      <c r="A85" s="188" t="s">
        <v>956</v>
      </c>
      <c r="B85" s="188" t="s">
        <v>305</v>
      </c>
      <c r="C85" s="185" t="n">
        <v>0</v>
      </c>
      <c r="D85" s="185" t="n">
        <v>200</v>
      </c>
      <c r="E85" s="185" t="n">
        <v>15616</v>
      </c>
      <c r="F85" s="188" t="s">
        <v>306</v>
      </c>
      <c r="G85" s="190" t="n">
        <v>0.00247</v>
      </c>
      <c r="H85" s="190" t="n">
        <v>0.0001463</v>
      </c>
      <c r="I85" s="190" t="n">
        <v>-1.0338E-005</v>
      </c>
      <c r="J85" s="190" t="n">
        <v>-8.672E-007</v>
      </c>
      <c r="K85" s="190" t="n">
        <v>0.00248</v>
      </c>
      <c r="L85" s="190" t="n">
        <v>0.0001471</v>
      </c>
      <c r="M85" s="185" t="n">
        <v>3.39</v>
      </c>
      <c r="N85" s="185" t="n">
        <v>0</v>
      </c>
      <c r="O85" s="185" t="n">
        <v>0</v>
      </c>
      <c r="P85" s="185" t="n">
        <v>0</v>
      </c>
      <c r="Q85" s="185" t="n">
        <v>1</v>
      </c>
      <c r="R85" s="190" t="n">
        <v>2.483E-005</v>
      </c>
      <c r="S85" s="190" t="n">
        <v>1.47E-006</v>
      </c>
      <c r="T85" s="185" t="n">
        <v>4</v>
      </c>
      <c r="U85" s="185" t="n">
        <v>0</v>
      </c>
      <c r="V85" s="185" t="n">
        <v>0</v>
      </c>
      <c r="W85" s="191" t="s">
        <v>2703</v>
      </c>
      <c r="X85" s="192" t="n">
        <v>45215</v>
      </c>
      <c r="Y85" s="188" t="s">
        <v>309</v>
      </c>
      <c r="Z85" s="188"/>
      <c r="AA85" s="188"/>
      <c r="AB85" s="188"/>
      <c r="AC85" s="188"/>
      <c r="AD85" s="185" t="n">
        <v>251</v>
      </c>
      <c r="AE85" s="185" t="n">
        <v>84</v>
      </c>
      <c r="AF85" s="193" t="str">
        <f aca="true">INDIRECT("A"&amp;AD85)</f>
        <v>84-ALL</v>
      </c>
      <c r="AG85" s="193" t="n">
        <f aca="true">INDIRECT("D"&amp;AD85)</f>
        <v>200</v>
      </c>
      <c r="AH85" s="193" t="n">
        <f aca="true">INDIRECT("E"&amp;AD85)</f>
        <v>15616</v>
      </c>
      <c r="AI85" s="194" t="n">
        <f aca="true">INDIRECT("I"&amp;AD85)</f>
        <v>-1.0338E-005</v>
      </c>
      <c r="AJ85" s="194" t="n">
        <f aca="true">INDIRECT("J"&amp;AD85)</f>
        <v>-8.672E-007</v>
      </c>
      <c r="AK85" s="194" t="n">
        <f aca="true">AVERAGE(INDIRECT("K"&amp;AD85):INDIRECT("K"&amp;AD86-1))</f>
        <v>0.00208</v>
      </c>
      <c r="AL85" s="194" t="n">
        <f aca="true">AVERAGE(INDIRECT("L"&amp;AD85):INDIRECT("L"&amp;AD86-1))</f>
        <v>0.000134</v>
      </c>
      <c r="AM85" s="190" t="n">
        <f aca="false">(ABS(AK85)/AK85*SQRT((AK85)^2+(AL85)^2))</f>
        <v>0.00208431187685528</v>
      </c>
      <c r="AN85" s="188"/>
      <c r="AO85" s="190" t="n">
        <f aca="true">STDEV(INDIRECT("K"&amp;AD85):INDIRECT("K"&amp;AD86-1))</f>
        <v>0</v>
      </c>
    </row>
    <row r="86" customFormat="false" ht="14.25" hidden="false" customHeight="true" outlineLevel="0" collapsed="false">
      <c r="A86" s="188" t="s">
        <v>980</v>
      </c>
      <c r="B86" s="188" t="s">
        <v>305</v>
      </c>
      <c r="C86" s="185" t="n">
        <v>0</v>
      </c>
      <c r="D86" s="185" t="n">
        <v>200</v>
      </c>
      <c r="E86" s="185" t="n">
        <v>15616</v>
      </c>
      <c r="F86" s="188" t="s">
        <v>306</v>
      </c>
      <c r="G86" s="190" t="n">
        <v>0.0015</v>
      </c>
      <c r="H86" s="190" t="n">
        <v>9.69E-005</v>
      </c>
      <c r="I86" s="190" t="n">
        <v>-1.0338E-005</v>
      </c>
      <c r="J86" s="190" t="n">
        <v>-8.672E-007</v>
      </c>
      <c r="K86" s="190" t="n">
        <v>0.00151</v>
      </c>
      <c r="L86" s="190" t="n">
        <v>9.78E-005</v>
      </c>
      <c r="M86" s="185" t="n">
        <v>3.7</v>
      </c>
      <c r="N86" s="185" t="n">
        <v>0</v>
      </c>
      <c r="O86" s="185" t="n">
        <v>0</v>
      </c>
      <c r="P86" s="185" t="n">
        <v>0</v>
      </c>
      <c r="Q86" s="185" t="n">
        <v>1</v>
      </c>
      <c r="R86" s="190" t="n">
        <v>1.512E-005</v>
      </c>
      <c r="S86" s="190" t="n">
        <v>9.78E-007</v>
      </c>
      <c r="T86" s="185" t="n">
        <v>4</v>
      </c>
      <c r="U86" s="185" t="n">
        <v>0</v>
      </c>
      <c r="V86" s="185" t="n">
        <v>0</v>
      </c>
      <c r="W86" s="191" t="s">
        <v>2704</v>
      </c>
      <c r="X86" s="192" t="n">
        <v>45215</v>
      </c>
      <c r="Y86" s="188" t="s">
        <v>309</v>
      </c>
      <c r="Z86" s="188"/>
      <c r="AA86" s="188"/>
      <c r="AB86" s="188"/>
      <c r="AC86" s="188"/>
      <c r="AD86" s="185" t="n">
        <v>254</v>
      </c>
      <c r="AE86" s="185" t="n">
        <v>85</v>
      </c>
      <c r="AF86" s="193" t="str">
        <f aca="true">INDIRECT("A"&amp;AD86)</f>
        <v>85-ALL</v>
      </c>
      <c r="AG86" s="193" t="n">
        <f aca="true">INDIRECT("D"&amp;AD86)</f>
        <v>200</v>
      </c>
      <c r="AH86" s="193" t="n">
        <f aca="true">INDIRECT("E"&amp;AD86)</f>
        <v>15616</v>
      </c>
      <c r="AI86" s="194" t="n">
        <f aca="true">INDIRECT("I"&amp;AD86)</f>
        <v>-1.0338E-005</v>
      </c>
      <c r="AJ86" s="194" t="n">
        <f aca="true">INDIRECT("J"&amp;AD86)</f>
        <v>-8.672E-007</v>
      </c>
      <c r="AK86" s="194" t="n">
        <f aca="true">AVERAGE(INDIRECT("K"&amp;AD86):INDIRECT("K"&amp;AD87-1))</f>
        <v>0.00253333333333333</v>
      </c>
      <c r="AL86" s="194" t="n">
        <f aca="true">AVERAGE(INDIRECT("L"&amp;AD86):INDIRECT("L"&amp;AD87-1))</f>
        <v>0.000167</v>
      </c>
      <c r="AM86" s="190" t="n">
        <f aca="false">(ABS(AK86)/AK86*SQRT((AK86)^2+(AL86)^2))</f>
        <v>0.00253883177421778</v>
      </c>
      <c r="AN86" s="188"/>
      <c r="AO86" s="190" t="n">
        <f aca="true">STDEV(INDIRECT("K"&amp;AD86):INDIRECT("K"&amp;AD87-1))</f>
        <v>5.77350269189627E-006</v>
      </c>
    </row>
    <row r="87" customFormat="false" ht="14.25" hidden="false" customHeight="true" outlineLevel="0" collapsed="false">
      <c r="A87" s="188" t="s">
        <v>980</v>
      </c>
      <c r="B87" s="188" t="s">
        <v>305</v>
      </c>
      <c r="C87" s="185" t="n">
        <v>0</v>
      </c>
      <c r="D87" s="185" t="n">
        <v>200</v>
      </c>
      <c r="E87" s="185" t="n">
        <v>15616</v>
      </c>
      <c r="F87" s="188" t="s">
        <v>306</v>
      </c>
      <c r="G87" s="190" t="n">
        <v>0.0015</v>
      </c>
      <c r="H87" s="190" t="n">
        <v>9.67E-005</v>
      </c>
      <c r="I87" s="190" t="n">
        <v>-1.0338E-005</v>
      </c>
      <c r="J87" s="190" t="n">
        <v>-8.672E-007</v>
      </c>
      <c r="K87" s="190" t="n">
        <v>0.00151</v>
      </c>
      <c r="L87" s="190" t="n">
        <v>9.76E-005</v>
      </c>
      <c r="M87" s="185" t="n">
        <v>3.69</v>
      </c>
      <c r="N87" s="185" t="n">
        <v>0</v>
      </c>
      <c r="O87" s="185" t="n">
        <v>0</v>
      </c>
      <c r="P87" s="185" t="n">
        <v>0</v>
      </c>
      <c r="Q87" s="185" t="n">
        <v>1</v>
      </c>
      <c r="R87" s="190" t="n">
        <v>1.512E-005</v>
      </c>
      <c r="S87" s="190" t="n">
        <v>9.757E-007</v>
      </c>
      <c r="T87" s="185" t="n">
        <v>4</v>
      </c>
      <c r="U87" s="185" t="n">
        <v>0</v>
      </c>
      <c r="V87" s="185" t="n">
        <v>0</v>
      </c>
      <c r="W87" s="191" t="s">
        <v>2705</v>
      </c>
      <c r="X87" s="192" t="n">
        <v>45215</v>
      </c>
      <c r="Y87" s="188" t="s">
        <v>309</v>
      </c>
      <c r="Z87" s="188"/>
      <c r="AA87" s="188"/>
      <c r="AB87" s="188"/>
      <c r="AC87" s="188"/>
      <c r="AD87" s="185" t="n">
        <v>257</v>
      </c>
      <c r="AE87" s="185" t="n">
        <v>86</v>
      </c>
      <c r="AF87" s="193" t="str">
        <f aca="true">INDIRECT("A"&amp;AD87)</f>
        <v>86-ALL</v>
      </c>
      <c r="AG87" s="193" t="n">
        <f aca="true">INDIRECT("D"&amp;AD87)</f>
        <v>200</v>
      </c>
      <c r="AH87" s="193" t="n">
        <f aca="true">INDIRECT("E"&amp;AD87)</f>
        <v>15616</v>
      </c>
      <c r="AI87" s="194" t="n">
        <f aca="true">INDIRECT("I"&amp;AD87)</f>
        <v>-1.0338E-005</v>
      </c>
      <c r="AJ87" s="194" t="n">
        <f aca="true">INDIRECT("J"&amp;AD87)</f>
        <v>-8.672E-007</v>
      </c>
      <c r="AK87" s="194" t="n">
        <f aca="true">AVERAGE(INDIRECT("K"&amp;AD87):INDIRECT("K"&amp;AD88-1))</f>
        <v>0.00238</v>
      </c>
      <c r="AL87" s="194" t="n">
        <f aca="true">AVERAGE(INDIRECT("L"&amp;AD87):INDIRECT("L"&amp;AD88-1))</f>
        <v>0.000139166666666667</v>
      </c>
      <c r="AM87" s="190" t="n">
        <f aca="false">(ABS(AK87)/AK87*SQRT((AK87)^2+(AL87)^2))</f>
        <v>0.00238406530135211</v>
      </c>
      <c r="AN87" s="188"/>
      <c r="AO87" s="190" t="n">
        <f aca="true">STDEV(INDIRECT("K"&amp;AD87):INDIRECT("K"&amp;AD88-1))</f>
        <v>0</v>
      </c>
    </row>
    <row r="88" customFormat="false" ht="14.25" hidden="false" customHeight="true" outlineLevel="0" collapsed="false">
      <c r="A88" s="188" t="s">
        <v>980</v>
      </c>
      <c r="B88" s="188" t="s">
        <v>305</v>
      </c>
      <c r="C88" s="185" t="n">
        <v>0</v>
      </c>
      <c r="D88" s="185" t="n">
        <v>200</v>
      </c>
      <c r="E88" s="185" t="n">
        <v>15616</v>
      </c>
      <c r="F88" s="188" t="s">
        <v>306</v>
      </c>
      <c r="G88" s="190" t="n">
        <v>0.0015</v>
      </c>
      <c r="H88" s="190" t="n">
        <v>9.69E-005</v>
      </c>
      <c r="I88" s="190" t="n">
        <v>-1.0338E-005</v>
      </c>
      <c r="J88" s="190" t="n">
        <v>-8.672E-007</v>
      </c>
      <c r="K88" s="190" t="n">
        <v>0.00151</v>
      </c>
      <c r="L88" s="190" t="n">
        <v>9.77E-005</v>
      </c>
      <c r="M88" s="185" t="n">
        <v>3.7</v>
      </c>
      <c r="N88" s="185" t="n">
        <v>0</v>
      </c>
      <c r="O88" s="185" t="n">
        <v>0</v>
      </c>
      <c r="P88" s="185" t="n">
        <v>0</v>
      </c>
      <c r="Q88" s="185" t="n">
        <v>1</v>
      </c>
      <c r="R88" s="190" t="n">
        <v>1.513E-005</v>
      </c>
      <c r="S88" s="190" t="n">
        <v>9.773E-007</v>
      </c>
      <c r="T88" s="185" t="n">
        <v>4</v>
      </c>
      <c r="U88" s="185" t="n">
        <v>0</v>
      </c>
      <c r="V88" s="185" t="n">
        <v>0</v>
      </c>
      <c r="W88" s="191" t="s">
        <v>2706</v>
      </c>
      <c r="X88" s="192" t="n">
        <v>45215</v>
      </c>
      <c r="Y88" s="188" t="s">
        <v>309</v>
      </c>
      <c r="Z88" s="188"/>
      <c r="AA88" s="188"/>
      <c r="AB88" s="188"/>
      <c r="AC88" s="188"/>
      <c r="AD88" s="185" t="n">
        <v>260</v>
      </c>
      <c r="AE88" s="185" t="n">
        <v>87</v>
      </c>
      <c r="AF88" s="193" t="str">
        <f aca="true">INDIRECT("A"&amp;AD88)</f>
        <v>87-ALL</v>
      </c>
      <c r="AG88" s="193" t="n">
        <f aca="true">INDIRECT("D"&amp;AD88)</f>
        <v>200</v>
      </c>
      <c r="AH88" s="193" t="n">
        <f aca="true">INDIRECT("E"&amp;AD88)</f>
        <v>15616</v>
      </c>
      <c r="AI88" s="194" t="n">
        <f aca="true">INDIRECT("I"&amp;AD88)</f>
        <v>-1.0338E-005</v>
      </c>
      <c r="AJ88" s="194" t="n">
        <f aca="true">INDIRECT("J"&amp;AD88)</f>
        <v>-8.672E-007</v>
      </c>
      <c r="AK88" s="194" t="n">
        <f aca="true">AVERAGE(INDIRECT("K"&amp;AD88):INDIRECT("K"&amp;AD89-1))</f>
        <v>0.00219</v>
      </c>
      <c r="AL88" s="194" t="n">
        <f aca="true">AVERAGE(INDIRECT("L"&amp;AD88):INDIRECT("L"&amp;AD89-1))</f>
        <v>0.000125933333333333</v>
      </c>
      <c r="AM88" s="190" t="n">
        <f aca="false">(ABS(AK88)/AK88*SQRT((AK88)^2+(AL88)^2))</f>
        <v>0.00219361783463858</v>
      </c>
      <c r="AN88" s="188"/>
      <c r="AO88" s="190" t="n">
        <f aca="true">STDEV(INDIRECT("K"&amp;AD88):INDIRECT("K"&amp;AD89-1))</f>
        <v>0</v>
      </c>
    </row>
    <row r="89" customFormat="false" ht="14.25" hidden="false" customHeight="true" outlineLevel="0" collapsed="false">
      <c r="A89" s="188" t="s">
        <v>1004</v>
      </c>
      <c r="B89" s="188" t="s">
        <v>305</v>
      </c>
      <c r="C89" s="185" t="n">
        <v>0</v>
      </c>
      <c r="D89" s="185" t="n">
        <v>200</v>
      </c>
      <c r="E89" s="185" t="n">
        <v>15616</v>
      </c>
      <c r="F89" s="188" t="s">
        <v>306</v>
      </c>
      <c r="G89" s="190" t="n">
        <v>0.00156</v>
      </c>
      <c r="H89" s="190" t="n">
        <v>0.0001046</v>
      </c>
      <c r="I89" s="190" t="n">
        <v>-1.0338E-005</v>
      </c>
      <c r="J89" s="190" t="n">
        <v>-8.672E-007</v>
      </c>
      <c r="K89" s="190" t="n">
        <v>0.00157</v>
      </c>
      <c r="L89" s="190" t="n">
        <v>0.0001054</v>
      </c>
      <c r="M89" s="185" t="n">
        <v>3.83</v>
      </c>
      <c r="N89" s="185" t="n">
        <v>0</v>
      </c>
      <c r="O89" s="185" t="n">
        <v>0</v>
      </c>
      <c r="P89" s="185" t="n">
        <v>0</v>
      </c>
      <c r="Q89" s="185" t="n">
        <v>1</v>
      </c>
      <c r="R89" s="190" t="n">
        <v>1.573E-005</v>
      </c>
      <c r="S89" s="190" t="n">
        <v>1.05E-006</v>
      </c>
      <c r="T89" s="185" t="n">
        <v>4</v>
      </c>
      <c r="U89" s="185" t="n">
        <v>0</v>
      </c>
      <c r="V89" s="185" t="n">
        <v>0</v>
      </c>
      <c r="W89" s="191" t="s">
        <v>2707</v>
      </c>
      <c r="X89" s="192" t="n">
        <v>45215</v>
      </c>
      <c r="Y89" s="188" t="s">
        <v>309</v>
      </c>
      <c r="Z89" s="188"/>
      <c r="AA89" s="188"/>
      <c r="AB89" s="188"/>
      <c r="AC89" s="188"/>
      <c r="AD89" s="185" t="n">
        <v>263</v>
      </c>
      <c r="AE89" s="185" t="n">
        <v>88</v>
      </c>
      <c r="AF89" s="193" t="str">
        <f aca="true">INDIRECT("A"&amp;AD89)</f>
        <v>88-ALL</v>
      </c>
      <c r="AG89" s="193" t="n">
        <f aca="true">INDIRECT("D"&amp;AD89)</f>
        <v>200</v>
      </c>
      <c r="AH89" s="193" t="n">
        <f aca="true">INDIRECT("E"&amp;AD89)</f>
        <v>15616</v>
      </c>
      <c r="AI89" s="194" t="n">
        <f aca="true">INDIRECT("I"&amp;AD89)</f>
        <v>-1.0338E-005</v>
      </c>
      <c r="AJ89" s="194" t="n">
        <f aca="true">INDIRECT("J"&amp;AD89)</f>
        <v>-8.672E-007</v>
      </c>
      <c r="AK89" s="194" t="n">
        <f aca="true">AVERAGE(INDIRECT("K"&amp;AD89):INDIRECT("K"&amp;AD90-1))</f>
        <v>0.00408</v>
      </c>
      <c r="AL89" s="194" t="n">
        <f aca="true">AVERAGE(INDIRECT("L"&amp;AD89):INDIRECT("L"&amp;AD90-1))</f>
        <v>0.000199733333333333</v>
      </c>
      <c r="AM89" s="190" t="n">
        <f aca="false">(ABS(AK89)/AK89*SQRT((AK89)^2+(AL89)^2))</f>
        <v>0.00408488597202473</v>
      </c>
      <c r="AN89" s="188"/>
      <c r="AO89" s="190" t="n">
        <f aca="true">STDEV(INDIRECT("K"&amp;AD89):INDIRECT("K"&amp;AD90-1))</f>
        <v>0</v>
      </c>
    </row>
    <row r="90" customFormat="false" ht="14.25" hidden="false" customHeight="true" outlineLevel="0" collapsed="false">
      <c r="A90" s="188" t="s">
        <v>1004</v>
      </c>
      <c r="B90" s="188" t="s">
        <v>305</v>
      </c>
      <c r="C90" s="185" t="n">
        <v>0</v>
      </c>
      <c r="D90" s="185" t="n">
        <v>200</v>
      </c>
      <c r="E90" s="185" t="n">
        <v>15616</v>
      </c>
      <c r="F90" s="188" t="s">
        <v>306</v>
      </c>
      <c r="G90" s="190" t="n">
        <v>0.00156</v>
      </c>
      <c r="H90" s="190" t="n">
        <v>0.0001046</v>
      </c>
      <c r="I90" s="190" t="n">
        <v>-1.0338E-005</v>
      </c>
      <c r="J90" s="190" t="n">
        <v>-8.672E-007</v>
      </c>
      <c r="K90" s="190" t="n">
        <v>0.00157</v>
      </c>
      <c r="L90" s="190" t="n">
        <v>0.0001054</v>
      </c>
      <c r="M90" s="185" t="n">
        <v>3.84</v>
      </c>
      <c r="N90" s="185" t="n">
        <v>0</v>
      </c>
      <c r="O90" s="185" t="n">
        <v>0</v>
      </c>
      <c r="P90" s="185" t="n">
        <v>0</v>
      </c>
      <c r="Q90" s="185" t="n">
        <v>1</v>
      </c>
      <c r="R90" s="190" t="n">
        <v>1.572E-005</v>
      </c>
      <c r="S90" s="190" t="n">
        <v>1.05E-006</v>
      </c>
      <c r="T90" s="185" t="n">
        <v>4</v>
      </c>
      <c r="U90" s="185" t="n">
        <v>0</v>
      </c>
      <c r="V90" s="185" t="n">
        <v>0</v>
      </c>
      <c r="W90" s="191" t="s">
        <v>2708</v>
      </c>
      <c r="X90" s="192" t="n">
        <v>45215</v>
      </c>
      <c r="Y90" s="188" t="s">
        <v>309</v>
      </c>
      <c r="Z90" s="188"/>
      <c r="AA90" s="188"/>
      <c r="AB90" s="188"/>
      <c r="AC90" s="188"/>
      <c r="AD90" s="185" t="n">
        <v>266</v>
      </c>
      <c r="AE90" s="185" t="n">
        <v>89</v>
      </c>
      <c r="AF90" s="193" t="str">
        <f aca="true">INDIRECT("A"&amp;AD90)</f>
        <v>89-ALL</v>
      </c>
      <c r="AG90" s="193" t="n">
        <f aca="true">INDIRECT("D"&amp;AD90)</f>
        <v>200</v>
      </c>
      <c r="AH90" s="193" t="n">
        <f aca="true">INDIRECT("E"&amp;AD90)</f>
        <v>15616</v>
      </c>
      <c r="AI90" s="194" t="n">
        <f aca="true">INDIRECT("I"&amp;AD90)</f>
        <v>-1.0338E-005</v>
      </c>
      <c r="AJ90" s="194" t="n">
        <f aca="true">INDIRECT("J"&amp;AD90)</f>
        <v>-8.672E-007</v>
      </c>
      <c r="AK90" s="194" t="n">
        <f aca="true">AVERAGE(INDIRECT("K"&amp;AD90):INDIRECT("K"&amp;AD91-1))</f>
        <v>0.00154</v>
      </c>
      <c r="AL90" s="194" t="n">
        <f aca="true">AVERAGE(INDIRECT("L"&amp;AD90):INDIRECT("L"&amp;AD91-1))</f>
        <v>0.000108233333333333</v>
      </c>
      <c r="AM90" s="190" t="n">
        <f aca="false">(ABS(AK90)/AK90*SQRT((AK90)^2+(AL90)^2))</f>
        <v>0.00154379870917307</v>
      </c>
      <c r="AN90" s="188"/>
      <c r="AO90" s="190" t="n">
        <f aca="true">STDEV(INDIRECT("K"&amp;AD90):INDIRECT("K"&amp;AD91-1))</f>
        <v>0</v>
      </c>
    </row>
    <row r="91" customFormat="false" ht="14.25" hidden="false" customHeight="true" outlineLevel="0" collapsed="false">
      <c r="A91" s="188" t="s">
        <v>1004</v>
      </c>
      <c r="B91" s="188" t="s">
        <v>305</v>
      </c>
      <c r="C91" s="185" t="n">
        <v>0</v>
      </c>
      <c r="D91" s="185" t="n">
        <v>200</v>
      </c>
      <c r="E91" s="185" t="n">
        <v>15616</v>
      </c>
      <c r="F91" s="188" t="s">
        <v>306</v>
      </c>
      <c r="G91" s="190" t="n">
        <v>0.00156</v>
      </c>
      <c r="H91" s="190" t="n">
        <v>0.0001046</v>
      </c>
      <c r="I91" s="190" t="n">
        <v>-1.0338E-005</v>
      </c>
      <c r="J91" s="190" t="n">
        <v>-8.672E-007</v>
      </c>
      <c r="K91" s="190" t="n">
        <v>0.00157</v>
      </c>
      <c r="L91" s="190" t="n">
        <v>0.0001054</v>
      </c>
      <c r="M91" s="185" t="n">
        <v>3.84</v>
      </c>
      <c r="N91" s="185" t="n">
        <v>0</v>
      </c>
      <c r="O91" s="185" t="n">
        <v>0</v>
      </c>
      <c r="P91" s="185" t="n">
        <v>0</v>
      </c>
      <c r="Q91" s="185" t="n">
        <v>1</v>
      </c>
      <c r="R91" s="190" t="n">
        <v>1.572E-005</v>
      </c>
      <c r="S91" s="190" t="n">
        <v>1.05E-006</v>
      </c>
      <c r="T91" s="185" t="n">
        <v>4</v>
      </c>
      <c r="U91" s="185" t="n">
        <v>0</v>
      </c>
      <c r="V91" s="185" t="n">
        <v>0</v>
      </c>
      <c r="W91" s="191" t="s">
        <v>2709</v>
      </c>
      <c r="X91" s="192" t="n">
        <v>45215</v>
      </c>
      <c r="Y91" s="188" t="s">
        <v>309</v>
      </c>
      <c r="Z91" s="188"/>
      <c r="AA91" s="188"/>
      <c r="AB91" s="188"/>
      <c r="AC91" s="188"/>
      <c r="AD91" s="185" t="n">
        <v>269</v>
      </c>
      <c r="AE91" s="185" t="n">
        <v>90</v>
      </c>
      <c r="AF91" s="193" t="str">
        <f aca="true">INDIRECT("A"&amp;AD91)</f>
        <v>90-ALL</v>
      </c>
      <c r="AG91" s="193" t="n">
        <f aca="true">INDIRECT("D"&amp;AD91)</f>
        <v>200</v>
      </c>
      <c r="AH91" s="193" t="n">
        <f aca="true">INDIRECT("E"&amp;AD91)</f>
        <v>15616</v>
      </c>
      <c r="AI91" s="194" t="n">
        <f aca="true">INDIRECT("I"&amp;AD91)</f>
        <v>-1.0338E-005</v>
      </c>
      <c r="AJ91" s="194" t="n">
        <f aca="true">INDIRECT("J"&amp;AD91)</f>
        <v>-8.672E-007</v>
      </c>
      <c r="AK91" s="194" t="n">
        <f aca="true">AVERAGE(INDIRECT("K"&amp;AD91):INDIRECT("K"&amp;AD92-1))</f>
        <v>0.00132</v>
      </c>
      <c r="AL91" s="194" t="n">
        <f aca="true">AVERAGE(INDIRECT("L"&amp;AD91):INDIRECT("L"&amp;AD92-1))</f>
        <v>9.54333333333333E-005</v>
      </c>
      <c r="AM91" s="190" t="n">
        <f aca="false">(ABS(AK91)/AK91*SQRT((AK91)^2+(AL91)^2))</f>
        <v>0.00132344532229749</v>
      </c>
      <c r="AN91" s="188"/>
      <c r="AO91" s="190" t="n">
        <f aca="true">STDEV(INDIRECT("K"&amp;AD91):INDIRECT("K"&amp;AD92-1))</f>
        <v>0</v>
      </c>
    </row>
    <row r="92" customFormat="false" ht="14.25" hidden="false" customHeight="true" outlineLevel="0" collapsed="false">
      <c r="A92" s="188" t="s">
        <v>1028</v>
      </c>
      <c r="B92" s="188" t="s">
        <v>305</v>
      </c>
      <c r="C92" s="185" t="n">
        <v>0</v>
      </c>
      <c r="D92" s="185" t="n">
        <v>200</v>
      </c>
      <c r="E92" s="185" t="n">
        <v>15616</v>
      </c>
      <c r="F92" s="188" t="s">
        <v>306</v>
      </c>
      <c r="G92" s="190" t="n">
        <v>0.00189</v>
      </c>
      <c r="H92" s="190" t="n">
        <v>0.0001127</v>
      </c>
      <c r="I92" s="190" t="n">
        <v>-1.0338E-005</v>
      </c>
      <c r="J92" s="190" t="n">
        <v>-8.672E-007</v>
      </c>
      <c r="K92" s="190" t="n">
        <v>0.0019</v>
      </c>
      <c r="L92" s="190" t="n">
        <v>0.0001136</v>
      </c>
      <c r="M92" s="185" t="n">
        <v>3.42</v>
      </c>
      <c r="N92" s="185" t="n">
        <v>0</v>
      </c>
      <c r="O92" s="185" t="n">
        <v>0</v>
      </c>
      <c r="P92" s="185" t="n">
        <v>0</v>
      </c>
      <c r="Q92" s="185" t="n">
        <v>1</v>
      </c>
      <c r="R92" s="190" t="n">
        <v>1.902E-005</v>
      </c>
      <c r="S92" s="190" t="n">
        <v>1.14E-006</v>
      </c>
      <c r="T92" s="185" t="n">
        <v>4</v>
      </c>
      <c r="U92" s="185" t="n">
        <v>0</v>
      </c>
      <c r="V92" s="185" t="n">
        <v>0</v>
      </c>
      <c r="W92" s="191" t="s">
        <v>2710</v>
      </c>
      <c r="X92" s="192" t="n">
        <v>45215</v>
      </c>
      <c r="Y92" s="188" t="s">
        <v>309</v>
      </c>
      <c r="Z92" s="188"/>
      <c r="AA92" s="188"/>
      <c r="AB92" s="188"/>
      <c r="AC92" s="188"/>
      <c r="AD92" s="185" t="n">
        <v>272</v>
      </c>
      <c r="AE92" s="185" t="n">
        <v>91</v>
      </c>
      <c r="AF92" s="193" t="str">
        <f aca="true">INDIRECT("A"&amp;AD92)</f>
        <v>91-ALL</v>
      </c>
      <c r="AG92" s="193" t="n">
        <f aca="true">INDIRECT("D"&amp;AD92)</f>
        <v>200</v>
      </c>
      <c r="AH92" s="193" t="n">
        <f aca="true">INDIRECT("E"&amp;AD92)</f>
        <v>15616</v>
      </c>
      <c r="AI92" s="194" t="n">
        <f aca="true">INDIRECT("I"&amp;AD92)</f>
        <v>-1.0338E-005</v>
      </c>
      <c r="AJ92" s="194" t="n">
        <f aca="true">INDIRECT("J"&amp;AD92)</f>
        <v>-8.672E-007</v>
      </c>
      <c r="AK92" s="194" t="n">
        <f aca="true">AVERAGE(INDIRECT("K"&amp;AD92):INDIRECT("K"&amp;AD93-1))</f>
        <v>0.000597176666666667</v>
      </c>
      <c r="AL92" s="194" t="n">
        <f aca="true">AVERAGE(INDIRECT("L"&amp;AD92):INDIRECT("L"&amp;AD93-1))</f>
        <v>2.69366666666667E-005</v>
      </c>
      <c r="AM92" s="190" t="n">
        <f aca="false">(ABS(AK92)/AK92*SQRT((AK92)^2+(AL92)^2))</f>
        <v>0.000597783869991674</v>
      </c>
      <c r="AN92" s="188"/>
      <c r="AO92" s="190" t="n">
        <f aca="true">STDEV(INDIRECT("K"&amp;AD92):INDIRECT("K"&amp;AD93-1))</f>
        <v>4.83356321292404E-007</v>
      </c>
    </row>
    <row r="93" customFormat="false" ht="14.25" hidden="false" customHeight="true" outlineLevel="0" collapsed="false">
      <c r="A93" s="188" t="s">
        <v>1028</v>
      </c>
      <c r="B93" s="188" t="s">
        <v>305</v>
      </c>
      <c r="C93" s="185" t="n">
        <v>0</v>
      </c>
      <c r="D93" s="185" t="n">
        <v>200</v>
      </c>
      <c r="E93" s="185" t="n">
        <v>15616</v>
      </c>
      <c r="F93" s="188" t="s">
        <v>306</v>
      </c>
      <c r="G93" s="190" t="n">
        <v>0.00189</v>
      </c>
      <c r="H93" s="190" t="n">
        <v>0.0001124</v>
      </c>
      <c r="I93" s="190" t="n">
        <v>-1.0338E-005</v>
      </c>
      <c r="J93" s="190" t="n">
        <v>-8.672E-007</v>
      </c>
      <c r="K93" s="190" t="n">
        <v>0.0019</v>
      </c>
      <c r="L93" s="190" t="n">
        <v>0.0001133</v>
      </c>
      <c r="M93" s="185" t="n">
        <v>3.41</v>
      </c>
      <c r="N93" s="185" t="n">
        <v>0</v>
      </c>
      <c r="O93" s="185" t="n">
        <v>0</v>
      </c>
      <c r="P93" s="185" t="n">
        <v>0</v>
      </c>
      <c r="Q93" s="185" t="n">
        <v>1</v>
      </c>
      <c r="R93" s="190" t="n">
        <v>1.902E-005</v>
      </c>
      <c r="S93" s="190" t="n">
        <v>1.13E-006</v>
      </c>
      <c r="T93" s="185" t="n">
        <v>4</v>
      </c>
      <c r="U93" s="185" t="n">
        <v>0</v>
      </c>
      <c r="V93" s="185" t="n">
        <v>0</v>
      </c>
      <c r="W93" s="191" t="s">
        <v>2711</v>
      </c>
      <c r="X93" s="192" t="n">
        <v>45215</v>
      </c>
      <c r="Y93" s="188" t="s">
        <v>309</v>
      </c>
      <c r="Z93" s="188"/>
      <c r="AA93" s="188"/>
      <c r="AB93" s="188"/>
      <c r="AC93" s="188"/>
      <c r="AD93" s="185" t="n">
        <v>275</v>
      </c>
      <c r="AE93" s="185" t="n">
        <v>92</v>
      </c>
      <c r="AF93" s="193" t="str">
        <f aca="true">INDIRECT("A"&amp;AD93)</f>
        <v>92-ALL</v>
      </c>
      <c r="AG93" s="193" t="n">
        <f aca="true">INDIRECT("D"&amp;AD93)</f>
        <v>200</v>
      </c>
      <c r="AH93" s="193" t="n">
        <f aca="true">INDIRECT("E"&amp;AD93)</f>
        <v>15616</v>
      </c>
      <c r="AI93" s="194" t="n">
        <f aca="true">INDIRECT("I"&amp;AD93)</f>
        <v>-1.0338E-005</v>
      </c>
      <c r="AJ93" s="194" t="n">
        <f aca="true">INDIRECT("J"&amp;AD93)</f>
        <v>-8.672E-007</v>
      </c>
      <c r="AK93" s="194" t="n">
        <f aca="true">AVERAGE(INDIRECT("K"&amp;AD93):INDIRECT("K"&amp;AD94-1))</f>
        <v>0.00333</v>
      </c>
      <c r="AL93" s="194" t="n">
        <f aca="true">AVERAGE(INDIRECT("L"&amp;AD93):INDIRECT("L"&amp;AD94-1))</f>
        <v>0.000183633333333333</v>
      </c>
      <c r="AM93" s="190" t="n">
        <f aca="false">(ABS(AK93)/AK93*SQRT((AK93)^2+(AL93)^2))</f>
        <v>0.00333505939993745</v>
      </c>
      <c r="AN93" s="188"/>
      <c r="AO93" s="190" t="n">
        <f aca="true">STDEV(INDIRECT("K"&amp;AD93):INDIRECT("K"&amp;AD94-1))</f>
        <v>0</v>
      </c>
    </row>
    <row r="94" customFormat="false" ht="14.25" hidden="false" customHeight="true" outlineLevel="0" collapsed="false">
      <c r="A94" s="188" t="s">
        <v>1028</v>
      </c>
      <c r="B94" s="188" t="s">
        <v>305</v>
      </c>
      <c r="C94" s="185" t="n">
        <v>0</v>
      </c>
      <c r="D94" s="185" t="n">
        <v>200</v>
      </c>
      <c r="E94" s="185" t="n">
        <v>15616</v>
      </c>
      <c r="F94" s="188" t="s">
        <v>306</v>
      </c>
      <c r="G94" s="190" t="n">
        <v>0.00189</v>
      </c>
      <c r="H94" s="190" t="n">
        <v>0.0001131</v>
      </c>
      <c r="I94" s="190" t="n">
        <v>-1.0338E-005</v>
      </c>
      <c r="J94" s="190" t="n">
        <v>-8.672E-007</v>
      </c>
      <c r="K94" s="190" t="n">
        <v>0.0019</v>
      </c>
      <c r="L94" s="190" t="n">
        <v>0.000114</v>
      </c>
      <c r="M94" s="185" t="n">
        <v>3.43</v>
      </c>
      <c r="N94" s="185" t="n">
        <v>0</v>
      </c>
      <c r="O94" s="185" t="n">
        <v>0</v>
      </c>
      <c r="P94" s="185" t="n">
        <v>0</v>
      </c>
      <c r="Q94" s="185" t="n">
        <v>1</v>
      </c>
      <c r="R94" s="190" t="n">
        <v>1.902E-005</v>
      </c>
      <c r="S94" s="190" t="n">
        <v>1.14E-006</v>
      </c>
      <c r="T94" s="185" t="n">
        <v>4</v>
      </c>
      <c r="U94" s="185" t="n">
        <v>0</v>
      </c>
      <c r="V94" s="185" t="n">
        <v>0</v>
      </c>
      <c r="W94" s="191" t="s">
        <v>2712</v>
      </c>
      <c r="X94" s="192" t="n">
        <v>45215</v>
      </c>
      <c r="Y94" s="188" t="s">
        <v>309</v>
      </c>
      <c r="Z94" s="188"/>
      <c r="AA94" s="188"/>
      <c r="AB94" s="188"/>
      <c r="AC94" s="188"/>
      <c r="AD94" s="185" t="n">
        <v>278</v>
      </c>
      <c r="AE94" s="185" t="n">
        <v>93</v>
      </c>
      <c r="AF94" s="193" t="str">
        <f aca="true">INDIRECT("A"&amp;AD94)</f>
        <v>93-ALL</v>
      </c>
      <c r="AG94" s="193" t="n">
        <f aca="true">INDIRECT("D"&amp;AD94)</f>
        <v>200</v>
      </c>
      <c r="AH94" s="193" t="n">
        <f aca="true">INDIRECT("E"&amp;AD94)</f>
        <v>15616</v>
      </c>
      <c r="AI94" s="194" t="n">
        <f aca="true">INDIRECT("I"&amp;AD94)</f>
        <v>-1.0338E-005</v>
      </c>
      <c r="AJ94" s="194" t="n">
        <f aca="true">INDIRECT("J"&amp;AD94)</f>
        <v>-8.672E-007</v>
      </c>
      <c r="AK94" s="194" t="n">
        <f aca="true">AVERAGE(INDIRECT("K"&amp;AD94):INDIRECT("K"&amp;AD95-1))</f>
        <v>0.00347</v>
      </c>
      <c r="AL94" s="194" t="n">
        <f aca="true">AVERAGE(INDIRECT("L"&amp;AD94):INDIRECT("L"&amp;AD95-1))</f>
        <v>0.000191666666666667</v>
      </c>
      <c r="AM94" s="190" t="n">
        <f aca="false">(ABS(AK94)/AK94*SQRT((AK94)^2+(AL94)^2))</f>
        <v>0.00347528935645812</v>
      </c>
      <c r="AN94" s="188"/>
      <c r="AO94" s="190" t="n">
        <f aca="true">STDEV(INDIRECT("K"&amp;AD94):INDIRECT("K"&amp;AD95-1))</f>
        <v>0</v>
      </c>
    </row>
    <row r="95" customFormat="false" ht="14.25" hidden="false" customHeight="true" outlineLevel="0" collapsed="false">
      <c r="A95" s="188" t="s">
        <v>1053</v>
      </c>
      <c r="B95" s="188" t="s">
        <v>305</v>
      </c>
      <c r="C95" s="185" t="n">
        <v>0</v>
      </c>
      <c r="D95" s="185" t="n">
        <v>200</v>
      </c>
      <c r="E95" s="185" t="n">
        <v>15616</v>
      </c>
      <c r="F95" s="188" t="s">
        <v>306</v>
      </c>
      <c r="G95" s="190" t="n">
        <v>0.00143</v>
      </c>
      <c r="H95" s="190" t="n">
        <v>9.5E-005</v>
      </c>
      <c r="I95" s="190" t="n">
        <v>-1.0338E-005</v>
      </c>
      <c r="J95" s="190" t="n">
        <v>-8.672E-007</v>
      </c>
      <c r="K95" s="190" t="n">
        <v>0.00144</v>
      </c>
      <c r="L95" s="190" t="n">
        <v>9.58E-005</v>
      </c>
      <c r="M95" s="185" t="n">
        <v>3.82</v>
      </c>
      <c r="N95" s="185" t="n">
        <v>0</v>
      </c>
      <c r="O95" s="185" t="n">
        <v>0</v>
      </c>
      <c r="P95" s="185" t="n">
        <v>0</v>
      </c>
      <c r="Q95" s="185" t="n">
        <v>1</v>
      </c>
      <c r="R95" s="190" t="n">
        <v>1.437E-005</v>
      </c>
      <c r="S95" s="190" t="n">
        <v>9.582E-007</v>
      </c>
      <c r="T95" s="185" t="n">
        <v>4</v>
      </c>
      <c r="U95" s="185" t="n">
        <v>0</v>
      </c>
      <c r="V95" s="185" t="n">
        <v>0</v>
      </c>
      <c r="W95" s="191" t="s">
        <v>2713</v>
      </c>
      <c r="X95" s="192" t="n">
        <v>45215</v>
      </c>
      <c r="Y95" s="188" t="s">
        <v>309</v>
      </c>
      <c r="Z95" s="188"/>
      <c r="AA95" s="188"/>
      <c r="AB95" s="188"/>
      <c r="AC95" s="188"/>
      <c r="AD95" s="185" t="n">
        <v>281</v>
      </c>
      <c r="AE95" s="185" t="n">
        <v>94</v>
      </c>
      <c r="AF95" s="193" t="str">
        <f aca="true">INDIRECT("A"&amp;AD95)</f>
        <v>94-ALL</v>
      </c>
      <c r="AG95" s="193" t="n">
        <f aca="true">INDIRECT("D"&amp;AD95)</f>
        <v>200</v>
      </c>
      <c r="AH95" s="193" t="n">
        <f aca="true">INDIRECT("E"&amp;AD95)</f>
        <v>15616</v>
      </c>
      <c r="AI95" s="194" t="n">
        <f aca="true">INDIRECT("I"&amp;AD95)</f>
        <v>-1.0338E-005</v>
      </c>
      <c r="AJ95" s="194" t="n">
        <f aca="true">INDIRECT("J"&amp;AD95)</f>
        <v>-8.672E-007</v>
      </c>
      <c r="AK95" s="194" t="n">
        <f aca="true">AVERAGE(INDIRECT("K"&amp;AD95):INDIRECT("K"&amp;AD96-1))</f>
        <v>0.00199</v>
      </c>
      <c r="AL95" s="194" t="n">
        <f aca="true">AVERAGE(INDIRECT("L"&amp;AD95):INDIRECT("L"&amp;AD96-1))</f>
        <v>0.000135766666666667</v>
      </c>
      <c r="AM95" s="190" t="n">
        <f aca="false">(ABS(AK95)/AK95*SQRT((AK95)^2+(AL95)^2))</f>
        <v>0.0019946259267787</v>
      </c>
      <c r="AN95" s="188"/>
      <c r="AO95" s="190" t="n">
        <f aca="true">STDEV(INDIRECT("K"&amp;AD95):INDIRECT("K"&amp;AD96-1))</f>
        <v>0</v>
      </c>
    </row>
    <row r="96" customFormat="false" ht="14.25" hidden="false" customHeight="true" outlineLevel="0" collapsed="false">
      <c r="A96" s="188" t="s">
        <v>1053</v>
      </c>
      <c r="B96" s="188" t="s">
        <v>305</v>
      </c>
      <c r="C96" s="185" t="n">
        <v>0</v>
      </c>
      <c r="D96" s="185" t="n">
        <v>200</v>
      </c>
      <c r="E96" s="185" t="n">
        <v>15616</v>
      </c>
      <c r="F96" s="188" t="s">
        <v>306</v>
      </c>
      <c r="G96" s="190" t="n">
        <v>0.00143</v>
      </c>
      <c r="H96" s="190" t="n">
        <v>9.5E-005</v>
      </c>
      <c r="I96" s="190" t="n">
        <v>-1.0338E-005</v>
      </c>
      <c r="J96" s="190" t="n">
        <v>-8.672E-007</v>
      </c>
      <c r="K96" s="190" t="n">
        <v>0.00144</v>
      </c>
      <c r="L96" s="190" t="n">
        <v>9.59E-005</v>
      </c>
      <c r="M96" s="185" t="n">
        <v>3.82</v>
      </c>
      <c r="N96" s="185" t="n">
        <v>0</v>
      </c>
      <c r="O96" s="185" t="n">
        <v>0</v>
      </c>
      <c r="P96" s="185" t="n">
        <v>0</v>
      </c>
      <c r="Q96" s="185" t="n">
        <v>1</v>
      </c>
      <c r="R96" s="190" t="n">
        <v>1.436E-005</v>
      </c>
      <c r="S96" s="190" t="n">
        <v>9.586E-007</v>
      </c>
      <c r="T96" s="185" t="n">
        <v>4</v>
      </c>
      <c r="U96" s="185" t="n">
        <v>0</v>
      </c>
      <c r="V96" s="185" t="n">
        <v>0</v>
      </c>
      <c r="W96" s="191" t="s">
        <v>2714</v>
      </c>
      <c r="X96" s="192" t="n">
        <v>45215</v>
      </c>
      <c r="Y96" s="188" t="s">
        <v>309</v>
      </c>
      <c r="Z96" s="188"/>
      <c r="AA96" s="188"/>
      <c r="AB96" s="188"/>
      <c r="AC96" s="188"/>
      <c r="AD96" s="185" t="n">
        <v>284</v>
      </c>
      <c r="AE96" s="185" t="n">
        <v>95</v>
      </c>
      <c r="AF96" s="193" t="str">
        <f aca="true">INDIRECT("A"&amp;AD96)</f>
        <v>95-ALL</v>
      </c>
      <c r="AG96" s="193" t="n">
        <f aca="true">INDIRECT("D"&amp;AD96)</f>
        <v>200</v>
      </c>
      <c r="AH96" s="193" t="n">
        <f aca="true">INDIRECT("E"&amp;AD96)</f>
        <v>15616</v>
      </c>
      <c r="AI96" s="194" t="n">
        <f aca="true">INDIRECT("I"&amp;AD96)</f>
        <v>-1.0338E-005</v>
      </c>
      <c r="AJ96" s="194" t="n">
        <f aca="true">INDIRECT("J"&amp;AD96)</f>
        <v>-8.672E-007</v>
      </c>
      <c r="AK96" s="194" t="n">
        <f aca="true">AVERAGE(INDIRECT("K"&amp;AD96):INDIRECT("K"&amp;AD97-1))</f>
        <v>0.00144</v>
      </c>
      <c r="AL96" s="194" t="n">
        <f aca="true">AVERAGE(INDIRECT("L"&amp;AD96):INDIRECT("L"&amp;AD97-1))</f>
        <v>9.22E-005</v>
      </c>
      <c r="AM96" s="190" t="n">
        <f aca="false">(ABS(AK96)/AK96*SQRT((AK96)^2+(AL96)^2))</f>
        <v>0.00144294866159542</v>
      </c>
      <c r="AN96" s="188"/>
      <c r="AO96" s="190" t="n">
        <f aca="true">STDEV(INDIRECT("K"&amp;AD96):INDIRECT("K"&amp;AD97-1))</f>
        <v>0</v>
      </c>
    </row>
    <row r="97" customFormat="false" ht="14.25" hidden="false" customHeight="true" outlineLevel="0" collapsed="false">
      <c r="A97" s="188" t="s">
        <v>1053</v>
      </c>
      <c r="B97" s="188" t="s">
        <v>305</v>
      </c>
      <c r="C97" s="185" t="n">
        <v>0</v>
      </c>
      <c r="D97" s="185" t="n">
        <v>200</v>
      </c>
      <c r="E97" s="185" t="n">
        <v>15616</v>
      </c>
      <c r="F97" s="188" t="s">
        <v>306</v>
      </c>
      <c r="G97" s="190" t="n">
        <v>0.00143</v>
      </c>
      <c r="H97" s="190" t="n">
        <v>9.53E-005</v>
      </c>
      <c r="I97" s="190" t="n">
        <v>-1.0338E-005</v>
      </c>
      <c r="J97" s="190" t="n">
        <v>-8.672E-007</v>
      </c>
      <c r="K97" s="190" t="n">
        <v>0.00144</v>
      </c>
      <c r="L97" s="190" t="n">
        <v>9.62E-005</v>
      </c>
      <c r="M97" s="185" t="n">
        <v>3.83</v>
      </c>
      <c r="N97" s="185" t="n">
        <v>0</v>
      </c>
      <c r="O97" s="185" t="n">
        <v>0</v>
      </c>
      <c r="P97" s="185" t="n">
        <v>0</v>
      </c>
      <c r="Q97" s="185" t="n">
        <v>1</v>
      </c>
      <c r="R97" s="190" t="n">
        <v>1.436E-005</v>
      </c>
      <c r="S97" s="190" t="n">
        <v>9.616E-007</v>
      </c>
      <c r="T97" s="185" t="n">
        <v>4</v>
      </c>
      <c r="U97" s="185" t="n">
        <v>0</v>
      </c>
      <c r="V97" s="185" t="n">
        <v>0</v>
      </c>
      <c r="W97" s="191" t="s">
        <v>835</v>
      </c>
      <c r="X97" s="192" t="n">
        <v>45215</v>
      </c>
      <c r="Y97" s="188" t="s">
        <v>309</v>
      </c>
      <c r="Z97" s="188"/>
      <c r="AA97" s="188"/>
      <c r="AB97" s="188"/>
      <c r="AC97" s="188"/>
      <c r="AD97" s="185" t="n">
        <v>287</v>
      </c>
      <c r="AE97" s="185" t="n">
        <v>96</v>
      </c>
      <c r="AF97" s="193" t="str">
        <f aca="true">INDIRECT("A"&amp;AD97)</f>
        <v>96-ALL</v>
      </c>
      <c r="AG97" s="193" t="n">
        <f aca="true">INDIRECT("D"&amp;AD97)</f>
        <v>200</v>
      </c>
      <c r="AH97" s="193" t="n">
        <f aca="true">INDIRECT("E"&amp;AD97)</f>
        <v>15616</v>
      </c>
      <c r="AI97" s="194" t="n">
        <f aca="true">INDIRECT("I"&amp;AD97)</f>
        <v>-1.0338E-005</v>
      </c>
      <c r="AJ97" s="194" t="n">
        <f aca="true">INDIRECT("J"&amp;AD97)</f>
        <v>-8.672E-007</v>
      </c>
      <c r="AK97" s="194" t="n">
        <f aca="true">AVERAGE(INDIRECT("K"&amp;AD97):INDIRECT("K"&amp;AD98-1))</f>
        <v>0.00217</v>
      </c>
      <c r="AL97" s="194" t="n">
        <f aca="true">AVERAGE(INDIRECT("L"&amp;AD97):INDIRECT("L"&amp;AD98-1))</f>
        <v>0.0001389</v>
      </c>
      <c r="AM97" s="190" t="n">
        <f aca="false">(ABS(AK97)/AK97*SQRT((AK97)^2+(AL97)^2))</f>
        <v>0.00217444089595464</v>
      </c>
      <c r="AN97" s="188"/>
      <c r="AO97" s="190" t="n">
        <f aca="true">STDEV(INDIRECT("K"&amp;AD97):INDIRECT("K"&amp;AD98-1))</f>
        <v>0</v>
      </c>
    </row>
    <row r="98" customFormat="false" ht="14.25" hidden="false" customHeight="true" outlineLevel="0" collapsed="false">
      <c r="A98" s="188" t="s">
        <v>1077</v>
      </c>
      <c r="B98" s="188" t="s">
        <v>305</v>
      </c>
      <c r="C98" s="185" t="n">
        <v>0</v>
      </c>
      <c r="D98" s="185" t="n">
        <v>200</v>
      </c>
      <c r="E98" s="185" t="n">
        <v>15616</v>
      </c>
      <c r="F98" s="188" t="s">
        <v>306</v>
      </c>
      <c r="G98" s="190" t="n">
        <v>0.00313</v>
      </c>
      <c r="H98" s="190" t="n">
        <v>0.0001623</v>
      </c>
      <c r="I98" s="190" t="n">
        <v>-1.0338E-005</v>
      </c>
      <c r="J98" s="190" t="n">
        <v>-8.672E-007</v>
      </c>
      <c r="K98" s="190" t="n">
        <v>0.00314</v>
      </c>
      <c r="L98" s="190" t="n">
        <v>0.0001632</v>
      </c>
      <c r="M98" s="185" t="n">
        <v>2.97</v>
      </c>
      <c r="N98" s="185" t="n">
        <v>0</v>
      </c>
      <c r="O98" s="185" t="n">
        <v>0</v>
      </c>
      <c r="P98" s="185" t="n">
        <v>0</v>
      </c>
      <c r="Q98" s="185" t="n">
        <v>1</v>
      </c>
      <c r="R98" s="190" t="n">
        <v>3.144E-005</v>
      </c>
      <c r="S98" s="190" t="n">
        <v>1.63E-006</v>
      </c>
      <c r="T98" s="185" t="n">
        <v>4</v>
      </c>
      <c r="U98" s="185" t="n">
        <v>0</v>
      </c>
      <c r="V98" s="185" t="n">
        <v>0</v>
      </c>
      <c r="W98" s="191" t="s">
        <v>2715</v>
      </c>
      <c r="X98" s="192" t="n">
        <v>45215</v>
      </c>
      <c r="Y98" s="188" t="s">
        <v>309</v>
      </c>
      <c r="Z98" s="188"/>
      <c r="AA98" s="188"/>
      <c r="AB98" s="188"/>
      <c r="AC98" s="188"/>
      <c r="AD98" s="185" t="n">
        <v>290</v>
      </c>
      <c r="AE98" s="185" t="n">
        <v>97</v>
      </c>
      <c r="AF98" s="193" t="str">
        <f aca="true">INDIRECT("A"&amp;AD98)</f>
        <v>97-ALL</v>
      </c>
      <c r="AG98" s="193" t="n">
        <f aca="true">INDIRECT("D"&amp;AD98)</f>
        <v>200</v>
      </c>
      <c r="AH98" s="193" t="n">
        <f aca="true">INDIRECT("E"&amp;AD98)</f>
        <v>15616</v>
      </c>
      <c r="AI98" s="194" t="n">
        <f aca="true">INDIRECT("I"&amp;AD98)</f>
        <v>-1.0338E-005</v>
      </c>
      <c r="AJ98" s="194" t="n">
        <f aca="true">INDIRECT("J"&amp;AD98)</f>
        <v>-8.672E-007</v>
      </c>
      <c r="AK98" s="194" t="n">
        <f aca="true">AVERAGE(INDIRECT("K"&amp;AD98):INDIRECT("K"&amp;AD99-1))</f>
        <v>0.00195</v>
      </c>
      <c r="AL98" s="194" t="n">
        <f aca="true">AVERAGE(INDIRECT("L"&amp;AD98):INDIRECT("L"&amp;AD99-1))</f>
        <v>0.0001238</v>
      </c>
      <c r="AM98" s="190" t="n">
        <f aca="false">(ABS(AK98)/AK98*SQRT((AK98)^2+(AL98)^2))</f>
        <v>0.00195392590442934</v>
      </c>
      <c r="AN98" s="188"/>
      <c r="AO98" s="190" t="n">
        <f aca="true">STDEV(INDIRECT("K"&amp;AD98):INDIRECT("K"&amp;AD99-1))</f>
        <v>0</v>
      </c>
    </row>
    <row r="99" customFormat="false" ht="14.25" hidden="false" customHeight="true" outlineLevel="0" collapsed="false">
      <c r="A99" s="188" t="s">
        <v>1077</v>
      </c>
      <c r="B99" s="188" t="s">
        <v>305</v>
      </c>
      <c r="C99" s="185" t="n">
        <v>0</v>
      </c>
      <c r="D99" s="185" t="n">
        <v>200</v>
      </c>
      <c r="E99" s="185" t="n">
        <v>15616</v>
      </c>
      <c r="F99" s="188" t="s">
        <v>306</v>
      </c>
      <c r="G99" s="190" t="n">
        <v>0.00313</v>
      </c>
      <c r="H99" s="190" t="n">
        <v>0.0001626</v>
      </c>
      <c r="I99" s="190" t="n">
        <v>-1.0338E-005</v>
      </c>
      <c r="J99" s="190" t="n">
        <v>-8.672E-007</v>
      </c>
      <c r="K99" s="190" t="n">
        <v>0.00314</v>
      </c>
      <c r="L99" s="190" t="n">
        <v>0.0001634</v>
      </c>
      <c r="M99" s="185" t="n">
        <v>2.98</v>
      </c>
      <c r="N99" s="185" t="n">
        <v>0</v>
      </c>
      <c r="O99" s="185" t="n">
        <v>0</v>
      </c>
      <c r="P99" s="185" t="n">
        <v>0</v>
      </c>
      <c r="Q99" s="185" t="n">
        <v>1</v>
      </c>
      <c r="R99" s="190" t="n">
        <v>3.144E-005</v>
      </c>
      <c r="S99" s="190" t="n">
        <v>1.63E-006</v>
      </c>
      <c r="T99" s="185" t="n">
        <v>4</v>
      </c>
      <c r="U99" s="185" t="n">
        <v>0</v>
      </c>
      <c r="V99" s="185" t="n">
        <v>0</v>
      </c>
      <c r="W99" s="191" t="s">
        <v>2716</v>
      </c>
      <c r="X99" s="192" t="n">
        <v>45215</v>
      </c>
      <c r="Y99" s="188" t="s">
        <v>309</v>
      </c>
      <c r="Z99" s="188"/>
      <c r="AA99" s="188"/>
      <c r="AB99" s="188"/>
      <c r="AC99" s="188"/>
      <c r="AD99" s="185" t="n">
        <v>293</v>
      </c>
      <c r="AE99" s="185" t="n">
        <v>98</v>
      </c>
      <c r="AF99" s="193" t="str">
        <f aca="true">INDIRECT("A"&amp;AD99)</f>
        <v>98-ALL</v>
      </c>
      <c r="AG99" s="193" t="n">
        <f aca="true">INDIRECT("D"&amp;AD99)</f>
        <v>200</v>
      </c>
      <c r="AH99" s="193" t="n">
        <f aca="true">INDIRECT("E"&amp;AD99)</f>
        <v>15616</v>
      </c>
      <c r="AI99" s="194" t="n">
        <f aca="true">INDIRECT("I"&amp;AD99)</f>
        <v>-1.0338E-005</v>
      </c>
      <c r="AJ99" s="194" t="n">
        <f aca="true">INDIRECT("J"&amp;AD99)</f>
        <v>-8.672E-007</v>
      </c>
      <c r="AK99" s="194" t="n">
        <f aca="true">AVERAGE(INDIRECT("K"&amp;AD99):INDIRECT("K"&amp;AD100-1))</f>
        <v>0.00132</v>
      </c>
      <c r="AL99" s="194" t="n">
        <f aca="true">AVERAGE(INDIRECT("L"&amp;AD99):INDIRECT("L"&amp;AD100-1))</f>
        <v>8.8E-005</v>
      </c>
      <c r="AM99" s="190" t="n">
        <f aca="false">(ABS(AK99)/AK99*SQRT((AK99)^2+(AL99)^2))</f>
        <v>0.00132293008129682</v>
      </c>
      <c r="AN99" s="188"/>
      <c r="AO99" s="190" t="n">
        <f aca="true">STDEV(INDIRECT("K"&amp;AD99):INDIRECT("K"&amp;AD100-1))</f>
        <v>0</v>
      </c>
    </row>
    <row r="100" customFormat="false" ht="14.25" hidden="false" customHeight="true" outlineLevel="0" collapsed="false">
      <c r="A100" s="188" t="s">
        <v>1077</v>
      </c>
      <c r="B100" s="188" t="s">
        <v>305</v>
      </c>
      <c r="C100" s="185" t="n">
        <v>0</v>
      </c>
      <c r="D100" s="185" t="n">
        <v>200</v>
      </c>
      <c r="E100" s="185" t="n">
        <v>15616</v>
      </c>
      <c r="F100" s="188" t="s">
        <v>306</v>
      </c>
      <c r="G100" s="190" t="n">
        <v>0.00313</v>
      </c>
      <c r="H100" s="190" t="n">
        <v>0.0001623</v>
      </c>
      <c r="I100" s="190" t="n">
        <v>-1.0338E-005</v>
      </c>
      <c r="J100" s="190" t="n">
        <v>-8.672E-007</v>
      </c>
      <c r="K100" s="190" t="n">
        <v>0.00314</v>
      </c>
      <c r="L100" s="190" t="n">
        <v>0.0001632</v>
      </c>
      <c r="M100" s="185" t="n">
        <v>2.97</v>
      </c>
      <c r="N100" s="185" t="n">
        <v>0</v>
      </c>
      <c r="O100" s="185" t="n">
        <v>0</v>
      </c>
      <c r="P100" s="185" t="n">
        <v>0</v>
      </c>
      <c r="Q100" s="185" t="n">
        <v>1</v>
      </c>
      <c r="R100" s="190" t="n">
        <v>3.144E-005</v>
      </c>
      <c r="S100" s="190" t="n">
        <v>1.63E-006</v>
      </c>
      <c r="T100" s="185" t="n">
        <v>4</v>
      </c>
      <c r="U100" s="185" t="n">
        <v>0</v>
      </c>
      <c r="V100" s="185" t="n">
        <v>0</v>
      </c>
      <c r="W100" s="191" t="s">
        <v>2717</v>
      </c>
      <c r="X100" s="192" t="n">
        <v>45215</v>
      </c>
      <c r="Y100" s="188" t="s">
        <v>309</v>
      </c>
      <c r="Z100" s="188"/>
      <c r="AA100" s="188"/>
      <c r="AB100" s="188"/>
      <c r="AC100" s="188"/>
      <c r="AD100" s="185" t="n">
        <v>296</v>
      </c>
      <c r="AE100" s="185" t="n">
        <v>99</v>
      </c>
      <c r="AF100" s="193" t="str">
        <f aca="true">INDIRECT("A"&amp;AD100)</f>
        <v>99-ALL</v>
      </c>
      <c r="AG100" s="193" t="n">
        <f aca="true">INDIRECT("D"&amp;AD100)</f>
        <v>200</v>
      </c>
      <c r="AH100" s="193" t="n">
        <f aca="true">INDIRECT("E"&amp;AD100)</f>
        <v>15616</v>
      </c>
      <c r="AI100" s="194" t="n">
        <f aca="true">INDIRECT("I"&amp;AD100)</f>
        <v>-1.0338E-005</v>
      </c>
      <c r="AJ100" s="194" t="n">
        <f aca="true">INDIRECT("J"&amp;AD100)</f>
        <v>-8.672E-007</v>
      </c>
      <c r="AK100" s="194" t="n">
        <f aca="true">AVERAGE(INDIRECT("K"&amp;AD100):INDIRECT("K"&amp;AD101-1))</f>
        <v>0.00192</v>
      </c>
      <c r="AL100" s="194" t="n">
        <f aca="true">AVERAGE(INDIRECT("L"&amp;AD100):INDIRECT("L"&amp;AD101-1))</f>
        <v>0.000139666666666667</v>
      </c>
      <c r="AM100" s="190" t="n">
        <f aca="false">(ABS(AK100)/AK100*SQRT((AK100)^2+(AL100)^2))</f>
        <v>0.00192507318764191</v>
      </c>
      <c r="AN100" s="188"/>
      <c r="AO100" s="190" t="n">
        <f aca="true">STDEV(INDIRECT("K"&amp;AD100):INDIRECT("K"&amp;AD101-1))</f>
        <v>0</v>
      </c>
    </row>
    <row r="101" customFormat="false" ht="14.25" hidden="false" customHeight="true" outlineLevel="0" collapsed="false">
      <c r="A101" s="188" t="s">
        <v>1101</v>
      </c>
      <c r="B101" s="188" t="s">
        <v>305</v>
      </c>
      <c r="C101" s="185" t="n">
        <v>0</v>
      </c>
      <c r="D101" s="185" t="n">
        <v>200</v>
      </c>
      <c r="E101" s="185" t="n">
        <v>15616</v>
      </c>
      <c r="F101" s="188" t="s">
        <v>306</v>
      </c>
      <c r="G101" s="190" t="n">
        <v>0.00189</v>
      </c>
      <c r="H101" s="190" t="n">
        <v>0.0001199</v>
      </c>
      <c r="I101" s="190" t="n">
        <v>-1.0338E-005</v>
      </c>
      <c r="J101" s="190" t="n">
        <v>-8.672E-007</v>
      </c>
      <c r="K101" s="190" t="n">
        <v>0.0019</v>
      </c>
      <c r="L101" s="190" t="n">
        <v>0.0001208</v>
      </c>
      <c r="M101" s="185" t="n">
        <v>3.65</v>
      </c>
      <c r="N101" s="185" t="n">
        <v>0</v>
      </c>
      <c r="O101" s="185" t="n">
        <v>0</v>
      </c>
      <c r="P101" s="185" t="n">
        <v>0</v>
      </c>
      <c r="Q101" s="185" t="n">
        <v>1</v>
      </c>
      <c r="R101" s="190" t="n">
        <v>1.895E-005</v>
      </c>
      <c r="S101" s="190" t="n">
        <v>1.21E-006</v>
      </c>
      <c r="T101" s="185" t="n">
        <v>4</v>
      </c>
      <c r="U101" s="185" t="n">
        <v>0</v>
      </c>
      <c r="V101" s="185" t="n">
        <v>0</v>
      </c>
      <c r="W101" s="191" t="s">
        <v>2718</v>
      </c>
      <c r="X101" s="192" t="n">
        <v>45215</v>
      </c>
      <c r="Y101" s="188" t="s">
        <v>309</v>
      </c>
      <c r="Z101" s="188"/>
      <c r="AA101" s="188"/>
      <c r="AB101" s="188"/>
      <c r="AC101" s="188"/>
      <c r="AD101" s="185" t="n">
        <v>299</v>
      </c>
      <c r="AE101" s="185" t="n">
        <v>100</v>
      </c>
      <c r="AF101" s="193" t="str">
        <f aca="true">INDIRECT("A"&amp;AD101)</f>
        <v>100-ALL</v>
      </c>
      <c r="AG101" s="193" t="n">
        <f aca="true">INDIRECT("D"&amp;AD101)</f>
        <v>200</v>
      </c>
      <c r="AH101" s="193" t="n">
        <f aca="true">INDIRECT("E"&amp;AD101)</f>
        <v>15616</v>
      </c>
      <c r="AI101" s="194" t="n">
        <f aca="true">INDIRECT("I"&amp;AD101)</f>
        <v>-1.0338E-005</v>
      </c>
      <c r="AJ101" s="194" t="n">
        <f aca="true">INDIRECT("J"&amp;AD101)</f>
        <v>-8.672E-007</v>
      </c>
      <c r="AK101" s="194" t="n">
        <f aca="true">AVERAGE(INDIRECT("K"&amp;AD101):INDIRECT("K"&amp;AD102-1))</f>
        <v>0.00197</v>
      </c>
      <c r="AL101" s="194" t="n">
        <f aca="true">AVERAGE(INDIRECT("L"&amp;AD101):INDIRECT("L"&amp;AD102-1))</f>
        <v>0.000127933333333333</v>
      </c>
      <c r="AM101" s="190" t="n">
        <f aca="false">(ABS(AK101)/AK101*SQRT((AK101)^2+(AL101)^2))</f>
        <v>0.0019741496746138</v>
      </c>
      <c r="AN101" s="188"/>
      <c r="AO101" s="190" t="n">
        <f aca="true">STDEV(INDIRECT("K"&amp;AD101):INDIRECT("K"&amp;AD102-1))</f>
        <v>0</v>
      </c>
    </row>
    <row r="102" customFormat="false" ht="14.25" hidden="false" customHeight="true" outlineLevel="0" collapsed="false">
      <c r="A102" s="188" t="s">
        <v>1101</v>
      </c>
      <c r="B102" s="188" t="s">
        <v>305</v>
      </c>
      <c r="C102" s="185" t="n">
        <v>0</v>
      </c>
      <c r="D102" s="185" t="n">
        <v>200</v>
      </c>
      <c r="E102" s="185" t="n">
        <v>15616</v>
      </c>
      <c r="F102" s="188" t="s">
        <v>306</v>
      </c>
      <c r="G102" s="190" t="n">
        <v>0.00189</v>
      </c>
      <c r="H102" s="190" t="n">
        <v>0.0001215</v>
      </c>
      <c r="I102" s="190" t="n">
        <v>-1.0338E-005</v>
      </c>
      <c r="J102" s="190" t="n">
        <v>-8.672E-007</v>
      </c>
      <c r="K102" s="190" t="n">
        <v>0.0019</v>
      </c>
      <c r="L102" s="190" t="n">
        <v>0.0001224</v>
      </c>
      <c r="M102" s="185" t="n">
        <v>3.69</v>
      </c>
      <c r="N102" s="185" t="n">
        <v>0</v>
      </c>
      <c r="O102" s="185" t="n">
        <v>0</v>
      </c>
      <c r="P102" s="185" t="n">
        <v>0</v>
      </c>
      <c r="Q102" s="185" t="n">
        <v>1</v>
      </c>
      <c r="R102" s="190" t="n">
        <v>1.895E-005</v>
      </c>
      <c r="S102" s="190" t="n">
        <v>1.22E-006</v>
      </c>
      <c r="T102" s="185" t="n">
        <v>4</v>
      </c>
      <c r="U102" s="185" t="n">
        <v>0</v>
      </c>
      <c r="V102" s="185" t="n">
        <v>0</v>
      </c>
      <c r="W102" s="191" t="s">
        <v>2719</v>
      </c>
      <c r="X102" s="192" t="n">
        <v>45215</v>
      </c>
      <c r="Y102" s="188" t="s">
        <v>309</v>
      </c>
      <c r="Z102" s="188"/>
      <c r="AA102" s="188"/>
      <c r="AB102" s="188"/>
      <c r="AC102" s="188"/>
      <c r="AD102" s="185" t="n">
        <v>302</v>
      </c>
      <c r="AE102" s="185" t="n">
        <v>101</v>
      </c>
      <c r="AF102" s="185" t="n">
        <v>0</v>
      </c>
      <c r="AG102" s="185" t="n">
        <v>0</v>
      </c>
      <c r="AH102" s="185" t="n">
        <v>0</v>
      </c>
      <c r="AI102" s="190" t="n">
        <v>0</v>
      </c>
      <c r="AJ102" s="190" t="n">
        <v>0</v>
      </c>
      <c r="AK102" s="190" t="s">
        <v>2720</v>
      </c>
      <c r="AL102" s="190" t="s">
        <v>2720</v>
      </c>
      <c r="AM102" s="190" t="s">
        <v>2720</v>
      </c>
      <c r="AN102" s="188"/>
      <c r="AO102" s="190" t="s">
        <v>2720</v>
      </c>
    </row>
    <row r="103" customFormat="false" ht="14.25" hidden="false" customHeight="true" outlineLevel="0" collapsed="false">
      <c r="A103" s="188" t="s">
        <v>1101</v>
      </c>
      <c r="B103" s="188" t="s">
        <v>305</v>
      </c>
      <c r="C103" s="185" t="n">
        <v>0</v>
      </c>
      <c r="D103" s="185" t="n">
        <v>200</v>
      </c>
      <c r="E103" s="185" t="n">
        <v>15616</v>
      </c>
      <c r="F103" s="188" t="s">
        <v>306</v>
      </c>
      <c r="G103" s="190" t="n">
        <v>0.00188</v>
      </c>
      <c r="H103" s="190" t="n">
        <v>0.0001199</v>
      </c>
      <c r="I103" s="190" t="n">
        <v>-1.0338E-005</v>
      </c>
      <c r="J103" s="190" t="n">
        <v>-8.672E-007</v>
      </c>
      <c r="K103" s="190" t="n">
        <v>0.0019</v>
      </c>
      <c r="L103" s="190" t="n">
        <v>0.0001207</v>
      </c>
      <c r="M103" s="185" t="n">
        <v>3.65</v>
      </c>
      <c r="N103" s="185" t="n">
        <v>0</v>
      </c>
      <c r="O103" s="185" t="n">
        <v>0</v>
      </c>
      <c r="P103" s="185" t="n">
        <v>0</v>
      </c>
      <c r="Q103" s="185" t="n">
        <v>1</v>
      </c>
      <c r="R103" s="190" t="n">
        <v>1.895E-005</v>
      </c>
      <c r="S103" s="190" t="n">
        <v>1.21E-006</v>
      </c>
      <c r="T103" s="185" t="n">
        <v>4</v>
      </c>
      <c r="U103" s="185" t="n">
        <v>0</v>
      </c>
      <c r="V103" s="185" t="n">
        <v>0</v>
      </c>
      <c r="W103" s="191" t="s">
        <v>2721</v>
      </c>
      <c r="X103" s="192" t="n">
        <v>45215</v>
      </c>
      <c r="Y103" s="188" t="s">
        <v>309</v>
      </c>
      <c r="Z103" s="188"/>
      <c r="AA103" s="188"/>
      <c r="AB103" s="188"/>
      <c r="AC103" s="188"/>
      <c r="AD103" s="185"/>
      <c r="AE103" s="185"/>
      <c r="AF103" s="185"/>
      <c r="AG103" s="185"/>
      <c r="AH103" s="185"/>
      <c r="AI103" s="190"/>
      <c r="AJ103" s="190"/>
      <c r="AK103" s="190"/>
      <c r="AL103" s="190"/>
      <c r="AM103" s="190"/>
      <c r="AN103" s="188"/>
      <c r="AO103" s="190"/>
    </row>
    <row r="104" customFormat="false" ht="14.25" hidden="false" customHeight="true" outlineLevel="0" collapsed="false">
      <c r="A104" s="188" t="s">
        <v>1125</v>
      </c>
      <c r="B104" s="188" t="s">
        <v>305</v>
      </c>
      <c r="C104" s="185" t="n">
        <v>0</v>
      </c>
      <c r="D104" s="185" t="n">
        <v>200</v>
      </c>
      <c r="E104" s="185" t="n">
        <v>15616</v>
      </c>
      <c r="F104" s="188" t="s">
        <v>306</v>
      </c>
      <c r="G104" s="190" t="n">
        <v>0.000812</v>
      </c>
      <c r="H104" s="190" t="n">
        <v>5.43E-005</v>
      </c>
      <c r="I104" s="190" t="n">
        <v>-1.0338E-005</v>
      </c>
      <c r="J104" s="190" t="n">
        <v>-8.672E-007</v>
      </c>
      <c r="K104" s="190" t="n">
        <v>0.00082235</v>
      </c>
      <c r="L104" s="190" t="n">
        <v>5.517E-005</v>
      </c>
      <c r="M104" s="185" t="n">
        <v>3.84</v>
      </c>
      <c r="N104" s="185" t="n">
        <v>0</v>
      </c>
      <c r="O104" s="185" t="n">
        <v>0</v>
      </c>
      <c r="P104" s="185" t="n">
        <v>0</v>
      </c>
      <c r="Q104" s="185" t="n">
        <v>1</v>
      </c>
      <c r="R104" s="190" t="n">
        <v>8.22E-006</v>
      </c>
      <c r="S104" s="190" t="n">
        <v>5.517E-007</v>
      </c>
      <c r="T104" s="185" t="n">
        <v>4</v>
      </c>
      <c r="U104" s="185" t="n">
        <v>0</v>
      </c>
      <c r="V104" s="185" t="n">
        <v>0</v>
      </c>
      <c r="W104" s="191" t="s">
        <v>2722</v>
      </c>
      <c r="X104" s="192" t="n">
        <v>45215</v>
      </c>
      <c r="Y104" s="188" t="s">
        <v>309</v>
      </c>
      <c r="Z104" s="188"/>
      <c r="AA104" s="188"/>
      <c r="AB104" s="188"/>
      <c r="AC104" s="188"/>
      <c r="AD104" s="185"/>
      <c r="AE104" s="185"/>
      <c r="AF104" s="185"/>
      <c r="AG104" s="185"/>
      <c r="AH104" s="185"/>
      <c r="AI104" s="190"/>
      <c r="AJ104" s="190"/>
      <c r="AK104" s="190"/>
      <c r="AL104" s="190"/>
      <c r="AM104" s="190"/>
      <c r="AN104" s="188"/>
      <c r="AO104" s="190"/>
    </row>
    <row r="105" customFormat="false" ht="14.25" hidden="false" customHeight="true" outlineLevel="0" collapsed="false">
      <c r="A105" s="188" t="s">
        <v>1125</v>
      </c>
      <c r="B105" s="188" t="s">
        <v>305</v>
      </c>
      <c r="C105" s="185" t="n">
        <v>0</v>
      </c>
      <c r="D105" s="185" t="n">
        <v>200</v>
      </c>
      <c r="E105" s="185" t="n">
        <v>15616</v>
      </c>
      <c r="F105" s="188" t="s">
        <v>306</v>
      </c>
      <c r="G105" s="190" t="n">
        <v>0.000813</v>
      </c>
      <c r="H105" s="190" t="n">
        <v>5.369E-005</v>
      </c>
      <c r="I105" s="190" t="n">
        <v>-1.0338E-005</v>
      </c>
      <c r="J105" s="190" t="n">
        <v>-8.672E-007</v>
      </c>
      <c r="K105" s="190" t="n">
        <v>0.000823</v>
      </c>
      <c r="L105" s="190" t="n">
        <v>5.456E-005</v>
      </c>
      <c r="M105" s="185" t="n">
        <v>3.79</v>
      </c>
      <c r="N105" s="185" t="n">
        <v>0</v>
      </c>
      <c r="O105" s="185" t="n">
        <v>0</v>
      </c>
      <c r="P105" s="185" t="n">
        <v>0</v>
      </c>
      <c r="Q105" s="185" t="n">
        <v>1</v>
      </c>
      <c r="R105" s="190" t="n">
        <v>8.23E-006</v>
      </c>
      <c r="S105" s="190" t="n">
        <v>5.456E-007</v>
      </c>
      <c r="T105" s="185" t="n">
        <v>4</v>
      </c>
      <c r="U105" s="185" t="n">
        <v>0</v>
      </c>
      <c r="V105" s="185" t="n">
        <v>0</v>
      </c>
      <c r="W105" s="191" t="s">
        <v>2723</v>
      </c>
      <c r="X105" s="192" t="n">
        <v>45215</v>
      </c>
      <c r="Y105" s="188" t="s">
        <v>309</v>
      </c>
      <c r="Z105" s="188"/>
      <c r="AA105" s="188"/>
      <c r="AB105" s="188"/>
      <c r="AC105" s="188"/>
      <c r="AD105" s="185"/>
      <c r="AE105" s="185"/>
      <c r="AF105" s="185"/>
      <c r="AG105" s="185"/>
      <c r="AH105" s="185"/>
      <c r="AI105" s="190"/>
      <c r="AJ105" s="190"/>
      <c r="AK105" s="190"/>
      <c r="AL105" s="190"/>
      <c r="AM105" s="190"/>
      <c r="AN105" s="188"/>
      <c r="AO105" s="190"/>
    </row>
    <row r="106" customFormat="false" ht="14.25" hidden="false" customHeight="true" outlineLevel="0" collapsed="false">
      <c r="A106" s="188" t="s">
        <v>1125</v>
      </c>
      <c r="B106" s="188" t="s">
        <v>305</v>
      </c>
      <c r="C106" s="185" t="n">
        <v>0</v>
      </c>
      <c r="D106" s="185" t="n">
        <v>200</v>
      </c>
      <c r="E106" s="185" t="n">
        <v>15616</v>
      </c>
      <c r="F106" s="188" t="s">
        <v>306</v>
      </c>
      <c r="G106" s="190" t="n">
        <v>0.000812</v>
      </c>
      <c r="H106" s="190" t="n">
        <v>5.415E-005</v>
      </c>
      <c r="I106" s="190" t="n">
        <v>-1.0338E-005</v>
      </c>
      <c r="J106" s="190" t="n">
        <v>-8.672E-007</v>
      </c>
      <c r="K106" s="190" t="n">
        <v>0.00082272</v>
      </c>
      <c r="L106" s="190" t="n">
        <v>5.502E-005</v>
      </c>
      <c r="M106" s="185" t="n">
        <v>3.83</v>
      </c>
      <c r="N106" s="185" t="n">
        <v>0</v>
      </c>
      <c r="O106" s="185" t="n">
        <v>0</v>
      </c>
      <c r="P106" s="185" t="n">
        <v>0</v>
      </c>
      <c r="Q106" s="185" t="n">
        <v>1</v>
      </c>
      <c r="R106" s="190" t="n">
        <v>8.23E-006</v>
      </c>
      <c r="S106" s="190" t="n">
        <v>5.502E-007</v>
      </c>
      <c r="T106" s="185" t="n">
        <v>4</v>
      </c>
      <c r="U106" s="185" t="n">
        <v>0</v>
      </c>
      <c r="V106" s="185" t="n">
        <v>0</v>
      </c>
      <c r="W106" s="191" t="s">
        <v>2724</v>
      </c>
      <c r="X106" s="192" t="n">
        <v>45215</v>
      </c>
      <c r="Y106" s="188" t="s">
        <v>309</v>
      </c>
      <c r="Z106" s="188"/>
      <c r="AA106" s="188"/>
      <c r="AB106" s="188"/>
      <c r="AC106" s="188"/>
      <c r="AD106" s="185"/>
      <c r="AE106" s="185"/>
      <c r="AF106" s="185"/>
      <c r="AG106" s="185"/>
      <c r="AH106" s="185"/>
      <c r="AI106" s="190"/>
      <c r="AJ106" s="190"/>
      <c r="AK106" s="190"/>
      <c r="AL106" s="190"/>
      <c r="AM106" s="190"/>
      <c r="AN106" s="188"/>
      <c r="AO106" s="190"/>
    </row>
    <row r="107" customFormat="false" ht="14.25" hidden="false" customHeight="true" outlineLevel="0" collapsed="false">
      <c r="A107" s="188" t="s">
        <v>1149</v>
      </c>
      <c r="B107" s="188" t="s">
        <v>305</v>
      </c>
      <c r="C107" s="185" t="n">
        <v>0</v>
      </c>
      <c r="D107" s="185" t="n">
        <v>200</v>
      </c>
      <c r="E107" s="185" t="n">
        <v>15616</v>
      </c>
      <c r="F107" s="188" t="s">
        <v>306</v>
      </c>
      <c r="G107" s="190" t="n">
        <v>0.00262</v>
      </c>
      <c r="H107" s="190" t="n">
        <v>0.0001481</v>
      </c>
      <c r="I107" s="190" t="n">
        <v>-1.0338E-005</v>
      </c>
      <c r="J107" s="190" t="n">
        <v>-8.672E-007</v>
      </c>
      <c r="K107" s="190" t="n">
        <v>0.00263</v>
      </c>
      <c r="L107" s="190" t="n">
        <v>0.0001489</v>
      </c>
      <c r="M107" s="185" t="n">
        <v>3.25</v>
      </c>
      <c r="N107" s="185" t="n">
        <v>0</v>
      </c>
      <c r="O107" s="185" t="n">
        <v>0</v>
      </c>
      <c r="P107" s="185" t="n">
        <v>0</v>
      </c>
      <c r="Q107" s="185" t="n">
        <v>1</v>
      </c>
      <c r="R107" s="190" t="n">
        <v>2.626E-005</v>
      </c>
      <c r="S107" s="190" t="n">
        <v>1.49E-006</v>
      </c>
      <c r="T107" s="185" t="n">
        <v>4</v>
      </c>
      <c r="U107" s="185" t="n">
        <v>0</v>
      </c>
      <c r="V107" s="185" t="n">
        <v>0</v>
      </c>
      <c r="W107" s="191" t="s">
        <v>2725</v>
      </c>
      <c r="X107" s="192" t="n">
        <v>45215</v>
      </c>
      <c r="Y107" s="188" t="s">
        <v>309</v>
      </c>
      <c r="Z107" s="188"/>
      <c r="AA107" s="188"/>
      <c r="AB107" s="188"/>
      <c r="AC107" s="188"/>
      <c r="AD107" s="185"/>
      <c r="AE107" s="185"/>
      <c r="AF107" s="185"/>
      <c r="AG107" s="185"/>
      <c r="AH107" s="185"/>
      <c r="AI107" s="190"/>
      <c r="AJ107" s="190"/>
      <c r="AK107" s="190"/>
      <c r="AL107" s="190"/>
      <c r="AM107" s="190"/>
      <c r="AN107" s="188"/>
      <c r="AO107" s="190"/>
    </row>
    <row r="108" customFormat="false" ht="14.25" hidden="false" customHeight="true" outlineLevel="0" collapsed="false">
      <c r="A108" s="188" t="s">
        <v>1149</v>
      </c>
      <c r="B108" s="188" t="s">
        <v>305</v>
      </c>
      <c r="C108" s="185" t="n">
        <v>0</v>
      </c>
      <c r="D108" s="185" t="n">
        <v>200</v>
      </c>
      <c r="E108" s="185" t="n">
        <v>15616</v>
      </c>
      <c r="F108" s="188" t="s">
        <v>306</v>
      </c>
      <c r="G108" s="190" t="n">
        <v>0.00262</v>
      </c>
      <c r="H108" s="190" t="n">
        <v>0.0001476</v>
      </c>
      <c r="I108" s="190" t="n">
        <v>-1.0338E-005</v>
      </c>
      <c r="J108" s="190" t="n">
        <v>-8.672E-007</v>
      </c>
      <c r="K108" s="190" t="n">
        <v>0.00263</v>
      </c>
      <c r="L108" s="190" t="n">
        <v>0.0001485</v>
      </c>
      <c r="M108" s="185" t="n">
        <v>3.24</v>
      </c>
      <c r="N108" s="185" t="n">
        <v>0</v>
      </c>
      <c r="O108" s="185" t="n">
        <v>0</v>
      </c>
      <c r="P108" s="185" t="n">
        <v>0</v>
      </c>
      <c r="Q108" s="185" t="n">
        <v>1</v>
      </c>
      <c r="R108" s="190" t="n">
        <v>2.626E-005</v>
      </c>
      <c r="S108" s="190" t="n">
        <v>1.48E-006</v>
      </c>
      <c r="T108" s="185" t="n">
        <v>4</v>
      </c>
      <c r="U108" s="185" t="n">
        <v>0</v>
      </c>
      <c r="V108" s="185" t="n">
        <v>0</v>
      </c>
      <c r="W108" s="191" t="s">
        <v>2726</v>
      </c>
      <c r="X108" s="192" t="n">
        <v>45215</v>
      </c>
      <c r="Y108" s="188" t="s">
        <v>309</v>
      </c>
      <c r="Z108" s="188"/>
      <c r="AA108" s="188"/>
      <c r="AB108" s="188"/>
      <c r="AC108" s="188"/>
      <c r="AD108" s="185"/>
      <c r="AE108" s="185"/>
      <c r="AF108" s="185"/>
      <c r="AG108" s="185"/>
      <c r="AH108" s="185"/>
      <c r="AI108" s="190"/>
      <c r="AJ108" s="190"/>
      <c r="AK108" s="190"/>
      <c r="AL108" s="190"/>
      <c r="AM108" s="190"/>
      <c r="AN108" s="188"/>
      <c r="AO108" s="190"/>
    </row>
    <row r="109" customFormat="false" ht="14.25" hidden="false" customHeight="true" outlineLevel="0" collapsed="false">
      <c r="A109" s="188" t="s">
        <v>1149</v>
      </c>
      <c r="B109" s="188" t="s">
        <v>305</v>
      </c>
      <c r="C109" s="185" t="n">
        <v>0</v>
      </c>
      <c r="D109" s="185" t="n">
        <v>200</v>
      </c>
      <c r="E109" s="185" t="n">
        <v>15616</v>
      </c>
      <c r="F109" s="188" t="s">
        <v>306</v>
      </c>
      <c r="G109" s="190" t="n">
        <v>0.00262</v>
      </c>
      <c r="H109" s="190" t="n">
        <v>0.000147</v>
      </c>
      <c r="I109" s="190" t="n">
        <v>-1.0338E-005</v>
      </c>
      <c r="J109" s="190" t="n">
        <v>-8.672E-007</v>
      </c>
      <c r="K109" s="190" t="n">
        <v>0.00263</v>
      </c>
      <c r="L109" s="190" t="n">
        <v>0.0001479</v>
      </c>
      <c r="M109" s="185" t="n">
        <v>3.22</v>
      </c>
      <c r="N109" s="185" t="n">
        <v>0</v>
      </c>
      <c r="O109" s="185" t="n">
        <v>0</v>
      </c>
      <c r="P109" s="185" t="n">
        <v>0</v>
      </c>
      <c r="Q109" s="185" t="n">
        <v>1</v>
      </c>
      <c r="R109" s="190" t="n">
        <v>2.626E-005</v>
      </c>
      <c r="S109" s="190" t="n">
        <v>1.48E-006</v>
      </c>
      <c r="T109" s="185" t="n">
        <v>4</v>
      </c>
      <c r="U109" s="185" t="n">
        <v>0</v>
      </c>
      <c r="V109" s="185" t="n">
        <v>0</v>
      </c>
      <c r="W109" s="191" t="s">
        <v>2727</v>
      </c>
      <c r="X109" s="192" t="n">
        <v>45215</v>
      </c>
      <c r="Y109" s="188" t="s">
        <v>309</v>
      </c>
      <c r="Z109" s="188"/>
      <c r="AA109" s="188"/>
      <c r="AB109" s="188"/>
      <c r="AC109" s="188"/>
      <c r="AD109" s="185"/>
      <c r="AE109" s="185"/>
      <c r="AF109" s="185"/>
      <c r="AG109" s="185"/>
      <c r="AH109" s="185"/>
      <c r="AI109" s="190"/>
      <c r="AJ109" s="190"/>
      <c r="AK109" s="190"/>
      <c r="AL109" s="190"/>
      <c r="AM109" s="190"/>
      <c r="AN109" s="188"/>
      <c r="AO109" s="190"/>
    </row>
    <row r="110" customFormat="false" ht="14.25" hidden="false" customHeight="true" outlineLevel="0" collapsed="false">
      <c r="A110" s="188" t="s">
        <v>1173</v>
      </c>
      <c r="B110" s="188" t="s">
        <v>305</v>
      </c>
      <c r="C110" s="185" t="n">
        <v>0</v>
      </c>
      <c r="D110" s="185" t="n">
        <v>200</v>
      </c>
      <c r="E110" s="185" t="n">
        <v>15616</v>
      </c>
      <c r="F110" s="188" t="s">
        <v>306</v>
      </c>
      <c r="G110" s="190" t="n">
        <v>0.00166</v>
      </c>
      <c r="H110" s="190" t="n">
        <v>0.0001014</v>
      </c>
      <c r="I110" s="190" t="n">
        <v>-1.0338E-005</v>
      </c>
      <c r="J110" s="190" t="n">
        <v>-8.672E-007</v>
      </c>
      <c r="K110" s="190" t="n">
        <v>0.00167</v>
      </c>
      <c r="L110" s="190" t="n">
        <v>0.0001023</v>
      </c>
      <c r="M110" s="185" t="n">
        <v>3.5</v>
      </c>
      <c r="N110" s="185" t="n">
        <v>0</v>
      </c>
      <c r="O110" s="185" t="n">
        <v>0</v>
      </c>
      <c r="P110" s="185" t="n">
        <v>0</v>
      </c>
      <c r="Q110" s="185" t="n">
        <v>1</v>
      </c>
      <c r="R110" s="190" t="n">
        <v>1.674E-005</v>
      </c>
      <c r="S110" s="190" t="n">
        <v>1.02E-006</v>
      </c>
      <c r="T110" s="185" t="n">
        <v>4</v>
      </c>
      <c r="U110" s="185" t="n">
        <v>0</v>
      </c>
      <c r="V110" s="185" t="n">
        <v>0</v>
      </c>
      <c r="W110" s="191" t="s">
        <v>2728</v>
      </c>
      <c r="X110" s="192" t="n">
        <v>45215</v>
      </c>
      <c r="Y110" s="188" t="s">
        <v>309</v>
      </c>
      <c r="Z110" s="188"/>
      <c r="AA110" s="188"/>
      <c r="AB110" s="188"/>
      <c r="AC110" s="188"/>
      <c r="AD110" s="185"/>
      <c r="AE110" s="185"/>
      <c r="AF110" s="185"/>
      <c r="AG110" s="185"/>
      <c r="AH110" s="185"/>
      <c r="AI110" s="190"/>
      <c r="AJ110" s="190"/>
      <c r="AK110" s="190"/>
      <c r="AL110" s="190"/>
      <c r="AM110" s="190"/>
      <c r="AN110" s="188"/>
      <c r="AO110" s="190"/>
    </row>
    <row r="111" customFormat="false" ht="14.25" hidden="false" customHeight="true" outlineLevel="0" collapsed="false">
      <c r="A111" s="188" t="s">
        <v>1173</v>
      </c>
      <c r="B111" s="188" t="s">
        <v>305</v>
      </c>
      <c r="C111" s="185" t="n">
        <v>0</v>
      </c>
      <c r="D111" s="185" t="n">
        <v>200</v>
      </c>
      <c r="E111" s="185" t="n">
        <v>15616</v>
      </c>
      <c r="F111" s="188" t="s">
        <v>306</v>
      </c>
      <c r="G111" s="190" t="n">
        <v>0.00166</v>
      </c>
      <c r="H111" s="190" t="n">
        <v>0.0001024</v>
      </c>
      <c r="I111" s="190" t="n">
        <v>-1.0338E-005</v>
      </c>
      <c r="J111" s="190" t="n">
        <v>-8.672E-007</v>
      </c>
      <c r="K111" s="190" t="n">
        <v>0.00167</v>
      </c>
      <c r="L111" s="190" t="n">
        <v>0.0001033</v>
      </c>
      <c r="M111" s="185" t="n">
        <v>3.53</v>
      </c>
      <c r="N111" s="185" t="n">
        <v>0</v>
      </c>
      <c r="O111" s="185" t="n">
        <v>0</v>
      </c>
      <c r="P111" s="185" t="n">
        <v>0</v>
      </c>
      <c r="Q111" s="185" t="n">
        <v>1</v>
      </c>
      <c r="R111" s="190" t="n">
        <v>1.674E-005</v>
      </c>
      <c r="S111" s="190" t="n">
        <v>1.03E-006</v>
      </c>
      <c r="T111" s="185" t="n">
        <v>4</v>
      </c>
      <c r="U111" s="185" t="n">
        <v>0</v>
      </c>
      <c r="V111" s="185" t="n">
        <v>0</v>
      </c>
      <c r="W111" s="191" t="s">
        <v>2729</v>
      </c>
      <c r="X111" s="192" t="n">
        <v>45215</v>
      </c>
      <c r="Y111" s="188" t="s">
        <v>309</v>
      </c>
      <c r="Z111" s="188"/>
      <c r="AA111" s="188"/>
      <c r="AB111" s="188"/>
      <c r="AC111" s="188"/>
      <c r="AD111" s="185"/>
      <c r="AE111" s="185"/>
      <c r="AF111" s="185"/>
      <c r="AG111" s="185"/>
      <c r="AH111" s="185"/>
      <c r="AI111" s="190"/>
      <c r="AJ111" s="190"/>
      <c r="AK111" s="190"/>
      <c r="AL111" s="190"/>
      <c r="AM111" s="190"/>
      <c r="AN111" s="188"/>
      <c r="AO111" s="190"/>
    </row>
    <row r="112" customFormat="false" ht="14.25" hidden="false" customHeight="true" outlineLevel="0" collapsed="false">
      <c r="A112" s="188" t="s">
        <v>1173</v>
      </c>
      <c r="B112" s="188" t="s">
        <v>305</v>
      </c>
      <c r="C112" s="185" t="n">
        <v>0</v>
      </c>
      <c r="D112" s="185" t="n">
        <v>200</v>
      </c>
      <c r="E112" s="185" t="n">
        <v>15616</v>
      </c>
      <c r="F112" s="188" t="s">
        <v>306</v>
      </c>
      <c r="G112" s="190" t="n">
        <v>0.00166</v>
      </c>
      <c r="H112" s="190" t="n">
        <v>0.0001015</v>
      </c>
      <c r="I112" s="190" t="n">
        <v>-1.0338E-005</v>
      </c>
      <c r="J112" s="190" t="n">
        <v>-8.672E-007</v>
      </c>
      <c r="K112" s="190" t="n">
        <v>0.00167</v>
      </c>
      <c r="L112" s="190" t="n">
        <v>0.0001024</v>
      </c>
      <c r="M112" s="185" t="n">
        <v>3.5</v>
      </c>
      <c r="N112" s="185" t="n">
        <v>0</v>
      </c>
      <c r="O112" s="185" t="n">
        <v>0</v>
      </c>
      <c r="P112" s="185" t="n">
        <v>0</v>
      </c>
      <c r="Q112" s="185" t="n">
        <v>1</v>
      </c>
      <c r="R112" s="190" t="n">
        <v>1.674E-005</v>
      </c>
      <c r="S112" s="190" t="n">
        <v>1.02E-006</v>
      </c>
      <c r="T112" s="185" t="n">
        <v>4</v>
      </c>
      <c r="U112" s="185" t="n">
        <v>0</v>
      </c>
      <c r="V112" s="185" t="n">
        <v>0</v>
      </c>
      <c r="W112" s="191" t="s">
        <v>2730</v>
      </c>
      <c r="X112" s="192" t="n">
        <v>45215</v>
      </c>
      <c r="Y112" s="188" t="s">
        <v>309</v>
      </c>
      <c r="Z112" s="188"/>
      <c r="AA112" s="188"/>
      <c r="AB112" s="188"/>
      <c r="AC112" s="188"/>
      <c r="AD112" s="185"/>
      <c r="AE112" s="185"/>
      <c r="AF112" s="185"/>
      <c r="AG112" s="185"/>
      <c r="AH112" s="185"/>
      <c r="AI112" s="190"/>
      <c r="AJ112" s="190"/>
      <c r="AK112" s="190"/>
      <c r="AL112" s="190"/>
      <c r="AM112" s="190"/>
      <c r="AN112" s="188"/>
      <c r="AO112" s="190"/>
    </row>
    <row r="113" customFormat="false" ht="14.25" hidden="false" customHeight="true" outlineLevel="0" collapsed="false">
      <c r="A113" s="188" t="s">
        <v>1197</v>
      </c>
      <c r="B113" s="188" t="s">
        <v>305</v>
      </c>
      <c r="C113" s="185" t="n">
        <v>0</v>
      </c>
      <c r="D113" s="185" t="n">
        <v>200</v>
      </c>
      <c r="E113" s="185" t="n">
        <v>15616</v>
      </c>
      <c r="F113" s="188" t="s">
        <v>306</v>
      </c>
      <c r="G113" s="190" t="n">
        <v>0.00135</v>
      </c>
      <c r="H113" s="190" t="n">
        <v>8.81E-005</v>
      </c>
      <c r="I113" s="190" t="n">
        <v>-1.0338E-005</v>
      </c>
      <c r="J113" s="190" t="n">
        <v>-8.672E-007</v>
      </c>
      <c r="K113" s="190" t="n">
        <v>0.00136</v>
      </c>
      <c r="L113" s="190" t="n">
        <v>8.9E-005</v>
      </c>
      <c r="M113" s="185" t="n">
        <v>3.75</v>
      </c>
      <c r="N113" s="185" t="n">
        <v>0</v>
      </c>
      <c r="O113" s="185" t="n">
        <v>0</v>
      </c>
      <c r="P113" s="185" t="n">
        <v>0</v>
      </c>
      <c r="Q113" s="185" t="n">
        <v>1</v>
      </c>
      <c r="R113" s="190" t="n">
        <v>1.359E-005</v>
      </c>
      <c r="S113" s="190" t="n">
        <v>8.899E-007</v>
      </c>
      <c r="T113" s="185" t="n">
        <v>4</v>
      </c>
      <c r="U113" s="185" t="n">
        <v>0</v>
      </c>
      <c r="V113" s="185" t="n">
        <v>0</v>
      </c>
      <c r="W113" s="191" t="s">
        <v>2731</v>
      </c>
      <c r="X113" s="192" t="n">
        <v>45215</v>
      </c>
      <c r="Y113" s="188" t="s">
        <v>309</v>
      </c>
      <c r="Z113" s="188"/>
      <c r="AA113" s="188"/>
      <c r="AB113" s="188"/>
      <c r="AC113" s="188"/>
      <c r="AD113" s="185"/>
      <c r="AE113" s="185"/>
      <c r="AF113" s="185"/>
      <c r="AG113" s="185"/>
      <c r="AH113" s="185"/>
      <c r="AI113" s="190"/>
      <c r="AJ113" s="190"/>
      <c r="AK113" s="190"/>
      <c r="AL113" s="190"/>
      <c r="AM113" s="190"/>
      <c r="AN113" s="188"/>
      <c r="AO113" s="190"/>
    </row>
    <row r="114" customFormat="false" ht="14.25" hidden="false" customHeight="true" outlineLevel="0" collapsed="false">
      <c r="A114" s="188" t="s">
        <v>1197</v>
      </c>
      <c r="B114" s="188" t="s">
        <v>305</v>
      </c>
      <c r="C114" s="185" t="n">
        <v>0</v>
      </c>
      <c r="D114" s="185" t="n">
        <v>200</v>
      </c>
      <c r="E114" s="185" t="n">
        <v>15616</v>
      </c>
      <c r="F114" s="188" t="s">
        <v>306</v>
      </c>
      <c r="G114" s="190" t="n">
        <v>0.00135</v>
      </c>
      <c r="H114" s="190" t="n">
        <v>8.79E-005</v>
      </c>
      <c r="I114" s="190" t="n">
        <v>-1.0338E-005</v>
      </c>
      <c r="J114" s="190" t="n">
        <v>-8.672E-007</v>
      </c>
      <c r="K114" s="190" t="n">
        <v>0.00136</v>
      </c>
      <c r="L114" s="190" t="n">
        <v>8.88E-005</v>
      </c>
      <c r="M114" s="185" t="n">
        <v>3.74</v>
      </c>
      <c r="N114" s="185" t="n">
        <v>0</v>
      </c>
      <c r="O114" s="185" t="n">
        <v>0</v>
      </c>
      <c r="P114" s="185" t="n">
        <v>0</v>
      </c>
      <c r="Q114" s="185" t="n">
        <v>1</v>
      </c>
      <c r="R114" s="190" t="n">
        <v>1.358E-005</v>
      </c>
      <c r="S114" s="190" t="n">
        <v>8.877E-007</v>
      </c>
      <c r="T114" s="185" t="n">
        <v>4</v>
      </c>
      <c r="U114" s="185" t="n">
        <v>0</v>
      </c>
      <c r="V114" s="185" t="n">
        <v>0</v>
      </c>
      <c r="W114" s="191" t="s">
        <v>2732</v>
      </c>
      <c r="X114" s="192" t="n">
        <v>45215</v>
      </c>
      <c r="Y114" s="188" t="s">
        <v>309</v>
      </c>
      <c r="Z114" s="188"/>
      <c r="AA114" s="188"/>
      <c r="AB114" s="188"/>
      <c r="AC114" s="188"/>
      <c r="AD114" s="185"/>
      <c r="AE114" s="185"/>
      <c r="AF114" s="185"/>
      <c r="AG114" s="185"/>
      <c r="AH114" s="185"/>
      <c r="AI114" s="190"/>
      <c r="AJ114" s="190"/>
      <c r="AK114" s="190"/>
      <c r="AL114" s="190"/>
      <c r="AM114" s="190"/>
      <c r="AN114" s="188"/>
      <c r="AO114" s="190"/>
    </row>
    <row r="115" customFormat="false" ht="14.25" hidden="false" customHeight="true" outlineLevel="0" collapsed="false">
      <c r="A115" s="188" t="s">
        <v>1197</v>
      </c>
      <c r="B115" s="188" t="s">
        <v>305</v>
      </c>
      <c r="C115" s="185" t="n">
        <v>0</v>
      </c>
      <c r="D115" s="185" t="n">
        <v>200</v>
      </c>
      <c r="E115" s="185" t="n">
        <v>15616</v>
      </c>
      <c r="F115" s="188" t="s">
        <v>306</v>
      </c>
      <c r="G115" s="190" t="n">
        <v>0.00135</v>
      </c>
      <c r="H115" s="190" t="n">
        <v>8.84E-005</v>
      </c>
      <c r="I115" s="190" t="n">
        <v>-1.0338E-005</v>
      </c>
      <c r="J115" s="190" t="n">
        <v>-8.672E-007</v>
      </c>
      <c r="K115" s="190" t="n">
        <v>0.00136</v>
      </c>
      <c r="L115" s="190" t="n">
        <v>8.93E-005</v>
      </c>
      <c r="M115" s="185" t="n">
        <v>3.76</v>
      </c>
      <c r="N115" s="185" t="n">
        <v>0</v>
      </c>
      <c r="O115" s="185" t="n">
        <v>0</v>
      </c>
      <c r="P115" s="185" t="n">
        <v>0</v>
      </c>
      <c r="Q115" s="185" t="n">
        <v>1</v>
      </c>
      <c r="R115" s="190" t="n">
        <v>1.359E-005</v>
      </c>
      <c r="S115" s="190" t="n">
        <v>8.928E-007</v>
      </c>
      <c r="T115" s="185" t="n">
        <v>4</v>
      </c>
      <c r="U115" s="185" t="n">
        <v>0</v>
      </c>
      <c r="V115" s="185" t="n">
        <v>0</v>
      </c>
      <c r="W115" s="191" t="s">
        <v>862</v>
      </c>
      <c r="X115" s="192" t="n">
        <v>45215</v>
      </c>
      <c r="Y115" s="188" t="s">
        <v>309</v>
      </c>
      <c r="Z115" s="188"/>
      <c r="AA115" s="188"/>
      <c r="AB115" s="188"/>
      <c r="AC115" s="188"/>
      <c r="AD115" s="185"/>
      <c r="AE115" s="185"/>
      <c r="AF115" s="185"/>
      <c r="AG115" s="185"/>
      <c r="AH115" s="185"/>
      <c r="AI115" s="190"/>
      <c r="AJ115" s="190"/>
      <c r="AK115" s="190"/>
      <c r="AL115" s="190"/>
      <c r="AM115" s="190"/>
      <c r="AN115" s="188"/>
      <c r="AO115" s="190"/>
    </row>
    <row r="116" customFormat="false" ht="14.25" hidden="false" customHeight="true" outlineLevel="0" collapsed="false">
      <c r="A116" s="188" t="s">
        <v>1221</v>
      </c>
      <c r="B116" s="188" t="s">
        <v>305</v>
      </c>
      <c r="C116" s="185" t="n">
        <v>0</v>
      </c>
      <c r="D116" s="185" t="n">
        <v>200</v>
      </c>
      <c r="E116" s="185" t="n">
        <v>15616</v>
      </c>
      <c r="F116" s="188" t="s">
        <v>306</v>
      </c>
      <c r="G116" s="190" t="n">
        <v>0.00225</v>
      </c>
      <c r="H116" s="190" t="n">
        <v>0.0001326</v>
      </c>
      <c r="I116" s="190" t="n">
        <v>-1.0338E-005</v>
      </c>
      <c r="J116" s="190" t="n">
        <v>-8.672E-007</v>
      </c>
      <c r="K116" s="190" t="n">
        <v>0.00226</v>
      </c>
      <c r="L116" s="190" t="n">
        <v>0.0001335</v>
      </c>
      <c r="M116" s="185" t="n">
        <v>3.38</v>
      </c>
      <c r="N116" s="185" t="n">
        <v>0</v>
      </c>
      <c r="O116" s="185" t="n">
        <v>0</v>
      </c>
      <c r="P116" s="185" t="n">
        <v>0</v>
      </c>
      <c r="Q116" s="185" t="n">
        <v>1</v>
      </c>
      <c r="R116" s="190" t="n">
        <v>2.259E-005</v>
      </c>
      <c r="S116" s="190" t="n">
        <v>1.34E-006</v>
      </c>
      <c r="T116" s="185" t="n">
        <v>4</v>
      </c>
      <c r="U116" s="185" t="n">
        <v>0</v>
      </c>
      <c r="V116" s="185" t="n">
        <v>0</v>
      </c>
      <c r="W116" s="191" t="s">
        <v>2733</v>
      </c>
      <c r="X116" s="192" t="n">
        <v>45215</v>
      </c>
      <c r="Y116" s="188" t="s">
        <v>309</v>
      </c>
      <c r="Z116" s="188"/>
      <c r="AA116" s="188"/>
      <c r="AB116" s="188"/>
      <c r="AC116" s="188"/>
      <c r="AD116" s="185"/>
      <c r="AE116" s="185"/>
      <c r="AF116" s="185"/>
      <c r="AG116" s="185"/>
      <c r="AH116" s="185"/>
      <c r="AI116" s="190"/>
      <c r="AJ116" s="190"/>
      <c r="AK116" s="190"/>
      <c r="AL116" s="190"/>
      <c r="AM116" s="190"/>
      <c r="AN116" s="188"/>
      <c r="AO116" s="190"/>
    </row>
    <row r="117" customFormat="false" ht="14.25" hidden="false" customHeight="true" outlineLevel="0" collapsed="false">
      <c r="A117" s="188" t="s">
        <v>1221</v>
      </c>
      <c r="B117" s="188" t="s">
        <v>305</v>
      </c>
      <c r="C117" s="185" t="n">
        <v>0</v>
      </c>
      <c r="D117" s="185" t="n">
        <v>200</v>
      </c>
      <c r="E117" s="185" t="n">
        <v>15616</v>
      </c>
      <c r="F117" s="188" t="s">
        <v>306</v>
      </c>
      <c r="G117" s="190" t="n">
        <v>0.00225</v>
      </c>
      <c r="H117" s="190" t="n">
        <v>0.0001319</v>
      </c>
      <c r="I117" s="190" t="n">
        <v>-1.0338E-005</v>
      </c>
      <c r="J117" s="190" t="n">
        <v>-8.672E-007</v>
      </c>
      <c r="K117" s="190" t="n">
        <v>0.00226</v>
      </c>
      <c r="L117" s="190" t="n">
        <v>0.0001328</v>
      </c>
      <c r="M117" s="185" t="n">
        <v>3.36</v>
      </c>
      <c r="N117" s="185" t="n">
        <v>0</v>
      </c>
      <c r="O117" s="185" t="n">
        <v>0</v>
      </c>
      <c r="P117" s="185" t="n">
        <v>0</v>
      </c>
      <c r="Q117" s="185" t="n">
        <v>1</v>
      </c>
      <c r="R117" s="190" t="n">
        <v>2.26E-005</v>
      </c>
      <c r="S117" s="190" t="n">
        <v>1.33E-006</v>
      </c>
      <c r="T117" s="185" t="n">
        <v>4</v>
      </c>
      <c r="U117" s="185" t="n">
        <v>0</v>
      </c>
      <c r="V117" s="185" t="n">
        <v>0</v>
      </c>
      <c r="W117" s="191" t="s">
        <v>2734</v>
      </c>
      <c r="X117" s="192" t="n">
        <v>45215</v>
      </c>
      <c r="Y117" s="188" t="s">
        <v>309</v>
      </c>
      <c r="Z117" s="188"/>
      <c r="AA117" s="188"/>
      <c r="AB117" s="188"/>
      <c r="AC117" s="188"/>
      <c r="AD117" s="185"/>
      <c r="AE117" s="185"/>
      <c r="AF117" s="185"/>
      <c r="AG117" s="185"/>
      <c r="AH117" s="185"/>
      <c r="AI117" s="190"/>
      <c r="AJ117" s="190"/>
      <c r="AK117" s="190"/>
      <c r="AL117" s="190"/>
      <c r="AM117" s="190"/>
      <c r="AN117" s="188"/>
      <c r="AO117" s="190"/>
    </row>
    <row r="118" customFormat="false" ht="14.25" hidden="false" customHeight="true" outlineLevel="0" collapsed="false">
      <c r="A118" s="188" t="s">
        <v>1221</v>
      </c>
      <c r="B118" s="188" t="s">
        <v>305</v>
      </c>
      <c r="C118" s="185" t="n">
        <v>0</v>
      </c>
      <c r="D118" s="185" t="n">
        <v>200</v>
      </c>
      <c r="E118" s="185" t="n">
        <v>15616</v>
      </c>
      <c r="F118" s="188" t="s">
        <v>306</v>
      </c>
      <c r="G118" s="190" t="n">
        <v>0.00225</v>
      </c>
      <c r="H118" s="190" t="n">
        <v>0.000132</v>
      </c>
      <c r="I118" s="190" t="n">
        <v>-1.0338E-005</v>
      </c>
      <c r="J118" s="190" t="n">
        <v>-8.672E-007</v>
      </c>
      <c r="K118" s="190" t="n">
        <v>0.00226</v>
      </c>
      <c r="L118" s="190" t="n">
        <v>0.0001329</v>
      </c>
      <c r="M118" s="185" t="n">
        <v>3.37</v>
      </c>
      <c r="N118" s="185" t="n">
        <v>0</v>
      </c>
      <c r="O118" s="185" t="n">
        <v>0</v>
      </c>
      <c r="P118" s="185" t="n">
        <v>0</v>
      </c>
      <c r="Q118" s="185" t="n">
        <v>1</v>
      </c>
      <c r="R118" s="190" t="n">
        <v>2.26E-005</v>
      </c>
      <c r="S118" s="190" t="n">
        <v>1.33E-006</v>
      </c>
      <c r="T118" s="185" t="n">
        <v>4</v>
      </c>
      <c r="U118" s="185" t="n">
        <v>0</v>
      </c>
      <c r="V118" s="185" t="n">
        <v>0</v>
      </c>
      <c r="W118" s="191" t="s">
        <v>2735</v>
      </c>
      <c r="X118" s="192" t="n">
        <v>45215</v>
      </c>
      <c r="Y118" s="188" t="s">
        <v>309</v>
      </c>
      <c r="Z118" s="188"/>
      <c r="AA118" s="188"/>
      <c r="AB118" s="188"/>
      <c r="AC118" s="188"/>
      <c r="AD118" s="185"/>
      <c r="AE118" s="185"/>
      <c r="AF118" s="185"/>
      <c r="AG118" s="185"/>
      <c r="AH118" s="185"/>
      <c r="AI118" s="190"/>
      <c r="AJ118" s="190"/>
      <c r="AK118" s="190"/>
      <c r="AL118" s="190"/>
      <c r="AM118" s="190"/>
      <c r="AN118" s="188"/>
      <c r="AO118" s="190"/>
    </row>
    <row r="119" customFormat="false" ht="14.25" hidden="false" customHeight="true" outlineLevel="0" collapsed="false">
      <c r="A119" s="188" t="s">
        <v>1245</v>
      </c>
      <c r="B119" s="188" t="s">
        <v>305</v>
      </c>
      <c r="C119" s="185" t="n">
        <v>0</v>
      </c>
      <c r="D119" s="185" t="n">
        <v>200</v>
      </c>
      <c r="E119" s="185" t="n">
        <v>15616</v>
      </c>
      <c r="F119" s="188" t="s">
        <v>306</v>
      </c>
      <c r="G119" s="190" t="n">
        <v>0.00183</v>
      </c>
      <c r="H119" s="190" t="n">
        <v>0.0001152</v>
      </c>
      <c r="I119" s="190" t="n">
        <v>-1.0338E-005</v>
      </c>
      <c r="J119" s="190" t="n">
        <v>-8.672E-007</v>
      </c>
      <c r="K119" s="190" t="n">
        <v>0.00184</v>
      </c>
      <c r="L119" s="190" t="n">
        <v>0.0001161</v>
      </c>
      <c r="M119" s="185" t="n">
        <v>3.6</v>
      </c>
      <c r="N119" s="185" t="n">
        <v>0</v>
      </c>
      <c r="O119" s="185" t="n">
        <v>0</v>
      </c>
      <c r="P119" s="185" t="n">
        <v>0</v>
      </c>
      <c r="Q119" s="185" t="n">
        <v>1</v>
      </c>
      <c r="R119" s="190" t="n">
        <v>1.842E-005</v>
      </c>
      <c r="S119" s="190" t="n">
        <v>1.16E-006</v>
      </c>
      <c r="T119" s="185" t="n">
        <v>4</v>
      </c>
      <c r="U119" s="185" t="n">
        <v>0</v>
      </c>
      <c r="V119" s="185" t="n">
        <v>0</v>
      </c>
      <c r="W119" s="191" t="s">
        <v>2736</v>
      </c>
      <c r="X119" s="192" t="n">
        <v>45215</v>
      </c>
      <c r="Y119" s="188" t="s">
        <v>309</v>
      </c>
      <c r="Z119" s="188"/>
      <c r="AA119" s="188"/>
      <c r="AB119" s="188"/>
      <c r="AC119" s="188"/>
      <c r="AD119" s="185"/>
      <c r="AE119" s="185"/>
      <c r="AF119" s="185"/>
      <c r="AG119" s="185"/>
      <c r="AH119" s="185"/>
      <c r="AI119" s="190"/>
      <c r="AJ119" s="190"/>
      <c r="AK119" s="190"/>
      <c r="AL119" s="190"/>
      <c r="AM119" s="190"/>
      <c r="AN119" s="188"/>
      <c r="AO119" s="190"/>
    </row>
    <row r="120" customFormat="false" ht="14.25" hidden="false" customHeight="true" outlineLevel="0" collapsed="false">
      <c r="A120" s="188" t="s">
        <v>1245</v>
      </c>
      <c r="B120" s="188" t="s">
        <v>305</v>
      </c>
      <c r="C120" s="185" t="n">
        <v>0</v>
      </c>
      <c r="D120" s="185" t="n">
        <v>200</v>
      </c>
      <c r="E120" s="185" t="n">
        <v>15616</v>
      </c>
      <c r="F120" s="188" t="s">
        <v>306</v>
      </c>
      <c r="G120" s="190" t="n">
        <v>0.00183</v>
      </c>
      <c r="H120" s="190" t="n">
        <v>0.0001156</v>
      </c>
      <c r="I120" s="190" t="n">
        <v>-1.0338E-005</v>
      </c>
      <c r="J120" s="190" t="n">
        <v>-8.672E-007</v>
      </c>
      <c r="K120" s="190" t="n">
        <v>0.00184</v>
      </c>
      <c r="L120" s="190" t="n">
        <v>0.0001165</v>
      </c>
      <c r="M120" s="185" t="n">
        <v>3.62</v>
      </c>
      <c r="N120" s="185" t="n">
        <v>0</v>
      </c>
      <c r="O120" s="185" t="n">
        <v>0</v>
      </c>
      <c r="P120" s="185" t="n">
        <v>0</v>
      </c>
      <c r="Q120" s="185" t="n">
        <v>1</v>
      </c>
      <c r="R120" s="190" t="n">
        <v>1.842E-005</v>
      </c>
      <c r="S120" s="190" t="n">
        <v>1.16E-006</v>
      </c>
      <c r="T120" s="185" t="n">
        <v>4</v>
      </c>
      <c r="U120" s="185" t="n">
        <v>0</v>
      </c>
      <c r="V120" s="185" t="n">
        <v>0</v>
      </c>
      <c r="W120" s="191" t="s">
        <v>2737</v>
      </c>
      <c r="X120" s="192" t="n">
        <v>45215</v>
      </c>
      <c r="Y120" s="188" t="s">
        <v>309</v>
      </c>
      <c r="Z120" s="188"/>
      <c r="AA120" s="188"/>
      <c r="AB120" s="188"/>
      <c r="AC120" s="188"/>
      <c r="AD120" s="185"/>
      <c r="AE120" s="185"/>
      <c r="AF120" s="185"/>
      <c r="AG120" s="185"/>
      <c r="AH120" s="185"/>
      <c r="AI120" s="190"/>
      <c r="AJ120" s="190"/>
      <c r="AK120" s="190"/>
      <c r="AL120" s="190"/>
      <c r="AM120" s="190"/>
      <c r="AN120" s="188"/>
      <c r="AO120" s="190"/>
    </row>
    <row r="121" customFormat="false" ht="14.25" hidden="false" customHeight="true" outlineLevel="0" collapsed="false">
      <c r="A121" s="188" t="s">
        <v>1245</v>
      </c>
      <c r="B121" s="188" t="s">
        <v>305</v>
      </c>
      <c r="C121" s="185" t="n">
        <v>0</v>
      </c>
      <c r="D121" s="185" t="n">
        <v>200</v>
      </c>
      <c r="E121" s="185" t="n">
        <v>15616</v>
      </c>
      <c r="F121" s="188" t="s">
        <v>306</v>
      </c>
      <c r="G121" s="190" t="n">
        <v>0.00183</v>
      </c>
      <c r="H121" s="190" t="n">
        <v>0.0001148</v>
      </c>
      <c r="I121" s="190" t="n">
        <v>-1.0338E-005</v>
      </c>
      <c r="J121" s="190" t="n">
        <v>-8.672E-007</v>
      </c>
      <c r="K121" s="190" t="n">
        <v>0.00184</v>
      </c>
      <c r="L121" s="190" t="n">
        <v>0.0001157</v>
      </c>
      <c r="M121" s="185" t="n">
        <v>3.59</v>
      </c>
      <c r="N121" s="185" t="n">
        <v>0</v>
      </c>
      <c r="O121" s="185" t="n">
        <v>0</v>
      </c>
      <c r="P121" s="185" t="n">
        <v>0</v>
      </c>
      <c r="Q121" s="185" t="n">
        <v>1</v>
      </c>
      <c r="R121" s="190" t="n">
        <v>1.844E-005</v>
      </c>
      <c r="S121" s="190" t="n">
        <v>1.16E-006</v>
      </c>
      <c r="T121" s="185" t="n">
        <v>4</v>
      </c>
      <c r="U121" s="185" t="n">
        <v>0</v>
      </c>
      <c r="V121" s="185" t="n">
        <v>0</v>
      </c>
      <c r="W121" s="191" t="s">
        <v>2738</v>
      </c>
      <c r="X121" s="192" t="n">
        <v>45215</v>
      </c>
      <c r="Y121" s="188" t="s">
        <v>309</v>
      </c>
      <c r="Z121" s="188"/>
      <c r="AA121" s="188"/>
      <c r="AB121" s="188"/>
      <c r="AC121" s="188"/>
      <c r="AD121" s="185"/>
      <c r="AE121" s="185"/>
      <c r="AF121" s="185"/>
      <c r="AG121" s="185"/>
      <c r="AH121" s="185"/>
      <c r="AI121" s="190"/>
      <c r="AJ121" s="190"/>
      <c r="AK121" s="190"/>
      <c r="AL121" s="190"/>
      <c r="AM121" s="190"/>
      <c r="AN121" s="188"/>
      <c r="AO121" s="190"/>
    </row>
    <row r="122" customFormat="false" ht="14.25" hidden="false" customHeight="true" outlineLevel="0" collapsed="false">
      <c r="A122" s="188" t="s">
        <v>1267</v>
      </c>
      <c r="B122" s="188" t="s">
        <v>305</v>
      </c>
      <c r="C122" s="185" t="n">
        <v>0</v>
      </c>
      <c r="D122" s="185" t="n">
        <v>200</v>
      </c>
      <c r="E122" s="185" t="n">
        <v>15616</v>
      </c>
      <c r="F122" s="188" t="s">
        <v>306</v>
      </c>
      <c r="G122" s="190" t="n">
        <v>0.000971</v>
      </c>
      <c r="H122" s="190" t="n">
        <v>7.457E-005</v>
      </c>
      <c r="I122" s="190" t="n">
        <v>-1.0338E-005</v>
      </c>
      <c r="J122" s="190" t="n">
        <v>-8.672E-007</v>
      </c>
      <c r="K122" s="190" t="n">
        <v>0.00098171</v>
      </c>
      <c r="L122" s="190" t="n">
        <v>7.544E-005</v>
      </c>
      <c r="M122" s="185" t="n">
        <v>4.39</v>
      </c>
      <c r="N122" s="185" t="n">
        <v>0</v>
      </c>
      <c r="O122" s="185" t="n">
        <v>0</v>
      </c>
      <c r="P122" s="185" t="n">
        <v>0</v>
      </c>
      <c r="Q122" s="185" t="n">
        <v>1</v>
      </c>
      <c r="R122" s="190" t="n">
        <v>9.82E-006</v>
      </c>
      <c r="S122" s="190" t="n">
        <v>7.544E-007</v>
      </c>
      <c r="T122" s="185" t="n">
        <v>4</v>
      </c>
      <c r="U122" s="185" t="n">
        <v>0</v>
      </c>
      <c r="V122" s="185" t="n">
        <v>0</v>
      </c>
      <c r="W122" s="191" t="s">
        <v>2739</v>
      </c>
      <c r="X122" s="192" t="n">
        <v>45215</v>
      </c>
      <c r="Y122" s="188" t="s">
        <v>309</v>
      </c>
      <c r="Z122" s="188"/>
      <c r="AA122" s="188"/>
      <c r="AB122" s="188"/>
      <c r="AC122" s="188"/>
      <c r="AD122" s="185"/>
      <c r="AE122" s="185"/>
      <c r="AF122" s="185"/>
      <c r="AG122" s="185"/>
      <c r="AH122" s="185"/>
      <c r="AI122" s="190"/>
      <c r="AJ122" s="190"/>
      <c r="AK122" s="190"/>
      <c r="AL122" s="190"/>
      <c r="AM122" s="190"/>
      <c r="AN122" s="188"/>
      <c r="AO122" s="190"/>
    </row>
    <row r="123" customFormat="false" ht="14.25" hidden="false" customHeight="true" outlineLevel="0" collapsed="false">
      <c r="A123" s="188" t="s">
        <v>1267</v>
      </c>
      <c r="B123" s="188" t="s">
        <v>305</v>
      </c>
      <c r="C123" s="185" t="n">
        <v>0</v>
      </c>
      <c r="D123" s="185" t="n">
        <v>200</v>
      </c>
      <c r="E123" s="185" t="n">
        <v>15616</v>
      </c>
      <c r="F123" s="188" t="s">
        <v>306</v>
      </c>
      <c r="G123" s="190" t="n">
        <v>0.000972</v>
      </c>
      <c r="H123" s="190" t="n">
        <v>7.479E-005</v>
      </c>
      <c r="I123" s="190" t="n">
        <v>-1.0338E-005</v>
      </c>
      <c r="J123" s="190" t="n">
        <v>-8.672E-007</v>
      </c>
      <c r="K123" s="190" t="n">
        <v>0.00098195</v>
      </c>
      <c r="L123" s="190" t="n">
        <v>7.566E-005</v>
      </c>
      <c r="M123" s="185" t="n">
        <v>4.41</v>
      </c>
      <c r="N123" s="185" t="n">
        <v>0</v>
      </c>
      <c r="O123" s="185" t="n">
        <v>0</v>
      </c>
      <c r="P123" s="185" t="n">
        <v>0</v>
      </c>
      <c r="Q123" s="185" t="n">
        <v>1</v>
      </c>
      <c r="R123" s="190" t="n">
        <v>9.82E-006</v>
      </c>
      <c r="S123" s="190" t="n">
        <v>7.565E-007</v>
      </c>
      <c r="T123" s="185" t="n">
        <v>4</v>
      </c>
      <c r="U123" s="185" t="n">
        <v>0</v>
      </c>
      <c r="V123" s="185" t="n">
        <v>0</v>
      </c>
      <c r="W123" s="191" t="s">
        <v>2740</v>
      </c>
      <c r="X123" s="192" t="n">
        <v>45215</v>
      </c>
      <c r="Y123" s="188" t="s">
        <v>309</v>
      </c>
      <c r="Z123" s="188"/>
      <c r="AA123" s="188"/>
      <c r="AB123" s="188"/>
      <c r="AC123" s="188"/>
      <c r="AD123" s="185"/>
      <c r="AE123" s="185"/>
      <c r="AF123" s="185"/>
      <c r="AG123" s="185"/>
      <c r="AH123" s="185"/>
      <c r="AI123" s="190"/>
      <c r="AJ123" s="190"/>
      <c r="AK123" s="190"/>
      <c r="AL123" s="190"/>
      <c r="AM123" s="190"/>
      <c r="AN123" s="188"/>
      <c r="AO123" s="190"/>
    </row>
    <row r="124" customFormat="false" ht="14.25" hidden="false" customHeight="true" outlineLevel="0" collapsed="false">
      <c r="A124" s="188" t="s">
        <v>1267</v>
      </c>
      <c r="B124" s="188" t="s">
        <v>305</v>
      </c>
      <c r="C124" s="185" t="n">
        <v>0</v>
      </c>
      <c r="D124" s="185" t="n">
        <v>200</v>
      </c>
      <c r="E124" s="185" t="n">
        <v>15616</v>
      </c>
      <c r="F124" s="188" t="s">
        <v>306</v>
      </c>
      <c r="G124" s="190" t="n">
        <v>0.000971</v>
      </c>
      <c r="H124" s="190" t="n">
        <v>7.477E-005</v>
      </c>
      <c r="I124" s="190" t="n">
        <v>-1.0338E-005</v>
      </c>
      <c r="J124" s="190" t="n">
        <v>-8.672E-007</v>
      </c>
      <c r="K124" s="190" t="n">
        <v>0.00098179</v>
      </c>
      <c r="L124" s="190" t="n">
        <v>7.564E-005</v>
      </c>
      <c r="M124" s="185" t="n">
        <v>4.41</v>
      </c>
      <c r="N124" s="185" t="n">
        <v>0</v>
      </c>
      <c r="O124" s="185" t="n">
        <v>0</v>
      </c>
      <c r="P124" s="185" t="n">
        <v>0</v>
      </c>
      <c r="Q124" s="185" t="n">
        <v>1</v>
      </c>
      <c r="R124" s="190" t="n">
        <v>9.82E-006</v>
      </c>
      <c r="S124" s="190" t="n">
        <v>7.564E-007</v>
      </c>
      <c r="T124" s="185" t="n">
        <v>4</v>
      </c>
      <c r="U124" s="185" t="n">
        <v>0</v>
      </c>
      <c r="V124" s="185" t="n">
        <v>0</v>
      </c>
      <c r="W124" s="191" t="s">
        <v>2741</v>
      </c>
      <c r="X124" s="192" t="n">
        <v>45215</v>
      </c>
      <c r="Y124" s="188" t="s">
        <v>309</v>
      </c>
      <c r="Z124" s="188"/>
      <c r="AA124" s="188"/>
      <c r="AB124" s="188"/>
      <c r="AC124" s="188"/>
      <c r="AD124" s="185"/>
      <c r="AE124" s="185"/>
      <c r="AF124" s="185"/>
      <c r="AG124" s="185"/>
      <c r="AH124" s="185"/>
      <c r="AI124" s="190"/>
      <c r="AJ124" s="190"/>
      <c r="AK124" s="190"/>
      <c r="AL124" s="190"/>
      <c r="AM124" s="190"/>
      <c r="AN124" s="188"/>
      <c r="AO124" s="190"/>
    </row>
    <row r="125" customFormat="false" ht="14.25" hidden="false" customHeight="true" outlineLevel="0" collapsed="false">
      <c r="A125" s="188" t="s">
        <v>1289</v>
      </c>
      <c r="B125" s="188" t="s">
        <v>305</v>
      </c>
      <c r="C125" s="185" t="n">
        <v>0</v>
      </c>
      <c r="D125" s="185" t="n">
        <v>200</v>
      </c>
      <c r="E125" s="185" t="n">
        <v>15616</v>
      </c>
      <c r="F125" s="188" t="s">
        <v>306</v>
      </c>
      <c r="G125" s="190" t="n">
        <v>0.00146</v>
      </c>
      <c r="H125" s="190" t="n">
        <v>9.65E-005</v>
      </c>
      <c r="I125" s="190" t="n">
        <v>-1.0338E-005</v>
      </c>
      <c r="J125" s="190" t="n">
        <v>-8.672E-007</v>
      </c>
      <c r="K125" s="190" t="n">
        <v>0.00147</v>
      </c>
      <c r="L125" s="190" t="n">
        <v>9.74E-005</v>
      </c>
      <c r="M125" s="185" t="n">
        <v>3.79</v>
      </c>
      <c r="N125" s="185" t="n">
        <v>0</v>
      </c>
      <c r="O125" s="185" t="n">
        <v>0</v>
      </c>
      <c r="P125" s="185" t="n">
        <v>0</v>
      </c>
      <c r="Q125" s="185" t="n">
        <v>1</v>
      </c>
      <c r="R125" s="190" t="n">
        <v>1.47E-005</v>
      </c>
      <c r="S125" s="190" t="n">
        <v>9.741E-007</v>
      </c>
      <c r="T125" s="185" t="n">
        <v>4</v>
      </c>
      <c r="U125" s="185" t="n">
        <v>0</v>
      </c>
      <c r="V125" s="185" t="n">
        <v>0</v>
      </c>
      <c r="W125" s="191" t="s">
        <v>2742</v>
      </c>
      <c r="X125" s="192" t="n">
        <v>45215</v>
      </c>
      <c r="Y125" s="188" t="s">
        <v>309</v>
      </c>
      <c r="Z125" s="188"/>
      <c r="AA125" s="188"/>
      <c r="AB125" s="188"/>
      <c r="AC125" s="188"/>
      <c r="AD125" s="185"/>
      <c r="AE125" s="185"/>
      <c r="AF125" s="185"/>
      <c r="AG125" s="185"/>
      <c r="AH125" s="185"/>
      <c r="AI125" s="190"/>
      <c r="AJ125" s="190"/>
      <c r="AK125" s="190"/>
      <c r="AL125" s="190"/>
      <c r="AM125" s="190"/>
      <c r="AN125" s="188"/>
      <c r="AO125" s="190"/>
    </row>
    <row r="126" customFormat="false" ht="14.25" hidden="false" customHeight="true" outlineLevel="0" collapsed="false">
      <c r="A126" s="188" t="s">
        <v>1289</v>
      </c>
      <c r="B126" s="188" t="s">
        <v>305</v>
      </c>
      <c r="C126" s="185" t="n">
        <v>0</v>
      </c>
      <c r="D126" s="185" t="n">
        <v>200</v>
      </c>
      <c r="E126" s="185" t="n">
        <v>15616</v>
      </c>
      <c r="F126" s="188" t="s">
        <v>306</v>
      </c>
      <c r="G126" s="190" t="n">
        <v>0.00146</v>
      </c>
      <c r="H126" s="190" t="n">
        <v>9.67E-005</v>
      </c>
      <c r="I126" s="190" t="n">
        <v>-1.0338E-005</v>
      </c>
      <c r="J126" s="190" t="n">
        <v>-8.672E-007</v>
      </c>
      <c r="K126" s="190" t="n">
        <v>0.00147</v>
      </c>
      <c r="L126" s="190" t="n">
        <v>9.76E-005</v>
      </c>
      <c r="M126" s="185" t="n">
        <v>3.8</v>
      </c>
      <c r="N126" s="185" t="n">
        <v>0</v>
      </c>
      <c r="O126" s="185" t="n">
        <v>0</v>
      </c>
      <c r="P126" s="185" t="n">
        <v>0</v>
      </c>
      <c r="Q126" s="185" t="n">
        <v>1</v>
      </c>
      <c r="R126" s="190" t="n">
        <v>1.471E-005</v>
      </c>
      <c r="S126" s="190" t="n">
        <v>9.759E-007</v>
      </c>
      <c r="T126" s="185" t="n">
        <v>4</v>
      </c>
      <c r="U126" s="185" t="n">
        <v>0</v>
      </c>
      <c r="V126" s="185" t="n">
        <v>0</v>
      </c>
      <c r="W126" s="191" t="s">
        <v>2743</v>
      </c>
      <c r="X126" s="192" t="n">
        <v>45215</v>
      </c>
      <c r="Y126" s="188" t="s">
        <v>309</v>
      </c>
      <c r="Z126" s="188"/>
      <c r="AA126" s="188"/>
      <c r="AB126" s="188"/>
      <c r="AC126" s="188"/>
      <c r="AD126" s="185"/>
      <c r="AE126" s="185"/>
      <c r="AF126" s="185"/>
      <c r="AG126" s="185"/>
      <c r="AH126" s="185"/>
      <c r="AI126" s="190"/>
      <c r="AJ126" s="190"/>
      <c r="AK126" s="190"/>
      <c r="AL126" s="190"/>
      <c r="AM126" s="190"/>
      <c r="AN126" s="188"/>
      <c r="AO126" s="190"/>
    </row>
    <row r="127" customFormat="false" ht="14.25" hidden="false" customHeight="true" outlineLevel="0" collapsed="false">
      <c r="A127" s="188" t="s">
        <v>1289</v>
      </c>
      <c r="B127" s="188" t="s">
        <v>305</v>
      </c>
      <c r="C127" s="185" t="n">
        <v>0</v>
      </c>
      <c r="D127" s="185" t="n">
        <v>200</v>
      </c>
      <c r="E127" s="185" t="n">
        <v>15616</v>
      </c>
      <c r="F127" s="188" t="s">
        <v>306</v>
      </c>
      <c r="G127" s="190" t="n">
        <v>0.00146</v>
      </c>
      <c r="H127" s="190" t="n">
        <v>9.62E-005</v>
      </c>
      <c r="I127" s="190" t="n">
        <v>-1.0338E-005</v>
      </c>
      <c r="J127" s="190" t="n">
        <v>-8.672E-007</v>
      </c>
      <c r="K127" s="190" t="n">
        <v>0.00147</v>
      </c>
      <c r="L127" s="190" t="n">
        <v>9.71E-005</v>
      </c>
      <c r="M127" s="185" t="n">
        <v>3.78</v>
      </c>
      <c r="N127" s="185" t="n">
        <v>0</v>
      </c>
      <c r="O127" s="185" t="n">
        <v>0</v>
      </c>
      <c r="P127" s="185" t="n">
        <v>0</v>
      </c>
      <c r="Q127" s="185" t="n">
        <v>1</v>
      </c>
      <c r="R127" s="190" t="n">
        <v>1.47E-005</v>
      </c>
      <c r="S127" s="190" t="n">
        <v>9.71E-007</v>
      </c>
      <c r="T127" s="185" t="n">
        <v>4</v>
      </c>
      <c r="U127" s="185" t="n">
        <v>0</v>
      </c>
      <c r="V127" s="185" t="n">
        <v>0</v>
      </c>
      <c r="W127" s="191" t="s">
        <v>2744</v>
      </c>
      <c r="X127" s="192" t="n">
        <v>45215</v>
      </c>
      <c r="Y127" s="188" t="s">
        <v>309</v>
      </c>
      <c r="Z127" s="188"/>
      <c r="AA127" s="188"/>
      <c r="AB127" s="188"/>
      <c r="AC127" s="188"/>
      <c r="AD127" s="185"/>
      <c r="AE127" s="185"/>
      <c r="AF127" s="185"/>
      <c r="AG127" s="185"/>
      <c r="AH127" s="185"/>
      <c r="AI127" s="190"/>
      <c r="AJ127" s="190"/>
      <c r="AK127" s="190"/>
      <c r="AL127" s="190"/>
      <c r="AM127" s="190"/>
      <c r="AN127" s="188"/>
      <c r="AO127" s="190"/>
    </row>
    <row r="128" customFormat="false" ht="14.25" hidden="false" customHeight="true" outlineLevel="0" collapsed="false">
      <c r="A128" s="188" t="s">
        <v>1313</v>
      </c>
      <c r="B128" s="188" t="s">
        <v>305</v>
      </c>
      <c r="C128" s="185" t="n">
        <v>0</v>
      </c>
      <c r="D128" s="185" t="n">
        <v>200</v>
      </c>
      <c r="E128" s="185" t="n">
        <v>15616</v>
      </c>
      <c r="F128" s="188" t="s">
        <v>306</v>
      </c>
      <c r="G128" s="190" t="n">
        <v>0.00129</v>
      </c>
      <c r="H128" s="190" t="n">
        <v>8.6E-005</v>
      </c>
      <c r="I128" s="190" t="n">
        <v>-1.0338E-005</v>
      </c>
      <c r="J128" s="190" t="n">
        <v>-8.672E-007</v>
      </c>
      <c r="K128" s="190" t="n">
        <v>0.0013</v>
      </c>
      <c r="L128" s="190" t="n">
        <v>8.69E-005</v>
      </c>
      <c r="M128" s="185" t="n">
        <v>3.83</v>
      </c>
      <c r="N128" s="185" t="n">
        <v>0</v>
      </c>
      <c r="O128" s="185" t="n">
        <v>0</v>
      </c>
      <c r="P128" s="185" t="n">
        <v>0</v>
      </c>
      <c r="Q128" s="185" t="n">
        <v>1</v>
      </c>
      <c r="R128" s="190" t="n">
        <v>1.298E-005</v>
      </c>
      <c r="S128" s="190" t="n">
        <v>8.686E-007</v>
      </c>
      <c r="T128" s="185" t="n">
        <v>4</v>
      </c>
      <c r="U128" s="185" t="n">
        <v>0</v>
      </c>
      <c r="V128" s="185" t="n">
        <v>0</v>
      </c>
      <c r="W128" s="191" t="s">
        <v>2745</v>
      </c>
      <c r="X128" s="192" t="n">
        <v>45215</v>
      </c>
      <c r="Y128" s="188" t="s">
        <v>309</v>
      </c>
      <c r="Z128" s="188"/>
      <c r="AA128" s="188"/>
      <c r="AB128" s="188"/>
      <c r="AC128" s="188"/>
      <c r="AD128" s="185"/>
      <c r="AE128" s="185"/>
      <c r="AF128" s="185"/>
      <c r="AG128" s="185"/>
      <c r="AH128" s="185"/>
      <c r="AI128" s="190"/>
      <c r="AJ128" s="190"/>
      <c r="AK128" s="190"/>
      <c r="AL128" s="190"/>
      <c r="AM128" s="190"/>
      <c r="AN128" s="188"/>
      <c r="AO128" s="190"/>
    </row>
    <row r="129" customFormat="false" ht="14.25" hidden="false" customHeight="true" outlineLevel="0" collapsed="false">
      <c r="A129" s="188" t="s">
        <v>1313</v>
      </c>
      <c r="B129" s="188" t="s">
        <v>305</v>
      </c>
      <c r="C129" s="185" t="n">
        <v>0</v>
      </c>
      <c r="D129" s="185" t="n">
        <v>200</v>
      </c>
      <c r="E129" s="185" t="n">
        <v>15616</v>
      </c>
      <c r="F129" s="188" t="s">
        <v>306</v>
      </c>
      <c r="G129" s="190" t="n">
        <v>0.00129</v>
      </c>
      <c r="H129" s="190" t="n">
        <v>8.69E-005</v>
      </c>
      <c r="I129" s="190" t="n">
        <v>-1.0338E-005</v>
      </c>
      <c r="J129" s="190" t="n">
        <v>-8.672E-007</v>
      </c>
      <c r="K129" s="190" t="n">
        <v>0.0013</v>
      </c>
      <c r="L129" s="190" t="n">
        <v>8.78E-005</v>
      </c>
      <c r="M129" s="185" t="n">
        <v>3.87</v>
      </c>
      <c r="N129" s="185" t="n">
        <v>0</v>
      </c>
      <c r="O129" s="185" t="n">
        <v>0</v>
      </c>
      <c r="P129" s="185" t="n">
        <v>0</v>
      </c>
      <c r="Q129" s="185" t="n">
        <v>1</v>
      </c>
      <c r="R129" s="190" t="n">
        <v>1.298E-005</v>
      </c>
      <c r="S129" s="190" t="n">
        <v>8.776E-007</v>
      </c>
      <c r="T129" s="185" t="n">
        <v>4</v>
      </c>
      <c r="U129" s="185" t="n">
        <v>0</v>
      </c>
      <c r="V129" s="185" t="n">
        <v>0</v>
      </c>
      <c r="W129" s="191" t="s">
        <v>2746</v>
      </c>
      <c r="X129" s="192" t="n">
        <v>45215</v>
      </c>
      <c r="Y129" s="188" t="s">
        <v>309</v>
      </c>
      <c r="Z129" s="188"/>
      <c r="AA129" s="188"/>
      <c r="AB129" s="188"/>
      <c r="AC129" s="188"/>
      <c r="AD129" s="185"/>
      <c r="AE129" s="185"/>
      <c r="AF129" s="185"/>
      <c r="AG129" s="185"/>
      <c r="AH129" s="185"/>
      <c r="AI129" s="190"/>
      <c r="AJ129" s="190"/>
      <c r="AK129" s="190"/>
      <c r="AL129" s="190"/>
      <c r="AM129" s="190"/>
      <c r="AN129" s="188"/>
      <c r="AO129" s="190"/>
    </row>
    <row r="130" customFormat="false" ht="14.25" hidden="false" customHeight="true" outlineLevel="0" collapsed="false">
      <c r="A130" s="188" t="s">
        <v>1313</v>
      </c>
      <c r="B130" s="188" t="s">
        <v>305</v>
      </c>
      <c r="C130" s="185" t="n">
        <v>0</v>
      </c>
      <c r="D130" s="185" t="n">
        <v>200</v>
      </c>
      <c r="E130" s="185" t="n">
        <v>15616</v>
      </c>
      <c r="F130" s="188" t="s">
        <v>306</v>
      </c>
      <c r="G130" s="190" t="n">
        <v>0.00129</v>
      </c>
      <c r="H130" s="190" t="n">
        <v>8.63E-005</v>
      </c>
      <c r="I130" s="190" t="n">
        <v>-1.0338E-005</v>
      </c>
      <c r="J130" s="190" t="n">
        <v>-8.672E-007</v>
      </c>
      <c r="K130" s="190" t="n">
        <v>0.0013</v>
      </c>
      <c r="L130" s="190" t="n">
        <v>8.72E-005</v>
      </c>
      <c r="M130" s="185" t="n">
        <v>3.84</v>
      </c>
      <c r="N130" s="185" t="n">
        <v>0</v>
      </c>
      <c r="O130" s="185" t="n">
        <v>0</v>
      </c>
      <c r="P130" s="185" t="n">
        <v>0</v>
      </c>
      <c r="Q130" s="185" t="n">
        <v>1</v>
      </c>
      <c r="R130" s="190" t="n">
        <v>1.298E-005</v>
      </c>
      <c r="S130" s="190" t="n">
        <v>8.72E-007</v>
      </c>
      <c r="T130" s="185" t="n">
        <v>4</v>
      </c>
      <c r="U130" s="185" t="n">
        <v>0</v>
      </c>
      <c r="V130" s="185" t="n">
        <v>0</v>
      </c>
      <c r="W130" s="191" t="s">
        <v>2747</v>
      </c>
      <c r="X130" s="192" t="n">
        <v>45215</v>
      </c>
      <c r="Y130" s="188" t="s">
        <v>309</v>
      </c>
      <c r="Z130" s="188"/>
      <c r="AA130" s="188"/>
      <c r="AB130" s="188"/>
      <c r="AC130" s="188"/>
      <c r="AD130" s="185"/>
      <c r="AE130" s="185"/>
      <c r="AF130" s="185"/>
      <c r="AG130" s="185"/>
      <c r="AH130" s="185"/>
      <c r="AI130" s="190"/>
      <c r="AJ130" s="190"/>
      <c r="AK130" s="190"/>
      <c r="AL130" s="190"/>
      <c r="AM130" s="190"/>
      <c r="AN130" s="188"/>
      <c r="AO130" s="190"/>
    </row>
    <row r="131" customFormat="false" ht="14.25" hidden="false" customHeight="true" outlineLevel="0" collapsed="false">
      <c r="A131" s="188" t="s">
        <v>1337</v>
      </c>
      <c r="B131" s="188" t="s">
        <v>305</v>
      </c>
      <c r="C131" s="185" t="n">
        <v>0</v>
      </c>
      <c r="D131" s="185" t="n">
        <v>200</v>
      </c>
      <c r="E131" s="185" t="n">
        <v>15616</v>
      </c>
      <c r="F131" s="188" t="s">
        <v>306</v>
      </c>
      <c r="G131" s="190" t="n">
        <v>0.00146</v>
      </c>
      <c r="H131" s="190" t="n">
        <v>0.0001098</v>
      </c>
      <c r="I131" s="190" t="n">
        <v>-1.0338E-005</v>
      </c>
      <c r="J131" s="190" t="n">
        <v>-8.672E-007</v>
      </c>
      <c r="K131" s="190" t="n">
        <v>0.00147</v>
      </c>
      <c r="L131" s="190" t="n">
        <v>0.0001106</v>
      </c>
      <c r="M131" s="185" t="n">
        <v>4.3</v>
      </c>
      <c r="N131" s="185" t="n">
        <v>0</v>
      </c>
      <c r="O131" s="185" t="n">
        <v>0</v>
      </c>
      <c r="P131" s="185" t="n">
        <v>0</v>
      </c>
      <c r="Q131" s="185" t="n">
        <v>1</v>
      </c>
      <c r="R131" s="190" t="n">
        <v>1.471E-005</v>
      </c>
      <c r="S131" s="190" t="n">
        <v>1.11E-006</v>
      </c>
      <c r="T131" s="185" t="n">
        <v>4</v>
      </c>
      <c r="U131" s="185" t="n">
        <v>0</v>
      </c>
      <c r="V131" s="185" t="n">
        <v>0</v>
      </c>
      <c r="W131" s="191" t="s">
        <v>2748</v>
      </c>
      <c r="X131" s="192" t="n">
        <v>45215</v>
      </c>
      <c r="Y131" s="188" t="s">
        <v>309</v>
      </c>
      <c r="Z131" s="188"/>
      <c r="AA131" s="188"/>
      <c r="AB131" s="188"/>
      <c r="AC131" s="188"/>
      <c r="AD131" s="185"/>
      <c r="AE131" s="185"/>
      <c r="AF131" s="185"/>
      <c r="AG131" s="185"/>
      <c r="AH131" s="185"/>
      <c r="AI131" s="190"/>
      <c r="AJ131" s="190"/>
      <c r="AK131" s="190"/>
      <c r="AL131" s="190"/>
      <c r="AM131" s="190"/>
      <c r="AN131" s="188"/>
      <c r="AO131" s="190"/>
    </row>
    <row r="132" customFormat="false" ht="14.25" hidden="false" customHeight="true" outlineLevel="0" collapsed="false">
      <c r="A132" s="188" t="s">
        <v>1337</v>
      </c>
      <c r="B132" s="188" t="s">
        <v>305</v>
      </c>
      <c r="C132" s="185" t="n">
        <v>0</v>
      </c>
      <c r="D132" s="185" t="n">
        <v>200</v>
      </c>
      <c r="E132" s="185" t="n">
        <v>15616</v>
      </c>
      <c r="F132" s="188" t="s">
        <v>306</v>
      </c>
      <c r="G132" s="190" t="n">
        <v>0.00146</v>
      </c>
      <c r="H132" s="190" t="n">
        <v>0.0001097</v>
      </c>
      <c r="I132" s="190" t="n">
        <v>-1.0338E-005</v>
      </c>
      <c r="J132" s="190" t="n">
        <v>-8.672E-007</v>
      </c>
      <c r="K132" s="190" t="n">
        <v>0.00147</v>
      </c>
      <c r="L132" s="190" t="n">
        <v>0.0001106</v>
      </c>
      <c r="M132" s="185" t="n">
        <v>4.3</v>
      </c>
      <c r="N132" s="185" t="n">
        <v>0</v>
      </c>
      <c r="O132" s="185" t="n">
        <v>0</v>
      </c>
      <c r="P132" s="185" t="n">
        <v>0</v>
      </c>
      <c r="Q132" s="185" t="n">
        <v>1</v>
      </c>
      <c r="R132" s="190" t="n">
        <v>1.471E-005</v>
      </c>
      <c r="S132" s="190" t="n">
        <v>1.11E-006</v>
      </c>
      <c r="T132" s="185" t="n">
        <v>4</v>
      </c>
      <c r="U132" s="185" t="n">
        <v>0</v>
      </c>
      <c r="V132" s="185" t="n">
        <v>0</v>
      </c>
      <c r="W132" s="191" t="s">
        <v>2749</v>
      </c>
      <c r="X132" s="192" t="n">
        <v>45215</v>
      </c>
      <c r="Y132" s="188" t="s">
        <v>309</v>
      </c>
      <c r="Z132" s="188"/>
      <c r="AA132" s="188"/>
      <c r="AB132" s="188"/>
      <c r="AC132" s="188"/>
      <c r="AD132" s="185"/>
      <c r="AE132" s="185"/>
      <c r="AF132" s="185"/>
      <c r="AG132" s="185"/>
      <c r="AH132" s="185"/>
      <c r="AI132" s="190"/>
      <c r="AJ132" s="190"/>
      <c r="AK132" s="190"/>
      <c r="AL132" s="190"/>
      <c r="AM132" s="190"/>
      <c r="AN132" s="188"/>
      <c r="AO132" s="190"/>
    </row>
    <row r="133" customFormat="false" ht="14.25" hidden="false" customHeight="true" outlineLevel="0" collapsed="false">
      <c r="A133" s="188" t="s">
        <v>1337</v>
      </c>
      <c r="B133" s="188" t="s">
        <v>305</v>
      </c>
      <c r="C133" s="185" t="n">
        <v>0</v>
      </c>
      <c r="D133" s="185" t="n">
        <v>200</v>
      </c>
      <c r="E133" s="185" t="n">
        <v>15616</v>
      </c>
      <c r="F133" s="188" t="s">
        <v>306</v>
      </c>
      <c r="G133" s="190" t="n">
        <v>0.00146</v>
      </c>
      <c r="H133" s="190" t="n">
        <v>0.0001096</v>
      </c>
      <c r="I133" s="190" t="n">
        <v>-1.0338E-005</v>
      </c>
      <c r="J133" s="190" t="n">
        <v>-8.672E-007</v>
      </c>
      <c r="K133" s="190" t="n">
        <v>0.00147</v>
      </c>
      <c r="L133" s="190" t="n">
        <v>0.0001105</v>
      </c>
      <c r="M133" s="185" t="n">
        <v>4.29</v>
      </c>
      <c r="N133" s="185" t="n">
        <v>0</v>
      </c>
      <c r="O133" s="185" t="n">
        <v>0</v>
      </c>
      <c r="P133" s="185" t="n">
        <v>0</v>
      </c>
      <c r="Q133" s="185" t="n">
        <v>1</v>
      </c>
      <c r="R133" s="190" t="n">
        <v>1.471E-005</v>
      </c>
      <c r="S133" s="190" t="n">
        <v>1.1E-006</v>
      </c>
      <c r="T133" s="185" t="n">
        <v>4</v>
      </c>
      <c r="U133" s="185" t="n">
        <v>0</v>
      </c>
      <c r="V133" s="185" t="n">
        <v>0</v>
      </c>
      <c r="W133" s="191" t="s">
        <v>2750</v>
      </c>
      <c r="X133" s="192" t="n">
        <v>45215</v>
      </c>
      <c r="Y133" s="188" t="s">
        <v>309</v>
      </c>
      <c r="Z133" s="188"/>
      <c r="AA133" s="188"/>
      <c r="AB133" s="188"/>
      <c r="AC133" s="188"/>
      <c r="AD133" s="185"/>
      <c r="AE133" s="185"/>
      <c r="AF133" s="185"/>
      <c r="AG133" s="185"/>
      <c r="AH133" s="185"/>
      <c r="AI133" s="190"/>
      <c r="AJ133" s="190"/>
      <c r="AK133" s="190"/>
      <c r="AL133" s="190"/>
      <c r="AM133" s="190"/>
      <c r="AN133" s="188"/>
      <c r="AO133" s="190"/>
    </row>
    <row r="134" customFormat="false" ht="14.25" hidden="false" customHeight="true" outlineLevel="0" collapsed="false">
      <c r="A134" s="188" t="s">
        <v>1360</v>
      </c>
      <c r="B134" s="188" t="s">
        <v>305</v>
      </c>
      <c r="C134" s="185" t="n">
        <v>0</v>
      </c>
      <c r="D134" s="185" t="n">
        <v>200</v>
      </c>
      <c r="E134" s="185" t="n">
        <v>15616</v>
      </c>
      <c r="F134" s="188" t="s">
        <v>306</v>
      </c>
      <c r="G134" s="190" t="n">
        <v>0.00281</v>
      </c>
      <c r="H134" s="190" t="n">
        <v>0.0001738</v>
      </c>
      <c r="I134" s="190" t="n">
        <v>-1.0338E-005</v>
      </c>
      <c r="J134" s="190" t="n">
        <v>-8.672E-007</v>
      </c>
      <c r="K134" s="190" t="n">
        <v>0.00282</v>
      </c>
      <c r="L134" s="190" t="n">
        <v>0.0001747</v>
      </c>
      <c r="M134" s="185" t="n">
        <v>3.54</v>
      </c>
      <c r="N134" s="185" t="n">
        <v>0</v>
      </c>
      <c r="O134" s="185" t="n">
        <v>0</v>
      </c>
      <c r="P134" s="185" t="n">
        <v>0</v>
      </c>
      <c r="Q134" s="185" t="n">
        <v>1</v>
      </c>
      <c r="R134" s="190" t="n">
        <v>2.82E-005</v>
      </c>
      <c r="S134" s="190" t="n">
        <v>1.75E-006</v>
      </c>
      <c r="T134" s="185" t="n">
        <v>4</v>
      </c>
      <c r="U134" s="185" t="n">
        <v>0</v>
      </c>
      <c r="V134" s="185" t="n">
        <v>0</v>
      </c>
      <c r="W134" s="191" t="s">
        <v>2751</v>
      </c>
      <c r="X134" s="192" t="n">
        <v>45215</v>
      </c>
      <c r="Y134" s="188" t="s">
        <v>309</v>
      </c>
      <c r="Z134" s="188"/>
      <c r="AA134" s="188"/>
      <c r="AB134" s="188"/>
      <c r="AC134" s="188"/>
      <c r="AD134" s="185"/>
      <c r="AE134" s="185"/>
      <c r="AF134" s="185"/>
      <c r="AG134" s="185"/>
      <c r="AH134" s="185"/>
      <c r="AI134" s="190"/>
      <c r="AJ134" s="190"/>
      <c r="AK134" s="190"/>
      <c r="AL134" s="190"/>
      <c r="AM134" s="190"/>
      <c r="AN134" s="188"/>
      <c r="AO134" s="190"/>
    </row>
    <row r="135" customFormat="false" ht="14.25" hidden="false" customHeight="true" outlineLevel="0" collapsed="false">
      <c r="A135" s="188" t="s">
        <v>1360</v>
      </c>
      <c r="B135" s="188" t="s">
        <v>305</v>
      </c>
      <c r="C135" s="185" t="n">
        <v>0</v>
      </c>
      <c r="D135" s="185" t="n">
        <v>200</v>
      </c>
      <c r="E135" s="185" t="n">
        <v>15616</v>
      </c>
      <c r="F135" s="188" t="s">
        <v>306</v>
      </c>
      <c r="G135" s="190" t="n">
        <v>0.00281</v>
      </c>
      <c r="H135" s="190" t="n">
        <v>0.0001739</v>
      </c>
      <c r="I135" s="190" t="n">
        <v>-1.0338E-005</v>
      </c>
      <c r="J135" s="190" t="n">
        <v>-8.672E-007</v>
      </c>
      <c r="K135" s="190" t="n">
        <v>0.00282</v>
      </c>
      <c r="L135" s="190" t="n">
        <v>0.0001748</v>
      </c>
      <c r="M135" s="185" t="n">
        <v>3.55</v>
      </c>
      <c r="N135" s="185" t="n">
        <v>0</v>
      </c>
      <c r="O135" s="185" t="n">
        <v>0</v>
      </c>
      <c r="P135" s="185" t="n">
        <v>0</v>
      </c>
      <c r="Q135" s="185" t="n">
        <v>1</v>
      </c>
      <c r="R135" s="190" t="n">
        <v>2.82E-005</v>
      </c>
      <c r="S135" s="190" t="n">
        <v>1.75E-006</v>
      </c>
      <c r="T135" s="185" t="n">
        <v>4</v>
      </c>
      <c r="U135" s="185" t="n">
        <v>0</v>
      </c>
      <c r="V135" s="185" t="n">
        <v>0</v>
      </c>
      <c r="W135" s="191" t="s">
        <v>2752</v>
      </c>
      <c r="X135" s="192" t="n">
        <v>45215</v>
      </c>
      <c r="Y135" s="188" t="s">
        <v>309</v>
      </c>
      <c r="Z135" s="188"/>
      <c r="AA135" s="188"/>
      <c r="AB135" s="188"/>
      <c r="AC135" s="188"/>
      <c r="AD135" s="185"/>
      <c r="AE135" s="185"/>
      <c r="AF135" s="185"/>
      <c r="AG135" s="185"/>
      <c r="AH135" s="185"/>
      <c r="AI135" s="190"/>
      <c r="AJ135" s="190"/>
      <c r="AK135" s="190"/>
      <c r="AL135" s="190"/>
      <c r="AM135" s="190"/>
      <c r="AN135" s="188"/>
      <c r="AO135" s="190"/>
    </row>
    <row r="136" customFormat="false" ht="14.25" hidden="false" customHeight="true" outlineLevel="0" collapsed="false">
      <c r="A136" s="188" t="s">
        <v>1360</v>
      </c>
      <c r="B136" s="188" t="s">
        <v>305</v>
      </c>
      <c r="C136" s="185" t="n">
        <v>0</v>
      </c>
      <c r="D136" s="185" t="n">
        <v>200</v>
      </c>
      <c r="E136" s="185" t="n">
        <v>15616</v>
      </c>
      <c r="F136" s="188" t="s">
        <v>306</v>
      </c>
      <c r="G136" s="190" t="n">
        <v>0.00281</v>
      </c>
      <c r="H136" s="190" t="n">
        <v>0.0001738</v>
      </c>
      <c r="I136" s="190" t="n">
        <v>-1.0338E-005</v>
      </c>
      <c r="J136" s="190" t="n">
        <v>-8.672E-007</v>
      </c>
      <c r="K136" s="190" t="n">
        <v>0.00282</v>
      </c>
      <c r="L136" s="190" t="n">
        <v>0.0001746</v>
      </c>
      <c r="M136" s="185" t="n">
        <v>3.54</v>
      </c>
      <c r="N136" s="185" t="n">
        <v>0</v>
      </c>
      <c r="O136" s="185" t="n">
        <v>0</v>
      </c>
      <c r="P136" s="185" t="n">
        <v>0</v>
      </c>
      <c r="Q136" s="185" t="n">
        <v>1</v>
      </c>
      <c r="R136" s="190" t="n">
        <v>2.82E-005</v>
      </c>
      <c r="S136" s="190" t="n">
        <v>1.75E-006</v>
      </c>
      <c r="T136" s="185" t="n">
        <v>4</v>
      </c>
      <c r="U136" s="185" t="n">
        <v>0</v>
      </c>
      <c r="V136" s="185" t="n">
        <v>0</v>
      </c>
      <c r="W136" s="191" t="s">
        <v>2753</v>
      </c>
      <c r="X136" s="192" t="n">
        <v>45215</v>
      </c>
      <c r="Y136" s="188" t="s">
        <v>309</v>
      </c>
      <c r="Z136" s="188"/>
      <c r="AA136" s="188"/>
      <c r="AB136" s="188"/>
      <c r="AC136" s="188"/>
      <c r="AD136" s="185"/>
      <c r="AE136" s="185"/>
      <c r="AF136" s="185"/>
      <c r="AG136" s="185"/>
      <c r="AH136" s="185"/>
      <c r="AI136" s="190"/>
      <c r="AJ136" s="190"/>
      <c r="AK136" s="190"/>
      <c r="AL136" s="190"/>
      <c r="AM136" s="190"/>
      <c r="AN136" s="188"/>
      <c r="AO136" s="190"/>
    </row>
    <row r="137" customFormat="false" ht="14.25" hidden="false" customHeight="true" outlineLevel="0" collapsed="false">
      <c r="A137" s="188" t="s">
        <v>1384</v>
      </c>
      <c r="B137" s="188" t="s">
        <v>305</v>
      </c>
      <c r="C137" s="185" t="n">
        <v>0</v>
      </c>
      <c r="D137" s="185" t="n">
        <v>200</v>
      </c>
      <c r="E137" s="185" t="n">
        <v>15616</v>
      </c>
      <c r="F137" s="188" t="s">
        <v>306</v>
      </c>
      <c r="G137" s="190" t="n">
        <v>0.00251</v>
      </c>
      <c r="H137" s="190" t="n">
        <v>0.0001438</v>
      </c>
      <c r="I137" s="190" t="n">
        <v>-1.0338E-005</v>
      </c>
      <c r="J137" s="190" t="n">
        <v>-8.672E-007</v>
      </c>
      <c r="K137" s="190" t="n">
        <v>0.00252</v>
      </c>
      <c r="L137" s="190" t="n">
        <v>0.0001447</v>
      </c>
      <c r="M137" s="185" t="n">
        <v>3.29</v>
      </c>
      <c r="N137" s="185" t="n">
        <v>0</v>
      </c>
      <c r="O137" s="185" t="n">
        <v>0</v>
      </c>
      <c r="P137" s="185" t="n">
        <v>0</v>
      </c>
      <c r="Q137" s="185" t="n">
        <v>1</v>
      </c>
      <c r="R137" s="190" t="n">
        <v>2.517E-005</v>
      </c>
      <c r="S137" s="190" t="n">
        <v>1.45E-006</v>
      </c>
      <c r="T137" s="185" t="n">
        <v>4</v>
      </c>
      <c r="U137" s="185" t="n">
        <v>0</v>
      </c>
      <c r="V137" s="185" t="n">
        <v>0</v>
      </c>
      <c r="W137" s="191" t="s">
        <v>2754</v>
      </c>
      <c r="X137" s="192" t="n">
        <v>45215</v>
      </c>
      <c r="Y137" s="188" t="s">
        <v>309</v>
      </c>
      <c r="Z137" s="188"/>
      <c r="AA137" s="188"/>
      <c r="AB137" s="188"/>
      <c r="AC137" s="188"/>
      <c r="AD137" s="185"/>
      <c r="AE137" s="185"/>
      <c r="AF137" s="185"/>
      <c r="AG137" s="185"/>
      <c r="AH137" s="185"/>
      <c r="AI137" s="190"/>
      <c r="AJ137" s="190"/>
      <c r="AK137" s="190"/>
      <c r="AL137" s="190"/>
      <c r="AM137" s="190"/>
      <c r="AN137" s="188"/>
      <c r="AO137" s="190"/>
    </row>
    <row r="138" customFormat="false" ht="14.25" hidden="false" customHeight="true" outlineLevel="0" collapsed="false">
      <c r="A138" s="188" t="s">
        <v>1384</v>
      </c>
      <c r="B138" s="188" t="s">
        <v>305</v>
      </c>
      <c r="C138" s="185" t="n">
        <v>0</v>
      </c>
      <c r="D138" s="185" t="n">
        <v>200</v>
      </c>
      <c r="E138" s="185" t="n">
        <v>15616</v>
      </c>
      <c r="F138" s="188" t="s">
        <v>306</v>
      </c>
      <c r="G138" s="190" t="n">
        <v>0.00251</v>
      </c>
      <c r="H138" s="190" t="n">
        <v>0.0001444</v>
      </c>
      <c r="I138" s="190" t="n">
        <v>-1.0338E-005</v>
      </c>
      <c r="J138" s="190" t="n">
        <v>-8.672E-007</v>
      </c>
      <c r="K138" s="190" t="n">
        <v>0.00252</v>
      </c>
      <c r="L138" s="190" t="n">
        <v>0.0001453</v>
      </c>
      <c r="M138" s="185" t="n">
        <v>3.3</v>
      </c>
      <c r="N138" s="185" t="n">
        <v>0</v>
      </c>
      <c r="O138" s="185" t="n">
        <v>0</v>
      </c>
      <c r="P138" s="185" t="n">
        <v>0</v>
      </c>
      <c r="Q138" s="185" t="n">
        <v>1</v>
      </c>
      <c r="R138" s="190" t="n">
        <v>2.517E-005</v>
      </c>
      <c r="S138" s="190" t="n">
        <v>1.45E-006</v>
      </c>
      <c r="T138" s="185" t="n">
        <v>4</v>
      </c>
      <c r="U138" s="185" t="n">
        <v>0</v>
      </c>
      <c r="V138" s="185" t="n">
        <v>0</v>
      </c>
      <c r="W138" s="191" t="s">
        <v>2755</v>
      </c>
      <c r="X138" s="192" t="n">
        <v>45215</v>
      </c>
      <c r="Y138" s="188" t="s">
        <v>309</v>
      </c>
      <c r="Z138" s="188"/>
      <c r="AA138" s="188"/>
      <c r="AB138" s="188"/>
      <c r="AC138" s="188"/>
      <c r="AD138" s="185"/>
      <c r="AE138" s="185"/>
      <c r="AF138" s="185"/>
      <c r="AG138" s="185"/>
      <c r="AH138" s="185"/>
      <c r="AI138" s="190"/>
      <c r="AJ138" s="190"/>
      <c r="AK138" s="190"/>
      <c r="AL138" s="190"/>
      <c r="AM138" s="190"/>
      <c r="AN138" s="188"/>
      <c r="AO138" s="190"/>
    </row>
    <row r="139" customFormat="false" ht="14.25" hidden="false" customHeight="true" outlineLevel="0" collapsed="false">
      <c r="A139" s="188" t="s">
        <v>1384</v>
      </c>
      <c r="B139" s="188" t="s">
        <v>305</v>
      </c>
      <c r="C139" s="185" t="n">
        <v>0</v>
      </c>
      <c r="D139" s="185" t="n">
        <v>200</v>
      </c>
      <c r="E139" s="185" t="n">
        <v>15616</v>
      </c>
      <c r="F139" s="188" t="s">
        <v>306</v>
      </c>
      <c r="G139" s="190" t="n">
        <v>0.00251</v>
      </c>
      <c r="H139" s="190" t="n">
        <v>0.0001446</v>
      </c>
      <c r="I139" s="190" t="n">
        <v>-1.0338E-005</v>
      </c>
      <c r="J139" s="190" t="n">
        <v>-8.672E-007</v>
      </c>
      <c r="K139" s="190" t="n">
        <v>0.00252</v>
      </c>
      <c r="L139" s="190" t="n">
        <v>0.0001455</v>
      </c>
      <c r="M139" s="185" t="n">
        <v>3.31</v>
      </c>
      <c r="N139" s="185" t="n">
        <v>0</v>
      </c>
      <c r="O139" s="185" t="n">
        <v>0</v>
      </c>
      <c r="P139" s="185" t="n">
        <v>0</v>
      </c>
      <c r="Q139" s="185" t="n">
        <v>1</v>
      </c>
      <c r="R139" s="190" t="n">
        <v>2.517E-005</v>
      </c>
      <c r="S139" s="190" t="n">
        <v>1.45E-006</v>
      </c>
      <c r="T139" s="185" t="n">
        <v>4</v>
      </c>
      <c r="U139" s="185" t="n">
        <v>0</v>
      </c>
      <c r="V139" s="185" t="n">
        <v>0</v>
      </c>
      <c r="W139" s="191" t="s">
        <v>2756</v>
      </c>
      <c r="X139" s="192" t="n">
        <v>45215</v>
      </c>
      <c r="Y139" s="188" t="s">
        <v>309</v>
      </c>
      <c r="Z139" s="188"/>
      <c r="AA139" s="188"/>
      <c r="AB139" s="188"/>
      <c r="AC139" s="188"/>
      <c r="AD139" s="185"/>
      <c r="AE139" s="185"/>
      <c r="AF139" s="185"/>
      <c r="AG139" s="185"/>
      <c r="AH139" s="185"/>
      <c r="AI139" s="190"/>
      <c r="AJ139" s="190"/>
      <c r="AK139" s="190"/>
      <c r="AL139" s="190"/>
      <c r="AM139" s="190"/>
      <c r="AN139" s="188"/>
      <c r="AO139" s="190"/>
    </row>
    <row r="140" customFormat="false" ht="14.25" hidden="false" customHeight="true" outlineLevel="0" collapsed="false">
      <c r="A140" s="188" t="s">
        <v>1408</v>
      </c>
      <c r="B140" s="188" t="s">
        <v>305</v>
      </c>
      <c r="C140" s="185" t="n">
        <v>0</v>
      </c>
      <c r="D140" s="185" t="n">
        <v>200</v>
      </c>
      <c r="E140" s="185" t="n">
        <v>15616</v>
      </c>
      <c r="F140" s="188" t="s">
        <v>306</v>
      </c>
      <c r="G140" s="190" t="n">
        <v>0.00208</v>
      </c>
      <c r="H140" s="190" t="n">
        <v>0.0001301</v>
      </c>
      <c r="I140" s="190" t="n">
        <v>-1.0338E-005</v>
      </c>
      <c r="J140" s="190" t="n">
        <v>-8.672E-007</v>
      </c>
      <c r="K140" s="190" t="n">
        <v>0.00209</v>
      </c>
      <c r="L140" s="190" t="n">
        <v>0.000131</v>
      </c>
      <c r="M140" s="185" t="n">
        <v>3.59</v>
      </c>
      <c r="N140" s="185" t="n">
        <v>0</v>
      </c>
      <c r="O140" s="185" t="n">
        <v>0</v>
      </c>
      <c r="P140" s="185" t="n">
        <v>0</v>
      </c>
      <c r="Q140" s="185" t="n">
        <v>1</v>
      </c>
      <c r="R140" s="190" t="n">
        <v>2.086E-005</v>
      </c>
      <c r="S140" s="190" t="n">
        <v>1.31E-006</v>
      </c>
      <c r="T140" s="185" t="n">
        <v>4</v>
      </c>
      <c r="U140" s="185" t="n">
        <v>0</v>
      </c>
      <c r="V140" s="185" t="n">
        <v>0</v>
      </c>
      <c r="W140" s="191" t="s">
        <v>2757</v>
      </c>
      <c r="X140" s="192" t="n">
        <v>45215</v>
      </c>
      <c r="Y140" s="188" t="s">
        <v>309</v>
      </c>
      <c r="Z140" s="188"/>
      <c r="AA140" s="188"/>
      <c r="AB140" s="188"/>
      <c r="AC140" s="188"/>
      <c r="AD140" s="185"/>
      <c r="AE140" s="185"/>
      <c r="AF140" s="185"/>
      <c r="AG140" s="185"/>
      <c r="AH140" s="185"/>
      <c r="AI140" s="190"/>
      <c r="AJ140" s="190"/>
      <c r="AK140" s="190"/>
      <c r="AL140" s="190"/>
      <c r="AM140" s="190"/>
      <c r="AN140" s="188"/>
      <c r="AO140" s="190"/>
    </row>
    <row r="141" customFormat="false" ht="14.25" hidden="false" customHeight="true" outlineLevel="0" collapsed="false">
      <c r="A141" s="188" t="s">
        <v>1408</v>
      </c>
      <c r="B141" s="188" t="s">
        <v>305</v>
      </c>
      <c r="C141" s="185" t="n">
        <v>0</v>
      </c>
      <c r="D141" s="185" t="n">
        <v>200</v>
      </c>
      <c r="E141" s="185" t="n">
        <v>15616</v>
      </c>
      <c r="F141" s="188" t="s">
        <v>306</v>
      </c>
      <c r="G141" s="190" t="n">
        <v>0.00208</v>
      </c>
      <c r="H141" s="190" t="n">
        <v>0.0001306</v>
      </c>
      <c r="I141" s="190" t="n">
        <v>-1.0338E-005</v>
      </c>
      <c r="J141" s="190" t="n">
        <v>-8.672E-007</v>
      </c>
      <c r="K141" s="190" t="n">
        <v>0.00209</v>
      </c>
      <c r="L141" s="190" t="n">
        <v>0.0001315</v>
      </c>
      <c r="M141" s="185" t="n">
        <v>3.61</v>
      </c>
      <c r="N141" s="185" t="n">
        <v>0</v>
      </c>
      <c r="O141" s="185" t="n">
        <v>0</v>
      </c>
      <c r="P141" s="185" t="n">
        <v>0</v>
      </c>
      <c r="Q141" s="185" t="n">
        <v>1</v>
      </c>
      <c r="R141" s="190" t="n">
        <v>2.087E-005</v>
      </c>
      <c r="S141" s="190" t="n">
        <v>1.31E-006</v>
      </c>
      <c r="T141" s="185" t="n">
        <v>4</v>
      </c>
      <c r="U141" s="185" t="n">
        <v>0</v>
      </c>
      <c r="V141" s="185" t="n">
        <v>0</v>
      </c>
      <c r="W141" s="191" t="s">
        <v>2758</v>
      </c>
      <c r="X141" s="192" t="n">
        <v>45215</v>
      </c>
      <c r="Y141" s="188" t="s">
        <v>309</v>
      </c>
      <c r="Z141" s="188"/>
      <c r="AA141" s="188"/>
      <c r="AB141" s="188"/>
      <c r="AC141" s="188"/>
      <c r="AD141" s="185"/>
      <c r="AE141" s="185"/>
      <c r="AF141" s="185"/>
      <c r="AG141" s="185"/>
      <c r="AH141" s="185"/>
      <c r="AI141" s="190"/>
      <c r="AJ141" s="190"/>
      <c r="AK141" s="190"/>
      <c r="AL141" s="190"/>
      <c r="AM141" s="190"/>
      <c r="AN141" s="188"/>
      <c r="AO141" s="190"/>
    </row>
    <row r="142" customFormat="false" ht="14.25" hidden="false" customHeight="true" outlineLevel="0" collapsed="false">
      <c r="A142" s="188" t="s">
        <v>1408</v>
      </c>
      <c r="B142" s="188" t="s">
        <v>305</v>
      </c>
      <c r="C142" s="185" t="n">
        <v>0</v>
      </c>
      <c r="D142" s="185" t="n">
        <v>200</v>
      </c>
      <c r="E142" s="185" t="n">
        <v>15616</v>
      </c>
      <c r="F142" s="188" t="s">
        <v>306</v>
      </c>
      <c r="G142" s="190" t="n">
        <v>0.00208</v>
      </c>
      <c r="H142" s="190" t="n">
        <v>0.0001303</v>
      </c>
      <c r="I142" s="190" t="n">
        <v>-1.0338E-005</v>
      </c>
      <c r="J142" s="190" t="n">
        <v>-8.672E-007</v>
      </c>
      <c r="K142" s="190" t="n">
        <v>0.00209</v>
      </c>
      <c r="L142" s="190" t="n">
        <v>0.0001312</v>
      </c>
      <c r="M142" s="185" t="n">
        <v>3.6</v>
      </c>
      <c r="N142" s="185" t="n">
        <v>0</v>
      </c>
      <c r="O142" s="185" t="n">
        <v>0</v>
      </c>
      <c r="P142" s="185" t="n">
        <v>0</v>
      </c>
      <c r="Q142" s="185" t="n">
        <v>1</v>
      </c>
      <c r="R142" s="190" t="n">
        <v>2.086E-005</v>
      </c>
      <c r="S142" s="190" t="n">
        <v>1.31E-006</v>
      </c>
      <c r="T142" s="185" t="n">
        <v>4</v>
      </c>
      <c r="U142" s="185" t="n">
        <v>0</v>
      </c>
      <c r="V142" s="185" t="n">
        <v>0</v>
      </c>
      <c r="W142" s="191" t="s">
        <v>2759</v>
      </c>
      <c r="X142" s="192" t="n">
        <v>45215</v>
      </c>
      <c r="Y142" s="188" t="s">
        <v>309</v>
      </c>
      <c r="Z142" s="188"/>
      <c r="AA142" s="188"/>
      <c r="AB142" s="188"/>
      <c r="AC142" s="188"/>
      <c r="AD142" s="185"/>
      <c r="AE142" s="185"/>
      <c r="AF142" s="185"/>
      <c r="AG142" s="185"/>
      <c r="AH142" s="185"/>
      <c r="AI142" s="190"/>
      <c r="AJ142" s="190"/>
      <c r="AK142" s="190"/>
      <c r="AL142" s="190"/>
      <c r="AM142" s="190"/>
      <c r="AN142" s="188"/>
      <c r="AO142" s="190"/>
    </row>
    <row r="143" customFormat="false" ht="14.25" hidden="false" customHeight="true" outlineLevel="0" collapsed="false">
      <c r="A143" s="188" t="s">
        <v>1427</v>
      </c>
      <c r="B143" s="188" t="s">
        <v>305</v>
      </c>
      <c r="C143" s="185" t="n">
        <v>0</v>
      </c>
      <c r="D143" s="185" t="n">
        <v>200</v>
      </c>
      <c r="E143" s="185" t="n">
        <v>15616</v>
      </c>
      <c r="F143" s="188" t="s">
        <v>306</v>
      </c>
      <c r="G143" s="190" t="n">
        <v>0.00206</v>
      </c>
      <c r="H143" s="190" t="n">
        <v>0.000124</v>
      </c>
      <c r="I143" s="190" t="n">
        <v>-1.0338E-005</v>
      </c>
      <c r="J143" s="190" t="n">
        <v>-8.672E-007</v>
      </c>
      <c r="K143" s="190" t="n">
        <v>0.00207</v>
      </c>
      <c r="L143" s="190" t="n">
        <v>0.0001248</v>
      </c>
      <c r="M143" s="185" t="n">
        <v>3.45</v>
      </c>
      <c r="N143" s="185" t="n">
        <v>0</v>
      </c>
      <c r="O143" s="185" t="n">
        <v>0</v>
      </c>
      <c r="P143" s="185" t="n">
        <v>0</v>
      </c>
      <c r="Q143" s="185" t="n">
        <v>1</v>
      </c>
      <c r="R143" s="190" t="n">
        <v>2.07E-005</v>
      </c>
      <c r="S143" s="190" t="n">
        <v>1.25E-006</v>
      </c>
      <c r="T143" s="185" t="n">
        <v>4</v>
      </c>
      <c r="U143" s="185" t="n">
        <v>0</v>
      </c>
      <c r="V143" s="185" t="n">
        <v>0</v>
      </c>
      <c r="W143" s="191" t="s">
        <v>2760</v>
      </c>
      <c r="X143" s="192" t="n">
        <v>45215</v>
      </c>
      <c r="Y143" s="188" t="s">
        <v>309</v>
      </c>
      <c r="Z143" s="188"/>
      <c r="AA143" s="188"/>
      <c r="AB143" s="188"/>
      <c r="AC143" s="188"/>
      <c r="AD143" s="185"/>
      <c r="AE143" s="185"/>
      <c r="AF143" s="185"/>
      <c r="AG143" s="185"/>
      <c r="AH143" s="185"/>
      <c r="AI143" s="190"/>
      <c r="AJ143" s="190"/>
      <c r="AK143" s="190"/>
      <c r="AL143" s="190"/>
      <c r="AM143" s="190"/>
      <c r="AN143" s="188"/>
      <c r="AO143" s="190"/>
    </row>
    <row r="144" customFormat="false" ht="14.25" hidden="false" customHeight="true" outlineLevel="0" collapsed="false">
      <c r="A144" s="188" t="s">
        <v>1427</v>
      </c>
      <c r="B144" s="188" t="s">
        <v>305</v>
      </c>
      <c r="C144" s="185" t="n">
        <v>0</v>
      </c>
      <c r="D144" s="185" t="n">
        <v>200</v>
      </c>
      <c r="E144" s="185" t="n">
        <v>15616</v>
      </c>
      <c r="F144" s="188" t="s">
        <v>306</v>
      </c>
      <c r="G144" s="190" t="n">
        <v>0.00206</v>
      </c>
      <c r="H144" s="190" t="n">
        <v>0.0001242</v>
      </c>
      <c r="I144" s="190" t="n">
        <v>-1.0338E-005</v>
      </c>
      <c r="J144" s="190" t="n">
        <v>-8.672E-007</v>
      </c>
      <c r="K144" s="190" t="n">
        <v>0.00207</v>
      </c>
      <c r="L144" s="190" t="n">
        <v>0.0001251</v>
      </c>
      <c r="M144" s="185" t="n">
        <v>3.46</v>
      </c>
      <c r="N144" s="185" t="n">
        <v>0</v>
      </c>
      <c r="O144" s="185" t="n">
        <v>0</v>
      </c>
      <c r="P144" s="185" t="n">
        <v>0</v>
      </c>
      <c r="Q144" s="185" t="n">
        <v>1</v>
      </c>
      <c r="R144" s="190" t="n">
        <v>2.069E-005</v>
      </c>
      <c r="S144" s="190" t="n">
        <v>1.25E-006</v>
      </c>
      <c r="T144" s="185" t="n">
        <v>4</v>
      </c>
      <c r="U144" s="185" t="n">
        <v>0</v>
      </c>
      <c r="V144" s="185" t="n">
        <v>0</v>
      </c>
      <c r="W144" s="191" t="s">
        <v>2761</v>
      </c>
      <c r="X144" s="192" t="n">
        <v>45215</v>
      </c>
      <c r="Y144" s="188" t="s">
        <v>309</v>
      </c>
      <c r="Z144" s="188"/>
      <c r="AA144" s="188"/>
      <c r="AB144" s="188"/>
      <c r="AC144" s="188"/>
      <c r="AD144" s="185"/>
      <c r="AE144" s="185"/>
      <c r="AF144" s="185"/>
      <c r="AG144" s="185"/>
      <c r="AH144" s="185"/>
      <c r="AI144" s="190"/>
      <c r="AJ144" s="190"/>
      <c r="AK144" s="190"/>
      <c r="AL144" s="190"/>
      <c r="AM144" s="190"/>
      <c r="AN144" s="188"/>
      <c r="AO144" s="190"/>
    </row>
    <row r="145" customFormat="false" ht="14.25" hidden="false" customHeight="true" outlineLevel="0" collapsed="false">
      <c r="A145" s="188" t="s">
        <v>1427</v>
      </c>
      <c r="B145" s="188" t="s">
        <v>305</v>
      </c>
      <c r="C145" s="185" t="n">
        <v>0</v>
      </c>
      <c r="D145" s="185" t="n">
        <v>200</v>
      </c>
      <c r="E145" s="185" t="n">
        <v>15616</v>
      </c>
      <c r="F145" s="188" t="s">
        <v>306</v>
      </c>
      <c r="G145" s="190" t="n">
        <v>0.00206</v>
      </c>
      <c r="H145" s="190" t="n">
        <v>0.0001242</v>
      </c>
      <c r="I145" s="190" t="n">
        <v>-1.0338E-005</v>
      </c>
      <c r="J145" s="190" t="n">
        <v>-8.672E-007</v>
      </c>
      <c r="K145" s="190" t="n">
        <v>0.00207</v>
      </c>
      <c r="L145" s="190" t="n">
        <v>0.000125</v>
      </c>
      <c r="M145" s="185" t="n">
        <v>3.46</v>
      </c>
      <c r="N145" s="185" t="n">
        <v>0</v>
      </c>
      <c r="O145" s="185" t="n">
        <v>0</v>
      </c>
      <c r="P145" s="185" t="n">
        <v>0</v>
      </c>
      <c r="Q145" s="185" t="n">
        <v>1</v>
      </c>
      <c r="R145" s="190" t="n">
        <v>2.07E-005</v>
      </c>
      <c r="S145" s="190" t="n">
        <v>1.25E-006</v>
      </c>
      <c r="T145" s="185" t="n">
        <v>4</v>
      </c>
      <c r="U145" s="185" t="n">
        <v>0</v>
      </c>
      <c r="V145" s="185" t="n">
        <v>0</v>
      </c>
      <c r="W145" s="191" t="s">
        <v>2762</v>
      </c>
      <c r="X145" s="192" t="n">
        <v>45215</v>
      </c>
      <c r="Y145" s="188" t="s">
        <v>309</v>
      </c>
      <c r="Z145" s="188"/>
      <c r="AA145" s="188"/>
      <c r="AB145" s="188"/>
      <c r="AC145" s="188"/>
      <c r="AD145" s="185"/>
      <c r="AE145" s="185"/>
      <c r="AF145" s="185"/>
      <c r="AG145" s="185"/>
      <c r="AH145" s="185"/>
      <c r="AI145" s="190"/>
      <c r="AJ145" s="190"/>
      <c r="AK145" s="190"/>
      <c r="AL145" s="190"/>
      <c r="AM145" s="190"/>
      <c r="AN145" s="188"/>
      <c r="AO145" s="190"/>
    </row>
    <row r="146" customFormat="false" ht="14.25" hidden="false" customHeight="true" outlineLevel="0" collapsed="false">
      <c r="A146" s="188" t="s">
        <v>1444</v>
      </c>
      <c r="B146" s="188" t="s">
        <v>305</v>
      </c>
      <c r="C146" s="185" t="n">
        <v>0</v>
      </c>
      <c r="D146" s="185" t="n">
        <v>200</v>
      </c>
      <c r="E146" s="185" t="n">
        <v>15616</v>
      </c>
      <c r="F146" s="188" t="s">
        <v>306</v>
      </c>
      <c r="G146" s="190" t="n">
        <v>0.00183</v>
      </c>
      <c r="H146" s="190" t="n">
        <v>0.0001177</v>
      </c>
      <c r="I146" s="190" t="n">
        <v>-1.0338E-005</v>
      </c>
      <c r="J146" s="190" t="n">
        <v>-8.672E-007</v>
      </c>
      <c r="K146" s="190" t="n">
        <v>0.00184</v>
      </c>
      <c r="L146" s="190" t="n">
        <v>0.0001186</v>
      </c>
      <c r="M146" s="185" t="n">
        <v>3.69</v>
      </c>
      <c r="N146" s="185" t="n">
        <v>0</v>
      </c>
      <c r="O146" s="185" t="n">
        <v>0</v>
      </c>
      <c r="P146" s="185" t="n">
        <v>0</v>
      </c>
      <c r="Q146" s="185" t="n">
        <v>1</v>
      </c>
      <c r="R146" s="190" t="n">
        <v>1.838E-005</v>
      </c>
      <c r="S146" s="190" t="n">
        <v>1.19E-006</v>
      </c>
      <c r="T146" s="185" t="n">
        <v>4</v>
      </c>
      <c r="U146" s="185" t="n">
        <v>0</v>
      </c>
      <c r="V146" s="185" t="n">
        <v>0</v>
      </c>
      <c r="W146" s="191" t="s">
        <v>2763</v>
      </c>
      <c r="X146" s="192" t="n">
        <v>45215</v>
      </c>
      <c r="Y146" s="188" t="s">
        <v>309</v>
      </c>
      <c r="Z146" s="188"/>
      <c r="AA146" s="188"/>
      <c r="AB146" s="188"/>
      <c r="AC146" s="188"/>
      <c r="AD146" s="185"/>
      <c r="AE146" s="185"/>
      <c r="AF146" s="185"/>
      <c r="AG146" s="185"/>
      <c r="AH146" s="185"/>
      <c r="AI146" s="190"/>
      <c r="AJ146" s="190"/>
      <c r="AK146" s="190"/>
      <c r="AL146" s="190"/>
      <c r="AM146" s="190"/>
      <c r="AN146" s="188"/>
      <c r="AO146" s="190"/>
    </row>
    <row r="147" customFormat="false" ht="14.25" hidden="false" customHeight="true" outlineLevel="0" collapsed="false">
      <c r="A147" s="188" t="s">
        <v>1444</v>
      </c>
      <c r="B147" s="188" t="s">
        <v>305</v>
      </c>
      <c r="C147" s="185" t="n">
        <v>0</v>
      </c>
      <c r="D147" s="185" t="n">
        <v>200</v>
      </c>
      <c r="E147" s="185" t="n">
        <v>15616</v>
      </c>
      <c r="F147" s="188" t="s">
        <v>306</v>
      </c>
      <c r="G147" s="190" t="n">
        <v>0.00183</v>
      </c>
      <c r="H147" s="190" t="n">
        <v>0.0001185</v>
      </c>
      <c r="I147" s="190" t="n">
        <v>-1.0338E-005</v>
      </c>
      <c r="J147" s="190" t="n">
        <v>-8.672E-007</v>
      </c>
      <c r="K147" s="190" t="n">
        <v>0.00184</v>
      </c>
      <c r="L147" s="190" t="n">
        <v>0.0001194</v>
      </c>
      <c r="M147" s="185" t="n">
        <v>3.72</v>
      </c>
      <c r="N147" s="185" t="n">
        <v>0</v>
      </c>
      <c r="O147" s="185" t="n">
        <v>0</v>
      </c>
      <c r="P147" s="185" t="n">
        <v>0</v>
      </c>
      <c r="Q147" s="185" t="n">
        <v>1</v>
      </c>
      <c r="R147" s="190" t="n">
        <v>1.838E-005</v>
      </c>
      <c r="S147" s="190" t="n">
        <v>1.19E-006</v>
      </c>
      <c r="T147" s="185" t="n">
        <v>4</v>
      </c>
      <c r="U147" s="185" t="n">
        <v>0</v>
      </c>
      <c r="V147" s="185" t="n">
        <v>0</v>
      </c>
      <c r="W147" s="191" t="s">
        <v>2764</v>
      </c>
      <c r="X147" s="192" t="n">
        <v>45215</v>
      </c>
      <c r="Y147" s="188" t="s">
        <v>309</v>
      </c>
      <c r="Z147" s="188"/>
      <c r="AA147" s="188"/>
      <c r="AB147" s="188"/>
      <c r="AC147" s="188"/>
      <c r="AD147" s="185"/>
      <c r="AE147" s="185"/>
      <c r="AF147" s="185"/>
      <c r="AG147" s="185"/>
      <c r="AH147" s="185"/>
      <c r="AI147" s="190"/>
      <c r="AJ147" s="190"/>
      <c r="AK147" s="190"/>
      <c r="AL147" s="190"/>
      <c r="AM147" s="190"/>
      <c r="AN147" s="188"/>
      <c r="AO147" s="190"/>
    </row>
    <row r="148" customFormat="false" ht="14.25" hidden="false" customHeight="true" outlineLevel="0" collapsed="false">
      <c r="A148" s="188" t="s">
        <v>1444</v>
      </c>
      <c r="B148" s="188" t="s">
        <v>305</v>
      </c>
      <c r="C148" s="185" t="n">
        <v>0</v>
      </c>
      <c r="D148" s="185" t="n">
        <v>200</v>
      </c>
      <c r="E148" s="185" t="n">
        <v>15616</v>
      </c>
      <c r="F148" s="188" t="s">
        <v>306</v>
      </c>
      <c r="G148" s="190" t="n">
        <v>0.00183</v>
      </c>
      <c r="H148" s="190" t="n">
        <v>0.000118</v>
      </c>
      <c r="I148" s="190" t="n">
        <v>-1.0338E-005</v>
      </c>
      <c r="J148" s="190" t="n">
        <v>-8.672E-007</v>
      </c>
      <c r="K148" s="190" t="n">
        <v>0.00184</v>
      </c>
      <c r="L148" s="190" t="n">
        <v>0.0001189</v>
      </c>
      <c r="M148" s="185" t="n">
        <v>3.7</v>
      </c>
      <c r="N148" s="185" t="n">
        <v>0</v>
      </c>
      <c r="O148" s="185" t="n">
        <v>0</v>
      </c>
      <c r="P148" s="185" t="n">
        <v>0</v>
      </c>
      <c r="Q148" s="185" t="n">
        <v>1</v>
      </c>
      <c r="R148" s="190" t="n">
        <v>1.839E-005</v>
      </c>
      <c r="S148" s="190" t="n">
        <v>1.19E-006</v>
      </c>
      <c r="T148" s="185" t="n">
        <v>4</v>
      </c>
      <c r="U148" s="185" t="n">
        <v>0</v>
      </c>
      <c r="V148" s="185" t="n">
        <v>0</v>
      </c>
      <c r="W148" s="191" t="s">
        <v>2765</v>
      </c>
      <c r="X148" s="192" t="n">
        <v>45215</v>
      </c>
      <c r="Y148" s="188" t="s">
        <v>309</v>
      </c>
      <c r="Z148" s="188"/>
      <c r="AA148" s="188"/>
      <c r="AB148" s="188"/>
      <c r="AC148" s="188"/>
      <c r="AD148" s="185"/>
      <c r="AE148" s="185"/>
      <c r="AF148" s="185"/>
      <c r="AG148" s="185"/>
      <c r="AH148" s="185"/>
      <c r="AI148" s="190"/>
      <c r="AJ148" s="190"/>
      <c r="AK148" s="190"/>
      <c r="AL148" s="190"/>
      <c r="AM148" s="190"/>
      <c r="AN148" s="188"/>
      <c r="AO148" s="190"/>
    </row>
    <row r="149" customFormat="false" ht="14.25" hidden="false" customHeight="true" outlineLevel="0" collapsed="false">
      <c r="A149" s="188" t="s">
        <v>1468</v>
      </c>
      <c r="B149" s="188" t="s">
        <v>305</v>
      </c>
      <c r="C149" s="185" t="n">
        <v>0</v>
      </c>
      <c r="D149" s="185" t="n">
        <v>200</v>
      </c>
      <c r="E149" s="185" t="n">
        <v>15616</v>
      </c>
      <c r="F149" s="188" t="s">
        <v>306</v>
      </c>
      <c r="G149" s="190" t="n">
        <v>0.0024</v>
      </c>
      <c r="H149" s="190" t="n">
        <v>0.0001428</v>
      </c>
      <c r="I149" s="190" t="n">
        <v>-1.0338E-005</v>
      </c>
      <c r="J149" s="190" t="n">
        <v>-8.672E-007</v>
      </c>
      <c r="K149" s="190" t="n">
        <v>0.00241</v>
      </c>
      <c r="L149" s="190" t="n">
        <v>0.0001437</v>
      </c>
      <c r="M149" s="185" t="n">
        <v>3.41</v>
      </c>
      <c r="N149" s="185" t="n">
        <v>0</v>
      </c>
      <c r="O149" s="185" t="n">
        <v>0</v>
      </c>
      <c r="P149" s="185" t="n">
        <v>0</v>
      </c>
      <c r="Q149" s="185" t="n">
        <v>1</v>
      </c>
      <c r="R149" s="190" t="n">
        <v>2.408E-005</v>
      </c>
      <c r="S149" s="190" t="n">
        <v>1.44E-006</v>
      </c>
      <c r="T149" s="185" t="n">
        <v>4</v>
      </c>
      <c r="U149" s="185" t="n">
        <v>0</v>
      </c>
      <c r="V149" s="185" t="n">
        <v>0</v>
      </c>
      <c r="W149" s="191" t="s">
        <v>2766</v>
      </c>
      <c r="X149" s="192" t="n">
        <v>45215</v>
      </c>
      <c r="Y149" s="188" t="s">
        <v>309</v>
      </c>
      <c r="Z149" s="188"/>
      <c r="AA149" s="188"/>
      <c r="AB149" s="188"/>
      <c r="AC149" s="188"/>
      <c r="AD149" s="185"/>
      <c r="AE149" s="185"/>
      <c r="AF149" s="185"/>
      <c r="AG149" s="185"/>
      <c r="AH149" s="185"/>
      <c r="AI149" s="190"/>
      <c r="AJ149" s="190"/>
      <c r="AK149" s="190"/>
      <c r="AL149" s="190"/>
      <c r="AM149" s="190"/>
      <c r="AN149" s="188"/>
      <c r="AO149" s="190"/>
    </row>
    <row r="150" customFormat="false" ht="14.25" hidden="false" customHeight="true" outlineLevel="0" collapsed="false">
      <c r="A150" s="188" t="s">
        <v>1468</v>
      </c>
      <c r="B150" s="188" t="s">
        <v>305</v>
      </c>
      <c r="C150" s="185" t="n">
        <v>0</v>
      </c>
      <c r="D150" s="185" t="n">
        <v>200</v>
      </c>
      <c r="E150" s="185" t="n">
        <v>15616</v>
      </c>
      <c r="F150" s="188" t="s">
        <v>306</v>
      </c>
      <c r="G150" s="190" t="n">
        <v>0.0024</v>
      </c>
      <c r="H150" s="190" t="n">
        <v>0.0001429</v>
      </c>
      <c r="I150" s="190" t="n">
        <v>-1.0338E-005</v>
      </c>
      <c r="J150" s="190" t="n">
        <v>-8.672E-007</v>
      </c>
      <c r="K150" s="190" t="n">
        <v>0.00241</v>
      </c>
      <c r="L150" s="190" t="n">
        <v>0.0001438</v>
      </c>
      <c r="M150" s="185" t="n">
        <v>3.42</v>
      </c>
      <c r="N150" s="185" t="n">
        <v>0</v>
      </c>
      <c r="O150" s="185" t="n">
        <v>0</v>
      </c>
      <c r="P150" s="185" t="n">
        <v>0</v>
      </c>
      <c r="Q150" s="185" t="n">
        <v>1</v>
      </c>
      <c r="R150" s="190" t="n">
        <v>2.409E-005</v>
      </c>
      <c r="S150" s="190" t="n">
        <v>1.44E-006</v>
      </c>
      <c r="T150" s="185" t="n">
        <v>4</v>
      </c>
      <c r="U150" s="185" t="n">
        <v>0</v>
      </c>
      <c r="V150" s="185" t="n">
        <v>0</v>
      </c>
      <c r="W150" s="191" t="s">
        <v>2767</v>
      </c>
      <c r="X150" s="192" t="n">
        <v>45215</v>
      </c>
      <c r="Y150" s="188" t="s">
        <v>309</v>
      </c>
      <c r="Z150" s="188"/>
      <c r="AA150" s="188"/>
      <c r="AB150" s="188"/>
      <c r="AC150" s="188"/>
      <c r="AD150" s="185"/>
      <c r="AE150" s="185"/>
      <c r="AF150" s="185"/>
      <c r="AG150" s="185"/>
      <c r="AH150" s="185"/>
      <c r="AI150" s="190"/>
      <c r="AJ150" s="190"/>
      <c r="AK150" s="190"/>
      <c r="AL150" s="190"/>
      <c r="AM150" s="190"/>
      <c r="AN150" s="188"/>
      <c r="AO150" s="190"/>
    </row>
    <row r="151" customFormat="false" ht="14.25" hidden="false" customHeight="true" outlineLevel="0" collapsed="false">
      <c r="A151" s="188" t="s">
        <v>1468</v>
      </c>
      <c r="B151" s="188" t="s">
        <v>305</v>
      </c>
      <c r="C151" s="185" t="n">
        <v>0</v>
      </c>
      <c r="D151" s="185" t="n">
        <v>200</v>
      </c>
      <c r="E151" s="185" t="n">
        <v>15616</v>
      </c>
      <c r="F151" s="188" t="s">
        <v>306</v>
      </c>
      <c r="G151" s="190" t="n">
        <v>0.0024</v>
      </c>
      <c r="H151" s="190" t="n">
        <v>0.000143</v>
      </c>
      <c r="I151" s="190" t="n">
        <v>-1.0338E-005</v>
      </c>
      <c r="J151" s="190" t="n">
        <v>-8.672E-007</v>
      </c>
      <c r="K151" s="190" t="n">
        <v>0.00241</v>
      </c>
      <c r="L151" s="190" t="n">
        <v>0.0001438</v>
      </c>
      <c r="M151" s="185" t="n">
        <v>3.42</v>
      </c>
      <c r="N151" s="185" t="n">
        <v>0</v>
      </c>
      <c r="O151" s="185" t="n">
        <v>0</v>
      </c>
      <c r="P151" s="185" t="n">
        <v>0</v>
      </c>
      <c r="Q151" s="185" t="n">
        <v>1</v>
      </c>
      <c r="R151" s="190" t="n">
        <v>2.409E-005</v>
      </c>
      <c r="S151" s="190" t="n">
        <v>1.44E-006</v>
      </c>
      <c r="T151" s="185" t="n">
        <v>4</v>
      </c>
      <c r="U151" s="185" t="n">
        <v>0</v>
      </c>
      <c r="V151" s="185" t="n">
        <v>0</v>
      </c>
      <c r="W151" s="191" t="s">
        <v>2768</v>
      </c>
      <c r="X151" s="192" t="n">
        <v>45215</v>
      </c>
      <c r="Y151" s="188" t="s">
        <v>309</v>
      </c>
      <c r="Z151" s="188"/>
      <c r="AA151" s="188"/>
      <c r="AB151" s="188"/>
      <c r="AC151" s="188"/>
      <c r="AD151" s="185"/>
      <c r="AE151" s="185"/>
      <c r="AF151" s="185"/>
      <c r="AG151" s="185"/>
      <c r="AH151" s="185"/>
      <c r="AI151" s="190"/>
      <c r="AJ151" s="190"/>
      <c r="AK151" s="190"/>
      <c r="AL151" s="190"/>
      <c r="AM151" s="190"/>
      <c r="AN151" s="188"/>
      <c r="AO151" s="190"/>
    </row>
    <row r="152" customFormat="false" ht="14.25" hidden="false" customHeight="true" outlineLevel="0" collapsed="false">
      <c r="A152" s="188" t="s">
        <v>1492</v>
      </c>
      <c r="B152" s="188" t="s">
        <v>305</v>
      </c>
      <c r="C152" s="185" t="n">
        <v>0</v>
      </c>
      <c r="D152" s="185" t="n">
        <v>200</v>
      </c>
      <c r="E152" s="185" t="n">
        <v>15616</v>
      </c>
      <c r="F152" s="188" t="s">
        <v>306</v>
      </c>
      <c r="G152" s="190" t="n">
        <v>0.00151</v>
      </c>
      <c r="H152" s="190" t="n">
        <v>0.0001061</v>
      </c>
      <c r="I152" s="190" t="n">
        <v>-1.0338E-005</v>
      </c>
      <c r="J152" s="190" t="n">
        <v>-8.672E-007</v>
      </c>
      <c r="K152" s="190" t="n">
        <v>0.00152</v>
      </c>
      <c r="L152" s="190" t="n">
        <v>0.000107</v>
      </c>
      <c r="M152" s="185" t="n">
        <v>4.04</v>
      </c>
      <c r="N152" s="185" t="n">
        <v>0</v>
      </c>
      <c r="O152" s="185" t="n">
        <v>0</v>
      </c>
      <c r="P152" s="185" t="n">
        <v>0</v>
      </c>
      <c r="Q152" s="185" t="n">
        <v>1</v>
      </c>
      <c r="R152" s="190" t="n">
        <v>1.515E-005</v>
      </c>
      <c r="S152" s="190" t="n">
        <v>1.07E-006</v>
      </c>
      <c r="T152" s="185" t="n">
        <v>4</v>
      </c>
      <c r="U152" s="185" t="n">
        <v>0</v>
      </c>
      <c r="V152" s="185" t="n">
        <v>0</v>
      </c>
      <c r="W152" s="191" t="s">
        <v>2769</v>
      </c>
      <c r="X152" s="192" t="n">
        <v>45215</v>
      </c>
      <c r="Y152" s="188" t="s">
        <v>309</v>
      </c>
      <c r="Z152" s="188"/>
      <c r="AA152" s="188"/>
      <c r="AB152" s="188"/>
      <c r="AC152" s="188"/>
      <c r="AD152" s="185"/>
      <c r="AE152" s="185"/>
      <c r="AF152" s="185"/>
      <c r="AG152" s="185"/>
      <c r="AH152" s="185"/>
      <c r="AI152" s="190"/>
      <c r="AJ152" s="190"/>
      <c r="AK152" s="190"/>
      <c r="AL152" s="190"/>
      <c r="AM152" s="190"/>
      <c r="AN152" s="188"/>
      <c r="AO152" s="190"/>
    </row>
    <row r="153" customFormat="false" ht="14.25" hidden="false" customHeight="true" outlineLevel="0" collapsed="false">
      <c r="A153" s="188" t="s">
        <v>1492</v>
      </c>
      <c r="B153" s="188" t="s">
        <v>305</v>
      </c>
      <c r="C153" s="185" t="n">
        <v>0</v>
      </c>
      <c r="D153" s="185" t="n">
        <v>200</v>
      </c>
      <c r="E153" s="185" t="n">
        <v>15616</v>
      </c>
      <c r="F153" s="188" t="s">
        <v>306</v>
      </c>
      <c r="G153" s="190" t="n">
        <v>0.00151</v>
      </c>
      <c r="H153" s="190" t="n">
        <v>0.0001061</v>
      </c>
      <c r="I153" s="190" t="n">
        <v>-1.0338E-005</v>
      </c>
      <c r="J153" s="190" t="n">
        <v>-8.672E-007</v>
      </c>
      <c r="K153" s="190" t="n">
        <v>0.00152</v>
      </c>
      <c r="L153" s="190" t="n">
        <v>0.000107</v>
      </c>
      <c r="M153" s="185" t="n">
        <v>4.04</v>
      </c>
      <c r="N153" s="185" t="n">
        <v>0</v>
      </c>
      <c r="O153" s="185" t="n">
        <v>0</v>
      </c>
      <c r="P153" s="185" t="n">
        <v>0</v>
      </c>
      <c r="Q153" s="185" t="n">
        <v>1</v>
      </c>
      <c r="R153" s="190" t="n">
        <v>1.516E-005</v>
      </c>
      <c r="S153" s="190" t="n">
        <v>1.07E-006</v>
      </c>
      <c r="T153" s="185" t="n">
        <v>4</v>
      </c>
      <c r="U153" s="185" t="n">
        <v>0</v>
      </c>
      <c r="V153" s="185" t="n">
        <v>0</v>
      </c>
      <c r="W153" s="191" t="s">
        <v>2770</v>
      </c>
      <c r="X153" s="192" t="n">
        <v>45215</v>
      </c>
      <c r="Y153" s="188" t="s">
        <v>309</v>
      </c>
      <c r="Z153" s="188"/>
      <c r="AA153" s="188"/>
      <c r="AB153" s="188"/>
      <c r="AC153" s="188"/>
      <c r="AD153" s="185"/>
      <c r="AE153" s="185"/>
      <c r="AF153" s="185"/>
      <c r="AG153" s="185"/>
      <c r="AH153" s="185"/>
      <c r="AI153" s="190"/>
      <c r="AJ153" s="190"/>
      <c r="AK153" s="190"/>
      <c r="AL153" s="190"/>
      <c r="AM153" s="190"/>
      <c r="AN153" s="188"/>
      <c r="AO153" s="190"/>
    </row>
    <row r="154" customFormat="false" ht="14.25" hidden="false" customHeight="true" outlineLevel="0" collapsed="false">
      <c r="A154" s="188" t="s">
        <v>1492</v>
      </c>
      <c r="B154" s="188" t="s">
        <v>305</v>
      </c>
      <c r="C154" s="185" t="n">
        <v>0</v>
      </c>
      <c r="D154" s="185" t="n">
        <v>200</v>
      </c>
      <c r="E154" s="185" t="n">
        <v>15616</v>
      </c>
      <c r="F154" s="188" t="s">
        <v>306</v>
      </c>
      <c r="G154" s="190" t="n">
        <v>0.00151</v>
      </c>
      <c r="H154" s="190" t="n">
        <v>0.0001052</v>
      </c>
      <c r="I154" s="190" t="n">
        <v>-1.0338E-005</v>
      </c>
      <c r="J154" s="190" t="n">
        <v>-8.672E-007</v>
      </c>
      <c r="K154" s="190" t="n">
        <v>0.00152</v>
      </c>
      <c r="L154" s="190" t="n">
        <v>0.0001061</v>
      </c>
      <c r="M154" s="185" t="n">
        <v>4</v>
      </c>
      <c r="N154" s="185" t="n">
        <v>0</v>
      </c>
      <c r="O154" s="185" t="n">
        <v>0</v>
      </c>
      <c r="P154" s="185" t="n">
        <v>0</v>
      </c>
      <c r="Q154" s="185" t="n">
        <v>1</v>
      </c>
      <c r="R154" s="190" t="n">
        <v>1.516E-005</v>
      </c>
      <c r="S154" s="190" t="n">
        <v>1.06E-006</v>
      </c>
      <c r="T154" s="185" t="n">
        <v>4</v>
      </c>
      <c r="U154" s="185" t="n">
        <v>0</v>
      </c>
      <c r="V154" s="185" t="n">
        <v>0</v>
      </c>
      <c r="W154" s="191" t="s">
        <v>2771</v>
      </c>
      <c r="X154" s="192" t="n">
        <v>45215</v>
      </c>
      <c r="Y154" s="188" t="s">
        <v>309</v>
      </c>
      <c r="Z154" s="188"/>
      <c r="AA154" s="188"/>
      <c r="AB154" s="188"/>
      <c r="AC154" s="188"/>
      <c r="AD154" s="185"/>
      <c r="AE154" s="185"/>
      <c r="AF154" s="185"/>
      <c r="AG154" s="185"/>
      <c r="AH154" s="185"/>
      <c r="AI154" s="190"/>
      <c r="AJ154" s="190"/>
      <c r="AK154" s="190"/>
      <c r="AL154" s="190"/>
      <c r="AM154" s="190"/>
      <c r="AN154" s="188"/>
      <c r="AO154" s="190"/>
    </row>
    <row r="155" customFormat="false" ht="14.25" hidden="false" customHeight="true" outlineLevel="0" collapsed="false">
      <c r="A155" s="188" t="s">
        <v>1516</v>
      </c>
      <c r="B155" s="188" t="s">
        <v>305</v>
      </c>
      <c r="C155" s="185" t="n">
        <v>0</v>
      </c>
      <c r="D155" s="185" t="n">
        <v>200</v>
      </c>
      <c r="E155" s="185" t="n">
        <v>15616</v>
      </c>
      <c r="F155" s="188" t="s">
        <v>306</v>
      </c>
      <c r="G155" s="190" t="n">
        <v>0.00172</v>
      </c>
      <c r="H155" s="190" t="n">
        <v>0.0001134</v>
      </c>
      <c r="I155" s="190" t="n">
        <v>-1.0338E-005</v>
      </c>
      <c r="J155" s="190" t="n">
        <v>-8.672E-007</v>
      </c>
      <c r="K155" s="190" t="n">
        <v>0.00173</v>
      </c>
      <c r="L155" s="190" t="n">
        <v>0.0001143</v>
      </c>
      <c r="M155" s="185" t="n">
        <v>3.77</v>
      </c>
      <c r="N155" s="185" t="n">
        <v>0</v>
      </c>
      <c r="O155" s="185" t="n">
        <v>0</v>
      </c>
      <c r="P155" s="185" t="n">
        <v>0</v>
      </c>
      <c r="Q155" s="185" t="n">
        <v>1</v>
      </c>
      <c r="R155" s="190" t="n">
        <v>1.734E-005</v>
      </c>
      <c r="S155" s="190" t="n">
        <v>1.14E-006</v>
      </c>
      <c r="T155" s="185" t="n">
        <v>4</v>
      </c>
      <c r="U155" s="185" t="n">
        <v>0</v>
      </c>
      <c r="V155" s="185" t="n">
        <v>0</v>
      </c>
      <c r="W155" s="191" t="s">
        <v>2772</v>
      </c>
      <c r="X155" s="192" t="n">
        <v>45215</v>
      </c>
      <c r="Y155" s="188" t="s">
        <v>309</v>
      </c>
      <c r="Z155" s="188"/>
      <c r="AA155" s="188"/>
      <c r="AB155" s="188"/>
      <c r="AC155" s="188"/>
      <c r="AD155" s="185"/>
      <c r="AE155" s="185"/>
      <c r="AF155" s="185"/>
      <c r="AG155" s="185"/>
      <c r="AH155" s="185"/>
      <c r="AI155" s="190"/>
      <c r="AJ155" s="190"/>
      <c r="AK155" s="190"/>
      <c r="AL155" s="190"/>
      <c r="AM155" s="190"/>
      <c r="AN155" s="188"/>
      <c r="AO155" s="190"/>
    </row>
    <row r="156" customFormat="false" ht="14.25" hidden="false" customHeight="true" outlineLevel="0" collapsed="false">
      <c r="A156" s="188" t="s">
        <v>1516</v>
      </c>
      <c r="B156" s="188" t="s">
        <v>305</v>
      </c>
      <c r="C156" s="185" t="n">
        <v>0</v>
      </c>
      <c r="D156" s="185" t="n">
        <v>200</v>
      </c>
      <c r="E156" s="185" t="n">
        <v>15616</v>
      </c>
      <c r="F156" s="188" t="s">
        <v>306</v>
      </c>
      <c r="G156" s="190" t="n">
        <v>0.00172</v>
      </c>
      <c r="H156" s="190" t="n">
        <v>0.0001141</v>
      </c>
      <c r="I156" s="190" t="n">
        <v>-1.0338E-005</v>
      </c>
      <c r="J156" s="190" t="n">
        <v>-8.672E-007</v>
      </c>
      <c r="K156" s="190" t="n">
        <v>0.00173</v>
      </c>
      <c r="L156" s="190" t="n">
        <v>0.0001149</v>
      </c>
      <c r="M156" s="185" t="n">
        <v>3.79</v>
      </c>
      <c r="N156" s="185" t="n">
        <v>0</v>
      </c>
      <c r="O156" s="185" t="n">
        <v>0</v>
      </c>
      <c r="P156" s="185" t="n">
        <v>0</v>
      </c>
      <c r="Q156" s="185" t="n">
        <v>1</v>
      </c>
      <c r="R156" s="190" t="n">
        <v>1.733E-005</v>
      </c>
      <c r="S156" s="190" t="n">
        <v>1.15E-006</v>
      </c>
      <c r="T156" s="185" t="n">
        <v>4</v>
      </c>
      <c r="U156" s="185" t="n">
        <v>0</v>
      </c>
      <c r="V156" s="185" t="n">
        <v>0</v>
      </c>
      <c r="W156" s="191" t="s">
        <v>2773</v>
      </c>
      <c r="X156" s="192" t="n">
        <v>45215</v>
      </c>
      <c r="Y156" s="188" t="s">
        <v>309</v>
      </c>
      <c r="Z156" s="188"/>
      <c r="AA156" s="188"/>
      <c r="AB156" s="188"/>
      <c r="AC156" s="188"/>
      <c r="AD156" s="185"/>
      <c r="AE156" s="185"/>
      <c r="AF156" s="185"/>
      <c r="AG156" s="185"/>
      <c r="AH156" s="185"/>
      <c r="AI156" s="190"/>
      <c r="AJ156" s="190"/>
      <c r="AK156" s="190"/>
      <c r="AL156" s="190"/>
      <c r="AM156" s="190"/>
      <c r="AN156" s="188"/>
      <c r="AO156" s="190"/>
    </row>
    <row r="157" customFormat="false" ht="14.25" hidden="false" customHeight="true" outlineLevel="0" collapsed="false">
      <c r="A157" s="188" t="s">
        <v>1516</v>
      </c>
      <c r="B157" s="188" t="s">
        <v>305</v>
      </c>
      <c r="C157" s="185" t="n">
        <v>0</v>
      </c>
      <c r="D157" s="185" t="n">
        <v>200</v>
      </c>
      <c r="E157" s="185" t="n">
        <v>15616</v>
      </c>
      <c r="F157" s="188" t="s">
        <v>306</v>
      </c>
      <c r="G157" s="190" t="n">
        <v>0.00172</v>
      </c>
      <c r="H157" s="190" t="n">
        <v>0.0001142</v>
      </c>
      <c r="I157" s="190" t="n">
        <v>-1.0338E-005</v>
      </c>
      <c r="J157" s="190" t="n">
        <v>-8.672E-007</v>
      </c>
      <c r="K157" s="190" t="n">
        <v>0.00173</v>
      </c>
      <c r="L157" s="190" t="n">
        <v>0.0001151</v>
      </c>
      <c r="M157" s="185" t="n">
        <v>3.8</v>
      </c>
      <c r="N157" s="185" t="n">
        <v>0</v>
      </c>
      <c r="O157" s="185" t="n">
        <v>0</v>
      </c>
      <c r="P157" s="185" t="n">
        <v>0</v>
      </c>
      <c r="Q157" s="185" t="n">
        <v>1</v>
      </c>
      <c r="R157" s="190" t="n">
        <v>1.733E-005</v>
      </c>
      <c r="S157" s="190" t="n">
        <v>1.15E-006</v>
      </c>
      <c r="T157" s="185" t="n">
        <v>4</v>
      </c>
      <c r="U157" s="185" t="n">
        <v>0</v>
      </c>
      <c r="V157" s="185" t="n">
        <v>0</v>
      </c>
      <c r="W157" s="191" t="s">
        <v>2774</v>
      </c>
      <c r="X157" s="192" t="n">
        <v>45215</v>
      </c>
      <c r="Y157" s="188" t="s">
        <v>309</v>
      </c>
      <c r="Z157" s="188"/>
      <c r="AA157" s="188"/>
      <c r="AB157" s="188"/>
      <c r="AC157" s="188"/>
      <c r="AD157" s="185"/>
      <c r="AE157" s="185"/>
      <c r="AF157" s="185"/>
      <c r="AG157" s="185"/>
      <c r="AH157" s="185"/>
      <c r="AI157" s="190"/>
      <c r="AJ157" s="190"/>
      <c r="AK157" s="190"/>
      <c r="AL157" s="190"/>
      <c r="AM157" s="190"/>
      <c r="AN157" s="188"/>
      <c r="AO157" s="190"/>
    </row>
    <row r="158" customFormat="false" ht="14.25" hidden="false" customHeight="true" outlineLevel="0" collapsed="false">
      <c r="A158" s="188" t="s">
        <v>1540</v>
      </c>
      <c r="B158" s="188" t="s">
        <v>305</v>
      </c>
      <c r="C158" s="185" t="n">
        <v>0</v>
      </c>
      <c r="D158" s="185" t="n">
        <v>200</v>
      </c>
      <c r="E158" s="185" t="n">
        <v>15616</v>
      </c>
      <c r="F158" s="188" t="s">
        <v>306</v>
      </c>
      <c r="G158" s="190" t="n">
        <v>0.00169</v>
      </c>
      <c r="H158" s="190" t="n">
        <v>0.0001204</v>
      </c>
      <c r="I158" s="190" t="n">
        <v>-1.0338E-005</v>
      </c>
      <c r="J158" s="190" t="n">
        <v>-8.672E-007</v>
      </c>
      <c r="K158" s="190" t="n">
        <v>0.0017</v>
      </c>
      <c r="L158" s="190" t="n">
        <v>0.0001213</v>
      </c>
      <c r="M158" s="185" t="n">
        <v>4.07</v>
      </c>
      <c r="N158" s="185" t="n">
        <v>0</v>
      </c>
      <c r="O158" s="185" t="n">
        <v>0</v>
      </c>
      <c r="P158" s="185" t="n">
        <v>0</v>
      </c>
      <c r="Q158" s="185" t="n">
        <v>1</v>
      </c>
      <c r="R158" s="190" t="n">
        <v>1.704E-005</v>
      </c>
      <c r="S158" s="190" t="n">
        <v>1.21E-006</v>
      </c>
      <c r="T158" s="185" t="n">
        <v>4</v>
      </c>
      <c r="U158" s="185" t="n">
        <v>0</v>
      </c>
      <c r="V158" s="185" t="n">
        <v>0</v>
      </c>
      <c r="W158" s="191" t="s">
        <v>2775</v>
      </c>
      <c r="X158" s="192" t="n">
        <v>45215</v>
      </c>
      <c r="Y158" s="188" t="s">
        <v>309</v>
      </c>
      <c r="Z158" s="188"/>
      <c r="AA158" s="188"/>
      <c r="AB158" s="188"/>
      <c r="AC158" s="188"/>
      <c r="AD158" s="185"/>
      <c r="AE158" s="185"/>
      <c r="AF158" s="185"/>
      <c r="AG158" s="185"/>
      <c r="AH158" s="185"/>
      <c r="AI158" s="190"/>
      <c r="AJ158" s="190"/>
      <c r="AK158" s="190"/>
      <c r="AL158" s="190"/>
      <c r="AM158" s="190"/>
      <c r="AN158" s="188"/>
      <c r="AO158" s="190"/>
    </row>
    <row r="159" customFormat="false" ht="14.25" hidden="false" customHeight="true" outlineLevel="0" collapsed="false">
      <c r="A159" s="188" t="s">
        <v>1540</v>
      </c>
      <c r="B159" s="188" t="s">
        <v>305</v>
      </c>
      <c r="C159" s="185" t="n">
        <v>0</v>
      </c>
      <c r="D159" s="185" t="n">
        <v>200</v>
      </c>
      <c r="E159" s="185" t="n">
        <v>15616</v>
      </c>
      <c r="F159" s="188" t="s">
        <v>306</v>
      </c>
      <c r="G159" s="190" t="n">
        <v>0.00169</v>
      </c>
      <c r="H159" s="190" t="n">
        <v>0.0001198</v>
      </c>
      <c r="I159" s="190" t="n">
        <v>-1.0338E-005</v>
      </c>
      <c r="J159" s="190" t="n">
        <v>-8.672E-007</v>
      </c>
      <c r="K159" s="190" t="n">
        <v>0.0017</v>
      </c>
      <c r="L159" s="190" t="n">
        <v>0.0001207</v>
      </c>
      <c r="M159" s="185" t="n">
        <v>4.05</v>
      </c>
      <c r="N159" s="185" t="n">
        <v>0</v>
      </c>
      <c r="O159" s="185" t="n">
        <v>0</v>
      </c>
      <c r="P159" s="185" t="n">
        <v>0</v>
      </c>
      <c r="Q159" s="185" t="n">
        <v>1</v>
      </c>
      <c r="R159" s="190" t="n">
        <v>1.704E-005</v>
      </c>
      <c r="S159" s="190" t="n">
        <v>1.21E-006</v>
      </c>
      <c r="T159" s="185" t="n">
        <v>4</v>
      </c>
      <c r="U159" s="185" t="n">
        <v>0</v>
      </c>
      <c r="V159" s="185" t="n">
        <v>0</v>
      </c>
      <c r="W159" s="191" t="s">
        <v>2776</v>
      </c>
      <c r="X159" s="192" t="n">
        <v>45215</v>
      </c>
      <c r="Y159" s="188" t="s">
        <v>309</v>
      </c>
      <c r="Z159" s="188"/>
      <c r="AA159" s="188"/>
      <c r="AB159" s="188"/>
      <c r="AC159" s="188"/>
      <c r="AD159" s="185"/>
      <c r="AE159" s="185"/>
      <c r="AF159" s="185"/>
      <c r="AG159" s="185"/>
      <c r="AH159" s="185"/>
      <c r="AI159" s="190"/>
      <c r="AJ159" s="190"/>
      <c r="AK159" s="190"/>
      <c r="AL159" s="190"/>
      <c r="AM159" s="190"/>
      <c r="AN159" s="188"/>
      <c r="AO159" s="190"/>
    </row>
    <row r="160" customFormat="false" ht="14.25" hidden="false" customHeight="true" outlineLevel="0" collapsed="false">
      <c r="A160" s="188" t="s">
        <v>1540</v>
      </c>
      <c r="B160" s="188" t="s">
        <v>305</v>
      </c>
      <c r="C160" s="185" t="n">
        <v>0</v>
      </c>
      <c r="D160" s="185" t="n">
        <v>200</v>
      </c>
      <c r="E160" s="185" t="n">
        <v>15616</v>
      </c>
      <c r="F160" s="188" t="s">
        <v>306</v>
      </c>
      <c r="G160" s="190" t="n">
        <v>0.00169</v>
      </c>
      <c r="H160" s="190" t="n">
        <v>0.0001197</v>
      </c>
      <c r="I160" s="190" t="n">
        <v>-1.0338E-005</v>
      </c>
      <c r="J160" s="190" t="n">
        <v>-8.672E-007</v>
      </c>
      <c r="K160" s="190" t="n">
        <v>0.0017</v>
      </c>
      <c r="L160" s="190" t="n">
        <v>0.0001205</v>
      </c>
      <c r="M160" s="185" t="n">
        <v>4.05</v>
      </c>
      <c r="N160" s="185" t="n">
        <v>0</v>
      </c>
      <c r="O160" s="185" t="n">
        <v>0</v>
      </c>
      <c r="P160" s="185" t="n">
        <v>0</v>
      </c>
      <c r="Q160" s="185" t="n">
        <v>1</v>
      </c>
      <c r="R160" s="190" t="n">
        <v>1.703E-005</v>
      </c>
      <c r="S160" s="190" t="n">
        <v>1.21E-006</v>
      </c>
      <c r="T160" s="185" t="n">
        <v>4</v>
      </c>
      <c r="U160" s="185" t="n">
        <v>0</v>
      </c>
      <c r="V160" s="185" t="n">
        <v>0</v>
      </c>
      <c r="W160" s="191" t="s">
        <v>2777</v>
      </c>
      <c r="X160" s="192" t="n">
        <v>45215</v>
      </c>
      <c r="Y160" s="188" t="s">
        <v>309</v>
      </c>
      <c r="Z160" s="188"/>
      <c r="AA160" s="188"/>
      <c r="AB160" s="188"/>
      <c r="AC160" s="188"/>
      <c r="AD160" s="185"/>
      <c r="AE160" s="185"/>
      <c r="AF160" s="185"/>
      <c r="AG160" s="185"/>
      <c r="AH160" s="185"/>
      <c r="AI160" s="190"/>
      <c r="AJ160" s="190"/>
      <c r="AK160" s="190"/>
      <c r="AL160" s="190"/>
      <c r="AM160" s="190"/>
      <c r="AN160" s="188"/>
      <c r="AO160" s="190"/>
    </row>
    <row r="161" customFormat="false" ht="14.25" hidden="false" customHeight="true" outlineLevel="0" collapsed="false">
      <c r="A161" s="188" t="s">
        <v>1564</v>
      </c>
      <c r="B161" s="188" t="s">
        <v>305</v>
      </c>
      <c r="C161" s="185" t="n">
        <v>0</v>
      </c>
      <c r="D161" s="185" t="n">
        <v>200</v>
      </c>
      <c r="E161" s="185" t="n">
        <v>15616</v>
      </c>
      <c r="F161" s="188" t="s">
        <v>306</v>
      </c>
      <c r="G161" s="190" t="n">
        <v>0.00122</v>
      </c>
      <c r="H161" s="190" t="n">
        <v>8.43E-005</v>
      </c>
      <c r="I161" s="190" t="n">
        <v>-1.0338E-005</v>
      </c>
      <c r="J161" s="190" t="n">
        <v>-8.672E-007</v>
      </c>
      <c r="K161" s="190" t="n">
        <v>0.00123</v>
      </c>
      <c r="L161" s="190" t="n">
        <v>8.51E-005</v>
      </c>
      <c r="M161" s="185" t="n">
        <v>3.94</v>
      </c>
      <c r="N161" s="185" t="n">
        <v>0</v>
      </c>
      <c r="O161" s="185" t="n">
        <v>0</v>
      </c>
      <c r="P161" s="185" t="n">
        <v>0</v>
      </c>
      <c r="Q161" s="185" t="n">
        <v>1</v>
      </c>
      <c r="R161" s="190" t="n">
        <v>1.235E-005</v>
      </c>
      <c r="S161" s="190" t="n">
        <v>8.514E-007</v>
      </c>
      <c r="T161" s="185" t="n">
        <v>4</v>
      </c>
      <c r="U161" s="185" t="n">
        <v>0</v>
      </c>
      <c r="V161" s="185" t="n">
        <v>0</v>
      </c>
      <c r="W161" s="191" t="s">
        <v>2778</v>
      </c>
      <c r="X161" s="192" t="n">
        <v>45215</v>
      </c>
      <c r="Y161" s="188" t="s">
        <v>309</v>
      </c>
      <c r="Z161" s="188"/>
      <c r="AA161" s="188"/>
      <c r="AB161" s="188"/>
      <c r="AC161" s="188"/>
      <c r="AD161" s="185"/>
      <c r="AE161" s="185"/>
      <c r="AF161" s="185"/>
      <c r="AG161" s="185"/>
      <c r="AH161" s="185"/>
      <c r="AI161" s="190"/>
      <c r="AJ161" s="190"/>
      <c r="AK161" s="190"/>
      <c r="AL161" s="190"/>
      <c r="AM161" s="190"/>
      <c r="AN161" s="188"/>
      <c r="AO161" s="190"/>
    </row>
    <row r="162" customFormat="false" ht="14.25" hidden="false" customHeight="true" outlineLevel="0" collapsed="false">
      <c r="A162" s="188" t="s">
        <v>1564</v>
      </c>
      <c r="B162" s="188" t="s">
        <v>305</v>
      </c>
      <c r="C162" s="185" t="n">
        <v>0</v>
      </c>
      <c r="D162" s="185" t="n">
        <v>200</v>
      </c>
      <c r="E162" s="185" t="n">
        <v>15616</v>
      </c>
      <c r="F162" s="188" t="s">
        <v>306</v>
      </c>
      <c r="G162" s="190" t="n">
        <v>0.00122</v>
      </c>
      <c r="H162" s="190" t="n">
        <v>8.42E-005</v>
      </c>
      <c r="I162" s="190" t="n">
        <v>-1.0338E-005</v>
      </c>
      <c r="J162" s="190" t="n">
        <v>-8.672E-007</v>
      </c>
      <c r="K162" s="190" t="n">
        <v>0.00124</v>
      </c>
      <c r="L162" s="190" t="n">
        <v>8.5E-005</v>
      </c>
      <c r="M162" s="185" t="n">
        <v>3.94</v>
      </c>
      <c r="N162" s="185" t="n">
        <v>0</v>
      </c>
      <c r="O162" s="185" t="n">
        <v>0</v>
      </c>
      <c r="P162" s="185" t="n">
        <v>0</v>
      </c>
      <c r="Q162" s="185" t="n">
        <v>1</v>
      </c>
      <c r="R162" s="190" t="n">
        <v>1.235E-005</v>
      </c>
      <c r="S162" s="190" t="n">
        <v>8.504E-007</v>
      </c>
      <c r="T162" s="185" t="n">
        <v>4</v>
      </c>
      <c r="U162" s="185" t="n">
        <v>0</v>
      </c>
      <c r="V162" s="185" t="n">
        <v>0</v>
      </c>
      <c r="W162" s="191" t="s">
        <v>913</v>
      </c>
      <c r="X162" s="192" t="n">
        <v>45215</v>
      </c>
      <c r="Y162" s="188" t="s">
        <v>309</v>
      </c>
      <c r="Z162" s="188"/>
      <c r="AA162" s="188"/>
      <c r="AB162" s="188"/>
      <c r="AC162" s="188"/>
      <c r="AD162" s="185"/>
      <c r="AE162" s="185"/>
      <c r="AF162" s="185"/>
      <c r="AG162" s="185"/>
      <c r="AH162" s="185"/>
      <c r="AI162" s="190"/>
      <c r="AJ162" s="190"/>
      <c r="AK162" s="190"/>
      <c r="AL162" s="190"/>
      <c r="AM162" s="190"/>
      <c r="AN162" s="188"/>
      <c r="AO162" s="190"/>
    </row>
    <row r="163" customFormat="false" ht="14.25" hidden="false" customHeight="true" outlineLevel="0" collapsed="false">
      <c r="A163" s="188" t="s">
        <v>1564</v>
      </c>
      <c r="B163" s="188" t="s">
        <v>305</v>
      </c>
      <c r="C163" s="185" t="n">
        <v>0</v>
      </c>
      <c r="D163" s="185" t="n">
        <v>200</v>
      </c>
      <c r="E163" s="185" t="n">
        <v>15616</v>
      </c>
      <c r="F163" s="188" t="s">
        <v>306</v>
      </c>
      <c r="G163" s="190" t="n">
        <v>0.00122</v>
      </c>
      <c r="H163" s="190" t="n">
        <v>8.39E-005</v>
      </c>
      <c r="I163" s="190" t="n">
        <v>-1.0338E-005</v>
      </c>
      <c r="J163" s="190" t="n">
        <v>-8.672E-007</v>
      </c>
      <c r="K163" s="190" t="n">
        <v>0.00124</v>
      </c>
      <c r="L163" s="190" t="n">
        <v>8.47E-005</v>
      </c>
      <c r="M163" s="185" t="n">
        <v>3.93</v>
      </c>
      <c r="N163" s="185" t="n">
        <v>0</v>
      </c>
      <c r="O163" s="185" t="n">
        <v>0</v>
      </c>
      <c r="P163" s="185" t="n">
        <v>0</v>
      </c>
      <c r="Q163" s="185" t="n">
        <v>1</v>
      </c>
      <c r="R163" s="190" t="n">
        <v>1.235E-005</v>
      </c>
      <c r="S163" s="190" t="n">
        <v>8.474E-007</v>
      </c>
      <c r="T163" s="185" t="n">
        <v>4</v>
      </c>
      <c r="U163" s="185" t="n">
        <v>0</v>
      </c>
      <c r="V163" s="185" t="n">
        <v>0</v>
      </c>
      <c r="W163" s="191" t="s">
        <v>2779</v>
      </c>
      <c r="X163" s="192" t="n">
        <v>45215</v>
      </c>
      <c r="Y163" s="188" t="s">
        <v>309</v>
      </c>
      <c r="Z163" s="188"/>
      <c r="AA163" s="188"/>
      <c r="AB163" s="188"/>
      <c r="AC163" s="188"/>
      <c r="AD163" s="185"/>
      <c r="AE163" s="185"/>
      <c r="AF163" s="185"/>
      <c r="AG163" s="185"/>
      <c r="AH163" s="185"/>
      <c r="AI163" s="190"/>
      <c r="AJ163" s="190"/>
      <c r="AK163" s="190"/>
      <c r="AL163" s="190"/>
      <c r="AM163" s="190"/>
      <c r="AN163" s="188"/>
      <c r="AO163" s="190"/>
    </row>
    <row r="164" customFormat="false" ht="14.25" hidden="false" customHeight="true" outlineLevel="0" collapsed="false">
      <c r="A164" s="188" t="s">
        <v>1588</v>
      </c>
      <c r="B164" s="188" t="s">
        <v>305</v>
      </c>
      <c r="C164" s="185" t="n">
        <v>0</v>
      </c>
      <c r="D164" s="185" t="n">
        <v>200</v>
      </c>
      <c r="E164" s="185" t="n">
        <v>15616</v>
      </c>
      <c r="F164" s="188" t="s">
        <v>306</v>
      </c>
      <c r="G164" s="190" t="n">
        <v>0.0028</v>
      </c>
      <c r="H164" s="190" t="n">
        <v>0.0001553</v>
      </c>
      <c r="I164" s="190" t="n">
        <v>-1.0338E-005</v>
      </c>
      <c r="J164" s="190" t="n">
        <v>-8.672E-007</v>
      </c>
      <c r="K164" s="190" t="n">
        <v>0.00281</v>
      </c>
      <c r="L164" s="190" t="n">
        <v>0.0001562</v>
      </c>
      <c r="M164" s="185" t="n">
        <v>3.19</v>
      </c>
      <c r="N164" s="185" t="n">
        <v>0</v>
      </c>
      <c r="O164" s="185" t="n">
        <v>0</v>
      </c>
      <c r="P164" s="185" t="n">
        <v>0</v>
      </c>
      <c r="Q164" s="185" t="n">
        <v>1</v>
      </c>
      <c r="R164" s="190" t="n">
        <v>2.806E-005</v>
      </c>
      <c r="S164" s="190" t="n">
        <v>1.56E-006</v>
      </c>
      <c r="T164" s="185" t="n">
        <v>4</v>
      </c>
      <c r="U164" s="185" t="n">
        <v>0</v>
      </c>
      <c r="V164" s="185" t="n">
        <v>0</v>
      </c>
      <c r="W164" s="191" t="s">
        <v>2780</v>
      </c>
      <c r="X164" s="192" t="n">
        <v>45215</v>
      </c>
      <c r="Y164" s="188" t="s">
        <v>309</v>
      </c>
      <c r="Z164" s="188"/>
      <c r="AA164" s="188"/>
      <c r="AB164" s="188"/>
      <c r="AC164" s="188"/>
      <c r="AD164" s="185"/>
      <c r="AE164" s="185"/>
      <c r="AF164" s="185"/>
      <c r="AG164" s="185"/>
      <c r="AH164" s="185"/>
      <c r="AI164" s="190"/>
      <c r="AJ164" s="190"/>
      <c r="AK164" s="190"/>
      <c r="AL164" s="190"/>
      <c r="AM164" s="190"/>
      <c r="AN164" s="188"/>
      <c r="AO164" s="190"/>
    </row>
    <row r="165" customFormat="false" ht="14.25" hidden="false" customHeight="true" outlineLevel="0" collapsed="false">
      <c r="A165" s="188" t="s">
        <v>1588</v>
      </c>
      <c r="B165" s="188" t="s">
        <v>305</v>
      </c>
      <c r="C165" s="185" t="n">
        <v>0</v>
      </c>
      <c r="D165" s="185" t="n">
        <v>200</v>
      </c>
      <c r="E165" s="185" t="n">
        <v>15616</v>
      </c>
      <c r="F165" s="188" t="s">
        <v>306</v>
      </c>
      <c r="G165" s="190" t="n">
        <v>0.0028</v>
      </c>
      <c r="H165" s="190" t="n">
        <v>0.0001551</v>
      </c>
      <c r="I165" s="190" t="n">
        <v>-1.0338E-005</v>
      </c>
      <c r="J165" s="190" t="n">
        <v>-8.672E-007</v>
      </c>
      <c r="K165" s="190" t="n">
        <v>0.00281</v>
      </c>
      <c r="L165" s="190" t="n">
        <v>0.000156</v>
      </c>
      <c r="M165" s="185" t="n">
        <v>3.18</v>
      </c>
      <c r="N165" s="185" t="n">
        <v>0</v>
      </c>
      <c r="O165" s="185" t="n">
        <v>0</v>
      </c>
      <c r="P165" s="185" t="n">
        <v>0</v>
      </c>
      <c r="Q165" s="185" t="n">
        <v>1</v>
      </c>
      <c r="R165" s="190" t="n">
        <v>2.806E-005</v>
      </c>
      <c r="S165" s="190" t="n">
        <v>1.56E-006</v>
      </c>
      <c r="T165" s="185" t="n">
        <v>4</v>
      </c>
      <c r="U165" s="185" t="n">
        <v>0</v>
      </c>
      <c r="V165" s="185" t="n">
        <v>0</v>
      </c>
      <c r="W165" s="191" t="s">
        <v>2781</v>
      </c>
      <c r="X165" s="192" t="n">
        <v>45215</v>
      </c>
      <c r="Y165" s="188" t="s">
        <v>309</v>
      </c>
      <c r="Z165" s="188"/>
      <c r="AA165" s="188"/>
      <c r="AB165" s="188"/>
      <c r="AC165" s="188"/>
      <c r="AD165" s="185"/>
      <c r="AE165" s="185"/>
      <c r="AF165" s="185"/>
      <c r="AG165" s="185"/>
      <c r="AH165" s="185"/>
      <c r="AI165" s="190"/>
      <c r="AJ165" s="190"/>
      <c r="AK165" s="190"/>
      <c r="AL165" s="190"/>
      <c r="AM165" s="190"/>
      <c r="AN165" s="188"/>
      <c r="AO165" s="190"/>
    </row>
    <row r="166" customFormat="false" ht="14.25" hidden="false" customHeight="true" outlineLevel="0" collapsed="false">
      <c r="A166" s="188" t="s">
        <v>1588</v>
      </c>
      <c r="B166" s="188" t="s">
        <v>305</v>
      </c>
      <c r="C166" s="185" t="n">
        <v>0</v>
      </c>
      <c r="D166" s="185" t="n">
        <v>200</v>
      </c>
      <c r="E166" s="185" t="n">
        <v>15616</v>
      </c>
      <c r="F166" s="188" t="s">
        <v>306</v>
      </c>
      <c r="G166" s="190" t="n">
        <v>0.0028</v>
      </c>
      <c r="H166" s="190" t="n">
        <v>0.0001553</v>
      </c>
      <c r="I166" s="190" t="n">
        <v>-1.0338E-005</v>
      </c>
      <c r="J166" s="190" t="n">
        <v>-8.672E-007</v>
      </c>
      <c r="K166" s="190" t="n">
        <v>0.00281</v>
      </c>
      <c r="L166" s="190" t="n">
        <v>0.0001562</v>
      </c>
      <c r="M166" s="185" t="n">
        <v>3.19</v>
      </c>
      <c r="N166" s="185" t="n">
        <v>0</v>
      </c>
      <c r="O166" s="185" t="n">
        <v>0</v>
      </c>
      <c r="P166" s="185" t="n">
        <v>0</v>
      </c>
      <c r="Q166" s="185" t="n">
        <v>1</v>
      </c>
      <c r="R166" s="190" t="n">
        <v>2.806E-005</v>
      </c>
      <c r="S166" s="190" t="n">
        <v>1.56E-006</v>
      </c>
      <c r="T166" s="185" t="n">
        <v>4</v>
      </c>
      <c r="U166" s="185" t="n">
        <v>0</v>
      </c>
      <c r="V166" s="185" t="n">
        <v>0</v>
      </c>
      <c r="W166" s="191" t="s">
        <v>2782</v>
      </c>
      <c r="X166" s="192" t="n">
        <v>45215</v>
      </c>
      <c r="Y166" s="188" t="s">
        <v>309</v>
      </c>
      <c r="Z166" s="188"/>
      <c r="AA166" s="188"/>
      <c r="AB166" s="188"/>
      <c r="AC166" s="188"/>
      <c r="AD166" s="185"/>
      <c r="AE166" s="185"/>
      <c r="AF166" s="185"/>
      <c r="AG166" s="185"/>
      <c r="AH166" s="185"/>
      <c r="AI166" s="190"/>
      <c r="AJ166" s="190"/>
      <c r="AK166" s="190"/>
      <c r="AL166" s="190"/>
      <c r="AM166" s="190"/>
      <c r="AN166" s="188"/>
      <c r="AO166" s="190"/>
    </row>
    <row r="167" customFormat="false" ht="14.25" hidden="false" customHeight="true" outlineLevel="0" collapsed="false">
      <c r="A167" s="188" t="s">
        <v>1612</v>
      </c>
      <c r="B167" s="188" t="s">
        <v>305</v>
      </c>
      <c r="C167" s="185" t="n">
        <v>0</v>
      </c>
      <c r="D167" s="185" t="n">
        <v>200</v>
      </c>
      <c r="E167" s="185" t="n">
        <v>15616</v>
      </c>
      <c r="F167" s="188" t="s">
        <v>306</v>
      </c>
      <c r="G167" s="190" t="n">
        <v>0.0015</v>
      </c>
      <c r="H167" s="190" t="n">
        <v>0.0001033</v>
      </c>
      <c r="I167" s="190" t="n">
        <v>-1.0338E-005</v>
      </c>
      <c r="J167" s="190" t="n">
        <v>-8.672E-007</v>
      </c>
      <c r="K167" s="190" t="n">
        <v>0.00151</v>
      </c>
      <c r="L167" s="190" t="n">
        <v>0.0001042</v>
      </c>
      <c r="M167" s="185" t="n">
        <v>3.94</v>
      </c>
      <c r="N167" s="185" t="n">
        <v>0</v>
      </c>
      <c r="O167" s="185" t="n">
        <v>0</v>
      </c>
      <c r="P167" s="185" t="n">
        <v>0</v>
      </c>
      <c r="Q167" s="185" t="n">
        <v>1</v>
      </c>
      <c r="R167" s="190" t="n">
        <v>1.51E-005</v>
      </c>
      <c r="S167" s="190" t="n">
        <v>1.04E-006</v>
      </c>
      <c r="T167" s="185" t="n">
        <v>4</v>
      </c>
      <c r="U167" s="185" t="n">
        <v>0</v>
      </c>
      <c r="V167" s="185" t="n">
        <v>0</v>
      </c>
      <c r="W167" s="191" t="s">
        <v>2783</v>
      </c>
      <c r="X167" s="192" t="n">
        <v>45215</v>
      </c>
      <c r="Y167" s="188" t="s">
        <v>309</v>
      </c>
      <c r="Z167" s="188"/>
      <c r="AA167" s="188"/>
      <c r="AB167" s="188"/>
      <c r="AC167" s="188"/>
      <c r="AD167" s="185"/>
      <c r="AE167" s="185"/>
      <c r="AF167" s="185"/>
      <c r="AG167" s="185"/>
      <c r="AH167" s="185"/>
      <c r="AI167" s="190"/>
      <c r="AJ167" s="190"/>
      <c r="AK167" s="190"/>
      <c r="AL167" s="190"/>
      <c r="AM167" s="190"/>
      <c r="AN167" s="188"/>
      <c r="AO167" s="190"/>
    </row>
    <row r="168" customFormat="false" ht="14.25" hidden="false" customHeight="true" outlineLevel="0" collapsed="false">
      <c r="A168" s="188" t="s">
        <v>1612</v>
      </c>
      <c r="B168" s="188" t="s">
        <v>305</v>
      </c>
      <c r="C168" s="185" t="n">
        <v>0</v>
      </c>
      <c r="D168" s="185" t="n">
        <v>200</v>
      </c>
      <c r="E168" s="185" t="n">
        <v>15616</v>
      </c>
      <c r="F168" s="188" t="s">
        <v>306</v>
      </c>
      <c r="G168" s="190" t="n">
        <v>0.0015</v>
      </c>
      <c r="H168" s="190" t="n">
        <v>0.0001033</v>
      </c>
      <c r="I168" s="190" t="n">
        <v>-1.0338E-005</v>
      </c>
      <c r="J168" s="190" t="n">
        <v>-8.672E-007</v>
      </c>
      <c r="K168" s="190" t="n">
        <v>0.00151</v>
      </c>
      <c r="L168" s="190" t="n">
        <v>0.0001042</v>
      </c>
      <c r="M168" s="185" t="n">
        <v>3.94</v>
      </c>
      <c r="N168" s="185" t="n">
        <v>0</v>
      </c>
      <c r="O168" s="185" t="n">
        <v>0</v>
      </c>
      <c r="P168" s="185" t="n">
        <v>0</v>
      </c>
      <c r="Q168" s="185" t="n">
        <v>1</v>
      </c>
      <c r="R168" s="190" t="n">
        <v>1.511E-005</v>
      </c>
      <c r="S168" s="190" t="n">
        <v>1.04E-006</v>
      </c>
      <c r="T168" s="185" t="n">
        <v>4</v>
      </c>
      <c r="U168" s="185" t="n">
        <v>0</v>
      </c>
      <c r="V168" s="185" t="n">
        <v>0</v>
      </c>
      <c r="W168" s="191" t="s">
        <v>2784</v>
      </c>
      <c r="X168" s="192" t="n">
        <v>45215</v>
      </c>
      <c r="Y168" s="188" t="s">
        <v>309</v>
      </c>
      <c r="Z168" s="188"/>
      <c r="AA168" s="188"/>
      <c r="AB168" s="188"/>
      <c r="AC168" s="188"/>
      <c r="AD168" s="185"/>
      <c r="AE168" s="185"/>
      <c r="AF168" s="185"/>
      <c r="AG168" s="185"/>
      <c r="AH168" s="185"/>
      <c r="AI168" s="190"/>
      <c r="AJ168" s="190"/>
      <c r="AK168" s="190"/>
      <c r="AL168" s="190"/>
      <c r="AM168" s="190"/>
      <c r="AN168" s="188"/>
      <c r="AO168" s="190"/>
    </row>
    <row r="169" customFormat="false" ht="14.25" hidden="false" customHeight="true" outlineLevel="0" collapsed="false">
      <c r="A169" s="188" t="s">
        <v>1612</v>
      </c>
      <c r="B169" s="188" t="s">
        <v>305</v>
      </c>
      <c r="C169" s="185" t="n">
        <v>0</v>
      </c>
      <c r="D169" s="185" t="n">
        <v>200</v>
      </c>
      <c r="E169" s="185" t="n">
        <v>15616</v>
      </c>
      <c r="F169" s="188" t="s">
        <v>306</v>
      </c>
      <c r="G169" s="190" t="n">
        <v>0.0015</v>
      </c>
      <c r="H169" s="190" t="n">
        <v>0.0001033</v>
      </c>
      <c r="I169" s="190" t="n">
        <v>-1.0338E-005</v>
      </c>
      <c r="J169" s="190" t="n">
        <v>-8.672E-007</v>
      </c>
      <c r="K169" s="190" t="n">
        <v>0.00151</v>
      </c>
      <c r="L169" s="190" t="n">
        <v>0.0001041</v>
      </c>
      <c r="M169" s="185" t="n">
        <v>3.95</v>
      </c>
      <c r="N169" s="185" t="n">
        <v>0</v>
      </c>
      <c r="O169" s="185" t="n">
        <v>0</v>
      </c>
      <c r="P169" s="185" t="n">
        <v>0</v>
      </c>
      <c r="Q169" s="185" t="n">
        <v>1</v>
      </c>
      <c r="R169" s="190" t="n">
        <v>1.51E-005</v>
      </c>
      <c r="S169" s="190" t="n">
        <v>1.04E-006</v>
      </c>
      <c r="T169" s="185" t="n">
        <v>4</v>
      </c>
      <c r="U169" s="185" t="n">
        <v>0</v>
      </c>
      <c r="V169" s="185" t="n">
        <v>0</v>
      </c>
      <c r="W169" s="191" t="s">
        <v>2785</v>
      </c>
      <c r="X169" s="192" t="n">
        <v>45215</v>
      </c>
      <c r="Y169" s="188" t="s">
        <v>309</v>
      </c>
      <c r="Z169" s="188"/>
      <c r="AA169" s="188"/>
      <c r="AB169" s="188"/>
      <c r="AC169" s="188"/>
      <c r="AD169" s="185"/>
      <c r="AE169" s="185"/>
      <c r="AF169" s="185"/>
      <c r="AG169" s="185"/>
      <c r="AH169" s="185"/>
      <c r="AI169" s="190"/>
      <c r="AJ169" s="190"/>
      <c r="AK169" s="190"/>
      <c r="AL169" s="190"/>
      <c r="AM169" s="190"/>
      <c r="AN169" s="188"/>
      <c r="AO169" s="190"/>
    </row>
    <row r="170" customFormat="false" ht="14.25" hidden="false" customHeight="true" outlineLevel="0" collapsed="false">
      <c r="A170" s="188" t="s">
        <v>1636</v>
      </c>
      <c r="B170" s="188" t="s">
        <v>305</v>
      </c>
      <c r="C170" s="185" t="n">
        <v>0</v>
      </c>
      <c r="D170" s="185" t="n">
        <v>200</v>
      </c>
      <c r="E170" s="185" t="n">
        <v>15616</v>
      </c>
      <c r="F170" s="188" t="s">
        <v>306</v>
      </c>
      <c r="G170" s="190" t="n">
        <v>0.00165</v>
      </c>
      <c r="H170" s="190" t="n">
        <v>0.0001213</v>
      </c>
      <c r="I170" s="190" t="n">
        <v>-1.0338E-005</v>
      </c>
      <c r="J170" s="190" t="n">
        <v>-8.672E-007</v>
      </c>
      <c r="K170" s="190" t="n">
        <v>0.00166</v>
      </c>
      <c r="L170" s="190" t="n">
        <v>0.0001222</v>
      </c>
      <c r="M170" s="185" t="n">
        <v>4.21</v>
      </c>
      <c r="N170" s="185" t="n">
        <v>0</v>
      </c>
      <c r="O170" s="185" t="n">
        <v>0</v>
      </c>
      <c r="P170" s="185" t="n">
        <v>0</v>
      </c>
      <c r="Q170" s="185" t="n">
        <v>1</v>
      </c>
      <c r="R170" s="190" t="n">
        <v>1.661E-005</v>
      </c>
      <c r="S170" s="190" t="n">
        <v>1.22E-006</v>
      </c>
      <c r="T170" s="185" t="n">
        <v>4</v>
      </c>
      <c r="U170" s="185" t="n">
        <v>0</v>
      </c>
      <c r="V170" s="185" t="n">
        <v>0</v>
      </c>
      <c r="W170" s="191" t="s">
        <v>2786</v>
      </c>
      <c r="X170" s="192" t="n">
        <v>45215</v>
      </c>
      <c r="Y170" s="188" t="s">
        <v>309</v>
      </c>
      <c r="Z170" s="188"/>
      <c r="AA170" s="188"/>
      <c r="AB170" s="188"/>
      <c r="AC170" s="188"/>
      <c r="AD170" s="185"/>
      <c r="AE170" s="185"/>
      <c r="AF170" s="185"/>
      <c r="AG170" s="185"/>
      <c r="AH170" s="185"/>
      <c r="AI170" s="190"/>
      <c r="AJ170" s="190"/>
      <c r="AK170" s="190"/>
      <c r="AL170" s="190"/>
      <c r="AM170" s="190"/>
      <c r="AN170" s="188"/>
      <c r="AO170" s="190"/>
    </row>
    <row r="171" customFormat="false" ht="14.25" hidden="false" customHeight="true" outlineLevel="0" collapsed="false">
      <c r="A171" s="188" t="s">
        <v>1636</v>
      </c>
      <c r="B171" s="188" t="s">
        <v>305</v>
      </c>
      <c r="C171" s="185" t="n">
        <v>0</v>
      </c>
      <c r="D171" s="185" t="n">
        <v>200</v>
      </c>
      <c r="E171" s="185" t="n">
        <v>15616</v>
      </c>
      <c r="F171" s="188" t="s">
        <v>306</v>
      </c>
      <c r="G171" s="190" t="n">
        <v>0.00165</v>
      </c>
      <c r="H171" s="190" t="n">
        <v>0.0001205</v>
      </c>
      <c r="I171" s="190" t="n">
        <v>-1.0338E-005</v>
      </c>
      <c r="J171" s="190" t="n">
        <v>-8.672E-007</v>
      </c>
      <c r="K171" s="190" t="n">
        <v>0.00166</v>
      </c>
      <c r="L171" s="190" t="n">
        <v>0.0001214</v>
      </c>
      <c r="M171" s="185" t="n">
        <v>4.18</v>
      </c>
      <c r="N171" s="185" t="n">
        <v>0</v>
      </c>
      <c r="O171" s="185" t="n">
        <v>0</v>
      </c>
      <c r="P171" s="185" t="n">
        <v>0</v>
      </c>
      <c r="Q171" s="185" t="n">
        <v>1</v>
      </c>
      <c r="R171" s="190" t="n">
        <v>1.661E-005</v>
      </c>
      <c r="S171" s="190" t="n">
        <v>1.21E-006</v>
      </c>
      <c r="T171" s="185" t="n">
        <v>4</v>
      </c>
      <c r="U171" s="185" t="n">
        <v>0</v>
      </c>
      <c r="V171" s="185" t="n">
        <v>0</v>
      </c>
      <c r="W171" s="191" t="s">
        <v>2787</v>
      </c>
      <c r="X171" s="192" t="n">
        <v>45215</v>
      </c>
      <c r="Y171" s="188" t="s">
        <v>309</v>
      </c>
      <c r="Z171" s="188"/>
      <c r="AA171" s="188"/>
      <c r="AB171" s="188"/>
      <c r="AC171" s="188"/>
      <c r="AD171" s="185"/>
      <c r="AE171" s="185"/>
      <c r="AF171" s="185"/>
      <c r="AG171" s="185"/>
      <c r="AH171" s="185"/>
      <c r="AI171" s="190"/>
      <c r="AJ171" s="190"/>
      <c r="AK171" s="190"/>
      <c r="AL171" s="190"/>
      <c r="AM171" s="190"/>
      <c r="AN171" s="188"/>
      <c r="AO171" s="190"/>
    </row>
    <row r="172" customFormat="false" ht="14.25" hidden="false" customHeight="true" outlineLevel="0" collapsed="false">
      <c r="A172" s="188" t="s">
        <v>1636</v>
      </c>
      <c r="B172" s="188" t="s">
        <v>305</v>
      </c>
      <c r="C172" s="185" t="n">
        <v>0</v>
      </c>
      <c r="D172" s="185" t="n">
        <v>200</v>
      </c>
      <c r="E172" s="185" t="n">
        <v>15616</v>
      </c>
      <c r="F172" s="188" t="s">
        <v>306</v>
      </c>
      <c r="G172" s="190" t="n">
        <v>0.00165</v>
      </c>
      <c r="H172" s="190" t="n">
        <v>0.000121</v>
      </c>
      <c r="I172" s="190" t="n">
        <v>-1.0338E-005</v>
      </c>
      <c r="J172" s="190" t="n">
        <v>-8.672E-007</v>
      </c>
      <c r="K172" s="190" t="n">
        <v>0.00166</v>
      </c>
      <c r="L172" s="190" t="n">
        <v>0.0001219</v>
      </c>
      <c r="M172" s="185" t="n">
        <v>4.2</v>
      </c>
      <c r="N172" s="185" t="n">
        <v>0</v>
      </c>
      <c r="O172" s="185" t="n">
        <v>0</v>
      </c>
      <c r="P172" s="185" t="n">
        <v>0</v>
      </c>
      <c r="Q172" s="185" t="n">
        <v>1</v>
      </c>
      <c r="R172" s="190" t="n">
        <v>1.661E-005</v>
      </c>
      <c r="S172" s="190" t="n">
        <v>1.22E-006</v>
      </c>
      <c r="T172" s="185" t="n">
        <v>4</v>
      </c>
      <c r="U172" s="185" t="n">
        <v>0</v>
      </c>
      <c r="V172" s="185" t="n">
        <v>0</v>
      </c>
      <c r="W172" s="191" t="s">
        <v>2788</v>
      </c>
      <c r="X172" s="192" t="n">
        <v>45215</v>
      </c>
      <c r="Y172" s="188" t="s">
        <v>309</v>
      </c>
      <c r="Z172" s="188"/>
      <c r="AA172" s="188"/>
      <c r="AB172" s="188"/>
      <c r="AC172" s="188"/>
      <c r="AD172" s="185"/>
      <c r="AE172" s="185"/>
      <c r="AF172" s="185"/>
      <c r="AG172" s="185"/>
      <c r="AH172" s="185"/>
      <c r="AI172" s="190"/>
      <c r="AJ172" s="190"/>
      <c r="AK172" s="190"/>
      <c r="AL172" s="190"/>
      <c r="AM172" s="190"/>
      <c r="AN172" s="188"/>
      <c r="AO172" s="190"/>
    </row>
    <row r="173" customFormat="false" ht="14.25" hidden="false" customHeight="true" outlineLevel="0" collapsed="false">
      <c r="A173" s="188" t="s">
        <v>1657</v>
      </c>
      <c r="B173" s="188" t="s">
        <v>305</v>
      </c>
      <c r="C173" s="185" t="n">
        <v>0</v>
      </c>
      <c r="D173" s="185" t="n">
        <v>200</v>
      </c>
      <c r="E173" s="185" t="n">
        <v>15616</v>
      </c>
      <c r="F173" s="188" t="s">
        <v>306</v>
      </c>
      <c r="G173" s="190" t="n">
        <v>0.00237</v>
      </c>
      <c r="H173" s="190" t="n">
        <v>0.0001493</v>
      </c>
      <c r="I173" s="190" t="n">
        <v>-1.0338E-005</v>
      </c>
      <c r="J173" s="190" t="n">
        <v>-8.672E-007</v>
      </c>
      <c r="K173" s="190" t="n">
        <v>0.00238</v>
      </c>
      <c r="L173" s="190" t="n">
        <v>0.0001502</v>
      </c>
      <c r="M173" s="185" t="n">
        <v>3.61</v>
      </c>
      <c r="N173" s="185" t="n">
        <v>0</v>
      </c>
      <c r="O173" s="185" t="n">
        <v>0</v>
      </c>
      <c r="P173" s="185" t="n">
        <v>0</v>
      </c>
      <c r="Q173" s="185" t="n">
        <v>1</v>
      </c>
      <c r="R173" s="190" t="n">
        <v>2.38E-005</v>
      </c>
      <c r="S173" s="190" t="n">
        <v>1.5E-006</v>
      </c>
      <c r="T173" s="185" t="n">
        <v>4</v>
      </c>
      <c r="U173" s="185" t="n">
        <v>0</v>
      </c>
      <c r="V173" s="185" t="n">
        <v>0</v>
      </c>
      <c r="W173" s="191" t="s">
        <v>2789</v>
      </c>
      <c r="X173" s="192" t="n">
        <v>45215</v>
      </c>
      <c r="Y173" s="188" t="s">
        <v>309</v>
      </c>
      <c r="Z173" s="188"/>
      <c r="AA173" s="188"/>
      <c r="AB173" s="188"/>
      <c r="AC173" s="188"/>
      <c r="AD173" s="185"/>
      <c r="AE173" s="185"/>
      <c r="AF173" s="185"/>
      <c r="AG173" s="185"/>
      <c r="AH173" s="185"/>
      <c r="AI173" s="190"/>
      <c r="AJ173" s="190"/>
      <c r="AK173" s="190"/>
      <c r="AL173" s="190"/>
      <c r="AM173" s="190"/>
      <c r="AN173" s="188"/>
      <c r="AO173" s="190"/>
    </row>
    <row r="174" customFormat="false" ht="14.25" hidden="false" customHeight="true" outlineLevel="0" collapsed="false">
      <c r="A174" s="188" t="s">
        <v>1657</v>
      </c>
      <c r="B174" s="188" t="s">
        <v>305</v>
      </c>
      <c r="C174" s="185" t="n">
        <v>0</v>
      </c>
      <c r="D174" s="185" t="n">
        <v>200</v>
      </c>
      <c r="E174" s="185" t="n">
        <v>15616</v>
      </c>
      <c r="F174" s="188" t="s">
        <v>306</v>
      </c>
      <c r="G174" s="190" t="n">
        <v>0.00237</v>
      </c>
      <c r="H174" s="190" t="n">
        <v>0.0001488</v>
      </c>
      <c r="I174" s="190" t="n">
        <v>-1.0338E-005</v>
      </c>
      <c r="J174" s="190" t="n">
        <v>-8.672E-007</v>
      </c>
      <c r="K174" s="190" t="n">
        <v>0.00238</v>
      </c>
      <c r="L174" s="190" t="n">
        <v>0.0001496</v>
      </c>
      <c r="M174" s="185" t="n">
        <v>3.6</v>
      </c>
      <c r="N174" s="185" t="n">
        <v>0</v>
      </c>
      <c r="O174" s="185" t="n">
        <v>0</v>
      </c>
      <c r="P174" s="185" t="n">
        <v>0</v>
      </c>
      <c r="Q174" s="185" t="n">
        <v>1</v>
      </c>
      <c r="R174" s="190" t="n">
        <v>2.381E-005</v>
      </c>
      <c r="S174" s="190" t="n">
        <v>1.5E-006</v>
      </c>
      <c r="T174" s="185" t="n">
        <v>4</v>
      </c>
      <c r="U174" s="185" t="n">
        <v>0</v>
      </c>
      <c r="V174" s="185" t="n">
        <v>0</v>
      </c>
      <c r="W174" s="191" t="s">
        <v>2790</v>
      </c>
      <c r="X174" s="192" t="n">
        <v>45215</v>
      </c>
      <c r="Y174" s="188" t="s">
        <v>309</v>
      </c>
      <c r="Z174" s="188"/>
      <c r="AA174" s="188"/>
      <c r="AB174" s="188"/>
      <c r="AC174" s="188"/>
      <c r="AD174" s="185"/>
      <c r="AE174" s="185"/>
      <c r="AF174" s="185"/>
      <c r="AG174" s="185"/>
      <c r="AH174" s="185"/>
      <c r="AI174" s="190"/>
      <c r="AJ174" s="190"/>
      <c r="AK174" s="190"/>
      <c r="AL174" s="190"/>
      <c r="AM174" s="190"/>
      <c r="AN174" s="188"/>
      <c r="AO174" s="190"/>
    </row>
    <row r="175" customFormat="false" ht="14.25" hidden="false" customHeight="true" outlineLevel="0" collapsed="false">
      <c r="A175" s="188" t="s">
        <v>1657</v>
      </c>
      <c r="B175" s="188" t="s">
        <v>305</v>
      </c>
      <c r="C175" s="185" t="n">
        <v>0</v>
      </c>
      <c r="D175" s="185" t="n">
        <v>200</v>
      </c>
      <c r="E175" s="185" t="n">
        <v>15616</v>
      </c>
      <c r="F175" s="188" t="s">
        <v>306</v>
      </c>
      <c r="G175" s="190" t="n">
        <v>0.00237</v>
      </c>
      <c r="H175" s="190" t="n">
        <v>0.000149</v>
      </c>
      <c r="I175" s="190" t="n">
        <v>-1.0338E-005</v>
      </c>
      <c r="J175" s="190" t="n">
        <v>-8.672E-007</v>
      </c>
      <c r="K175" s="190" t="n">
        <v>0.00238</v>
      </c>
      <c r="L175" s="190" t="n">
        <v>0.0001498</v>
      </c>
      <c r="M175" s="185" t="n">
        <v>3.6</v>
      </c>
      <c r="N175" s="185" t="n">
        <v>0</v>
      </c>
      <c r="O175" s="185" t="n">
        <v>0</v>
      </c>
      <c r="P175" s="185" t="n">
        <v>0</v>
      </c>
      <c r="Q175" s="185" t="n">
        <v>1</v>
      </c>
      <c r="R175" s="190" t="n">
        <v>2.381E-005</v>
      </c>
      <c r="S175" s="190" t="n">
        <v>1.5E-006</v>
      </c>
      <c r="T175" s="185" t="n">
        <v>4</v>
      </c>
      <c r="U175" s="185" t="n">
        <v>0</v>
      </c>
      <c r="V175" s="185" t="n">
        <v>0</v>
      </c>
      <c r="W175" s="191" t="s">
        <v>2791</v>
      </c>
      <c r="X175" s="192" t="n">
        <v>45215</v>
      </c>
      <c r="Y175" s="188" t="s">
        <v>309</v>
      </c>
      <c r="Z175" s="188"/>
      <c r="AA175" s="188"/>
      <c r="AB175" s="188"/>
      <c r="AC175" s="188"/>
      <c r="AD175" s="185"/>
      <c r="AE175" s="185"/>
      <c r="AF175" s="185"/>
      <c r="AG175" s="185"/>
      <c r="AH175" s="185"/>
      <c r="AI175" s="190"/>
      <c r="AJ175" s="190"/>
      <c r="AK175" s="190"/>
      <c r="AL175" s="190"/>
      <c r="AM175" s="190"/>
      <c r="AN175" s="188"/>
      <c r="AO175" s="190"/>
    </row>
    <row r="176" customFormat="false" ht="14.25" hidden="false" customHeight="true" outlineLevel="0" collapsed="false">
      <c r="A176" s="188" t="s">
        <v>1680</v>
      </c>
      <c r="B176" s="188" t="s">
        <v>305</v>
      </c>
      <c r="C176" s="185" t="n">
        <v>0</v>
      </c>
      <c r="D176" s="185" t="n">
        <v>200</v>
      </c>
      <c r="E176" s="185" t="n">
        <v>15616</v>
      </c>
      <c r="F176" s="188" t="s">
        <v>306</v>
      </c>
      <c r="G176" s="190" t="n">
        <v>0.00245</v>
      </c>
      <c r="H176" s="190" t="n">
        <v>0.0001479</v>
      </c>
      <c r="I176" s="190" t="n">
        <v>-1.0338E-005</v>
      </c>
      <c r="J176" s="190" t="n">
        <v>-8.672E-007</v>
      </c>
      <c r="K176" s="190" t="n">
        <v>0.00246</v>
      </c>
      <c r="L176" s="190" t="n">
        <v>0.0001488</v>
      </c>
      <c r="M176" s="185" t="n">
        <v>3.46</v>
      </c>
      <c r="N176" s="185" t="n">
        <v>0</v>
      </c>
      <c r="O176" s="185" t="n">
        <v>0</v>
      </c>
      <c r="P176" s="185" t="n">
        <v>0</v>
      </c>
      <c r="Q176" s="185" t="n">
        <v>1</v>
      </c>
      <c r="R176" s="190" t="n">
        <v>2.458E-005</v>
      </c>
      <c r="S176" s="190" t="n">
        <v>1.49E-006</v>
      </c>
      <c r="T176" s="185" t="n">
        <v>4</v>
      </c>
      <c r="U176" s="185" t="n">
        <v>0</v>
      </c>
      <c r="V176" s="185" t="n">
        <v>0</v>
      </c>
      <c r="W176" s="191" t="s">
        <v>2792</v>
      </c>
      <c r="X176" s="192" t="n">
        <v>45215</v>
      </c>
      <c r="Y176" s="188" t="s">
        <v>309</v>
      </c>
      <c r="Z176" s="188"/>
      <c r="AA176" s="188"/>
      <c r="AB176" s="188"/>
      <c r="AC176" s="188"/>
      <c r="AD176" s="185"/>
      <c r="AE176" s="185"/>
      <c r="AF176" s="185"/>
      <c r="AG176" s="185"/>
      <c r="AH176" s="185"/>
      <c r="AI176" s="190"/>
      <c r="AJ176" s="190"/>
      <c r="AK176" s="190"/>
      <c r="AL176" s="190"/>
      <c r="AM176" s="190"/>
      <c r="AN176" s="188"/>
      <c r="AO176" s="190"/>
    </row>
    <row r="177" customFormat="false" ht="14.25" hidden="false" customHeight="true" outlineLevel="0" collapsed="false">
      <c r="A177" s="188" t="s">
        <v>1680</v>
      </c>
      <c r="B177" s="188" t="s">
        <v>305</v>
      </c>
      <c r="C177" s="185" t="n">
        <v>0</v>
      </c>
      <c r="D177" s="185" t="n">
        <v>200</v>
      </c>
      <c r="E177" s="185" t="n">
        <v>15616</v>
      </c>
      <c r="F177" s="188" t="s">
        <v>306</v>
      </c>
      <c r="G177" s="190" t="n">
        <v>0.00245</v>
      </c>
      <c r="H177" s="190" t="n">
        <v>0.0001486</v>
      </c>
      <c r="I177" s="190" t="n">
        <v>-1.0338E-005</v>
      </c>
      <c r="J177" s="190" t="n">
        <v>-8.672E-007</v>
      </c>
      <c r="K177" s="190" t="n">
        <v>0.00246</v>
      </c>
      <c r="L177" s="190" t="n">
        <v>0.0001495</v>
      </c>
      <c r="M177" s="185" t="n">
        <v>3.48</v>
      </c>
      <c r="N177" s="185" t="n">
        <v>0</v>
      </c>
      <c r="O177" s="185" t="n">
        <v>0</v>
      </c>
      <c r="P177" s="185" t="n">
        <v>0</v>
      </c>
      <c r="Q177" s="185" t="n">
        <v>1</v>
      </c>
      <c r="R177" s="190" t="n">
        <v>2.458E-005</v>
      </c>
      <c r="S177" s="190" t="n">
        <v>1.49E-006</v>
      </c>
      <c r="T177" s="185" t="n">
        <v>4</v>
      </c>
      <c r="U177" s="185" t="n">
        <v>0</v>
      </c>
      <c r="V177" s="185" t="n">
        <v>0</v>
      </c>
      <c r="W177" s="191" t="s">
        <v>2793</v>
      </c>
      <c r="X177" s="192" t="n">
        <v>45215</v>
      </c>
      <c r="Y177" s="188" t="s">
        <v>309</v>
      </c>
      <c r="Z177" s="188"/>
      <c r="AA177" s="188"/>
      <c r="AB177" s="188"/>
      <c r="AC177" s="188"/>
      <c r="AD177" s="185"/>
      <c r="AE177" s="185"/>
      <c r="AF177" s="185"/>
      <c r="AG177" s="185"/>
      <c r="AH177" s="185"/>
      <c r="AI177" s="190"/>
      <c r="AJ177" s="190"/>
      <c r="AK177" s="190"/>
      <c r="AL177" s="190"/>
      <c r="AM177" s="190"/>
      <c r="AN177" s="188"/>
      <c r="AO177" s="190"/>
    </row>
    <row r="178" customFormat="false" ht="14.25" hidden="false" customHeight="true" outlineLevel="0" collapsed="false">
      <c r="A178" s="188" t="s">
        <v>1680</v>
      </c>
      <c r="B178" s="188" t="s">
        <v>305</v>
      </c>
      <c r="C178" s="185" t="n">
        <v>0</v>
      </c>
      <c r="D178" s="185" t="n">
        <v>200</v>
      </c>
      <c r="E178" s="185" t="n">
        <v>15616</v>
      </c>
      <c r="F178" s="188" t="s">
        <v>306</v>
      </c>
      <c r="G178" s="190" t="n">
        <v>0.00245</v>
      </c>
      <c r="H178" s="190" t="n">
        <v>0.0001484</v>
      </c>
      <c r="I178" s="190" t="n">
        <v>-1.0338E-005</v>
      </c>
      <c r="J178" s="190" t="n">
        <v>-8.672E-007</v>
      </c>
      <c r="K178" s="190" t="n">
        <v>0.00246</v>
      </c>
      <c r="L178" s="190" t="n">
        <v>0.0001493</v>
      </c>
      <c r="M178" s="185" t="n">
        <v>3.47</v>
      </c>
      <c r="N178" s="185" t="n">
        <v>0</v>
      </c>
      <c r="O178" s="185" t="n">
        <v>0</v>
      </c>
      <c r="P178" s="185" t="n">
        <v>0</v>
      </c>
      <c r="Q178" s="185" t="n">
        <v>1</v>
      </c>
      <c r="R178" s="190" t="n">
        <v>2.458E-005</v>
      </c>
      <c r="S178" s="190" t="n">
        <v>1.49E-006</v>
      </c>
      <c r="T178" s="185" t="n">
        <v>4</v>
      </c>
      <c r="U178" s="185" t="n">
        <v>0</v>
      </c>
      <c r="V178" s="185" t="n">
        <v>0</v>
      </c>
      <c r="W178" s="191" t="s">
        <v>2794</v>
      </c>
      <c r="X178" s="192" t="n">
        <v>45215</v>
      </c>
      <c r="Y178" s="188" t="s">
        <v>309</v>
      </c>
      <c r="Z178" s="188"/>
      <c r="AA178" s="188"/>
      <c r="AB178" s="188"/>
      <c r="AC178" s="188"/>
      <c r="AD178" s="185"/>
      <c r="AE178" s="185"/>
      <c r="AF178" s="185"/>
      <c r="AG178" s="185"/>
      <c r="AH178" s="185"/>
      <c r="AI178" s="190"/>
      <c r="AJ178" s="190"/>
      <c r="AK178" s="190"/>
      <c r="AL178" s="190"/>
      <c r="AM178" s="190"/>
      <c r="AN178" s="188"/>
      <c r="AO178" s="190"/>
    </row>
    <row r="179" customFormat="false" ht="14.25" hidden="false" customHeight="true" outlineLevel="0" collapsed="false">
      <c r="A179" s="188" t="s">
        <v>1704</v>
      </c>
      <c r="B179" s="188" t="s">
        <v>305</v>
      </c>
      <c r="C179" s="185" t="n">
        <v>0</v>
      </c>
      <c r="D179" s="185" t="n">
        <v>200</v>
      </c>
      <c r="E179" s="185" t="n">
        <v>15616</v>
      </c>
      <c r="F179" s="188" t="s">
        <v>306</v>
      </c>
      <c r="G179" s="190" t="n">
        <v>0.00193</v>
      </c>
      <c r="H179" s="190" t="n">
        <v>0.0001206</v>
      </c>
      <c r="I179" s="190" t="n">
        <v>-1.0338E-005</v>
      </c>
      <c r="J179" s="190" t="n">
        <v>-8.672E-007</v>
      </c>
      <c r="K179" s="190" t="n">
        <v>0.00194</v>
      </c>
      <c r="L179" s="190" t="n">
        <v>0.0001215</v>
      </c>
      <c r="M179" s="185" t="n">
        <v>3.59</v>
      </c>
      <c r="N179" s="185" t="n">
        <v>0</v>
      </c>
      <c r="O179" s="185" t="n">
        <v>0</v>
      </c>
      <c r="P179" s="185" t="n">
        <v>0</v>
      </c>
      <c r="Q179" s="185" t="n">
        <v>1</v>
      </c>
      <c r="R179" s="190" t="n">
        <v>1.936E-005</v>
      </c>
      <c r="S179" s="190" t="n">
        <v>1.21E-006</v>
      </c>
      <c r="T179" s="185" t="n">
        <v>4</v>
      </c>
      <c r="U179" s="185" t="n">
        <v>0</v>
      </c>
      <c r="V179" s="185" t="n">
        <v>0</v>
      </c>
      <c r="W179" s="191" t="s">
        <v>2795</v>
      </c>
      <c r="X179" s="192" t="n">
        <v>45215</v>
      </c>
      <c r="Y179" s="188" t="s">
        <v>309</v>
      </c>
      <c r="Z179" s="188"/>
      <c r="AA179" s="188"/>
      <c r="AB179" s="188"/>
      <c r="AC179" s="188"/>
      <c r="AD179" s="185"/>
      <c r="AE179" s="185"/>
      <c r="AF179" s="185"/>
      <c r="AG179" s="185"/>
      <c r="AH179" s="185"/>
      <c r="AI179" s="190"/>
      <c r="AJ179" s="190"/>
      <c r="AK179" s="190"/>
      <c r="AL179" s="190"/>
      <c r="AM179" s="190"/>
      <c r="AN179" s="188"/>
      <c r="AO179" s="190"/>
    </row>
    <row r="180" customFormat="false" ht="14.25" hidden="false" customHeight="true" outlineLevel="0" collapsed="false">
      <c r="A180" s="188" t="s">
        <v>1704</v>
      </c>
      <c r="B180" s="188" t="s">
        <v>305</v>
      </c>
      <c r="C180" s="185" t="n">
        <v>0</v>
      </c>
      <c r="D180" s="185" t="n">
        <v>200</v>
      </c>
      <c r="E180" s="185" t="n">
        <v>15616</v>
      </c>
      <c r="F180" s="188" t="s">
        <v>306</v>
      </c>
      <c r="G180" s="190" t="n">
        <v>0.00193</v>
      </c>
      <c r="H180" s="190" t="n">
        <v>0.0001204</v>
      </c>
      <c r="I180" s="190" t="n">
        <v>-1.0338E-005</v>
      </c>
      <c r="J180" s="190" t="n">
        <v>-8.672E-007</v>
      </c>
      <c r="K180" s="190" t="n">
        <v>0.00194</v>
      </c>
      <c r="L180" s="190" t="n">
        <v>0.0001213</v>
      </c>
      <c r="M180" s="185" t="n">
        <v>3.59</v>
      </c>
      <c r="N180" s="185" t="n">
        <v>0</v>
      </c>
      <c r="O180" s="185" t="n">
        <v>0</v>
      </c>
      <c r="P180" s="185" t="n">
        <v>0</v>
      </c>
      <c r="Q180" s="185" t="n">
        <v>1</v>
      </c>
      <c r="R180" s="190" t="n">
        <v>1.936E-005</v>
      </c>
      <c r="S180" s="190" t="n">
        <v>1.21E-006</v>
      </c>
      <c r="T180" s="185" t="n">
        <v>4</v>
      </c>
      <c r="U180" s="185" t="n">
        <v>0</v>
      </c>
      <c r="V180" s="185" t="n">
        <v>0</v>
      </c>
      <c r="W180" s="191" t="s">
        <v>2796</v>
      </c>
      <c r="X180" s="192" t="n">
        <v>45215</v>
      </c>
      <c r="Y180" s="188" t="s">
        <v>309</v>
      </c>
      <c r="Z180" s="188"/>
      <c r="AA180" s="188"/>
      <c r="AB180" s="188"/>
      <c r="AC180" s="188"/>
      <c r="AD180" s="185"/>
      <c r="AE180" s="185"/>
      <c r="AF180" s="185"/>
      <c r="AG180" s="185"/>
      <c r="AH180" s="185"/>
      <c r="AI180" s="190"/>
      <c r="AJ180" s="190"/>
      <c r="AK180" s="190"/>
      <c r="AL180" s="190"/>
      <c r="AM180" s="190"/>
      <c r="AN180" s="188"/>
      <c r="AO180" s="190"/>
    </row>
    <row r="181" customFormat="false" ht="14.25" hidden="false" customHeight="true" outlineLevel="0" collapsed="false">
      <c r="A181" s="188" t="s">
        <v>1704</v>
      </c>
      <c r="B181" s="188" t="s">
        <v>305</v>
      </c>
      <c r="C181" s="185" t="n">
        <v>0</v>
      </c>
      <c r="D181" s="185" t="n">
        <v>200</v>
      </c>
      <c r="E181" s="185" t="n">
        <v>15616</v>
      </c>
      <c r="F181" s="188" t="s">
        <v>306</v>
      </c>
      <c r="G181" s="190" t="n">
        <v>0.00193</v>
      </c>
      <c r="H181" s="190" t="n">
        <v>0.0001208</v>
      </c>
      <c r="I181" s="190" t="n">
        <v>-1.0338E-005</v>
      </c>
      <c r="J181" s="190" t="n">
        <v>-8.672E-007</v>
      </c>
      <c r="K181" s="190" t="n">
        <v>0.00194</v>
      </c>
      <c r="L181" s="190" t="n">
        <v>0.0001216</v>
      </c>
      <c r="M181" s="185" t="n">
        <v>3.6</v>
      </c>
      <c r="N181" s="185" t="n">
        <v>0</v>
      </c>
      <c r="O181" s="185" t="n">
        <v>0</v>
      </c>
      <c r="P181" s="185" t="n">
        <v>0</v>
      </c>
      <c r="Q181" s="185" t="n">
        <v>1</v>
      </c>
      <c r="R181" s="190" t="n">
        <v>1.936E-005</v>
      </c>
      <c r="S181" s="190" t="n">
        <v>1.22E-006</v>
      </c>
      <c r="T181" s="185" t="n">
        <v>4</v>
      </c>
      <c r="U181" s="185" t="n">
        <v>0</v>
      </c>
      <c r="V181" s="185" t="n">
        <v>0</v>
      </c>
      <c r="W181" s="191" t="s">
        <v>2797</v>
      </c>
      <c r="X181" s="192" t="n">
        <v>45215</v>
      </c>
      <c r="Y181" s="188" t="s">
        <v>309</v>
      </c>
      <c r="Z181" s="188"/>
      <c r="AA181" s="188"/>
      <c r="AB181" s="188"/>
      <c r="AC181" s="188"/>
      <c r="AD181" s="185"/>
      <c r="AE181" s="185"/>
      <c r="AF181" s="185"/>
      <c r="AG181" s="185"/>
      <c r="AH181" s="185"/>
      <c r="AI181" s="190"/>
      <c r="AJ181" s="190"/>
      <c r="AK181" s="190"/>
      <c r="AL181" s="190"/>
      <c r="AM181" s="190"/>
      <c r="AN181" s="188"/>
      <c r="AO181" s="190"/>
    </row>
    <row r="182" customFormat="false" ht="14.25" hidden="false" customHeight="true" outlineLevel="0" collapsed="false">
      <c r="A182" s="188" t="s">
        <v>1726</v>
      </c>
      <c r="B182" s="188" t="s">
        <v>305</v>
      </c>
      <c r="C182" s="185" t="n">
        <v>0</v>
      </c>
      <c r="D182" s="185" t="n">
        <v>200</v>
      </c>
      <c r="E182" s="185" t="n">
        <v>15616</v>
      </c>
      <c r="F182" s="188" t="s">
        <v>306</v>
      </c>
      <c r="G182" s="190" t="n">
        <v>0.00031</v>
      </c>
      <c r="H182" s="190" t="n">
        <v>1.758E-005</v>
      </c>
      <c r="I182" s="190" t="n">
        <v>-1.0338E-005</v>
      </c>
      <c r="J182" s="190" t="n">
        <v>-8.672E-007</v>
      </c>
      <c r="K182" s="190" t="n">
        <v>0.00032067</v>
      </c>
      <c r="L182" s="190" t="n">
        <v>1.844E-005</v>
      </c>
      <c r="M182" s="185" t="n">
        <v>3.29</v>
      </c>
      <c r="N182" s="185" t="n">
        <v>0</v>
      </c>
      <c r="O182" s="185" t="n">
        <v>0</v>
      </c>
      <c r="P182" s="185" t="n">
        <v>0</v>
      </c>
      <c r="Q182" s="185" t="n">
        <v>1</v>
      </c>
      <c r="R182" s="190" t="n">
        <v>3.21E-006</v>
      </c>
      <c r="S182" s="190" t="n">
        <v>1.844E-007</v>
      </c>
      <c r="T182" s="185" t="n">
        <v>3</v>
      </c>
      <c r="U182" s="185" t="n">
        <v>0</v>
      </c>
      <c r="V182" s="185" t="n">
        <v>0</v>
      </c>
      <c r="W182" s="191" t="s">
        <v>2798</v>
      </c>
      <c r="X182" s="192" t="n">
        <v>45215</v>
      </c>
      <c r="Y182" s="188" t="s">
        <v>309</v>
      </c>
      <c r="Z182" s="188"/>
      <c r="AA182" s="188"/>
      <c r="AB182" s="188"/>
      <c r="AC182" s="188"/>
      <c r="AD182" s="185"/>
      <c r="AE182" s="185"/>
      <c r="AF182" s="185"/>
      <c r="AG182" s="185"/>
      <c r="AH182" s="185"/>
      <c r="AI182" s="190"/>
      <c r="AJ182" s="190"/>
      <c r="AK182" s="190"/>
      <c r="AL182" s="190"/>
      <c r="AM182" s="190"/>
      <c r="AN182" s="188"/>
      <c r="AO182" s="190"/>
    </row>
    <row r="183" customFormat="false" ht="14.25" hidden="false" customHeight="true" outlineLevel="0" collapsed="false">
      <c r="A183" s="188" t="s">
        <v>1726</v>
      </c>
      <c r="B183" s="188" t="s">
        <v>305</v>
      </c>
      <c r="C183" s="185" t="n">
        <v>0</v>
      </c>
      <c r="D183" s="185" t="n">
        <v>200</v>
      </c>
      <c r="E183" s="185" t="n">
        <v>15616</v>
      </c>
      <c r="F183" s="188" t="s">
        <v>306</v>
      </c>
      <c r="G183" s="190" t="n">
        <v>0.00031</v>
      </c>
      <c r="H183" s="190" t="n">
        <v>1.747E-005</v>
      </c>
      <c r="I183" s="190" t="n">
        <v>-1.0338E-005</v>
      </c>
      <c r="J183" s="190" t="n">
        <v>-8.672E-007</v>
      </c>
      <c r="K183" s="190" t="n">
        <v>0.00032048</v>
      </c>
      <c r="L183" s="190" t="n">
        <v>1.834E-005</v>
      </c>
      <c r="M183" s="185" t="n">
        <v>3.28</v>
      </c>
      <c r="N183" s="185" t="n">
        <v>0</v>
      </c>
      <c r="O183" s="185" t="n">
        <v>0</v>
      </c>
      <c r="P183" s="185" t="n">
        <v>0</v>
      </c>
      <c r="Q183" s="185" t="n">
        <v>1</v>
      </c>
      <c r="R183" s="190" t="n">
        <v>3.2E-006</v>
      </c>
      <c r="S183" s="190" t="n">
        <v>1.834E-007</v>
      </c>
      <c r="T183" s="185" t="n">
        <v>3</v>
      </c>
      <c r="U183" s="185" t="n">
        <v>0</v>
      </c>
      <c r="V183" s="185" t="n">
        <v>0</v>
      </c>
      <c r="W183" s="191" t="s">
        <v>2799</v>
      </c>
      <c r="X183" s="192" t="n">
        <v>45215</v>
      </c>
      <c r="Y183" s="188" t="s">
        <v>309</v>
      </c>
      <c r="Z183" s="188"/>
      <c r="AA183" s="188"/>
      <c r="AB183" s="188"/>
      <c r="AC183" s="188"/>
      <c r="AD183" s="185"/>
      <c r="AE183" s="185"/>
      <c r="AF183" s="185"/>
      <c r="AG183" s="185"/>
      <c r="AH183" s="185"/>
      <c r="AI183" s="190"/>
      <c r="AJ183" s="190"/>
      <c r="AK183" s="190"/>
      <c r="AL183" s="190"/>
      <c r="AM183" s="190"/>
      <c r="AN183" s="188"/>
      <c r="AO183" s="190"/>
    </row>
    <row r="184" customFormat="false" ht="14.25" hidden="false" customHeight="true" outlineLevel="0" collapsed="false">
      <c r="A184" s="188" t="s">
        <v>1726</v>
      </c>
      <c r="B184" s="188" t="s">
        <v>305</v>
      </c>
      <c r="C184" s="185" t="n">
        <v>0</v>
      </c>
      <c r="D184" s="185" t="n">
        <v>200</v>
      </c>
      <c r="E184" s="185" t="n">
        <v>15616</v>
      </c>
      <c r="F184" s="188" t="s">
        <v>306</v>
      </c>
      <c r="G184" s="190" t="n">
        <v>0.00031</v>
      </c>
      <c r="H184" s="190" t="n">
        <v>1.705E-005</v>
      </c>
      <c r="I184" s="190" t="n">
        <v>-1.0338E-005</v>
      </c>
      <c r="J184" s="190" t="n">
        <v>-8.672E-007</v>
      </c>
      <c r="K184" s="190" t="n">
        <v>0.00032056</v>
      </c>
      <c r="L184" s="190" t="n">
        <v>1.792E-005</v>
      </c>
      <c r="M184" s="185" t="n">
        <v>3.2</v>
      </c>
      <c r="N184" s="185" t="n">
        <v>0</v>
      </c>
      <c r="O184" s="185" t="n">
        <v>0</v>
      </c>
      <c r="P184" s="185" t="n">
        <v>0</v>
      </c>
      <c r="Q184" s="185" t="n">
        <v>1</v>
      </c>
      <c r="R184" s="190" t="n">
        <v>3.21E-006</v>
      </c>
      <c r="S184" s="190" t="n">
        <v>1.792E-007</v>
      </c>
      <c r="T184" s="185" t="n">
        <v>3</v>
      </c>
      <c r="U184" s="185" t="n">
        <v>0</v>
      </c>
      <c r="V184" s="185" t="n">
        <v>0</v>
      </c>
      <c r="W184" s="191" t="s">
        <v>2800</v>
      </c>
      <c r="X184" s="192" t="n">
        <v>45215</v>
      </c>
      <c r="Y184" s="188" t="s">
        <v>309</v>
      </c>
      <c r="Z184" s="188"/>
      <c r="AA184" s="188"/>
      <c r="AB184" s="188"/>
      <c r="AC184" s="188"/>
      <c r="AD184" s="185"/>
      <c r="AE184" s="185"/>
      <c r="AF184" s="185"/>
      <c r="AG184" s="185"/>
      <c r="AH184" s="185"/>
      <c r="AI184" s="190"/>
      <c r="AJ184" s="190"/>
      <c r="AK184" s="190"/>
      <c r="AL184" s="190"/>
      <c r="AM184" s="190"/>
      <c r="AN184" s="188"/>
      <c r="AO184" s="190"/>
    </row>
    <row r="185" customFormat="false" ht="14.25" hidden="false" customHeight="true" outlineLevel="0" collapsed="false">
      <c r="A185" s="188" t="s">
        <v>1750</v>
      </c>
      <c r="B185" s="188" t="s">
        <v>305</v>
      </c>
      <c r="C185" s="185" t="n">
        <v>0</v>
      </c>
      <c r="D185" s="185" t="n">
        <v>200</v>
      </c>
      <c r="E185" s="185" t="n">
        <v>15616</v>
      </c>
      <c r="F185" s="188" t="s">
        <v>306</v>
      </c>
      <c r="G185" s="190" t="n">
        <v>0.00283</v>
      </c>
      <c r="H185" s="190" t="n">
        <v>0.0001751</v>
      </c>
      <c r="I185" s="190" t="n">
        <v>-1.0338E-005</v>
      </c>
      <c r="J185" s="190" t="n">
        <v>-8.672E-007</v>
      </c>
      <c r="K185" s="190" t="n">
        <v>0.00284</v>
      </c>
      <c r="L185" s="190" t="n">
        <v>0.000176</v>
      </c>
      <c r="M185" s="185" t="n">
        <v>3.54</v>
      </c>
      <c r="N185" s="185" t="n">
        <v>0</v>
      </c>
      <c r="O185" s="185" t="n">
        <v>0</v>
      </c>
      <c r="P185" s="185" t="n">
        <v>0</v>
      </c>
      <c r="Q185" s="185" t="n">
        <v>1</v>
      </c>
      <c r="R185" s="190" t="n">
        <v>2.843E-005</v>
      </c>
      <c r="S185" s="190" t="n">
        <v>1.76E-006</v>
      </c>
      <c r="T185" s="185" t="n">
        <v>4</v>
      </c>
      <c r="U185" s="185" t="n">
        <v>0</v>
      </c>
      <c r="V185" s="185" t="n">
        <v>0</v>
      </c>
      <c r="W185" s="191" t="s">
        <v>2801</v>
      </c>
      <c r="X185" s="192" t="n">
        <v>45215</v>
      </c>
      <c r="Y185" s="188" t="s">
        <v>309</v>
      </c>
      <c r="Z185" s="188"/>
      <c r="AA185" s="188"/>
      <c r="AB185" s="188"/>
      <c r="AC185" s="188"/>
      <c r="AD185" s="185"/>
      <c r="AE185" s="185"/>
      <c r="AF185" s="185"/>
      <c r="AG185" s="185"/>
      <c r="AH185" s="185"/>
      <c r="AI185" s="190"/>
      <c r="AJ185" s="190"/>
      <c r="AK185" s="190"/>
      <c r="AL185" s="190"/>
      <c r="AM185" s="190"/>
      <c r="AN185" s="188"/>
      <c r="AO185" s="190"/>
    </row>
    <row r="186" customFormat="false" ht="14.25" hidden="false" customHeight="true" outlineLevel="0" collapsed="false">
      <c r="A186" s="188" t="s">
        <v>1750</v>
      </c>
      <c r="B186" s="188" t="s">
        <v>305</v>
      </c>
      <c r="C186" s="185" t="n">
        <v>0</v>
      </c>
      <c r="D186" s="185" t="n">
        <v>200</v>
      </c>
      <c r="E186" s="185" t="n">
        <v>15616</v>
      </c>
      <c r="F186" s="188" t="s">
        <v>306</v>
      </c>
      <c r="G186" s="190" t="n">
        <v>0.00283</v>
      </c>
      <c r="H186" s="190" t="n">
        <v>0.0001747</v>
      </c>
      <c r="I186" s="190" t="n">
        <v>-1.0338E-005</v>
      </c>
      <c r="J186" s="190" t="n">
        <v>-8.672E-007</v>
      </c>
      <c r="K186" s="190" t="n">
        <v>0.00284</v>
      </c>
      <c r="L186" s="190" t="n">
        <v>0.0001756</v>
      </c>
      <c r="M186" s="185" t="n">
        <v>3.53</v>
      </c>
      <c r="N186" s="185" t="n">
        <v>0</v>
      </c>
      <c r="O186" s="185" t="n">
        <v>0</v>
      </c>
      <c r="P186" s="185" t="n">
        <v>0</v>
      </c>
      <c r="Q186" s="185" t="n">
        <v>1</v>
      </c>
      <c r="R186" s="190" t="n">
        <v>2.844E-005</v>
      </c>
      <c r="S186" s="190" t="n">
        <v>1.76E-006</v>
      </c>
      <c r="T186" s="185" t="n">
        <v>4</v>
      </c>
      <c r="U186" s="185" t="n">
        <v>0</v>
      </c>
      <c r="V186" s="185" t="n">
        <v>0</v>
      </c>
      <c r="W186" s="191" t="s">
        <v>2802</v>
      </c>
      <c r="X186" s="192" t="n">
        <v>45215</v>
      </c>
      <c r="Y186" s="188" t="s">
        <v>309</v>
      </c>
      <c r="Z186" s="188"/>
      <c r="AA186" s="188"/>
      <c r="AB186" s="188"/>
      <c r="AC186" s="188"/>
      <c r="AD186" s="185"/>
      <c r="AE186" s="185"/>
      <c r="AF186" s="185"/>
      <c r="AG186" s="185"/>
      <c r="AH186" s="185"/>
      <c r="AI186" s="190"/>
      <c r="AJ186" s="190"/>
      <c r="AK186" s="190"/>
      <c r="AL186" s="190"/>
      <c r="AM186" s="190"/>
      <c r="AN186" s="188"/>
      <c r="AO186" s="190"/>
    </row>
    <row r="187" customFormat="false" ht="14.25" hidden="false" customHeight="true" outlineLevel="0" collapsed="false">
      <c r="A187" s="188" t="s">
        <v>1750</v>
      </c>
      <c r="B187" s="188" t="s">
        <v>305</v>
      </c>
      <c r="C187" s="185" t="n">
        <v>0</v>
      </c>
      <c r="D187" s="185" t="n">
        <v>200</v>
      </c>
      <c r="E187" s="185" t="n">
        <v>15616</v>
      </c>
      <c r="F187" s="188" t="s">
        <v>306</v>
      </c>
      <c r="G187" s="190" t="n">
        <v>0.00283</v>
      </c>
      <c r="H187" s="190" t="n">
        <v>0.0001745</v>
      </c>
      <c r="I187" s="190" t="n">
        <v>-1.0338E-005</v>
      </c>
      <c r="J187" s="190" t="n">
        <v>-8.672E-007</v>
      </c>
      <c r="K187" s="190" t="n">
        <v>0.00284</v>
      </c>
      <c r="L187" s="190" t="n">
        <v>0.0001754</v>
      </c>
      <c r="M187" s="185" t="n">
        <v>3.53</v>
      </c>
      <c r="N187" s="185" t="n">
        <v>0</v>
      </c>
      <c r="O187" s="185" t="n">
        <v>0</v>
      </c>
      <c r="P187" s="185" t="n">
        <v>0</v>
      </c>
      <c r="Q187" s="185" t="n">
        <v>1</v>
      </c>
      <c r="R187" s="190" t="n">
        <v>2.844E-005</v>
      </c>
      <c r="S187" s="190" t="n">
        <v>1.75E-006</v>
      </c>
      <c r="T187" s="185" t="n">
        <v>4</v>
      </c>
      <c r="U187" s="185" t="n">
        <v>0</v>
      </c>
      <c r="V187" s="185" t="n">
        <v>0</v>
      </c>
      <c r="W187" s="191" t="s">
        <v>2803</v>
      </c>
      <c r="X187" s="192" t="n">
        <v>45215</v>
      </c>
      <c r="Y187" s="188" t="s">
        <v>309</v>
      </c>
      <c r="Z187" s="188"/>
      <c r="AA187" s="188"/>
      <c r="AB187" s="188"/>
      <c r="AC187" s="188"/>
      <c r="AD187" s="185"/>
      <c r="AE187" s="185"/>
      <c r="AF187" s="185"/>
      <c r="AG187" s="185"/>
      <c r="AH187" s="185"/>
      <c r="AI187" s="190"/>
      <c r="AJ187" s="190"/>
      <c r="AK187" s="190"/>
      <c r="AL187" s="190"/>
      <c r="AM187" s="190"/>
      <c r="AN187" s="188"/>
      <c r="AO187" s="190"/>
    </row>
    <row r="188" customFormat="false" ht="14.25" hidden="false" customHeight="true" outlineLevel="0" collapsed="false">
      <c r="A188" s="188" t="s">
        <v>1772</v>
      </c>
      <c r="B188" s="188" t="s">
        <v>305</v>
      </c>
      <c r="C188" s="185" t="n">
        <v>0</v>
      </c>
      <c r="D188" s="185" t="n">
        <v>200</v>
      </c>
      <c r="E188" s="185" t="n">
        <v>15616</v>
      </c>
      <c r="F188" s="188" t="s">
        <v>306</v>
      </c>
      <c r="G188" s="190" t="n">
        <v>0.00273</v>
      </c>
      <c r="H188" s="190" t="n">
        <v>0.0001586</v>
      </c>
      <c r="I188" s="190" t="n">
        <v>-1.0338E-005</v>
      </c>
      <c r="J188" s="190" t="n">
        <v>-8.672E-007</v>
      </c>
      <c r="K188" s="190" t="n">
        <v>0.00274</v>
      </c>
      <c r="L188" s="190" t="n">
        <v>0.0001595</v>
      </c>
      <c r="M188" s="185" t="n">
        <v>3.33</v>
      </c>
      <c r="N188" s="185" t="n">
        <v>0</v>
      </c>
      <c r="O188" s="185" t="n">
        <v>0</v>
      </c>
      <c r="P188" s="185" t="n">
        <v>0</v>
      </c>
      <c r="Q188" s="185" t="n">
        <v>1</v>
      </c>
      <c r="R188" s="190" t="n">
        <v>2.737E-005</v>
      </c>
      <c r="S188" s="190" t="n">
        <v>1.59E-006</v>
      </c>
      <c r="T188" s="185" t="n">
        <v>4</v>
      </c>
      <c r="U188" s="185" t="n">
        <v>0</v>
      </c>
      <c r="V188" s="185" t="n">
        <v>0</v>
      </c>
      <c r="W188" s="191" t="s">
        <v>2804</v>
      </c>
      <c r="X188" s="192" t="n">
        <v>45215</v>
      </c>
      <c r="Y188" s="188" t="s">
        <v>309</v>
      </c>
      <c r="Z188" s="188"/>
      <c r="AA188" s="188"/>
      <c r="AB188" s="188"/>
      <c r="AC188" s="188"/>
      <c r="AD188" s="185"/>
      <c r="AE188" s="185"/>
      <c r="AF188" s="185"/>
      <c r="AG188" s="185"/>
      <c r="AH188" s="185"/>
      <c r="AI188" s="190"/>
      <c r="AJ188" s="190"/>
      <c r="AK188" s="190"/>
      <c r="AL188" s="190"/>
      <c r="AM188" s="190"/>
      <c r="AN188" s="188"/>
      <c r="AO188" s="190"/>
    </row>
    <row r="189" customFormat="false" ht="14.25" hidden="false" customHeight="true" outlineLevel="0" collapsed="false">
      <c r="A189" s="188" t="s">
        <v>1772</v>
      </c>
      <c r="B189" s="188" t="s">
        <v>305</v>
      </c>
      <c r="C189" s="185" t="n">
        <v>0</v>
      </c>
      <c r="D189" s="185" t="n">
        <v>200</v>
      </c>
      <c r="E189" s="185" t="n">
        <v>15616</v>
      </c>
      <c r="F189" s="188" t="s">
        <v>306</v>
      </c>
      <c r="G189" s="190" t="n">
        <v>0.00273</v>
      </c>
      <c r="H189" s="190" t="n">
        <v>0.0001592</v>
      </c>
      <c r="I189" s="190" t="n">
        <v>-1.0338E-005</v>
      </c>
      <c r="J189" s="190" t="n">
        <v>-8.672E-007</v>
      </c>
      <c r="K189" s="190" t="n">
        <v>0.00274</v>
      </c>
      <c r="L189" s="190" t="n">
        <v>0.0001601</v>
      </c>
      <c r="M189" s="185" t="n">
        <v>3.35</v>
      </c>
      <c r="N189" s="185" t="n">
        <v>0</v>
      </c>
      <c r="O189" s="185" t="n">
        <v>0</v>
      </c>
      <c r="P189" s="185" t="n">
        <v>0</v>
      </c>
      <c r="Q189" s="185" t="n">
        <v>1</v>
      </c>
      <c r="R189" s="190" t="n">
        <v>2.737E-005</v>
      </c>
      <c r="S189" s="190" t="n">
        <v>1.6E-006</v>
      </c>
      <c r="T189" s="185" t="n">
        <v>4</v>
      </c>
      <c r="U189" s="185" t="n">
        <v>0</v>
      </c>
      <c r="V189" s="185" t="n">
        <v>0</v>
      </c>
      <c r="W189" s="191" t="s">
        <v>2805</v>
      </c>
      <c r="X189" s="192" t="n">
        <v>45215</v>
      </c>
      <c r="Y189" s="188" t="s">
        <v>309</v>
      </c>
      <c r="Z189" s="188"/>
      <c r="AA189" s="188"/>
      <c r="AB189" s="188"/>
      <c r="AC189" s="188"/>
      <c r="AD189" s="185"/>
      <c r="AE189" s="185"/>
      <c r="AF189" s="185"/>
      <c r="AG189" s="185"/>
      <c r="AH189" s="185"/>
      <c r="AI189" s="190"/>
      <c r="AJ189" s="190"/>
      <c r="AK189" s="190"/>
      <c r="AL189" s="190"/>
      <c r="AM189" s="190"/>
      <c r="AN189" s="188"/>
      <c r="AO189" s="190"/>
    </row>
    <row r="190" customFormat="false" ht="14.25" hidden="false" customHeight="true" outlineLevel="0" collapsed="false">
      <c r="A190" s="188" t="s">
        <v>1772</v>
      </c>
      <c r="B190" s="188" t="s">
        <v>305</v>
      </c>
      <c r="C190" s="185" t="n">
        <v>0</v>
      </c>
      <c r="D190" s="185" t="n">
        <v>200</v>
      </c>
      <c r="E190" s="185" t="n">
        <v>15616</v>
      </c>
      <c r="F190" s="188" t="s">
        <v>306</v>
      </c>
      <c r="G190" s="190" t="n">
        <v>0.00273</v>
      </c>
      <c r="H190" s="190" t="n">
        <v>0.000159</v>
      </c>
      <c r="I190" s="190" t="n">
        <v>-1.0338E-005</v>
      </c>
      <c r="J190" s="190" t="n">
        <v>-8.672E-007</v>
      </c>
      <c r="K190" s="190" t="n">
        <v>0.00274</v>
      </c>
      <c r="L190" s="190" t="n">
        <v>0.0001598</v>
      </c>
      <c r="M190" s="185" t="n">
        <v>3.34</v>
      </c>
      <c r="N190" s="185" t="n">
        <v>0</v>
      </c>
      <c r="O190" s="185" t="n">
        <v>0</v>
      </c>
      <c r="P190" s="185" t="n">
        <v>0</v>
      </c>
      <c r="Q190" s="185" t="n">
        <v>1</v>
      </c>
      <c r="R190" s="190" t="n">
        <v>2.737E-005</v>
      </c>
      <c r="S190" s="190" t="n">
        <v>1.6E-006</v>
      </c>
      <c r="T190" s="185" t="n">
        <v>4</v>
      </c>
      <c r="U190" s="185" t="n">
        <v>0</v>
      </c>
      <c r="V190" s="185" t="n">
        <v>0</v>
      </c>
      <c r="W190" s="191" t="s">
        <v>2806</v>
      </c>
      <c r="X190" s="192" t="n">
        <v>45215</v>
      </c>
      <c r="Y190" s="188" t="s">
        <v>309</v>
      </c>
      <c r="Z190" s="188"/>
      <c r="AA190" s="188"/>
      <c r="AB190" s="188"/>
      <c r="AC190" s="188"/>
      <c r="AD190" s="185"/>
      <c r="AE190" s="185"/>
      <c r="AF190" s="185"/>
      <c r="AG190" s="185"/>
      <c r="AH190" s="185"/>
      <c r="AI190" s="190"/>
      <c r="AJ190" s="190"/>
      <c r="AK190" s="190"/>
      <c r="AL190" s="190"/>
      <c r="AM190" s="190"/>
      <c r="AN190" s="188"/>
      <c r="AO190" s="190"/>
    </row>
    <row r="191" customFormat="false" ht="14.25" hidden="false" customHeight="true" outlineLevel="0" collapsed="false">
      <c r="A191" s="188" t="s">
        <v>1795</v>
      </c>
      <c r="B191" s="188" t="s">
        <v>305</v>
      </c>
      <c r="C191" s="185" t="n">
        <v>0</v>
      </c>
      <c r="D191" s="185" t="n">
        <v>200</v>
      </c>
      <c r="E191" s="185" t="n">
        <v>15616</v>
      </c>
      <c r="F191" s="188" t="s">
        <v>306</v>
      </c>
      <c r="G191" s="190" t="n">
        <v>0.0017</v>
      </c>
      <c r="H191" s="190" t="n">
        <v>0.0001114</v>
      </c>
      <c r="I191" s="190" t="n">
        <v>-1.0338E-005</v>
      </c>
      <c r="J191" s="190" t="n">
        <v>-8.672E-007</v>
      </c>
      <c r="K191" s="190" t="n">
        <v>0.00171</v>
      </c>
      <c r="L191" s="190" t="n">
        <v>0.0001123</v>
      </c>
      <c r="M191" s="185" t="n">
        <v>3.77</v>
      </c>
      <c r="N191" s="185" t="n">
        <v>0</v>
      </c>
      <c r="O191" s="185" t="n">
        <v>0</v>
      </c>
      <c r="P191" s="185" t="n">
        <v>0</v>
      </c>
      <c r="Q191" s="185" t="n">
        <v>1</v>
      </c>
      <c r="R191" s="190" t="n">
        <v>1.706E-005</v>
      </c>
      <c r="S191" s="190" t="n">
        <v>1.12E-006</v>
      </c>
      <c r="T191" s="185" t="n">
        <v>4</v>
      </c>
      <c r="U191" s="185" t="n">
        <v>0</v>
      </c>
      <c r="V191" s="185" t="n">
        <v>0</v>
      </c>
      <c r="W191" s="191" t="s">
        <v>2807</v>
      </c>
      <c r="X191" s="192" t="n">
        <v>45215</v>
      </c>
      <c r="Y191" s="188" t="s">
        <v>309</v>
      </c>
      <c r="Z191" s="188"/>
      <c r="AA191" s="188"/>
      <c r="AB191" s="188"/>
      <c r="AC191" s="188"/>
      <c r="AD191" s="185"/>
      <c r="AE191" s="185"/>
      <c r="AF191" s="185"/>
      <c r="AG191" s="185"/>
      <c r="AH191" s="185"/>
      <c r="AI191" s="190"/>
      <c r="AJ191" s="190"/>
      <c r="AK191" s="190"/>
      <c r="AL191" s="190"/>
      <c r="AM191" s="190"/>
      <c r="AN191" s="188"/>
      <c r="AO191" s="190"/>
    </row>
    <row r="192" customFormat="false" ht="14.25" hidden="false" customHeight="true" outlineLevel="0" collapsed="false">
      <c r="A192" s="188" t="s">
        <v>1795</v>
      </c>
      <c r="B192" s="188" t="s">
        <v>305</v>
      </c>
      <c r="C192" s="185" t="n">
        <v>0</v>
      </c>
      <c r="D192" s="185" t="n">
        <v>200</v>
      </c>
      <c r="E192" s="185" t="n">
        <v>15616</v>
      </c>
      <c r="F192" s="188" t="s">
        <v>306</v>
      </c>
      <c r="G192" s="190" t="n">
        <v>0.0017</v>
      </c>
      <c r="H192" s="190" t="n">
        <v>0.000111</v>
      </c>
      <c r="I192" s="190" t="n">
        <v>-1.0338E-005</v>
      </c>
      <c r="J192" s="190" t="n">
        <v>-8.672E-007</v>
      </c>
      <c r="K192" s="190" t="n">
        <v>0.00171</v>
      </c>
      <c r="L192" s="190" t="n">
        <v>0.0001119</v>
      </c>
      <c r="M192" s="185" t="n">
        <v>3.75</v>
      </c>
      <c r="N192" s="185" t="n">
        <v>0</v>
      </c>
      <c r="O192" s="185" t="n">
        <v>0</v>
      </c>
      <c r="P192" s="185" t="n">
        <v>0</v>
      </c>
      <c r="Q192" s="185" t="n">
        <v>1</v>
      </c>
      <c r="R192" s="190" t="n">
        <v>1.707E-005</v>
      </c>
      <c r="S192" s="190" t="n">
        <v>1.12E-006</v>
      </c>
      <c r="T192" s="185" t="n">
        <v>4</v>
      </c>
      <c r="U192" s="185" t="n">
        <v>0</v>
      </c>
      <c r="V192" s="185" t="n">
        <v>0</v>
      </c>
      <c r="W192" s="191" t="s">
        <v>2808</v>
      </c>
      <c r="X192" s="192" t="n">
        <v>45215</v>
      </c>
      <c r="Y192" s="188" t="s">
        <v>309</v>
      </c>
      <c r="Z192" s="188"/>
      <c r="AA192" s="188"/>
      <c r="AB192" s="188"/>
      <c r="AC192" s="188"/>
      <c r="AD192" s="185"/>
      <c r="AE192" s="185"/>
      <c r="AF192" s="185"/>
      <c r="AG192" s="185"/>
      <c r="AH192" s="185"/>
      <c r="AI192" s="190"/>
      <c r="AJ192" s="190"/>
      <c r="AK192" s="190"/>
      <c r="AL192" s="190"/>
      <c r="AM192" s="190"/>
      <c r="AN192" s="188"/>
      <c r="AO192" s="190"/>
    </row>
    <row r="193" customFormat="false" ht="14.25" hidden="false" customHeight="true" outlineLevel="0" collapsed="false">
      <c r="A193" s="188" t="s">
        <v>1795</v>
      </c>
      <c r="B193" s="188" t="s">
        <v>305</v>
      </c>
      <c r="C193" s="185" t="n">
        <v>0</v>
      </c>
      <c r="D193" s="185" t="n">
        <v>200</v>
      </c>
      <c r="E193" s="185" t="n">
        <v>15616</v>
      </c>
      <c r="F193" s="188" t="s">
        <v>306</v>
      </c>
      <c r="G193" s="190" t="n">
        <v>0.0017</v>
      </c>
      <c r="H193" s="190" t="n">
        <v>0.0001114</v>
      </c>
      <c r="I193" s="190" t="n">
        <v>-1.0338E-005</v>
      </c>
      <c r="J193" s="190" t="n">
        <v>-8.672E-007</v>
      </c>
      <c r="K193" s="190" t="n">
        <v>0.00171</v>
      </c>
      <c r="L193" s="190" t="n">
        <v>0.0001122</v>
      </c>
      <c r="M193" s="185" t="n">
        <v>3.76</v>
      </c>
      <c r="N193" s="185" t="n">
        <v>0</v>
      </c>
      <c r="O193" s="185" t="n">
        <v>0</v>
      </c>
      <c r="P193" s="185" t="n">
        <v>0</v>
      </c>
      <c r="Q193" s="185" t="n">
        <v>1</v>
      </c>
      <c r="R193" s="190" t="n">
        <v>1.706E-005</v>
      </c>
      <c r="S193" s="190" t="n">
        <v>1.12E-006</v>
      </c>
      <c r="T193" s="185" t="n">
        <v>4</v>
      </c>
      <c r="U193" s="185" t="n">
        <v>0</v>
      </c>
      <c r="V193" s="185" t="n">
        <v>0</v>
      </c>
      <c r="W193" s="191" t="s">
        <v>954</v>
      </c>
      <c r="X193" s="192" t="n">
        <v>45215</v>
      </c>
      <c r="Y193" s="188" t="s">
        <v>309</v>
      </c>
      <c r="Z193" s="188"/>
      <c r="AA193" s="188"/>
      <c r="AB193" s="188"/>
      <c r="AC193" s="188"/>
      <c r="AD193" s="185"/>
      <c r="AE193" s="185"/>
      <c r="AF193" s="185"/>
      <c r="AG193" s="185"/>
      <c r="AH193" s="185"/>
      <c r="AI193" s="190"/>
      <c r="AJ193" s="190"/>
      <c r="AK193" s="190"/>
      <c r="AL193" s="190"/>
      <c r="AM193" s="190"/>
      <c r="AN193" s="188"/>
      <c r="AO193" s="190"/>
    </row>
    <row r="194" customFormat="false" ht="14.25" hidden="false" customHeight="true" outlineLevel="0" collapsed="false">
      <c r="A194" s="188" t="s">
        <v>1815</v>
      </c>
      <c r="B194" s="188" t="s">
        <v>305</v>
      </c>
      <c r="C194" s="185" t="n">
        <v>0</v>
      </c>
      <c r="D194" s="185" t="n">
        <v>200</v>
      </c>
      <c r="E194" s="185" t="n">
        <v>15616</v>
      </c>
      <c r="F194" s="188" t="s">
        <v>306</v>
      </c>
      <c r="G194" s="190" t="n">
        <v>0.00229</v>
      </c>
      <c r="H194" s="190" t="n">
        <v>0.0001467</v>
      </c>
      <c r="I194" s="190" t="n">
        <v>-1.0338E-005</v>
      </c>
      <c r="J194" s="190" t="n">
        <v>-8.672E-007</v>
      </c>
      <c r="K194" s="190" t="n">
        <v>0.0023</v>
      </c>
      <c r="L194" s="190" t="n">
        <v>0.0001476</v>
      </c>
      <c r="M194" s="185" t="n">
        <v>3.67</v>
      </c>
      <c r="N194" s="185" t="n">
        <v>0</v>
      </c>
      <c r="O194" s="185" t="n">
        <v>0</v>
      </c>
      <c r="P194" s="185" t="n">
        <v>0</v>
      </c>
      <c r="Q194" s="185" t="n">
        <v>1</v>
      </c>
      <c r="R194" s="190" t="n">
        <v>2.298E-005</v>
      </c>
      <c r="S194" s="190" t="n">
        <v>1.48E-006</v>
      </c>
      <c r="T194" s="185" t="n">
        <v>4</v>
      </c>
      <c r="U194" s="185" t="n">
        <v>0</v>
      </c>
      <c r="V194" s="185" t="n">
        <v>0</v>
      </c>
      <c r="W194" s="191" t="s">
        <v>2809</v>
      </c>
      <c r="X194" s="192" t="n">
        <v>45215</v>
      </c>
      <c r="Y194" s="188" t="s">
        <v>309</v>
      </c>
      <c r="Z194" s="188"/>
      <c r="AA194" s="188"/>
      <c r="AB194" s="188"/>
      <c r="AC194" s="188"/>
      <c r="AD194" s="185"/>
      <c r="AE194" s="185"/>
      <c r="AF194" s="185"/>
      <c r="AG194" s="185"/>
      <c r="AH194" s="185"/>
      <c r="AI194" s="190"/>
      <c r="AJ194" s="190"/>
      <c r="AK194" s="190"/>
      <c r="AL194" s="190"/>
      <c r="AM194" s="190"/>
      <c r="AN194" s="188"/>
      <c r="AO194" s="190"/>
    </row>
    <row r="195" customFormat="false" ht="14.25" hidden="false" customHeight="true" outlineLevel="0" collapsed="false">
      <c r="A195" s="188" t="s">
        <v>1815</v>
      </c>
      <c r="B195" s="188" t="s">
        <v>305</v>
      </c>
      <c r="C195" s="185" t="n">
        <v>0</v>
      </c>
      <c r="D195" s="185" t="n">
        <v>200</v>
      </c>
      <c r="E195" s="185" t="n">
        <v>15616</v>
      </c>
      <c r="F195" s="188" t="s">
        <v>306</v>
      </c>
      <c r="G195" s="190" t="n">
        <v>0.00229</v>
      </c>
      <c r="H195" s="190" t="n">
        <v>0.0001467</v>
      </c>
      <c r="I195" s="190" t="n">
        <v>-1.0338E-005</v>
      </c>
      <c r="J195" s="190" t="n">
        <v>-8.672E-007</v>
      </c>
      <c r="K195" s="190" t="n">
        <v>0.0023</v>
      </c>
      <c r="L195" s="190" t="n">
        <v>0.0001476</v>
      </c>
      <c r="M195" s="185" t="n">
        <v>3.68</v>
      </c>
      <c r="N195" s="185" t="n">
        <v>0</v>
      </c>
      <c r="O195" s="185" t="n">
        <v>0</v>
      </c>
      <c r="P195" s="185" t="n">
        <v>0</v>
      </c>
      <c r="Q195" s="185" t="n">
        <v>1</v>
      </c>
      <c r="R195" s="190" t="n">
        <v>2.298E-005</v>
      </c>
      <c r="S195" s="190" t="n">
        <v>1.48E-006</v>
      </c>
      <c r="T195" s="185" t="n">
        <v>4</v>
      </c>
      <c r="U195" s="185" t="n">
        <v>0</v>
      </c>
      <c r="V195" s="185" t="n">
        <v>0</v>
      </c>
      <c r="W195" s="191" t="s">
        <v>2810</v>
      </c>
      <c r="X195" s="192" t="n">
        <v>45215</v>
      </c>
      <c r="Y195" s="188" t="s">
        <v>309</v>
      </c>
      <c r="Z195" s="188"/>
      <c r="AA195" s="188"/>
      <c r="AB195" s="188"/>
      <c r="AC195" s="188"/>
      <c r="AD195" s="185"/>
      <c r="AE195" s="185"/>
      <c r="AF195" s="185"/>
      <c r="AG195" s="185"/>
      <c r="AH195" s="185"/>
      <c r="AI195" s="190"/>
      <c r="AJ195" s="190"/>
      <c r="AK195" s="190"/>
      <c r="AL195" s="190"/>
      <c r="AM195" s="190"/>
      <c r="AN195" s="188"/>
      <c r="AO195" s="190"/>
    </row>
    <row r="196" customFormat="false" ht="14.25" hidden="false" customHeight="true" outlineLevel="0" collapsed="false">
      <c r="A196" s="188" t="s">
        <v>1815</v>
      </c>
      <c r="B196" s="188" t="s">
        <v>305</v>
      </c>
      <c r="C196" s="185" t="n">
        <v>0</v>
      </c>
      <c r="D196" s="185" t="n">
        <v>200</v>
      </c>
      <c r="E196" s="185" t="n">
        <v>15616</v>
      </c>
      <c r="F196" s="188" t="s">
        <v>306</v>
      </c>
      <c r="G196" s="190" t="n">
        <v>0.00229</v>
      </c>
      <c r="H196" s="190" t="n">
        <v>0.0001463</v>
      </c>
      <c r="I196" s="190" t="n">
        <v>-1.0338E-005</v>
      </c>
      <c r="J196" s="190" t="n">
        <v>-8.672E-007</v>
      </c>
      <c r="K196" s="190" t="n">
        <v>0.0023</v>
      </c>
      <c r="L196" s="190" t="n">
        <v>0.0001472</v>
      </c>
      <c r="M196" s="185" t="n">
        <v>3.66</v>
      </c>
      <c r="N196" s="185" t="n">
        <v>0</v>
      </c>
      <c r="O196" s="185" t="n">
        <v>0</v>
      </c>
      <c r="P196" s="185" t="n">
        <v>0</v>
      </c>
      <c r="Q196" s="185" t="n">
        <v>1</v>
      </c>
      <c r="R196" s="190" t="n">
        <v>2.3E-005</v>
      </c>
      <c r="S196" s="190" t="n">
        <v>1.47E-006</v>
      </c>
      <c r="T196" s="185" t="n">
        <v>4</v>
      </c>
      <c r="U196" s="185" t="n">
        <v>0</v>
      </c>
      <c r="V196" s="185" t="n">
        <v>0</v>
      </c>
      <c r="W196" s="191" t="s">
        <v>2811</v>
      </c>
      <c r="X196" s="192" t="n">
        <v>45215</v>
      </c>
      <c r="Y196" s="188" t="s">
        <v>309</v>
      </c>
      <c r="Z196" s="188"/>
      <c r="AA196" s="188"/>
      <c r="AB196" s="188"/>
      <c r="AC196" s="188"/>
      <c r="AD196" s="185"/>
      <c r="AE196" s="185"/>
      <c r="AF196" s="185"/>
      <c r="AG196" s="185"/>
      <c r="AH196" s="185"/>
      <c r="AI196" s="190"/>
      <c r="AJ196" s="190"/>
      <c r="AK196" s="190"/>
      <c r="AL196" s="190"/>
      <c r="AM196" s="190"/>
      <c r="AN196" s="188"/>
      <c r="AO196" s="190"/>
    </row>
    <row r="197" customFormat="false" ht="14.25" hidden="false" customHeight="true" outlineLevel="0" collapsed="false">
      <c r="A197" s="188" t="s">
        <v>1838</v>
      </c>
      <c r="B197" s="188" t="s">
        <v>305</v>
      </c>
      <c r="C197" s="185" t="n">
        <v>0</v>
      </c>
      <c r="D197" s="185" t="n">
        <v>200</v>
      </c>
      <c r="E197" s="185" t="n">
        <v>15616</v>
      </c>
      <c r="F197" s="188" t="s">
        <v>306</v>
      </c>
      <c r="G197" s="190" t="n">
        <v>0.000676</v>
      </c>
      <c r="H197" s="190" t="n">
        <v>5.393E-005</v>
      </c>
      <c r="I197" s="190" t="n">
        <v>-1.0338E-005</v>
      </c>
      <c r="J197" s="190" t="n">
        <v>-8.672E-007</v>
      </c>
      <c r="K197" s="190" t="n">
        <v>0.00068644</v>
      </c>
      <c r="L197" s="190" t="n">
        <v>5.48E-005</v>
      </c>
      <c r="M197" s="185" t="n">
        <v>4.56</v>
      </c>
      <c r="N197" s="185" t="n">
        <v>0</v>
      </c>
      <c r="O197" s="185" t="n">
        <v>0</v>
      </c>
      <c r="P197" s="185" t="n">
        <v>0</v>
      </c>
      <c r="Q197" s="185" t="n">
        <v>1</v>
      </c>
      <c r="R197" s="190" t="n">
        <v>6.86E-006</v>
      </c>
      <c r="S197" s="190" t="n">
        <v>5.48E-007</v>
      </c>
      <c r="T197" s="185" t="n">
        <v>4</v>
      </c>
      <c r="U197" s="185" t="n">
        <v>0</v>
      </c>
      <c r="V197" s="185" t="n">
        <v>0</v>
      </c>
      <c r="W197" s="191" t="s">
        <v>2812</v>
      </c>
      <c r="X197" s="192" t="n">
        <v>45215</v>
      </c>
      <c r="Y197" s="188" t="s">
        <v>309</v>
      </c>
      <c r="Z197" s="188"/>
      <c r="AA197" s="188"/>
      <c r="AB197" s="188"/>
      <c r="AC197" s="188"/>
      <c r="AD197" s="185"/>
      <c r="AE197" s="185"/>
      <c r="AF197" s="185"/>
      <c r="AG197" s="185"/>
      <c r="AH197" s="185"/>
      <c r="AI197" s="190"/>
      <c r="AJ197" s="190"/>
      <c r="AK197" s="190"/>
      <c r="AL197" s="190"/>
      <c r="AM197" s="190"/>
      <c r="AN197" s="188"/>
      <c r="AO197" s="190"/>
    </row>
    <row r="198" customFormat="false" ht="14.25" hidden="false" customHeight="true" outlineLevel="0" collapsed="false">
      <c r="A198" s="188" t="s">
        <v>1838</v>
      </c>
      <c r="B198" s="188" t="s">
        <v>305</v>
      </c>
      <c r="C198" s="185" t="n">
        <v>0</v>
      </c>
      <c r="D198" s="185" t="n">
        <v>200</v>
      </c>
      <c r="E198" s="185" t="n">
        <v>15616</v>
      </c>
      <c r="F198" s="188" t="s">
        <v>306</v>
      </c>
      <c r="G198" s="190" t="n">
        <v>0.000676</v>
      </c>
      <c r="H198" s="190" t="n">
        <v>5.367E-005</v>
      </c>
      <c r="I198" s="190" t="n">
        <v>-1.0338E-005</v>
      </c>
      <c r="J198" s="190" t="n">
        <v>-8.672E-007</v>
      </c>
      <c r="K198" s="190" t="n">
        <v>0.00068664</v>
      </c>
      <c r="L198" s="190" t="n">
        <v>5.454E-005</v>
      </c>
      <c r="M198" s="185" t="n">
        <v>4.54</v>
      </c>
      <c r="N198" s="185" t="n">
        <v>0</v>
      </c>
      <c r="O198" s="185" t="n">
        <v>0</v>
      </c>
      <c r="P198" s="185" t="n">
        <v>0</v>
      </c>
      <c r="Q198" s="185" t="n">
        <v>1</v>
      </c>
      <c r="R198" s="190" t="n">
        <v>6.87E-006</v>
      </c>
      <c r="S198" s="190" t="n">
        <v>5.454E-007</v>
      </c>
      <c r="T198" s="185" t="n">
        <v>4</v>
      </c>
      <c r="U198" s="185" t="n">
        <v>0</v>
      </c>
      <c r="V198" s="185" t="n">
        <v>0</v>
      </c>
      <c r="W198" s="191" t="s">
        <v>2813</v>
      </c>
      <c r="X198" s="192" t="n">
        <v>45215</v>
      </c>
      <c r="Y198" s="188" t="s">
        <v>309</v>
      </c>
      <c r="Z198" s="188"/>
      <c r="AA198" s="188"/>
      <c r="AB198" s="188"/>
      <c r="AC198" s="188"/>
      <c r="AD198" s="185"/>
      <c r="AE198" s="185"/>
      <c r="AF198" s="185"/>
      <c r="AG198" s="185"/>
      <c r="AH198" s="185"/>
      <c r="AI198" s="190"/>
      <c r="AJ198" s="190"/>
      <c r="AK198" s="190"/>
      <c r="AL198" s="190"/>
      <c r="AM198" s="190"/>
      <c r="AN198" s="188"/>
      <c r="AO198" s="190"/>
    </row>
    <row r="199" customFormat="false" ht="14.25" hidden="false" customHeight="true" outlineLevel="0" collapsed="false">
      <c r="A199" s="188" t="s">
        <v>1838</v>
      </c>
      <c r="B199" s="188" t="s">
        <v>305</v>
      </c>
      <c r="C199" s="185" t="n">
        <v>0</v>
      </c>
      <c r="D199" s="185" t="n">
        <v>200</v>
      </c>
      <c r="E199" s="185" t="n">
        <v>15616</v>
      </c>
      <c r="F199" s="188" t="s">
        <v>306</v>
      </c>
      <c r="G199" s="190" t="n">
        <v>0.000676</v>
      </c>
      <c r="H199" s="190" t="n">
        <v>5.366E-005</v>
      </c>
      <c r="I199" s="190" t="n">
        <v>-1.0338E-005</v>
      </c>
      <c r="J199" s="190" t="n">
        <v>-8.672E-007</v>
      </c>
      <c r="K199" s="190" t="n">
        <v>0.00068619</v>
      </c>
      <c r="L199" s="190" t="n">
        <v>5.453E-005</v>
      </c>
      <c r="M199" s="185" t="n">
        <v>4.54</v>
      </c>
      <c r="N199" s="185" t="n">
        <v>0</v>
      </c>
      <c r="O199" s="185" t="n">
        <v>0</v>
      </c>
      <c r="P199" s="185" t="n">
        <v>0</v>
      </c>
      <c r="Q199" s="185" t="n">
        <v>1</v>
      </c>
      <c r="R199" s="190" t="n">
        <v>6.86E-006</v>
      </c>
      <c r="S199" s="190" t="n">
        <v>5.453E-007</v>
      </c>
      <c r="T199" s="185" t="n">
        <v>4</v>
      </c>
      <c r="U199" s="185" t="n">
        <v>0</v>
      </c>
      <c r="V199" s="185" t="n">
        <v>0</v>
      </c>
      <c r="W199" s="191" t="s">
        <v>2814</v>
      </c>
      <c r="X199" s="192" t="n">
        <v>45215</v>
      </c>
      <c r="Y199" s="188" t="s">
        <v>309</v>
      </c>
      <c r="Z199" s="188"/>
      <c r="AA199" s="188"/>
      <c r="AB199" s="188"/>
      <c r="AC199" s="188"/>
      <c r="AD199" s="185"/>
      <c r="AE199" s="185"/>
      <c r="AF199" s="185"/>
      <c r="AG199" s="185"/>
      <c r="AH199" s="185"/>
      <c r="AI199" s="190"/>
      <c r="AJ199" s="190"/>
      <c r="AK199" s="190"/>
      <c r="AL199" s="190"/>
      <c r="AM199" s="190"/>
      <c r="AN199" s="188"/>
      <c r="AO199" s="190"/>
    </row>
    <row r="200" customFormat="false" ht="14.25" hidden="false" customHeight="true" outlineLevel="0" collapsed="false">
      <c r="A200" s="188" t="s">
        <v>1861</v>
      </c>
      <c r="B200" s="188" t="s">
        <v>305</v>
      </c>
      <c r="C200" s="185" t="n">
        <v>0</v>
      </c>
      <c r="D200" s="185" t="n">
        <v>200</v>
      </c>
      <c r="E200" s="185" t="n">
        <v>15616</v>
      </c>
      <c r="F200" s="188" t="s">
        <v>306</v>
      </c>
      <c r="G200" s="190" t="n">
        <v>0.00221</v>
      </c>
      <c r="H200" s="190" t="n">
        <v>0.0001417</v>
      </c>
      <c r="I200" s="190" t="n">
        <v>-1.0338E-005</v>
      </c>
      <c r="J200" s="190" t="n">
        <v>-8.672E-007</v>
      </c>
      <c r="K200" s="190" t="n">
        <v>0.00222</v>
      </c>
      <c r="L200" s="190" t="n">
        <v>0.0001425</v>
      </c>
      <c r="M200" s="185" t="n">
        <v>3.68</v>
      </c>
      <c r="N200" s="185" t="n">
        <v>0</v>
      </c>
      <c r="O200" s="185" t="n">
        <v>0</v>
      </c>
      <c r="P200" s="185" t="n">
        <v>0</v>
      </c>
      <c r="Q200" s="185" t="n">
        <v>1</v>
      </c>
      <c r="R200" s="190" t="n">
        <v>2.217E-005</v>
      </c>
      <c r="S200" s="190" t="n">
        <v>1.43E-006</v>
      </c>
      <c r="T200" s="185" t="n">
        <v>4</v>
      </c>
      <c r="U200" s="185" t="n">
        <v>0</v>
      </c>
      <c r="V200" s="185" t="n">
        <v>0</v>
      </c>
      <c r="W200" s="191" t="s">
        <v>2815</v>
      </c>
      <c r="X200" s="192" t="n">
        <v>45215</v>
      </c>
      <c r="Y200" s="188" t="s">
        <v>309</v>
      </c>
      <c r="Z200" s="188"/>
      <c r="AA200" s="188"/>
      <c r="AB200" s="188"/>
      <c r="AC200" s="188"/>
      <c r="AD200" s="185"/>
      <c r="AE200" s="185"/>
      <c r="AF200" s="185"/>
      <c r="AG200" s="185"/>
      <c r="AH200" s="185"/>
      <c r="AI200" s="190"/>
      <c r="AJ200" s="190"/>
      <c r="AK200" s="190"/>
      <c r="AL200" s="190"/>
      <c r="AM200" s="190"/>
      <c r="AN200" s="188"/>
      <c r="AO200" s="190"/>
    </row>
    <row r="201" customFormat="false" ht="14.25" hidden="false" customHeight="true" outlineLevel="0" collapsed="false">
      <c r="A201" s="188" t="s">
        <v>1861</v>
      </c>
      <c r="B201" s="188" t="s">
        <v>305</v>
      </c>
      <c r="C201" s="185" t="n">
        <v>0</v>
      </c>
      <c r="D201" s="185" t="n">
        <v>200</v>
      </c>
      <c r="E201" s="185" t="n">
        <v>15616</v>
      </c>
      <c r="F201" s="188" t="s">
        <v>306</v>
      </c>
      <c r="G201" s="190" t="n">
        <v>0.00221</v>
      </c>
      <c r="H201" s="190" t="n">
        <v>0.000142</v>
      </c>
      <c r="I201" s="190" t="n">
        <v>-1.0338E-005</v>
      </c>
      <c r="J201" s="190" t="n">
        <v>-8.672E-007</v>
      </c>
      <c r="K201" s="190" t="n">
        <v>0.00222</v>
      </c>
      <c r="L201" s="190" t="n">
        <v>0.0001429</v>
      </c>
      <c r="M201" s="185" t="n">
        <v>3.69</v>
      </c>
      <c r="N201" s="185" t="n">
        <v>0</v>
      </c>
      <c r="O201" s="185" t="n">
        <v>0</v>
      </c>
      <c r="P201" s="185" t="n">
        <v>0</v>
      </c>
      <c r="Q201" s="185" t="n">
        <v>1</v>
      </c>
      <c r="R201" s="190" t="n">
        <v>2.217E-005</v>
      </c>
      <c r="S201" s="190" t="n">
        <v>1.43E-006</v>
      </c>
      <c r="T201" s="185" t="n">
        <v>4</v>
      </c>
      <c r="U201" s="185" t="n">
        <v>0</v>
      </c>
      <c r="V201" s="185" t="n">
        <v>0</v>
      </c>
      <c r="W201" s="191" t="s">
        <v>2816</v>
      </c>
      <c r="X201" s="192" t="n">
        <v>45215</v>
      </c>
      <c r="Y201" s="188" t="s">
        <v>309</v>
      </c>
      <c r="Z201" s="188"/>
      <c r="AA201" s="188"/>
      <c r="AB201" s="188"/>
      <c r="AC201" s="188"/>
      <c r="AD201" s="185"/>
      <c r="AE201" s="185"/>
      <c r="AF201" s="185"/>
      <c r="AG201" s="185"/>
      <c r="AH201" s="185"/>
      <c r="AI201" s="190"/>
      <c r="AJ201" s="190"/>
      <c r="AK201" s="190"/>
      <c r="AL201" s="190"/>
      <c r="AM201" s="190"/>
      <c r="AN201" s="188"/>
      <c r="AO201" s="190"/>
    </row>
    <row r="202" customFormat="false" ht="14.25" hidden="false" customHeight="true" outlineLevel="0" collapsed="false">
      <c r="A202" s="188" t="s">
        <v>1861</v>
      </c>
      <c r="B202" s="188" t="s">
        <v>305</v>
      </c>
      <c r="C202" s="185" t="n">
        <v>0</v>
      </c>
      <c r="D202" s="185" t="n">
        <v>200</v>
      </c>
      <c r="E202" s="185" t="n">
        <v>15616</v>
      </c>
      <c r="F202" s="188" t="s">
        <v>306</v>
      </c>
      <c r="G202" s="190" t="n">
        <v>0.00221</v>
      </c>
      <c r="H202" s="190" t="n">
        <v>0.0001415</v>
      </c>
      <c r="I202" s="190" t="n">
        <v>-1.0338E-005</v>
      </c>
      <c r="J202" s="190" t="n">
        <v>-8.672E-007</v>
      </c>
      <c r="K202" s="190" t="n">
        <v>0.00222</v>
      </c>
      <c r="L202" s="190" t="n">
        <v>0.0001423</v>
      </c>
      <c r="M202" s="185" t="n">
        <v>3.67</v>
      </c>
      <c r="N202" s="185" t="n">
        <v>0</v>
      </c>
      <c r="O202" s="185" t="n">
        <v>0</v>
      </c>
      <c r="P202" s="185" t="n">
        <v>0</v>
      </c>
      <c r="Q202" s="185" t="n">
        <v>1</v>
      </c>
      <c r="R202" s="190" t="n">
        <v>2.218E-005</v>
      </c>
      <c r="S202" s="190" t="n">
        <v>1.42E-006</v>
      </c>
      <c r="T202" s="185" t="n">
        <v>4</v>
      </c>
      <c r="U202" s="185" t="n">
        <v>0</v>
      </c>
      <c r="V202" s="185" t="n">
        <v>0</v>
      </c>
      <c r="W202" s="191" t="s">
        <v>2817</v>
      </c>
      <c r="X202" s="192" t="n">
        <v>45215</v>
      </c>
      <c r="Y202" s="188" t="s">
        <v>309</v>
      </c>
      <c r="Z202" s="188"/>
      <c r="AA202" s="188"/>
      <c r="AB202" s="188"/>
      <c r="AC202" s="188"/>
      <c r="AD202" s="185"/>
      <c r="AE202" s="185"/>
      <c r="AF202" s="185"/>
      <c r="AG202" s="185"/>
      <c r="AH202" s="185"/>
      <c r="AI202" s="190"/>
      <c r="AJ202" s="190"/>
      <c r="AK202" s="190"/>
      <c r="AL202" s="190"/>
      <c r="AM202" s="190"/>
      <c r="AN202" s="188"/>
      <c r="AO202" s="190"/>
    </row>
    <row r="203" customFormat="false" ht="14.25" hidden="false" customHeight="true" outlineLevel="0" collapsed="false">
      <c r="A203" s="188" t="s">
        <v>1884</v>
      </c>
      <c r="B203" s="188" t="s">
        <v>305</v>
      </c>
      <c r="C203" s="185" t="n">
        <v>0</v>
      </c>
      <c r="D203" s="185" t="n">
        <v>200</v>
      </c>
      <c r="E203" s="185" t="n">
        <v>15616</v>
      </c>
      <c r="F203" s="188" t="s">
        <v>306</v>
      </c>
      <c r="G203" s="190" t="n">
        <v>0.00145</v>
      </c>
      <c r="H203" s="190" t="n">
        <v>0.0001034</v>
      </c>
      <c r="I203" s="190" t="n">
        <v>-1.0338E-005</v>
      </c>
      <c r="J203" s="190" t="n">
        <v>-8.672E-007</v>
      </c>
      <c r="K203" s="190" t="n">
        <v>0.00146</v>
      </c>
      <c r="L203" s="190" t="n">
        <v>0.0001043</v>
      </c>
      <c r="M203" s="185" t="n">
        <v>4.09</v>
      </c>
      <c r="N203" s="185" t="n">
        <v>0</v>
      </c>
      <c r="O203" s="185" t="n">
        <v>0</v>
      </c>
      <c r="P203" s="185" t="n">
        <v>0</v>
      </c>
      <c r="Q203" s="185" t="n">
        <v>1</v>
      </c>
      <c r="R203" s="190" t="n">
        <v>1.458E-005</v>
      </c>
      <c r="S203" s="190" t="n">
        <v>1.04E-006</v>
      </c>
      <c r="T203" s="185" t="n">
        <v>4</v>
      </c>
      <c r="U203" s="185" t="n">
        <v>0</v>
      </c>
      <c r="V203" s="185" t="n">
        <v>0</v>
      </c>
      <c r="W203" s="191" t="s">
        <v>2818</v>
      </c>
      <c r="X203" s="192" t="n">
        <v>45215</v>
      </c>
      <c r="Y203" s="188" t="s">
        <v>309</v>
      </c>
      <c r="Z203" s="188"/>
      <c r="AA203" s="188"/>
      <c r="AB203" s="188"/>
      <c r="AC203" s="188"/>
      <c r="AD203" s="185"/>
      <c r="AE203" s="185"/>
      <c r="AF203" s="185"/>
      <c r="AG203" s="185"/>
      <c r="AH203" s="185"/>
      <c r="AI203" s="190"/>
      <c r="AJ203" s="190"/>
      <c r="AK203" s="190"/>
      <c r="AL203" s="190"/>
      <c r="AM203" s="190"/>
      <c r="AN203" s="188"/>
      <c r="AO203" s="190"/>
    </row>
    <row r="204" customFormat="false" ht="14.25" hidden="false" customHeight="true" outlineLevel="0" collapsed="false">
      <c r="A204" s="188" t="s">
        <v>1884</v>
      </c>
      <c r="B204" s="188" t="s">
        <v>305</v>
      </c>
      <c r="C204" s="185" t="n">
        <v>0</v>
      </c>
      <c r="D204" s="185" t="n">
        <v>200</v>
      </c>
      <c r="E204" s="185" t="n">
        <v>15616</v>
      </c>
      <c r="F204" s="188" t="s">
        <v>306</v>
      </c>
      <c r="G204" s="190" t="n">
        <v>0.00145</v>
      </c>
      <c r="H204" s="190" t="n">
        <v>0.0001033</v>
      </c>
      <c r="I204" s="190" t="n">
        <v>-1.0338E-005</v>
      </c>
      <c r="J204" s="190" t="n">
        <v>-8.672E-007</v>
      </c>
      <c r="K204" s="190" t="n">
        <v>0.00146</v>
      </c>
      <c r="L204" s="190" t="n">
        <v>0.0001042</v>
      </c>
      <c r="M204" s="185" t="n">
        <v>4.09</v>
      </c>
      <c r="N204" s="185" t="n">
        <v>0</v>
      </c>
      <c r="O204" s="185" t="n">
        <v>0</v>
      </c>
      <c r="P204" s="185" t="n">
        <v>0</v>
      </c>
      <c r="Q204" s="185" t="n">
        <v>1</v>
      </c>
      <c r="R204" s="190" t="n">
        <v>1.458E-005</v>
      </c>
      <c r="S204" s="190" t="n">
        <v>1.04E-006</v>
      </c>
      <c r="T204" s="185" t="n">
        <v>4</v>
      </c>
      <c r="U204" s="185" t="n">
        <v>0</v>
      </c>
      <c r="V204" s="185" t="n">
        <v>0</v>
      </c>
      <c r="W204" s="191" t="s">
        <v>2819</v>
      </c>
      <c r="X204" s="192" t="n">
        <v>45215</v>
      </c>
      <c r="Y204" s="188" t="s">
        <v>309</v>
      </c>
      <c r="Z204" s="188"/>
      <c r="AA204" s="188"/>
      <c r="AB204" s="188"/>
      <c r="AC204" s="188"/>
      <c r="AD204" s="185"/>
      <c r="AE204" s="185"/>
      <c r="AF204" s="185"/>
      <c r="AG204" s="185"/>
      <c r="AH204" s="185"/>
      <c r="AI204" s="190"/>
      <c r="AJ204" s="190"/>
      <c r="AK204" s="190"/>
      <c r="AL204" s="190"/>
      <c r="AM204" s="190"/>
      <c r="AN204" s="188"/>
      <c r="AO204" s="190"/>
    </row>
    <row r="205" customFormat="false" ht="14.25" hidden="false" customHeight="true" outlineLevel="0" collapsed="false">
      <c r="A205" s="188" t="s">
        <v>1884</v>
      </c>
      <c r="B205" s="188" t="s">
        <v>305</v>
      </c>
      <c r="C205" s="185" t="n">
        <v>0</v>
      </c>
      <c r="D205" s="185" t="n">
        <v>200</v>
      </c>
      <c r="E205" s="185" t="n">
        <v>15616</v>
      </c>
      <c r="F205" s="188" t="s">
        <v>306</v>
      </c>
      <c r="G205" s="190" t="n">
        <v>0.00145</v>
      </c>
      <c r="H205" s="190" t="n">
        <v>0.000104</v>
      </c>
      <c r="I205" s="190" t="n">
        <v>-1.0338E-005</v>
      </c>
      <c r="J205" s="190" t="n">
        <v>-8.672E-007</v>
      </c>
      <c r="K205" s="190" t="n">
        <v>0.00146</v>
      </c>
      <c r="L205" s="190" t="n">
        <v>0.0001049</v>
      </c>
      <c r="M205" s="185" t="n">
        <v>4.11</v>
      </c>
      <c r="N205" s="185" t="n">
        <v>0</v>
      </c>
      <c r="O205" s="185" t="n">
        <v>0</v>
      </c>
      <c r="P205" s="185" t="n">
        <v>0</v>
      </c>
      <c r="Q205" s="185" t="n">
        <v>1</v>
      </c>
      <c r="R205" s="190" t="n">
        <v>1.459E-005</v>
      </c>
      <c r="S205" s="190" t="n">
        <v>1.05E-006</v>
      </c>
      <c r="T205" s="185" t="n">
        <v>4</v>
      </c>
      <c r="U205" s="185" t="n">
        <v>0</v>
      </c>
      <c r="V205" s="185" t="n">
        <v>0</v>
      </c>
      <c r="W205" s="191" t="s">
        <v>2820</v>
      </c>
      <c r="X205" s="192" t="n">
        <v>45215</v>
      </c>
      <c r="Y205" s="188" t="s">
        <v>309</v>
      </c>
      <c r="Z205" s="188"/>
      <c r="AA205" s="188"/>
      <c r="AB205" s="188"/>
      <c r="AC205" s="188"/>
      <c r="AD205" s="185"/>
      <c r="AE205" s="185"/>
      <c r="AF205" s="185"/>
      <c r="AG205" s="185"/>
      <c r="AH205" s="185"/>
      <c r="AI205" s="190"/>
      <c r="AJ205" s="190"/>
      <c r="AK205" s="190"/>
      <c r="AL205" s="190"/>
      <c r="AM205" s="190"/>
      <c r="AN205" s="188"/>
      <c r="AO205" s="190"/>
    </row>
    <row r="206" customFormat="false" ht="14.25" hidden="false" customHeight="true" outlineLevel="0" collapsed="false">
      <c r="A206" s="188" t="s">
        <v>1903</v>
      </c>
      <c r="B206" s="188" t="s">
        <v>305</v>
      </c>
      <c r="C206" s="185" t="n">
        <v>0</v>
      </c>
      <c r="D206" s="185" t="n">
        <v>200</v>
      </c>
      <c r="E206" s="185" t="n">
        <v>15616</v>
      </c>
      <c r="F206" s="188" t="s">
        <v>306</v>
      </c>
      <c r="G206" s="190" t="n">
        <v>0.00143</v>
      </c>
      <c r="H206" s="190" t="n">
        <v>9.5E-005</v>
      </c>
      <c r="I206" s="190" t="n">
        <v>-1.0338E-005</v>
      </c>
      <c r="J206" s="190" t="n">
        <v>-8.672E-007</v>
      </c>
      <c r="K206" s="190" t="n">
        <v>0.00144</v>
      </c>
      <c r="L206" s="190" t="n">
        <v>9.59E-005</v>
      </c>
      <c r="M206" s="185" t="n">
        <v>3.82</v>
      </c>
      <c r="N206" s="185" t="n">
        <v>0</v>
      </c>
      <c r="O206" s="185" t="n">
        <v>0</v>
      </c>
      <c r="P206" s="185" t="n">
        <v>0</v>
      </c>
      <c r="Q206" s="185" t="n">
        <v>1</v>
      </c>
      <c r="R206" s="190" t="n">
        <v>1.437E-005</v>
      </c>
      <c r="S206" s="190" t="n">
        <v>9.587E-007</v>
      </c>
      <c r="T206" s="185" t="n">
        <v>4</v>
      </c>
      <c r="U206" s="185" t="n">
        <v>0</v>
      </c>
      <c r="V206" s="185" t="n">
        <v>0</v>
      </c>
      <c r="W206" s="191" t="s">
        <v>2821</v>
      </c>
      <c r="X206" s="192" t="n">
        <v>45215</v>
      </c>
      <c r="Y206" s="188" t="s">
        <v>309</v>
      </c>
      <c r="Z206" s="188"/>
      <c r="AA206" s="188"/>
      <c r="AB206" s="188"/>
      <c r="AC206" s="188"/>
      <c r="AD206" s="185"/>
      <c r="AE206" s="185"/>
      <c r="AF206" s="185"/>
      <c r="AG206" s="185"/>
      <c r="AH206" s="185"/>
      <c r="AI206" s="190"/>
      <c r="AJ206" s="190"/>
      <c r="AK206" s="190"/>
      <c r="AL206" s="190"/>
      <c r="AM206" s="190"/>
      <c r="AN206" s="188"/>
      <c r="AO206" s="190"/>
    </row>
    <row r="207" customFormat="false" ht="14.25" hidden="false" customHeight="true" outlineLevel="0" collapsed="false">
      <c r="A207" s="188" t="s">
        <v>1903</v>
      </c>
      <c r="B207" s="188" t="s">
        <v>305</v>
      </c>
      <c r="C207" s="185" t="n">
        <v>0</v>
      </c>
      <c r="D207" s="185" t="n">
        <v>200</v>
      </c>
      <c r="E207" s="185" t="n">
        <v>15616</v>
      </c>
      <c r="F207" s="188" t="s">
        <v>306</v>
      </c>
      <c r="G207" s="190" t="n">
        <v>0.00143</v>
      </c>
      <c r="H207" s="190" t="n">
        <v>9.49E-005</v>
      </c>
      <c r="I207" s="190" t="n">
        <v>-1.0338E-005</v>
      </c>
      <c r="J207" s="190" t="n">
        <v>-8.672E-007</v>
      </c>
      <c r="K207" s="190" t="n">
        <v>0.00144</v>
      </c>
      <c r="L207" s="190" t="n">
        <v>9.58E-005</v>
      </c>
      <c r="M207" s="185" t="n">
        <v>3.81</v>
      </c>
      <c r="N207" s="185" t="n">
        <v>0</v>
      </c>
      <c r="O207" s="185" t="n">
        <v>0</v>
      </c>
      <c r="P207" s="185" t="n">
        <v>0</v>
      </c>
      <c r="Q207" s="185" t="n">
        <v>1</v>
      </c>
      <c r="R207" s="190" t="n">
        <v>1.436E-005</v>
      </c>
      <c r="S207" s="190" t="n">
        <v>9.577E-007</v>
      </c>
      <c r="T207" s="185" t="n">
        <v>4</v>
      </c>
      <c r="U207" s="185" t="n">
        <v>0</v>
      </c>
      <c r="V207" s="185" t="n">
        <v>0</v>
      </c>
      <c r="W207" s="191" t="s">
        <v>2822</v>
      </c>
      <c r="X207" s="192" t="n">
        <v>45215</v>
      </c>
      <c r="Y207" s="188" t="s">
        <v>309</v>
      </c>
      <c r="Z207" s="188"/>
      <c r="AA207" s="188"/>
      <c r="AB207" s="188"/>
      <c r="AC207" s="188"/>
      <c r="AD207" s="185"/>
      <c r="AE207" s="185"/>
      <c r="AF207" s="185"/>
      <c r="AG207" s="185"/>
      <c r="AH207" s="185"/>
      <c r="AI207" s="190"/>
      <c r="AJ207" s="190"/>
      <c r="AK207" s="190"/>
      <c r="AL207" s="190"/>
      <c r="AM207" s="190"/>
      <c r="AN207" s="188"/>
      <c r="AO207" s="190"/>
    </row>
    <row r="208" customFormat="false" ht="14.25" hidden="false" customHeight="true" outlineLevel="0" collapsed="false">
      <c r="A208" s="188" t="s">
        <v>1903</v>
      </c>
      <c r="B208" s="188" t="s">
        <v>305</v>
      </c>
      <c r="C208" s="185" t="n">
        <v>0</v>
      </c>
      <c r="D208" s="185" t="n">
        <v>200</v>
      </c>
      <c r="E208" s="185" t="n">
        <v>15616</v>
      </c>
      <c r="F208" s="188" t="s">
        <v>306</v>
      </c>
      <c r="G208" s="190" t="n">
        <v>0.00143</v>
      </c>
      <c r="H208" s="190" t="n">
        <v>9.52E-005</v>
      </c>
      <c r="I208" s="190" t="n">
        <v>-1.0338E-005</v>
      </c>
      <c r="J208" s="190" t="n">
        <v>-8.672E-007</v>
      </c>
      <c r="K208" s="190" t="n">
        <v>0.00144</v>
      </c>
      <c r="L208" s="190" t="n">
        <v>9.61E-005</v>
      </c>
      <c r="M208" s="185" t="n">
        <v>3.82</v>
      </c>
      <c r="N208" s="185" t="n">
        <v>0</v>
      </c>
      <c r="O208" s="185" t="n">
        <v>0</v>
      </c>
      <c r="P208" s="185" t="n">
        <v>0</v>
      </c>
      <c r="Q208" s="185" t="n">
        <v>1</v>
      </c>
      <c r="R208" s="190" t="n">
        <v>1.437E-005</v>
      </c>
      <c r="S208" s="190" t="n">
        <v>9.606E-007</v>
      </c>
      <c r="T208" s="185" t="n">
        <v>4</v>
      </c>
      <c r="U208" s="185" t="n">
        <v>0</v>
      </c>
      <c r="V208" s="185" t="n">
        <v>0</v>
      </c>
      <c r="W208" s="191" t="s">
        <v>2823</v>
      </c>
      <c r="X208" s="192" t="n">
        <v>45215</v>
      </c>
      <c r="Y208" s="188" t="s">
        <v>309</v>
      </c>
      <c r="Z208" s="188"/>
      <c r="AA208" s="188"/>
      <c r="AB208" s="188"/>
      <c r="AC208" s="188"/>
      <c r="AD208" s="185"/>
      <c r="AE208" s="185"/>
      <c r="AF208" s="185"/>
      <c r="AG208" s="185"/>
      <c r="AH208" s="185"/>
      <c r="AI208" s="190"/>
      <c r="AJ208" s="190"/>
      <c r="AK208" s="190"/>
      <c r="AL208" s="190"/>
      <c r="AM208" s="190"/>
      <c r="AN208" s="188"/>
      <c r="AO208" s="190"/>
    </row>
    <row r="209" customFormat="false" ht="14.25" hidden="false" customHeight="true" outlineLevel="0" collapsed="false">
      <c r="A209" s="188" t="s">
        <v>1926</v>
      </c>
      <c r="B209" s="188" t="s">
        <v>305</v>
      </c>
      <c r="C209" s="185" t="n">
        <v>0</v>
      </c>
      <c r="D209" s="185" t="n">
        <v>200</v>
      </c>
      <c r="E209" s="185" t="n">
        <v>15616</v>
      </c>
      <c r="F209" s="188" t="s">
        <v>306</v>
      </c>
      <c r="G209" s="190" t="n">
        <v>0.00203</v>
      </c>
      <c r="H209" s="190" t="n">
        <v>0.0001354</v>
      </c>
      <c r="I209" s="190" t="n">
        <v>-1.0338E-005</v>
      </c>
      <c r="J209" s="190" t="n">
        <v>-8.672E-007</v>
      </c>
      <c r="K209" s="190" t="n">
        <v>0.00204</v>
      </c>
      <c r="L209" s="190" t="n">
        <v>0.0001363</v>
      </c>
      <c r="M209" s="185" t="n">
        <v>3.83</v>
      </c>
      <c r="N209" s="185" t="n">
        <v>0</v>
      </c>
      <c r="O209" s="185" t="n">
        <v>0</v>
      </c>
      <c r="P209" s="185" t="n">
        <v>0</v>
      </c>
      <c r="Q209" s="185" t="n">
        <v>1</v>
      </c>
      <c r="R209" s="190" t="n">
        <v>2.038E-005</v>
      </c>
      <c r="S209" s="190" t="n">
        <v>1.36E-006</v>
      </c>
      <c r="T209" s="185" t="n">
        <v>4</v>
      </c>
      <c r="U209" s="185" t="n">
        <v>0</v>
      </c>
      <c r="V209" s="185" t="n">
        <v>0</v>
      </c>
      <c r="W209" s="191" t="s">
        <v>2824</v>
      </c>
      <c r="X209" s="192" t="n">
        <v>45215</v>
      </c>
      <c r="Y209" s="188" t="s">
        <v>309</v>
      </c>
      <c r="Z209" s="188"/>
      <c r="AA209" s="188"/>
      <c r="AB209" s="188"/>
      <c r="AC209" s="188"/>
      <c r="AD209" s="185"/>
      <c r="AE209" s="185"/>
      <c r="AF209" s="185"/>
      <c r="AG209" s="185"/>
      <c r="AH209" s="185"/>
      <c r="AI209" s="190"/>
      <c r="AJ209" s="190"/>
      <c r="AK209" s="190"/>
      <c r="AL209" s="190"/>
      <c r="AM209" s="190"/>
      <c r="AN209" s="188"/>
      <c r="AO209" s="190"/>
    </row>
    <row r="210" customFormat="false" ht="14.25" hidden="false" customHeight="true" outlineLevel="0" collapsed="false">
      <c r="A210" s="188" t="s">
        <v>1926</v>
      </c>
      <c r="B210" s="188" t="s">
        <v>305</v>
      </c>
      <c r="C210" s="185" t="n">
        <v>0</v>
      </c>
      <c r="D210" s="185" t="n">
        <v>200</v>
      </c>
      <c r="E210" s="185" t="n">
        <v>15616</v>
      </c>
      <c r="F210" s="188" t="s">
        <v>306</v>
      </c>
      <c r="G210" s="190" t="n">
        <v>0.00203</v>
      </c>
      <c r="H210" s="190" t="n">
        <v>0.0001361</v>
      </c>
      <c r="I210" s="190" t="n">
        <v>-1.0338E-005</v>
      </c>
      <c r="J210" s="190" t="n">
        <v>-8.672E-007</v>
      </c>
      <c r="K210" s="190" t="n">
        <v>0.00204</v>
      </c>
      <c r="L210" s="190" t="n">
        <v>0.000137</v>
      </c>
      <c r="M210" s="185" t="n">
        <v>3.85</v>
      </c>
      <c r="N210" s="185" t="n">
        <v>0</v>
      </c>
      <c r="O210" s="185" t="n">
        <v>0</v>
      </c>
      <c r="P210" s="185" t="n">
        <v>0</v>
      </c>
      <c r="Q210" s="185" t="n">
        <v>1</v>
      </c>
      <c r="R210" s="190" t="n">
        <v>2.038E-005</v>
      </c>
      <c r="S210" s="190" t="n">
        <v>1.37E-006</v>
      </c>
      <c r="T210" s="185" t="n">
        <v>4</v>
      </c>
      <c r="U210" s="185" t="n">
        <v>0</v>
      </c>
      <c r="V210" s="185" t="n">
        <v>0</v>
      </c>
      <c r="W210" s="191" t="s">
        <v>2825</v>
      </c>
      <c r="X210" s="192" t="n">
        <v>45215</v>
      </c>
      <c r="Y210" s="188" t="s">
        <v>309</v>
      </c>
      <c r="Z210" s="188"/>
      <c r="AA210" s="188"/>
      <c r="AB210" s="188"/>
      <c r="AC210" s="188"/>
      <c r="AD210" s="185"/>
      <c r="AE210" s="185"/>
      <c r="AF210" s="185"/>
      <c r="AG210" s="185"/>
      <c r="AH210" s="185"/>
      <c r="AI210" s="190"/>
      <c r="AJ210" s="190"/>
      <c r="AK210" s="190"/>
      <c r="AL210" s="190"/>
      <c r="AM210" s="190"/>
      <c r="AN210" s="188"/>
      <c r="AO210" s="190"/>
    </row>
    <row r="211" customFormat="false" ht="14.25" hidden="false" customHeight="true" outlineLevel="0" collapsed="false">
      <c r="A211" s="188" t="s">
        <v>1926</v>
      </c>
      <c r="B211" s="188" t="s">
        <v>305</v>
      </c>
      <c r="C211" s="185" t="n">
        <v>0</v>
      </c>
      <c r="D211" s="185" t="n">
        <v>200</v>
      </c>
      <c r="E211" s="185" t="n">
        <v>15616</v>
      </c>
      <c r="F211" s="188" t="s">
        <v>306</v>
      </c>
      <c r="G211" s="190" t="n">
        <v>0.00203</v>
      </c>
      <c r="H211" s="190" t="n">
        <v>0.0001355</v>
      </c>
      <c r="I211" s="190" t="n">
        <v>-1.0338E-005</v>
      </c>
      <c r="J211" s="190" t="n">
        <v>-8.672E-007</v>
      </c>
      <c r="K211" s="190" t="n">
        <v>0.00204</v>
      </c>
      <c r="L211" s="190" t="n">
        <v>0.0001364</v>
      </c>
      <c r="M211" s="185" t="n">
        <v>3.83</v>
      </c>
      <c r="N211" s="185" t="n">
        <v>0</v>
      </c>
      <c r="O211" s="185" t="n">
        <v>0</v>
      </c>
      <c r="P211" s="185" t="n">
        <v>0</v>
      </c>
      <c r="Q211" s="185" t="n">
        <v>1</v>
      </c>
      <c r="R211" s="190" t="n">
        <v>2.038E-005</v>
      </c>
      <c r="S211" s="190" t="n">
        <v>1.36E-006</v>
      </c>
      <c r="T211" s="185" t="n">
        <v>4</v>
      </c>
      <c r="U211" s="185" t="n">
        <v>0</v>
      </c>
      <c r="V211" s="185" t="n">
        <v>0</v>
      </c>
      <c r="W211" s="191" t="s">
        <v>2826</v>
      </c>
      <c r="X211" s="192" t="n">
        <v>45215</v>
      </c>
      <c r="Y211" s="188" t="s">
        <v>309</v>
      </c>
      <c r="Z211" s="188"/>
      <c r="AA211" s="188"/>
      <c r="AB211" s="188"/>
      <c r="AC211" s="188"/>
      <c r="AD211" s="185"/>
      <c r="AE211" s="185"/>
      <c r="AF211" s="185"/>
      <c r="AG211" s="185"/>
      <c r="AH211" s="185"/>
      <c r="AI211" s="190"/>
      <c r="AJ211" s="190"/>
      <c r="AK211" s="190"/>
      <c r="AL211" s="190"/>
      <c r="AM211" s="190"/>
      <c r="AN211" s="188"/>
      <c r="AO211" s="190"/>
    </row>
    <row r="212" customFormat="false" ht="14.25" hidden="false" customHeight="true" outlineLevel="0" collapsed="false">
      <c r="A212" s="188" t="s">
        <v>1948</v>
      </c>
      <c r="B212" s="188" t="s">
        <v>305</v>
      </c>
      <c r="C212" s="185" t="n">
        <v>0</v>
      </c>
      <c r="D212" s="185" t="n">
        <v>200</v>
      </c>
      <c r="E212" s="185" t="n">
        <v>15616</v>
      </c>
      <c r="F212" s="188" t="s">
        <v>306</v>
      </c>
      <c r="G212" s="190" t="n">
        <v>0.00195</v>
      </c>
      <c r="H212" s="190" t="n">
        <v>0.0001309</v>
      </c>
      <c r="I212" s="190" t="n">
        <v>-1.0338E-005</v>
      </c>
      <c r="J212" s="190" t="n">
        <v>-8.672E-007</v>
      </c>
      <c r="K212" s="190" t="n">
        <v>0.00196</v>
      </c>
      <c r="L212" s="190" t="n">
        <v>0.0001318</v>
      </c>
      <c r="M212" s="185" t="n">
        <v>3.84</v>
      </c>
      <c r="N212" s="185" t="n">
        <v>0</v>
      </c>
      <c r="O212" s="185" t="n">
        <v>0</v>
      </c>
      <c r="P212" s="185" t="n">
        <v>0</v>
      </c>
      <c r="Q212" s="185" t="n">
        <v>1</v>
      </c>
      <c r="R212" s="190" t="n">
        <v>1.963E-005</v>
      </c>
      <c r="S212" s="190" t="n">
        <v>1.32E-006</v>
      </c>
      <c r="T212" s="185" t="n">
        <v>4</v>
      </c>
      <c r="U212" s="185" t="n">
        <v>0</v>
      </c>
      <c r="V212" s="185" t="n">
        <v>0</v>
      </c>
      <c r="W212" s="191" t="s">
        <v>2827</v>
      </c>
      <c r="X212" s="192" t="n">
        <v>45215</v>
      </c>
      <c r="Y212" s="188" t="s">
        <v>309</v>
      </c>
      <c r="Z212" s="188"/>
      <c r="AA212" s="188"/>
      <c r="AB212" s="188"/>
      <c r="AC212" s="188"/>
      <c r="AD212" s="185"/>
      <c r="AE212" s="185"/>
      <c r="AF212" s="185"/>
      <c r="AG212" s="185"/>
      <c r="AH212" s="185"/>
      <c r="AI212" s="190"/>
      <c r="AJ212" s="190"/>
      <c r="AK212" s="190"/>
      <c r="AL212" s="190"/>
      <c r="AM212" s="190"/>
      <c r="AN212" s="188"/>
      <c r="AO212" s="190"/>
    </row>
    <row r="213" customFormat="false" ht="14.25" hidden="false" customHeight="true" outlineLevel="0" collapsed="false">
      <c r="A213" s="188" t="s">
        <v>1948</v>
      </c>
      <c r="B213" s="188" t="s">
        <v>305</v>
      </c>
      <c r="C213" s="185" t="n">
        <v>0</v>
      </c>
      <c r="D213" s="185" t="n">
        <v>200</v>
      </c>
      <c r="E213" s="185" t="n">
        <v>15616</v>
      </c>
      <c r="F213" s="188" t="s">
        <v>306</v>
      </c>
      <c r="G213" s="190" t="n">
        <v>0.00195</v>
      </c>
      <c r="H213" s="190" t="n">
        <v>0.0001314</v>
      </c>
      <c r="I213" s="190" t="n">
        <v>-1.0338E-005</v>
      </c>
      <c r="J213" s="190" t="n">
        <v>-8.672E-007</v>
      </c>
      <c r="K213" s="190" t="n">
        <v>0.00196</v>
      </c>
      <c r="L213" s="190" t="n">
        <v>0.0001322</v>
      </c>
      <c r="M213" s="185" t="n">
        <v>3.85</v>
      </c>
      <c r="N213" s="185" t="n">
        <v>0</v>
      </c>
      <c r="O213" s="185" t="n">
        <v>0</v>
      </c>
      <c r="P213" s="185" t="n">
        <v>0</v>
      </c>
      <c r="Q213" s="185" t="n">
        <v>1</v>
      </c>
      <c r="R213" s="190" t="n">
        <v>1.963E-005</v>
      </c>
      <c r="S213" s="190" t="n">
        <v>1.32E-006</v>
      </c>
      <c r="T213" s="185" t="n">
        <v>4</v>
      </c>
      <c r="U213" s="185" t="n">
        <v>0</v>
      </c>
      <c r="V213" s="185" t="n">
        <v>0</v>
      </c>
      <c r="W213" s="191" t="s">
        <v>2828</v>
      </c>
      <c r="X213" s="192" t="n">
        <v>45215</v>
      </c>
      <c r="Y213" s="188" t="s">
        <v>309</v>
      </c>
      <c r="Z213" s="188"/>
      <c r="AA213" s="188"/>
      <c r="AB213" s="188"/>
      <c r="AC213" s="188"/>
      <c r="AD213" s="185"/>
      <c r="AE213" s="185"/>
      <c r="AF213" s="185"/>
      <c r="AG213" s="185"/>
      <c r="AH213" s="185"/>
      <c r="AI213" s="190"/>
      <c r="AJ213" s="190"/>
      <c r="AK213" s="190"/>
      <c r="AL213" s="190"/>
      <c r="AM213" s="190"/>
      <c r="AN213" s="188"/>
      <c r="AO213" s="190"/>
    </row>
    <row r="214" customFormat="false" ht="14.25" hidden="false" customHeight="true" outlineLevel="0" collapsed="false">
      <c r="A214" s="188" t="s">
        <v>1948</v>
      </c>
      <c r="B214" s="188" t="s">
        <v>305</v>
      </c>
      <c r="C214" s="185" t="n">
        <v>0</v>
      </c>
      <c r="D214" s="185" t="n">
        <v>200</v>
      </c>
      <c r="E214" s="185" t="n">
        <v>15616</v>
      </c>
      <c r="F214" s="188" t="s">
        <v>306</v>
      </c>
      <c r="G214" s="190" t="n">
        <v>0.00195</v>
      </c>
      <c r="H214" s="190" t="n">
        <v>0.0001308</v>
      </c>
      <c r="I214" s="190" t="n">
        <v>-1.0338E-005</v>
      </c>
      <c r="J214" s="190" t="n">
        <v>-8.672E-007</v>
      </c>
      <c r="K214" s="190" t="n">
        <v>0.00196</v>
      </c>
      <c r="L214" s="190" t="n">
        <v>0.0001317</v>
      </c>
      <c r="M214" s="185" t="n">
        <v>3.84</v>
      </c>
      <c r="N214" s="185" t="n">
        <v>0</v>
      </c>
      <c r="O214" s="185" t="n">
        <v>0</v>
      </c>
      <c r="P214" s="185" t="n">
        <v>0</v>
      </c>
      <c r="Q214" s="185" t="n">
        <v>1</v>
      </c>
      <c r="R214" s="190" t="n">
        <v>1.962E-005</v>
      </c>
      <c r="S214" s="190" t="n">
        <v>1.32E-006</v>
      </c>
      <c r="T214" s="185" t="n">
        <v>4</v>
      </c>
      <c r="U214" s="185" t="n">
        <v>0</v>
      </c>
      <c r="V214" s="185" t="n">
        <v>0</v>
      </c>
      <c r="W214" s="191" t="s">
        <v>2829</v>
      </c>
      <c r="X214" s="192" t="n">
        <v>45215</v>
      </c>
      <c r="Y214" s="188" t="s">
        <v>309</v>
      </c>
      <c r="Z214" s="188"/>
      <c r="AA214" s="188"/>
      <c r="AB214" s="188"/>
      <c r="AC214" s="188"/>
      <c r="AD214" s="185"/>
      <c r="AE214" s="185"/>
      <c r="AF214" s="185"/>
      <c r="AG214" s="185"/>
      <c r="AH214" s="185"/>
      <c r="AI214" s="190"/>
      <c r="AJ214" s="190"/>
      <c r="AK214" s="190"/>
      <c r="AL214" s="190"/>
      <c r="AM214" s="190"/>
      <c r="AN214" s="188"/>
      <c r="AO214" s="190"/>
    </row>
    <row r="215" customFormat="false" ht="14.25" hidden="false" customHeight="true" outlineLevel="0" collapsed="false">
      <c r="A215" s="188" t="s">
        <v>1972</v>
      </c>
      <c r="B215" s="188" t="s">
        <v>305</v>
      </c>
      <c r="C215" s="185" t="n">
        <v>0</v>
      </c>
      <c r="D215" s="185" t="n">
        <v>200</v>
      </c>
      <c r="E215" s="185" t="n">
        <v>15616</v>
      </c>
      <c r="F215" s="188" t="s">
        <v>306</v>
      </c>
      <c r="G215" s="190" t="n">
        <v>0.00275</v>
      </c>
      <c r="H215" s="190" t="n">
        <v>0.0001496</v>
      </c>
      <c r="I215" s="190" t="n">
        <v>-1.0338E-005</v>
      </c>
      <c r="J215" s="190" t="n">
        <v>-8.672E-007</v>
      </c>
      <c r="K215" s="190" t="n">
        <v>0.00276</v>
      </c>
      <c r="L215" s="190" t="n">
        <v>0.0001505</v>
      </c>
      <c r="M215" s="185" t="n">
        <v>3.12</v>
      </c>
      <c r="N215" s="185" t="n">
        <v>0</v>
      </c>
      <c r="O215" s="185" t="n">
        <v>0</v>
      </c>
      <c r="P215" s="185" t="n">
        <v>0</v>
      </c>
      <c r="Q215" s="185" t="n">
        <v>1</v>
      </c>
      <c r="R215" s="190" t="n">
        <v>2.759E-005</v>
      </c>
      <c r="S215" s="190" t="n">
        <v>1.51E-006</v>
      </c>
      <c r="T215" s="185" t="n">
        <v>4</v>
      </c>
      <c r="U215" s="185" t="n">
        <v>0</v>
      </c>
      <c r="V215" s="185" t="n">
        <v>0</v>
      </c>
      <c r="W215" s="191" t="s">
        <v>2830</v>
      </c>
      <c r="X215" s="192" t="n">
        <v>45215</v>
      </c>
      <c r="Y215" s="188" t="s">
        <v>309</v>
      </c>
      <c r="Z215" s="188"/>
      <c r="AA215" s="188"/>
      <c r="AB215" s="188"/>
      <c r="AC215" s="188"/>
      <c r="AD215" s="185"/>
      <c r="AE215" s="185"/>
      <c r="AF215" s="185"/>
      <c r="AG215" s="185"/>
      <c r="AH215" s="185"/>
      <c r="AI215" s="190"/>
      <c r="AJ215" s="190"/>
      <c r="AK215" s="190"/>
      <c r="AL215" s="190"/>
      <c r="AM215" s="190"/>
      <c r="AN215" s="188"/>
      <c r="AO215" s="190"/>
    </row>
    <row r="216" customFormat="false" ht="14.25" hidden="false" customHeight="true" outlineLevel="0" collapsed="false">
      <c r="A216" s="188" t="s">
        <v>1972</v>
      </c>
      <c r="B216" s="188" t="s">
        <v>305</v>
      </c>
      <c r="C216" s="185" t="n">
        <v>0</v>
      </c>
      <c r="D216" s="185" t="n">
        <v>200</v>
      </c>
      <c r="E216" s="185" t="n">
        <v>15616</v>
      </c>
      <c r="F216" s="188" t="s">
        <v>306</v>
      </c>
      <c r="G216" s="190" t="n">
        <v>0.00275</v>
      </c>
      <c r="H216" s="190" t="n">
        <v>0.0001498</v>
      </c>
      <c r="I216" s="190" t="n">
        <v>-1.0338E-005</v>
      </c>
      <c r="J216" s="190" t="n">
        <v>-8.672E-007</v>
      </c>
      <c r="K216" s="190" t="n">
        <v>0.00276</v>
      </c>
      <c r="L216" s="190" t="n">
        <v>0.0001506</v>
      </c>
      <c r="M216" s="185" t="n">
        <v>3.13</v>
      </c>
      <c r="N216" s="185" t="n">
        <v>0</v>
      </c>
      <c r="O216" s="185" t="n">
        <v>0</v>
      </c>
      <c r="P216" s="185" t="n">
        <v>0</v>
      </c>
      <c r="Q216" s="185" t="n">
        <v>1</v>
      </c>
      <c r="R216" s="190" t="n">
        <v>2.759E-005</v>
      </c>
      <c r="S216" s="190" t="n">
        <v>1.51E-006</v>
      </c>
      <c r="T216" s="185" t="n">
        <v>4</v>
      </c>
      <c r="U216" s="185" t="n">
        <v>0</v>
      </c>
      <c r="V216" s="185" t="n">
        <v>0</v>
      </c>
      <c r="W216" s="191" t="s">
        <v>2831</v>
      </c>
      <c r="X216" s="192" t="n">
        <v>45215</v>
      </c>
      <c r="Y216" s="188" t="s">
        <v>309</v>
      </c>
      <c r="Z216" s="188"/>
      <c r="AA216" s="188"/>
      <c r="AB216" s="188"/>
      <c r="AC216" s="188"/>
      <c r="AD216" s="185"/>
      <c r="AE216" s="185"/>
      <c r="AF216" s="185"/>
      <c r="AG216" s="185"/>
      <c r="AH216" s="185"/>
      <c r="AI216" s="190"/>
      <c r="AJ216" s="190"/>
      <c r="AK216" s="190"/>
      <c r="AL216" s="190"/>
      <c r="AM216" s="190"/>
      <c r="AN216" s="188"/>
      <c r="AO216" s="190"/>
    </row>
    <row r="217" customFormat="false" ht="14.25" hidden="false" customHeight="true" outlineLevel="0" collapsed="false">
      <c r="A217" s="188" t="s">
        <v>1972</v>
      </c>
      <c r="B217" s="188" t="s">
        <v>305</v>
      </c>
      <c r="C217" s="185" t="n">
        <v>0</v>
      </c>
      <c r="D217" s="185" t="n">
        <v>200</v>
      </c>
      <c r="E217" s="185" t="n">
        <v>15616</v>
      </c>
      <c r="F217" s="188" t="s">
        <v>306</v>
      </c>
      <c r="G217" s="190" t="n">
        <v>0.00275</v>
      </c>
      <c r="H217" s="190" t="n">
        <v>0.0001497</v>
      </c>
      <c r="I217" s="190" t="n">
        <v>-1.0338E-005</v>
      </c>
      <c r="J217" s="190" t="n">
        <v>-8.672E-007</v>
      </c>
      <c r="K217" s="190" t="n">
        <v>0.00276</v>
      </c>
      <c r="L217" s="190" t="n">
        <v>0.0001505</v>
      </c>
      <c r="M217" s="185" t="n">
        <v>3.12</v>
      </c>
      <c r="N217" s="185" t="n">
        <v>0</v>
      </c>
      <c r="O217" s="185" t="n">
        <v>0</v>
      </c>
      <c r="P217" s="185" t="n">
        <v>0</v>
      </c>
      <c r="Q217" s="185" t="n">
        <v>1</v>
      </c>
      <c r="R217" s="190" t="n">
        <v>2.759E-005</v>
      </c>
      <c r="S217" s="190" t="n">
        <v>1.51E-006</v>
      </c>
      <c r="T217" s="185" t="n">
        <v>4</v>
      </c>
      <c r="U217" s="185" t="n">
        <v>0</v>
      </c>
      <c r="V217" s="185" t="n">
        <v>0</v>
      </c>
      <c r="W217" s="191" t="s">
        <v>2832</v>
      </c>
      <c r="X217" s="192" t="n">
        <v>45215</v>
      </c>
      <c r="Y217" s="188" t="s">
        <v>309</v>
      </c>
      <c r="Z217" s="188"/>
      <c r="AA217" s="188"/>
      <c r="AB217" s="188"/>
      <c r="AC217" s="188"/>
      <c r="AD217" s="185"/>
      <c r="AE217" s="185"/>
      <c r="AF217" s="185"/>
      <c r="AG217" s="185"/>
      <c r="AH217" s="185"/>
      <c r="AI217" s="190"/>
      <c r="AJ217" s="190"/>
      <c r="AK217" s="190"/>
      <c r="AL217" s="190"/>
      <c r="AM217" s="190"/>
      <c r="AN217" s="188"/>
      <c r="AO217" s="190"/>
    </row>
    <row r="218" customFormat="false" ht="14.25" hidden="false" customHeight="true" outlineLevel="0" collapsed="false">
      <c r="A218" s="188" t="s">
        <v>1996</v>
      </c>
      <c r="B218" s="188" t="s">
        <v>305</v>
      </c>
      <c r="C218" s="185" t="n">
        <v>0</v>
      </c>
      <c r="D218" s="185" t="n">
        <v>200</v>
      </c>
      <c r="E218" s="185" t="n">
        <v>15616</v>
      </c>
      <c r="F218" s="188" t="s">
        <v>306</v>
      </c>
      <c r="G218" s="190" t="n">
        <v>0.00134</v>
      </c>
      <c r="H218" s="190" t="n">
        <v>9.66E-005</v>
      </c>
      <c r="I218" s="190" t="n">
        <v>-1.0338E-005</v>
      </c>
      <c r="J218" s="190" t="n">
        <v>-8.672E-007</v>
      </c>
      <c r="K218" s="190" t="n">
        <v>0.00135</v>
      </c>
      <c r="L218" s="190" t="n">
        <v>9.74E-005</v>
      </c>
      <c r="M218" s="185" t="n">
        <v>4.11</v>
      </c>
      <c r="N218" s="185" t="n">
        <v>0</v>
      </c>
      <c r="O218" s="185" t="n">
        <v>0</v>
      </c>
      <c r="P218" s="185" t="n">
        <v>0</v>
      </c>
      <c r="Q218" s="185" t="n">
        <v>1</v>
      </c>
      <c r="R218" s="190" t="n">
        <v>1.354E-005</v>
      </c>
      <c r="S218" s="190" t="n">
        <v>9.742E-007</v>
      </c>
      <c r="T218" s="185" t="n">
        <v>4</v>
      </c>
      <c r="U218" s="185" t="n">
        <v>0</v>
      </c>
      <c r="V218" s="185" t="n">
        <v>0</v>
      </c>
      <c r="W218" s="191" t="s">
        <v>2833</v>
      </c>
      <c r="X218" s="192" t="n">
        <v>45215</v>
      </c>
      <c r="Y218" s="188" t="s">
        <v>309</v>
      </c>
      <c r="Z218" s="188"/>
      <c r="AA218" s="188"/>
      <c r="AB218" s="188"/>
      <c r="AC218" s="188"/>
      <c r="AD218" s="185"/>
      <c r="AE218" s="185"/>
      <c r="AF218" s="185"/>
      <c r="AG218" s="185"/>
      <c r="AH218" s="185"/>
      <c r="AI218" s="190"/>
      <c r="AJ218" s="190"/>
      <c r="AK218" s="190"/>
      <c r="AL218" s="190"/>
      <c r="AM218" s="190"/>
      <c r="AN218" s="188"/>
      <c r="AO218" s="190"/>
    </row>
    <row r="219" customFormat="false" ht="14.25" hidden="false" customHeight="true" outlineLevel="0" collapsed="false">
      <c r="A219" s="188" t="s">
        <v>1996</v>
      </c>
      <c r="B219" s="188" t="s">
        <v>305</v>
      </c>
      <c r="C219" s="185" t="n">
        <v>0</v>
      </c>
      <c r="D219" s="185" t="n">
        <v>200</v>
      </c>
      <c r="E219" s="185" t="n">
        <v>15616</v>
      </c>
      <c r="F219" s="188" t="s">
        <v>306</v>
      </c>
      <c r="G219" s="190" t="n">
        <v>0.00134</v>
      </c>
      <c r="H219" s="190" t="n">
        <v>9.69E-005</v>
      </c>
      <c r="I219" s="190" t="n">
        <v>-1.0338E-005</v>
      </c>
      <c r="J219" s="190" t="n">
        <v>-8.672E-007</v>
      </c>
      <c r="K219" s="190" t="n">
        <v>0.00135</v>
      </c>
      <c r="L219" s="190" t="n">
        <v>9.78E-005</v>
      </c>
      <c r="M219" s="185" t="n">
        <v>4.13</v>
      </c>
      <c r="N219" s="185" t="n">
        <v>0</v>
      </c>
      <c r="O219" s="185" t="n">
        <v>0</v>
      </c>
      <c r="P219" s="185" t="n">
        <v>0</v>
      </c>
      <c r="Q219" s="185" t="n">
        <v>1</v>
      </c>
      <c r="R219" s="190" t="n">
        <v>1.355E-005</v>
      </c>
      <c r="S219" s="190" t="n">
        <v>9.78E-007</v>
      </c>
      <c r="T219" s="185" t="n">
        <v>4</v>
      </c>
      <c r="U219" s="185" t="n">
        <v>0</v>
      </c>
      <c r="V219" s="185" t="n">
        <v>0</v>
      </c>
      <c r="W219" s="191" t="s">
        <v>2834</v>
      </c>
      <c r="X219" s="192" t="n">
        <v>45215</v>
      </c>
      <c r="Y219" s="188" t="s">
        <v>309</v>
      </c>
      <c r="Z219" s="188"/>
      <c r="AA219" s="188"/>
      <c r="AB219" s="188"/>
      <c r="AC219" s="188"/>
      <c r="AD219" s="185"/>
      <c r="AE219" s="185"/>
      <c r="AF219" s="185"/>
      <c r="AG219" s="185"/>
      <c r="AH219" s="185"/>
      <c r="AI219" s="190"/>
      <c r="AJ219" s="190"/>
      <c r="AK219" s="190"/>
      <c r="AL219" s="190"/>
      <c r="AM219" s="190"/>
      <c r="AN219" s="188"/>
      <c r="AO219" s="190"/>
    </row>
    <row r="220" customFormat="false" ht="14.25" hidden="false" customHeight="true" outlineLevel="0" collapsed="false">
      <c r="A220" s="188" t="s">
        <v>1996</v>
      </c>
      <c r="B220" s="188" t="s">
        <v>305</v>
      </c>
      <c r="C220" s="185" t="n">
        <v>0</v>
      </c>
      <c r="D220" s="185" t="n">
        <v>200</v>
      </c>
      <c r="E220" s="185" t="n">
        <v>15616</v>
      </c>
      <c r="F220" s="188" t="s">
        <v>306</v>
      </c>
      <c r="G220" s="190" t="n">
        <v>0.00134</v>
      </c>
      <c r="H220" s="190" t="n">
        <v>9.63E-005</v>
      </c>
      <c r="I220" s="190" t="n">
        <v>-1.0338E-005</v>
      </c>
      <c r="J220" s="190" t="n">
        <v>-8.672E-007</v>
      </c>
      <c r="K220" s="190" t="n">
        <v>0.00135</v>
      </c>
      <c r="L220" s="190" t="n">
        <v>9.72E-005</v>
      </c>
      <c r="M220" s="185" t="n">
        <v>4.11</v>
      </c>
      <c r="N220" s="185" t="n">
        <v>0</v>
      </c>
      <c r="O220" s="185" t="n">
        <v>0</v>
      </c>
      <c r="P220" s="185" t="n">
        <v>0</v>
      </c>
      <c r="Q220" s="185" t="n">
        <v>1</v>
      </c>
      <c r="R220" s="190" t="n">
        <v>1.354E-005</v>
      </c>
      <c r="S220" s="190" t="n">
        <v>9.721E-007</v>
      </c>
      <c r="T220" s="185" t="n">
        <v>4</v>
      </c>
      <c r="U220" s="185" t="n">
        <v>0</v>
      </c>
      <c r="V220" s="185" t="n">
        <v>0</v>
      </c>
      <c r="W220" s="191" t="s">
        <v>2835</v>
      </c>
      <c r="X220" s="192" t="n">
        <v>45215</v>
      </c>
      <c r="Y220" s="188" t="s">
        <v>309</v>
      </c>
      <c r="Z220" s="188"/>
      <c r="AA220" s="188"/>
      <c r="AB220" s="188"/>
      <c r="AC220" s="188"/>
      <c r="AD220" s="185"/>
      <c r="AE220" s="185"/>
      <c r="AF220" s="185"/>
      <c r="AG220" s="185"/>
      <c r="AH220" s="185"/>
      <c r="AI220" s="190"/>
      <c r="AJ220" s="190"/>
      <c r="AK220" s="190"/>
      <c r="AL220" s="190"/>
      <c r="AM220" s="190"/>
      <c r="AN220" s="188"/>
      <c r="AO220" s="190"/>
    </row>
    <row r="221" customFormat="false" ht="14.25" hidden="false" customHeight="true" outlineLevel="0" collapsed="false">
      <c r="A221" s="188" t="s">
        <v>2020</v>
      </c>
      <c r="B221" s="188" t="s">
        <v>305</v>
      </c>
      <c r="C221" s="185" t="n">
        <v>0</v>
      </c>
      <c r="D221" s="185" t="n">
        <v>200</v>
      </c>
      <c r="E221" s="185" t="n">
        <v>15616</v>
      </c>
      <c r="F221" s="188" t="s">
        <v>306</v>
      </c>
      <c r="G221" s="190" t="n">
        <v>0.00222</v>
      </c>
      <c r="H221" s="190" t="n">
        <v>0.0001445</v>
      </c>
      <c r="I221" s="190" t="n">
        <v>-1.0338E-005</v>
      </c>
      <c r="J221" s="190" t="n">
        <v>-8.672E-007</v>
      </c>
      <c r="K221" s="190" t="n">
        <v>0.00223</v>
      </c>
      <c r="L221" s="190" t="n">
        <v>0.0001453</v>
      </c>
      <c r="M221" s="185" t="n">
        <v>3.73</v>
      </c>
      <c r="N221" s="185" t="n">
        <v>0</v>
      </c>
      <c r="O221" s="185" t="n">
        <v>0</v>
      </c>
      <c r="P221" s="185" t="n">
        <v>0</v>
      </c>
      <c r="Q221" s="185" t="n">
        <v>1</v>
      </c>
      <c r="R221" s="190" t="n">
        <v>2.229E-005</v>
      </c>
      <c r="S221" s="190" t="n">
        <v>1.45E-006</v>
      </c>
      <c r="T221" s="185" t="n">
        <v>4</v>
      </c>
      <c r="U221" s="185" t="n">
        <v>0</v>
      </c>
      <c r="V221" s="185" t="n">
        <v>0</v>
      </c>
      <c r="W221" s="191" t="s">
        <v>2836</v>
      </c>
      <c r="X221" s="192" t="n">
        <v>45215</v>
      </c>
      <c r="Y221" s="188" t="s">
        <v>309</v>
      </c>
      <c r="Z221" s="188"/>
      <c r="AA221" s="188"/>
      <c r="AB221" s="188"/>
      <c r="AC221" s="188"/>
      <c r="AD221" s="185"/>
      <c r="AE221" s="185"/>
      <c r="AF221" s="185"/>
      <c r="AG221" s="185"/>
      <c r="AH221" s="185"/>
      <c r="AI221" s="190"/>
      <c r="AJ221" s="190"/>
      <c r="AK221" s="190"/>
      <c r="AL221" s="190"/>
      <c r="AM221" s="190"/>
      <c r="AN221" s="188"/>
      <c r="AO221" s="190"/>
    </row>
    <row r="222" customFormat="false" ht="14.25" hidden="false" customHeight="true" outlineLevel="0" collapsed="false">
      <c r="A222" s="188" t="s">
        <v>2020</v>
      </c>
      <c r="B222" s="188" t="s">
        <v>305</v>
      </c>
      <c r="C222" s="185" t="n">
        <v>0</v>
      </c>
      <c r="D222" s="185" t="n">
        <v>200</v>
      </c>
      <c r="E222" s="185" t="n">
        <v>15616</v>
      </c>
      <c r="F222" s="188" t="s">
        <v>306</v>
      </c>
      <c r="G222" s="190" t="n">
        <v>0.00222</v>
      </c>
      <c r="H222" s="190" t="n">
        <v>0.0001454</v>
      </c>
      <c r="I222" s="190" t="n">
        <v>-1.0338E-005</v>
      </c>
      <c r="J222" s="190" t="n">
        <v>-8.672E-007</v>
      </c>
      <c r="K222" s="190" t="n">
        <v>0.00223</v>
      </c>
      <c r="L222" s="190" t="n">
        <v>0.0001462</v>
      </c>
      <c r="M222" s="185" t="n">
        <v>3.75</v>
      </c>
      <c r="N222" s="185" t="n">
        <v>0</v>
      </c>
      <c r="O222" s="185" t="n">
        <v>0</v>
      </c>
      <c r="P222" s="185" t="n">
        <v>0</v>
      </c>
      <c r="Q222" s="185" t="n">
        <v>1</v>
      </c>
      <c r="R222" s="190" t="n">
        <v>2.23E-005</v>
      </c>
      <c r="S222" s="190" t="n">
        <v>1.46E-006</v>
      </c>
      <c r="T222" s="185" t="n">
        <v>4</v>
      </c>
      <c r="U222" s="185" t="n">
        <v>0</v>
      </c>
      <c r="V222" s="185" t="n">
        <v>0</v>
      </c>
      <c r="W222" s="191" t="s">
        <v>2837</v>
      </c>
      <c r="X222" s="192" t="n">
        <v>45215</v>
      </c>
      <c r="Y222" s="188" t="s">
        <v>309</v>
      </c>
      <c r="Z222" s="188"/>
      <c r="AA222" s="188"/>
      <c r="AB222" s="188"/>
      <c r="AC222" s="188"/>
      <c r="AD222" s="185"/>
      <c r="AE222" s="185"/>
      <c r="AF222" s="185"/>
      <c r="AG222" s="185"/>
      <c r="AH222" s="185"/>
      <c r="AI222" s="190"/>
      <c r="AJ222" s="190"/>
      <c r="AK222" s="190"/>
      <c r="AL222" s="190"/>
      <c r="AM222" s="190"/>
      <c r="AN222" s="188"/>
      <c r="AO222" s="190"/>
    </row>
    <row r="223" customFormat="false" ht="14.25" hidden="false" customHeight="true" outlineLevel="0" collapsed="false">
      <c r="A223" s="188" t="s">
        <v>2020</v>
      </c>
      <c r="B223" s="188" t="s">
        <v>305</v>
      </c>
      <c r="C223" s="185" t="n">
        <v>0</v>
      </c>
      <c r="D223" s="185" t="n">
        <v>200</v>
      </c>
      <c r="E223" s="185" t="n">
        <v>15616</v>
      </c>
      <c r="F223" s="188" t="s">
        <v>306</v>
      </c>
      <c r="G223" s="190" t="n">
        <v>0.00222</v>
      </c>
      <c r="H223" s="190" t="n">
        <v>0.0001446</v>
      </c>
      <c r="I223" s="190" t="n">
        <v>-1.0338E-005</v>
      </c>
      <c r="J223" s="190" t="n">
        <v>-8.672E-007</v>
      </c>
      <c r="K223" s="190" t="n">
        <v>0.00223</v>
      </c>
      <c r="L223" s="190" t="n">
        <v>0.0001455</v>
      </c>
      <c r="M223" s="185" t="n">
        <v>3.73</v>
      </c>
      <c r="N223" s="185" t="n">
        <v>0</v>
      </c>
      <c r="O223" s="185" t="n">
        <v>0</v>
      </c>
      <c r="P223" s="185" t="n">
        <v>0</v>
      </c>
      <c r="Q223" s="185" t="n">
        <v>1</v>
      </c>
      <c r="R223" s="190" t="n">
        <v>2.229E-005</v>
      </c>
      <c r="S223" s="190" t="n">
        <v>1.45E-006</v>
      </c>
      <c r="T223" s="185" t="n">
        <v>4</v>
      </c>
      <c r="U223" s="185" t="n">
        <v>0</v>
      </c>
      <c r="V223" s="185" t="n">
        <v>0</v>
      </c>
      <c r="W223" s="191" t="s">
        <v>2838</v>
      </c>
      <c r="X223" s="192" t="n">
        <v>45215</v>
      </c>
      <c r="Y223" s="188" t="s">
        <v>309</v>
      </c>
      <c r="Z223" s="188"/>
      <c r="AA223" s="188"/>
      <c r="AB223" s="188"/>
      <c r="AC223" s="188"/>
      <c r="AD223" s="185"/>
      <c r="AE223" s="185"/>
      <c r="AF223" s="185"/>
      <c r="AG223" s="185"/>
      <c r="AH223" s="185"/>
      <c r="AI223" s="190"/>
      <c r="AJ223" s="190"/>
      <c r="AK223" s="190"/>
      <c r="AL223" s="190"/>
      <c r="AM223" s="190"/>
      <c r="AN223" s="188"/>
      <c r="AO223" s="190"/>
    </row>
    <row r="224" customFormat="false" ht="14.25" hidden="false" customHeight="true" outlineLevel="0" collapsed="false">
      <c r="A224" s="188" t="s">
        <v>2039</v>
      </c>
      <c r="B224" s="188" t="s">
        <v>305</v>
      </c>
      <c r="C224" s="185" t="n">
        <v>0</v>
      </c>
      <c r="D224" s="185" t="n">
        <v>200</v>
      </c>
      <c r="E224" s="185" t="n">
        <v>15616</v>
      </c>
      <c r="F224" s="188" t="s">
        <v>306</v>
      </c>
      <c r="G224" s="190" t="n">
        <v>0.00245</v>
      </c>
      <c r="H224" s="190" t="n">
        <v>0.0001439</v>
      </c>
      <c r="I224" s="190" t="n">
        <v>-1.0338E-005</v>
      </c>
      <c r="J224" s="190" t="n">
        <v>-8.672E-007</v>
      </c>
      <c r="K224" s="190" t="n">
        <v>0.00246</v>
      </c>
      <c r="L224" s="190" t="n">
        <v>0.0001448</v>
      </c>
      <c r="M224" s="185" t="n">
        <v>3.37</v>
      </c>
      <c r="N224" s="185" t="n">
        <v>0</v>
      </c>
      <c r="O224" s="185" t="n">
        <v>0</v>
      </c>
      <c r="P224" s="185" t="n">
        <v>0</v>
      </c>
      <c r="Q224" s="185" t="n">
        <v>1</v>
      </c>
      <c r="R224" s="190" t="n">
        <v>2.459E-005</v>
      </c>
      <c r="S224" s="190" t="n">
        <v>1.45E-006</v>
      </c>
      <c r="T224" s="185" t="n">
        <v>4</v>
      </c>
      <c r="U224" s="185" t="n">
        <v>0</v>
      </c>
      <c r="V224" s="185" t="n">
        <v>0</v>
      </c>
      <c r="W224" s="191" t="s">
        <v>2839</v>
      </c>
      <c r="X224" s="192" t="n">
        <v>45215</v>
      </c>
      <c r="Y224" s="188" t="s">
        <v>309</v>
      </c>
      <c r="Z224" s="188"/>
      <c r="AA224" s="188"/>
      <c r="AB224" s="188"/>
      <c r="AC224" s="188"/>
      <c r="AD224" s="185"/>
      <c r="AE224" s="185"/>
      <c r="AF224" s="185"/>
      <c r="AG224" s="185"/>
      <c r="AH224" s="185"/>
      <c r="AI224" s="190"/>
      <c r="AJ224" s="190"/>
      <c r="AK224" s="190"/>
      <c r="AL224" s="190"/>
      <c r="AM224" s="190"/>
      <c r="AN224" s="188"/>
      <c r="AO224" s="190"/>
    </row>
    <row r="225" customFormat="false" ht="14.25" hidden="false" customHeight="true" outlineLevel="0" collapsed="false">
      <c r="A225" s="188" t="s">
        <v>2039</v>
      </c>
      <c r="B225" s="188" t="s">
        <v>305</v>
      </c>
      <c r="C225" s="185" t="n">
        <v>0</v>
      </c>
      <c r="D225" s="185" t="n">
        <v>200</v>
      </c>
      <c r="E225" s="185" t="n">
        <v>15616</v>
      </c>
      <c r="F225" s="188" t="s">
        <v>306</v>
      </c>
      <c r="G225" s="190" t="n">
        <v>0.00245</v>
      </c>
      <c r="H225" s="190" t="n">
        <v>0.0001439</v>
      </c>
      <c r="I225" s="190" t="n">
        <v>-1.0338E-005</v>
      </c>
      <c r="J225" s="190" t="n">
        <v>-8.672E-007</v>
      </c>
      <c r="K225" s="190" t="n">
        <v>0.00246</v>
      </c>
      <c r="L225" s="190" t="n">
        <v>0.0001447</v>
      </c>
      <c r="M225" s="185" t="n">
        <v>3.37</v>
      </c>
      <c r="N225" s="185" t="n">
        <v>0</v>
      </c>
      <c r="O225" s="185" t="n">
        <v>0</v>
      </c>
      <c r="P225" s="185" t="n">
        <v>0</v>
      </c>
      <c r="Q225" s="185" t="n">
        <v>1</v>
      </c>
      <c r="R225" s="190" t="n">
        <v>2.46E-005</v>
      </c>
      <c r="S225" s="190" t="n">
        <v>1.45E-006</v>
      </c>
      <c r="T225" s="185" t="n">
        <v>4</v>
      </c>
      <c r="U225" s="185" t="n">
        <v>0</v>
      </c>
      <c r="V225" s="185" t="n">
        <v>0</v>
      </c>
      <c r="W225" s="191" t="s">
        <v>2840</v>
      </c>
      <c r="X225" s="192" t="n">
        <v>45215</v>
      </c>
      <c r="Y225" s="188" t="s">
        <v>309</v>
      </c>
      <c r="Z225" s="188"/>
      <c r="AA225" s="188"/>
      <c r="AB225" s="188"/>
      <c r="AC225" s="188"/>
      <c r="AD225" s="185"/>
      <c r="AE225" s="185"/>
      <c r="AF225" s="185"/>
      <c r="AG225" s="185"/>
      <c r="AH225" s="185"/>
      <c r="AI225" s="190"/>
      <c r="AJ225" s="190"/>
      <c r="AK225" s="190"/>
      <c r="AL225" s="190"/>
      <c r="AM225" s="190"/>
      <c r="AN225" s="188"/>
      <c r="AO225" s="190"/>
    </row>
    <row r="226" customFormat="false" ht="14.25" hidden="false" customHeight="true" outlineLevel="0" collapsed="false">
      <c r="A226" s="188" t="s">
        <v>2039</v>
      </c>
      <c r="B226" s="188" t="s">
        <v>305</v>
      </c>
      <c r="C226" s="185" t="n">
        <v>0</v>
      </c>
      <c r="D226" s="185" t="n">
        <v>200</v>
      </c>
      <c r="E226" s="185" t="n">
        <v>15616</v>
      </c>
      <c r="F226" s="188" t="s">
        <v>306</v>
      </c>
      <c r="G226" s="190" t="n">
        <v>0.00245</v>
      </c>
      <c r="H226" s="190" t="n">
        <v>0.0001429</v>
      </c>
      <c r="I226" s="190" t="n">
        <v>-1.0338E-005</v>
      </c>
      <c r="J226" s="190" t="n">
        <v>-8.672E-007</v>
      </c>
      <c r="K226" s="190" t="n">
        <v>0.00246</v>
      </c>
      <c r="L226" s="190" t="n">
        <v>0.0001438</v>
      </c>
      <c r="M226" s="185" t="n">
        <v>3.35</v>
      </c>
      <c r="N226" s="185" t="n">
        <v>0</v>
      </c>
      <c r="O226" s="185" t="n">
        <v>0</v>
      </c>
      <c r="P226" s="185" t="n">
        <v>0</v>
      </c>
      <c r="Q226" s="185" t="n">
        <v>1</v>
      </c>
      <c r="R226" s="190" t="n">
        <v>2.459E-005</v>
      </c>
      <c r="S226" s="190" t="n">
        <v>1.44E-006</v>
      </c>
      <c r="T226" s="185" t="n">
        <v>4</v>
      </c>
      <c r="U226" s="185" t="n">
        <v>0</v>
      </c>
      <c r="V226" s="185" t="n">
        <v>0</v>
      </c>
      <c r="W226" s="191" t="s">
        <v>2841</v>
      </c>
      <c r="X226" s="192" t="n">
        <v>45215</v>
      </c>
      <c r="Y226" s="188" t="s">
        <v>309</v>
      </c>
      <c r="Z226" s="188"/>
      <c r="AA226" s="188"/>
      <c r="AB226" s="188"/>
      <c r="AC226" s="188"/>
      <c r="AD226" s="185"/>
      <c r="AE226" s="185"/>
      <c r="AF226" s="185"/>
      <c r="AG226" s="185"/>
      <c r="AH226" s="185"/>
      <c r="AI226" s="190"/>
      <c r="AJ226" s="190"/>
      <c r="AK226" s="190"/>
      <c r="AL226" s="190"/>
      <c r="AM226" s="190"/>
      <c r="AN226" s="188"/>
      <c r="AO226" s="190"/>
    </row>
    <row r="227" customFormat="false" ht="14.25" hidden="false" customHeight="true" outlineLevel="0" collapsed="false">
      <c r="A227" s="188" t="s">
        <v>2063</v>
      </c>
      <c r="B227" s="188" t="s">
        <v>305</v>
      </c>
      <c r="C227" s="185" t="n">
        <v>0</v>
      </c>
      <c r="D227" s="185" t="n">
        <v>200</v>
      </c>
      <c r="E227" s="185" t="n">
        <v>15616</v>
      </c>
      <c r="F227" s="188" t="s">
        <v>306</v>
      </c>
      <c r="G227" s="190" t="n">
        <v>0.00217</v>
      </c>
      <c r="H227" s="190" t="n">
        <v>0.0001373</v>
      </c>
      <c r="I227" s="190" t="n">
        <v>-1.0338E-005</v>
      </c>
      <c r="J227" s="190" t="n">
        <v>-8.672E-007</v>
      </c>
      <c r="K227" s="190" t="n">
        <v>0.00218</v>
      </c>
      <c r="L227" s="190" t="n">
        <v>0.0001382</v>
      </c>
      <c r="M227" s="185" t="n">
        <v>3.62</v>
      </c>
      <c r="N227" s="185" t="n">
        <v>0</v>
      </c>
      <c r="O227" s="185" t="n">
        <v>0</v>
      </c>
      <c r="P227" s="185" t="n">
        <v>0</v>
      </c>
      <c r="Q227" s="185" t="n">
        <v>1</v>
      </c>
      <c r="R227" s="190" t="n">
        <v>2.184E-005</v>
      </c>
      <c r="S227" s="190" t="n">
        <v>1.38E-006</v>
      </c>
      <c r="T227" s="185" t="n">
        <v>4</v>
      </c>
      <c r="U227" s="185" t="n">
        <v>0</v>
      </c>
      <c r="V227" s="185" t="n">
        <v>0</v>
      </c>
      <c r="W227" s="191" t="s">
        <v>2842</v>
      </c>
      <c r="X227" s="192" t="n">
        <v>45215</v>
      </c>
      <c r="Y227" s="188" t="s">
        <v>309</v>
      </c>
      <c r="Z227" s="188"/>
      <c r="AA227" s="188"/>
      <c r="AB227" s="188"/>
      <c r="AC227" s="188"/>
      <c r="AD227" s="185"/>
      <c r="AE227" s="185"/>
      <c r="AF227" s="185"/>
      <c r="AG227" s="185"/>
      <c r="AH227" s="185"/>
      <c r="AI227" s="190"/>
      <c r="AJ227" s="190"/>
      <c r="AK227" s="190"/>
      <c r="AL227" s="190"/>
      <c r="AM227" s="190"/>
      <c r="AN227" s="188"/>
      <c r="AO227" s="190"/>
    </row>
    <row r="228" customFormat="false" ht="14.25" hidden="false" customHeight="true" outlineLevel="0" collapsed="false">
      <c r="A228" s="188" t="s">
        <v>2063</v>
      </c>
      <c r="B228" s="188" t="s">
        <v>305</v>
      </c>
      <c r="C228" s="185" t="n">
        <v>0</v>
      </c>
      <c r="D228" s="185" t="n">
        <v>200</v>
      </c>
      <c r="E228" s="185" t="n">
        <v>15616</v>
      </c>
      <c r="F228" s="188" t="s">
        <v>306</v>
      </c>
      <c r="G228" s="190" t="n">
        <v>0.00218</v>
      </c>
      <c r="H228" s="190" t="n">
        <v>0.0001372</v>
      </c>
      <c r="I228" s="190" t="n">
        <v>-1.0338E-005</v>
      </c>
      <c r="J228" s="190" t="n">
        <v>-8.672E-007</v>
      </c>
      <c r="K228" s="190" t="n">
        <v>0.00219</v>
      </c>
      <c r="L228" s="190" t="n">
        <v>0.0001381</v>
      </c>
      <c r="M228" s="185" t="n">
        <v>3.62</v>
      </c>
      <c r="N228" s="185" t="n">
        <v>0</v>
      </c>
      <c r="O228" s="185" t="n">
        <v>0</v>
      </c>
      <c r="P228" s="185" t="n">
        <v>0</v>
      </c>
      <c r="Q228" s="185" t="n">
        <v>1</v>
      </c>
      <c r="R228" s="190" t="n">
        <v>2.186E-005</v>
      </c>
      <c r="S228" s="190" t="n">
        <v>1.38E-006</v>
      </c>
      <c r="T228" s="185" t="n">
        <v>4</v>
      </c>
      <c r="U228" s="185" t="n">
        <v>0</v>
      </c>
      <c r="V228" s="185" t="n">
        <v>0</v>
      </c>
      <c r="W228" s="191" t="s">
        <v>994</v>
      </c>
      <c r="X228" s="192" t="n">
        <v>45215</v>
      </c>
      <c r="Y228" s="188" t="s">
        <v>309</v>
      </c>
      <c r="Z228" s="188"/>
      <c r="AA228" s="188"/>
      <c r="AB228" s="188"/>
      <c r="AC228" s="188"/>
      <c r="AD228" s="185"/>
      <c r="AE228" s="185"/>
      <c r="AF228" s="185"/>
      <c r="AG228" s="185"/>
      <c r="AH228" s="185"/>
      <c r="AI228" s="190"/>
      <c r="AJ228" s="190"/>
      <c r="AK228" s="190"/>
      <c r="AL228" s="190"/>
      <c r="AM228" s="190"/>
      <c r="AN228" s="188"/>
      <c r="AO228" s="190"/>
    </row>
    <row r="229" customFormat="false" ht="14.25" hidden="false" customHeight="true" outlineLevel="0" collapsed="false">
      <c r="A229" s="188" t="s">
        <v>2063</v>
      </c>
      <c r="B229" s="188" t="s">
        <v>305</v>
      </c>
      <c r="C229" s="185" t="n">
        <v>0</v>
      </c>
      <c r="D229" s="185" t="n">
        <v>200</v>
      </c>
      <c r="E229" s="185" t="n">
        <v>15616</v>
      </c>
      <c r="F229" s="188" t="s">
        <v>306</v>
      </c>
      <c r="G229" s="190" t="n">
        <v>0.00217</v>
      </c>
      <c r="H229" s="190" t="n">
        <v>0.0001362</v>
      </c>
      <c r="I229" s="190" t="n">
        <v>-1.0338E-005</v>
      </c>
      <c r="J229" s="190" t="n">
        <v>-8.672E-007</v>
      </c>
      <c r="K229" s="190" t="n">
        <v>0.00218</v>
      </c>
      <c r="L229" s="190" t="n">
        <v>0.0001371</v>
      </c>
      <c r="M229" s="185" t="n">
        <v>3.59</v>
      </c>
      <c r="N229" s="185" t="n">
        <v>0</v>
      </c>
      <c r="O229" s="185" t="n">
        <v>0</v>
      </c>
      <c r="P229" s="185" t="n">
        <v>0</v>
      </c>
      <c r="Q229" s="185" t="n">
        <v>1</v>
      </c>
      <c r="R229" s="190" t="n">
        <v>2.185E-005</v>
      </c>
      <c r="S229" s="190" t="n">
        <v>1.37E-006</v>
      </c>
      <c r="T229" s="185" t="n">
        <v>4</v>
      </c>
      <c r="U229" s="185" t="n">
        <v>0</v>
      </c>
      <c r="V229" s="185" t="n">
        <v>0</v>
      </c>
      <c r="W229" s="191" t="s">
        <v>995</v>
      </c>
      <c r="X229" s="192" t="n">
        <v>45215</v>
      </c>
      <c r="Y229" s="188" t="s">
        <v>309</v>
      </c>
      <c r="Z229" s="188"/>
      <c r="AA229" s="188"/>
      <c r="AB229" s="188"/>
      <c r="AC229" s="188"/>
      <c r="AD229" s="185"/>
      <c r="AE229" s="185"/>
      <c r="AF229" s="185"/>
      <c r="AG229" s="185"/>
      <c r="AH229" s="185"/>
      <c r="AI229" s="190"/>
      <c r="AJ229" s="190"/>
      <c r="AK229" s="190"/>
      <c r="AL229" s="190"/>
      <c r="AM229" s="190"/>
      <c r="AN229" s="188"/>
      <c r="AO229" s="190"/>
    </row>
    <row r="230" customFormat="false" ht="14.25" hidden="false" customHeight="true" outlineLevel="0" collapsed="false">
      <c r="A230" s="188" t="s">
        <v>2087</v>
      </c>
      <c r="B230" s="188" t="s">
        <v>305</v>
      </c>
      <c r="C230" s="185" t="n">
        <v>0</v>
      </c>
      <c r="D230" s="185" t="n">
        <v>200</v>
      </c>
      <c r="E230" s="185" t="n">
        <v>15616</v>
      </c>
      <c r="F230" s="188" t="s">
        <v>306</v>
      </c>
      <c r="G230" s="190" t="n">
        <v>0.00145</v>
      </c>
      <c r="H230" s="190" t="n">
        <v>0.0001006</v>
      </c>
      <c r="I230" s="190" t="n">
        <v>-1.0338E-005</v>
      </c>
      <c r="J230" s="190" t="n">
        <v>-8.672E-007</v>
      </c>
      <c r="K230" s="190" t="n">
        <v>0.00146</v>
      </c>
      <c r="L230" s="190" t="n">
        <v>0.0001014</v>
      </c>
      <c r="M230" s="185" t="n">
        <v>3.97</v>
      </c>
      <c r="N230" s="185" t="n">
        <v>0</v>
      </c>
      <c r="O230" s="185" t="n">
        <v>0</v>
      </c>
      <c r="P230" s="185" t="n">
        <v>0</v>
      </c>
      <c r="Q230" s="185" t="n">
        <v>1</v>
      </c>
      <c r="R230" s="190" t="n">
        <v>1.463E-005</v>
      </c>
      <c r="S230" s="190" t="n">
        <v>1.01E-006</v>
      </c>
      <c r="T230" s="185" t="n">
        <v>4</v>
      </c>
      <c r="U230" s="185" t="n">
        <v>0</v>
      </c>
      <c r="V230" s="185" t="n">
        <v>0</v>
      </c>
      <c r="W230" s="191" t="s">
        <v>2843</v>
      </c>
      <c r="X230" s="192" t="n">
        <v>45215</v>
      </c>
      <c r="Y230" s="188" t="s">
        <v>309</v>
      </c>
      <c r="Z230" s="188"/>
      <c r="AA230" s="188"/>
      <c r="AB230" s="188"/>
      <c r="AC230" s="188"/>
      <c r="AD230" s="185"/>
      <c r="AE230" s="185"/>
      <c r="AF230" s="185"/>
      <c r="AG230" s="185"/>
      <c r="AH230" s="185"/>
      <c r="AI230" s="190"/>
      <c r="AJ230" s="190"/>
      <c r="AK230" s="190"/>
      <c r="AL230" s="190"/>
      <c r="AM230" s="190"/>
      <c r="AN230" s="188"/>
      <c r="AO230" s="190"/>
    </row>
    <row r="231" customFormat="false" ht="14.25" hidden="false" customHeight="true" outlineLevel="0" collapsed="false">
      <c r="A231" s="188" t="s">
        <v>2087</v>
      </c>
      <c r="B231" s="188" t="s">
        <v>305</v>
      </c>
      <c r="C231" s="185" t="n">
        <v>0</v>
      </c>
      <c r="D231" s="185" t="n">
        <v>200</v>
      </c>
      <c r="E231" s="185" t="n">
        <v>15616</v>
      </c>
      <c r="F231" s="188" t="s">
        <v>306</v>
      </c>
      <c r="G231" s="190" t="n">
        <v>0.00145</v>
      </c>
      <c r="H231" s="190" t="n">
        <v>0.0001009</v>
      </c>
      <c r="I231" s="190" t="n">
        <v>-1.0338E-005</v>
      </c>
      <c r="J231" s="190" t="n">
        <v>-8.672E-007</v>
      </c>
      <c r="K231" s="190" t="n">
        <v>0.00146</v>
      </c>
      <c r="L231" s="190" t="n">
        <v>0.0001018</v>
      </c>
      <c r="M231" s="185" t="n">
        <v>3.98</v>
      </c>
      <c r="N231" s="185" t="n">
        <v>0</v>
      </c>
      <c r="O231" s="185" t="n">
        <v>0</v>
      </c>
      <c r="P231" s="185" t="n">
        <v>0</v>
      </c>
      <c r="Q231" s="185" t="n">
        <v>1</v>
      </c>
      <c r="R231" s="190" t="n">
        <v>1.463E-005</v>
      </c>
      <c r="S231" s="190" t="n">
        <v>1.02E-006</v>
      </c>
      <c r="T231" s="185" t="n">
        <v>4</v>
      </c>
      <c r="U231" s="185" t="n">
        <v>0</v>
      </c>
      <c r="V231" s="185" t="n">
        <v>0</v>
      </c>
      <c r="W231" s="191" t="s">
        <v>2844</v>
      </c>
      <c r="X231" s="192" t="n">
        <v>45215</v>
      </c>
      <c r="Y231" s="188" t="s">
        <v>309</v>
      </c>
      <c r="Z231" s="188"/>
      <c r="AA231" s="188"/>
      <c r="AB231" s="188"/>
      <c r="AC231" s="188"/>
      <c r="AD231" s="185"/>
      <c r="AE231" s="185"/>
      <c r="AF231" s="185"/>
      <c r="AG231" s="185"/>
      <c r="AH231" s="185"/>
      <c r="AI231" s="190"/>
      <c r="AJ231" s="190"/>
      <c r="AK231" s="190"/>
      <c r="AL231" s="190"/>
      <c r="AM231" s="190"/>
      <c r="AN231" s="188"/>
      <c r="AO231" s="190"/>
    </row>
    <row r="232" customFormat="false" ht="14.25" hidden="false" customHeight="true" outlineLevel="0" collapsed="false">
      <c r="A232" s="188" t="s">
        <v>2087</v>
      </c>
      <c r="B232" s="188" t="s">
        <v>305</v>
      </c>
      <c r="C232" s="185" t="n">
        <v>0</v>
      </c>
      <c r="D232" s="185" t="n">
        <v>200</v>
      </c>
      <c r="E232" s="185" t="n">
        <v>15616</v>
      </c>
      <c r="F232" s="188" t="s">
        <v>306</v>
      </c>
      <c r="G232" s="190" t="n">
        <v>0.00145</v>
      </c>
      <c r="H232" s="190" t="n">
        <v>0.0001004</v>
      </c>
      <c r="I232" s="190" t="n">
        <v>-1.0338E-005</v>
      </c>
      <c r="J232" s="190" t="n">
        <v>-8.672E-007</v>
      </c>
      <c r="K232" s="190" t="n">
        <v>0.00146</v>
      </c>
      <c r="L232" s="190" t="n">
        <v>0.0001013</v>
      </c>
      <c r="M232" s="185" t="n">
        <v>3.96</v>
      </c>
      <c r="N232" s="185" t="n">
        <v>0</v>
      </c>
      <c r="O232" s="185" t="n">
        <v>0</v>
      </c>
      <c r="P232" s="185" t="n">
        <v>0</v>
      </c>
      <c r="Q232" s="185" t="n">
        <v>1</v>
      </c>
      <c r="R232" s="190" t="n">
        <v>1.464E-005</v>
      </c>
      <c r="S232" s="190" t="n">
        <v>1.01E-006</v>
      </c>
      <c r="T232" s="185" t="n">
        <v>4</v>
      </c>
      <c r="U232" s="185" t="n">
        <v>0</v>
      </c>
      <c r="V232" s="185" t="n">
        <v>0</v>
      </c>
      <c r="W232" s="191" t="s">
        <v>2845</v>
      </c>
      <c r="X232" s="192" t="n">
        <v>45215</v>
      </c>
      <c r="Y232" s="188" t="s">
        <v>309</v>
      </c>
      <c r="Z232" s="188"/>
      <c r="AA232" s="188"/>
      <c r="AB232" s="188"/>
      <c r="AC232" s="188"/>
      <c r="AD232" s="185"/>
      <c r="AE232" s="185"/>
      <c r="AF232" s="185"/>
      <c r="AG232" s="185"/>
      <c r="AH232" s="185"/>
      <c r="AI232" s="190"/>
      <c r="AJ232" s="190"/>
      <c r="AK232" s="190"/>
      <c r="AL232" s="190"/>
      <c r="AM232" s="190"/>
      <c r="AN232" s="188"/>
      <c r="AO232" s="190"/>
    </row>
    <row r="233" customFormat="false" ht="14.25" hidden="false" customHeight="true" outlineLevel="0" collapsed="false">
      <c r="A233" s="188" t="s">
        <v>2109</v>
      </c>
      <c r="B233" s="188" t="s">
        <v>305</v>
      </c>
      <c r="C233" s="185" t="n">
        <v>0</v>
      </c>
      <c r="D233" s="185" t="n">
        <v>200</v>
      </c>
      <c r="E233" s="185" t="n">
        <v>15616</v>
      </c>
      <c r="F233" s="188" t="s">
        <v>306</v>
      </c>
      <c r="G233" s="190" t="n">
        <v>0.00159</v>
      </c>
      <c r="H233" s="190" t="n">
        <v>0.0001089</v>
      </c>
      <c r="I233" s="190" t="n">
        <v>-1.0338E-005</v>
      </c>
      <c r="J233" s="190" t="n">
        <v>-8.672E-007</v>
      </c>
      <c r="K233" s="190" t="n">
        <v>0.0016</v>
      </c>
      <c r="L233" s="190" t="n">
        <v>0.0001097</v>
      </c>
      <c r="M233" s="185" t="n">
        <v>3.93</v>
      </c>
      <c r="N233" s="185" t="n">
        <v>0</v>
      </c>
      <c r="O233" s="185" t="n">
        <v>0</v>
      </c>
      <c r="P233" s="185" t="n">
        <v>0</v>
      </c>
      <c r="Q233" s="185" t="n">
        <v>1</v>
      </c>
      <c r="R233" s="190" t="n">
        <v>1.596E-005</v>
      </c>
      <c r="S233" s="190" t="n">
        <v>1.1E-006</v>
      </c>
      <c r="T233" s="185" t="n">
        <v>4</v>
      </c>
      <c r="U233" s="185" t="n">
        <v>0</v>
      </c>
      <c r="V233" s="185" t="n">
        <v>0</v>
      </c>
      <c r="W233" s="191" t="s">
        <v>2846</v>
      </c>
      <c r="X233" s="192" t="n">
        <v>45215</v>
      </c>
      <c r="Y233" s="188" t="s">
        <v>309</v>
      </c>
      <c r="Z233" s="188"/>
      <c r="AA233" s="188"/>
      <c r="AB233" s="188"/>
      <c r="AC233" s="188"/>
      <c r="AD233" s="185"/>
      <c r="AE233" s="185"/>
      <c r="AF233" s="185"/>
      <c r="AG233" s="185"/>
      <c r="AH233" s="185"/>
      <c r="AI233" s="190"/>
      <c r="AJ233" s="190"/>
      <c r="AK233" s="190"/>
      <c r="AL233" s="190"/>
      <c r="AM233" s="190"/>
      <c r="AN233" s="188"/>
      <c r="AO233" s="190"/>
    </row>
    <row r="234" customFormat="false" ht="14.25" hidden="false" customHeight="true" outlineLevel="0" collapsed="false">
      <c r="A234" s="188" t="s">
        <v>2109</v>
      </c>
      <c r="B234" s="188" t="s">
        <v>305</v>
      </c>
      <c r="C234" s="185" t="n">
        <v>0</v>
      </c>
      <c r="D234" s="185" t="n">
        <v>200</v>
      </c>
      <c r="E234" s="185" t="n">
        <v>15616</v>
      </c>
      <c r="F234" s="188" t="s">
        <v>306</v>
      </c>
      <c r="G234" s="190" t="n">
        <v>0.00159</v>
      </c>
      <c r="H234" s="190" t="n">
        <v>0.0001087</v>
      </c>
      <c r="I234" s="190" t="n">
        <v>-1.0338E-005</v>
      </c>
      <c r="J234" s="190" t="n">
        <v>-8.672E-007</v>
      </c>
      <c r="K234" s="190" t="n">
        <v>0.0016</v>
      </c>
      <c r="L234" s="190" t="n">
        <v>0.0001095</v>
      </c>
      <c r="M234" s="185" t="n">
        <v>3.93</v>
      </c>
      <c r="N234" s="185" t="n">
        <v>0</v>
      </c>
      <c r="O234" s="185" t="n">
        <v>0</v>
      </c>
      <c r="P234" s="185" t="n">
        <v>0</v>
      </c>
      <c r="Q234" s="185" t="n">
        <v>1</v>
      </c>
      <c r="R234" s="190" t="n">
        <v>1.595E-005</v>
      </c>
      <c r="S234" s="190" t="n">
        <v>1.1E-006</v>
      </c>
      <c r="T234" s="185" t="n">
        <v>4</v>
      </c>
      <c r="U234" s="185" t="n">
        <v>0</v>
      </c>
      <c r="V234" s="185" t="n">
        <v>0</v>
      </c>
      <c r="W234" s="191" t="s">
        <v>2847</v>
      </c>
      <c r="X234" s="192" t="n">
        <v>45215</v>
      </c>
      <c r="Y234" s="188" t="s">
        <v>309</v>
      </c>
      <c r="Z234" s="188"/>
      <c r="AA234" s="188"/>
      <c r="AB234" s="188"/>
      <c r="AC234" s="188"/>
      <c r="AD234" s="185"/>
      <c r="AE234" s="185"/>
      <c r="AF234" s="185"/>
      <c r="AG234" s="185"/>
      <c r="AH234" s="185"/>
      <c r="AI234" s="190"/>
      <c r="AJ234" s="190"/>
      <c r="AK234" s="190"/>
      <c r="AL234" s="190"/>
      <c r="AM234" s="190"/>
      <c r="AN234" s="188"/>
      <c r="AO234" s="190"/>
    </row>
    <row r="235" customFormat="false" ht="14.25" hidden="false" customHeight="true" outlineLevel="0" collapsed="false">
      <c r="A235" s="188" t="s">
        <v>2109</v>
      </c>
      <c r="B235" s="188" t="s">
        <v>305</v>
      </c>
      <c r="C235" s="185" t="n">
        <v>0</v>
      </c>
      <c r="D235" s="185" t="n">
        <v>200</v>
      </c>
      <c r="E235" s="185" t="n">
        <v>15616</v>
      </c>
      <c r="F235" s="188" t="s">
        <v>306</v>
      </c>
      <c r="G235" s="190" t="n">
        <v>0.00158</v>
      </c>
      <c r="H235" s="190" t="n">
        <v>0.0001093</v>
      </c>
      <c r="I235" s="190" t="n">
        <v>-1.0338E-005</v>
      </c>
      <c r="J235" s="190" t="n">
        <v>-8.672E-007</v>
      </c>
      <c r="K235" s="190" t="n">
        <v>0.0016</v>
      </c>
      <c r="L235" s="190" t="n">
        <v>0.0001102</v>
      </c>
      <c r="M235" s="185" t="n">
        <v>3.95</v>
      </c>
      <c r="N235" s="185" t="n">
        <v>0</v>
      </c>
      <c r="O235" s="185" t="n">
        <v>0</v>
      </c>
      <c r="P235" s="185" t="n">
        <v>0</v>
      </c>
      <c r="Q235" s="185" t="n">
        <v>1</v>
      </c>
      <c r="R235" s="190" t="n">
        <v>1.595E-005</v>
      </c>
      <c r="S235" s="190" t="n">
        <v>1.1E-006</v>
      </c>
      <c r="T235" s="185" t="n">
        <v>4</v>
      </c>
      <c r="U235" s="185" t="n">
        <v>0</v>
      </c>
      <c r="V235" s="185" t="n">
        <v>0</v>
      </c>
      <c r="W235" s="191" t="s">
        <v>2848</v>
      </c>
      <c r="X235" s="192" t="n">
        <v>45215</v>
      </c>
      <c r="Y235" s="188" t="s">
        <v>309</v>
      </c>
      <c r="Z235" s="188"/>
      <c r="AA235" s="188"/>
      <c r="AB235" s="188"/>
      <c r="AC235" s="188"/>
      <c r="AD235" s="185"/>
      <c r="AE235" s="185"/>
      <c r="AF235" s="185"/>
      <c r="AG235" s="185"/>
      <c r="AH235" s="185"/>
      <c r="AI235" s="190"/>
      <c r="AJ235" s="190"/>
      <c r="AK235" s="190"/>
      <c r="AL235" s="190"/>
      <c r="AM235" s="190"/>
      <c r="AN235" s="188"/>
      <c r="AO235" s="190"/>
    </row>
    <row r="236" customFormat="false" ht="14.25" hidden="false" customHeight="true" outlineLevel="0" collapsed="false">
      <c r="A236" s="188" t="s">
        <v>2132</v>
      </c>
      <c r="B236" s="188" t="s">
        <v>305</v>
      </c>
      <c r="C236" s="185" t="n">
        <v>0</v>
      </c>
      <c r="D236" s="185" t="n">
        <v>200</v>
      </c>
      <c r="E236" s="185" t="n">
        <v>15616</v>
      </c>
      <c r="F236" s="188" t="s">
        <v>306</v>
      </c>
      <c r="G236" s="190" t="n">
        <v>0.00308</v>
      </c>
      <c r="H236" s="190" t="n">
        <v>0.0001811</v>
      </c>
      <c r="I236" s="190" t="n">
        <v>-1.0338E-005</v>
      </c>
      <c r="J236" s="190" t="n">
        <v>-8.672E-007</v>
      </c>
      <c r="K236" s="190" t="n">
        <v>0.00309</v>
      </c>
      <c r="L236" s="190" t="n">
        <v>0.000182</v>
      </c>
      <c r="M236" s="185" t="n">
        <v>3.38</v>
      </c>
      <c r="N236" s="185" t="n">
        <v>0</v>
      </c>
      <c r="O236" s="185" t="n">
        <v>0</v>
      </c>
      <c r="P236" s="185" t="n">
        <v>0</v>
      </c>
      <c r="Q236" s="185" t="n">
        <v>1</v>
      </c>
      <c r="R236" s="190" t="n">
        <v>3.085E-005</v>
      </c>
      <c r="S236" s="190" t="n">
        <v>1.82E-006</v>
      </c>
      <c r="T236" s="185" t="n">
        <v>4</v>
      </c>
      <c r="U236" s="185" t="n">
        <v>0</v>
      </c>
      <c r="V236" s="185" t="n">
        <v>0</v>
      </c>
      <c r="W236" s="191" t="s">
        <v>2849</v>
      </c>
      <c r="X236" s="192" t="n">
        <v>45215</v>
      </c>
      <c r="Y236" s="188" t="s">
        <v>309</v>
      </c>
      <c r="Z236" s="188"/>
      <c r="AA236" s="188"/>
      <c r="AB236" s="188"/>
      <c r="AC236" s="188"/>
      <c r="AD236" s="185"/>
      <c r="AE236" s="185"/>
      <c r="AF236" s="185"/>
      <c r="AG236" s="185"/>
      <c r="AH236" s="185"/>
      <c r="AI236" s="190"/>
      <c r="AJ236" s="190"/>
      <c r="AK236" s="190"/>
      <c r="AL236" s="190"/>
      <c r="AM236" s="190"/>
      <c r="AN236" s="188"/>
      <c r="AO236" s="190"/>
    </row>
    <row r="237" customFormat="false" ht="14.25" hidden="false" customHeight="true" outlineLevel="0" collapsed="false">
      <c r="A237" s="188" t="s">
        <v>2132</v>
      </c>
      <c r="B237" s="188" t="s">
        <v>305</v>
      </c>
      <c r="C237" s="185" t="n">
        <v>0</v>
      </c>
      <c r="D237" s="185" t="n">
        <v>200</v>
      </c>
      <c r="E237" s="185" t="n">
        <v>15616</v>
      </c>
      <c r="F237" s="188" t="s">
        <v>306</v>
      </c>
      <c r="G237" s="190" t="n">
        <v>0.00308</v>
      </c>
      <c r="H237" s="190" t="n">
        <v>0.0001803</v>
      </c>
      <c r="I237" s="190" t="n">
        <v>-1.0338E-005</v>
      </c>
      <c r="J237" s="190" t="n">
        <v>-8.672E-007</v>
      </c>
      <c r="K237" s="190" t="n">
        <v>0.00309</v>
      </c>
      <c r="L237" s="190" t="n">
        <v>0.0001812</v>
      </c>
      <c r="M237" s="185" t="n">
        <v>3.36</v>
      </c>
      <c r="N237" s="185" t="n">
        <v>0</v>
      </c>
      <c r="O237" s="185" t="n">
        <v>0</v>
      </c>
      <c r="P237" s="185" t="n">
        <v>0</v>
      </c>
      <c r="Q237" s="185" t="n">
        <v>1</v>
      </c>
      <c r="R237" s="190" t="n">
        <v>3.086E-005</v>
      </c>
      <c r="S237" s="190" t="n">
        <v>1.81E-006</v>
      </c>
      <c r="T237" s="185" t="n">
        <v>4</v>
      </c>
      <c r="U237" s="185" t="n">
        <v>0</v>
      </c>
      <c r="V237" s="185" t="n">
        <v>0</v>
      </c>
      <c r="W237" s="191" t="s">
        <v>2850</v>
      </c>
      <c r="X237" s="192" t="n">
        <v>45215</v>
      </c>
      <c r="Y237" s="188" t="s">
        <v>309</v>
      </c>
      <c r="Z237" s="188"/>
      <c r="AA237" s="188"/>
      <c r="AB237" s="188"/>
      <c r="AC237" s="188"/>
      <c r="AD237" s="185"/>
      <c r="AE237" s="185"/>
      <c r="AF237" s="185"/>
      <c r="AG237" s="185"/>
      <c r="AH237" s="185"/>
      <c r="AI237" s="190"/>
      <c r="AJ237" s="190"/>
      <c r="AK237" s="190"/>
      <c r="AL237" s="190"/>
      <c r="AM237" s="190"/>
      <c r="AN237" s="188"/>
      <c r="AO237" s="190"/>
    </row>
    <row r="238" customFormat="false" ht="14.25" hidden="false" customHeight="true" outlineLevel="0" collapsed="false">
      <c r="A238" s="188" t="s">
        <v>2132</v>
      </c>
      <c r="B238" s="188" t="s">
        <v>305</v>
      </c>
      <c r="C238" s="185" t="n">
        <v>0</v>
      </c>
      <c r="D238" s="185" t="n">
        <v>200</v>
      </c>
      <c r="E238" s="185" t="n">
        <v>15616</v>
      </c>
      <c r="F238" s="188" t="s">
        <v>306</v>
      </c>
      <c r="G238" s="190" t="n">
        <v>0.00308</v>
      </c>
      <c r="H238" s="190" t="n">
        <v>0.0001805</v>
      </c>
      <c r="I238" s="190" t="n">
        <v>-1.0338E-005</v>
      </c>
      <c r="J238" s="190" t="n">
        <v>-8.672E-007</v>
      </c>
      <c r="K238" s="190" t="n">
        <v>0.00309</v>
      </c>
      <c r="L238" s="190" t="n">
        <v>0.0001813</v>
      </c>
      <c r="M238" s="185" t="n">
        <v>3.36</v>
      </c>
      <c r="N238" s="185" t="n">
        <v>0</v>
      </c>
      <c r="O238" s="185" t="n">
        <v>0</v>
      </c>
      <c r="P238" s="185" t="n">
        <v>0</v>
      </c>
      <c r="Q238" s="185" t="n">
        <v>1</v>
      </c>
      <c r="R238" s="190" t="n">
        <v>3.085E-005</v>
      </c>
      <c r="S238" s="190" t="n">
        <v>1.81E-006</v>
      </c>
      <c r="T238" s="185" t="n">
        <v>4</v>
      </c>
      <c r="U238" s="185" t="n">
        <v>0</v>
      </c>
      <c r="V238" s="185" t="n">
        <v>0</v>
      </c>
      <c r="W238" s="191" t="s">
        <v>2851</v>
      </c>
      <c r="X238" s="192" t="n">
        <v>45215</v>
      </c>
      <c r="Y238" s="188" t="s">
        <v>309</v>
      </c>
      <c r="Z238" s="188"/>
      <c r="AA238" s="188"/>
      <c r="AB238" s="188"/>
      <c r="AC238" s="188"/>
      <c r="AD238" s="185"/>
      <c r="AE238" s="185"/>
      <c r="AF238" s="185"/>
      <c r="AG238" s="185"/>
      <c r="AH238" s="185"/>
      <c r="AI238" s="190"/>
      <c r="AJ238" s="190"/>
      <c r="AK238" s="190"/>
      <c r="AL238" s="190"/>
      <c r="AM238" s="190"/>
      <c r="AN238" s="188"/>
      <c r="AO238" s="190"/>
    </row>
    <row r="239" customFormat="false" ht="14.25" hidden="false" customHeight="true" outlineLevel="0" collapsed="false">
      <c r="A239" s="188" t="s">
        <v>2156</v>
      </c>
      <c r="B239" s="188" t="s">
        <v>305</v>
      </c>
      <c r="C239" s="185" t="n">
        <v>0</v>
      </c>
      <c r="D239" s="185" t="n">
        <v>200</v>
      </c>
      <c r="E239" s="185" t="n">
        <v>15616</v>
      </c>
      <c r="F239" s="188" t="s">
        <v>306</v>
      </c>
      <c r="G239" s="190" t="n">
        <v>0.00297</v>
      </c>
      <c r="H239" s="190" t="n">
        <v>0.0001817</v>
      </c>
      <c r="I239" s="190" t="n">
        <v>-1.0338E-005</v>
      </c>
      <c r="J239" s="190" t="n">
        <v>-8.672E-007</v>
      </c>
      <c r="K239" s="190" t="n">
        <v>0.00298</v>
      </c>
      <c r="L239" s="190" t="n">
        <v>0.0001826</v>
      </c>
      <c r="M239" s="185" t="n">
        <v>3.51</v>
      </c>
      <c r="N239" s="185" t="n">
        <v>0</v>
      </c>
      <c r="O239" s="185" t="n">
        <v>0</v>
      </c>
      <c r="P239" s="185" t="n">
        <v>0</v>
      </c>
      <c r="Q239" s="185" t="n">
        <v>1</v>
      </c>
      <c r="R239" s="190" t="n">
        <v>2.98E-005</v>
      </c>
      <c r="S239" s="190" t="n">
        <v>1.83E-006</v>
      </c>
      <c r="T239" s="185" t="n">
        <v>4</v>
      </c>
      <c r="U239" s="185" t="n">
        <v>0</v>
      </c>
      <c r="V239" s="185" t="n">
        <v>0</v>
      </c>
      <c r="W239" s="191" t="s">
        <v>2852</v>
      </c>
      <c r="X239" s="192" t="n">
        <v>45215</v>
      </c>
      <c r="Y239" s="188" t="s">
        <v>309</v>
      </c>
      <c r="Z239" s="188"/>
      <c r="AA239" s="188"/>
      <c r="AB239" s="188"/>
      <c r="AC239" s="188"/>
      <c r="AD239" s="185"/>
      <c r="AE239" s="185"/>
      <c r="AF239" s="185"/>
      <c r="AG239" s="185"/>
      <c r="AH239" s="185"/>
      <c r="AI239" s="190"/>
      <c r="AJ239" s="190"/>
      <c r="AK239" s="190"/>
      <c r="AL239" s="190"/>
      <c r="AM239" s="190"/>
      <c r="AN239" s="188"/>
      <c r="AO239" s="190"/>
    </row>
    <row r="240" customFormat="false" ht="14.25" hidden="false" customHeight="true" outlineLevel="0" collapsed="false">
      <c r="A240" s="188" t="s">
        <v>2156</v>
      </c>
      <c r="B240" s="188" t="s">
        <v>305</v>
      </c>
      <c r="C240" s="185" t="n">
        <v>0</v>
      </c>
      <c r="D240" s="185" t="n">
        <v>200</v>
      </c>
      <c r="E240" s="185" t="n">
        <v>15616</v>
      </c>
      <c r="F240" s="188" t="s">
        <v>306</v>
      </c>
      <c r="G240" s="190" t="n">
        <v>0.00297</v>
      </c>
      <c r="H240" s="190" t="n">
        <v>0.0001818</v>
      </c>
      <c r="I240" s="190" t="n">
        <v>-1.0338E-005</v>
      </c>
      <c r="J240" s="190" t="n">
        <v>-8.672E-007</v>
      </c>
      <c r="K240" s="190" t="n">
        <v>0.00298</v>
      </c>
      <c r="L240" s="190" t="n">
        <v>0.0001827</v>
      </c>
      <c r="M240" s="185" t="n">
        <v>3.51</v>
      </c>
      <c r="N240" s="185" t="n">
        <v>0</v>
      </c>
      <c r="O240" s="185" t="n">
        <v>0</v>
      </c>
      <c r="P240" s="185" t="n">
        <v>0</v>
      </c>
      <c r="Q240" s="185" t="n">
        <v>1</v>
      </c>
      <c r="R240" s="190" t="n">
        <v>2.981E-005</v>
      </c>
      <c r="S240" s="190" t="n">
        <v>1.83E-006</v>
      </c>
      <c r="T240" s="185" t="n">
        <v>4</v>
      </c>
      <c r="U240" s="185" t="n">
        <v>0</v>
      </c>
      <c r="V240" s="185" t="n">
        <v>0</v>
      </c>
      <c r="W240" s="191" t="s">
        <v>2853</v>
      </c>
      <c r="X240" s="192" t="n">
        <v>45215</v>
      </c>
      <c r="Y240" s="188" t="s">
        <v>309</v>
      </c>
      <c r="Z240" s="188"/>
      <c r="AA240" s="188"/>
      <c r="AB240" s="188"/>
      <c r="AC240" s="188"/>
      <c r="AD240" s="185"/>
      <c r="AE240" s="185"/>
      <c r="AF240" s="185"/>
      <c r="AG240" s="185"/>
      <c r="AH240" s="185"/>
      <c r="AI240" s="190"/>
      <c r="AJ240" s="190"/>
      <c r="AK240" s="190"/>
      <c r="AL240" s="190"/>
      <c r="AM240" s="190"/>
      <c r="AN240" s="188"/>
      <c r="AO240" s="190"/>
    </row>
    <row r="241" customFormat="false" ht="14.25" hidden="false" customHeight="true" outlineLevel="0" collapsed="false">
      <c r="A241" s="188" t="s">
        <v>2156</v>
      </c>
      <c r="B241" s="188" t="s">
        <v>305</v>
      </c>
      <c r="C241" s="185" t="n">
        <v>0</v>
      </c>
      <c r="D241" s="185" t="n">
        <v>200</v>
      </c>
      <c r="E241" s="185" t="n">
        <v>15616</v>
      </c>
      <c r="F241" s="188" t="s">
        <v>306</v>
      </c>
      <c r="G241" s="190" t="n">
        <v>0.00297</v>
      </c>
      <c r="H241" s="190" t="n">
        <v>0.000182</v>
      </c>
      <c r="I241" s="190" t="n">
        <v>-1.0338E-005</v>
      </c>
      <c r="J241" s="190" t="n">
        <v>-8.672E-007</v>
      </c>
      <c r="K241" s="190" t="n">
        <v>0.00298</v>
      </c>
      <c r="L241" s="190" t="n">
        <v>0.0001828</v>
      </c>
      <c r="M241" s="185" t="n">
        <v>3.51</v>
      </c>
      <c r="N241" s="185" t="n">
        <v>0</v>
      </c>
      <c r="O241" s="185" t="n">
        <v>0</v>
      </c>
      <c r="P241" s="185" t="n">
        <v>0</v>
      </c>
      <c r="Q241" s="185" t="n">
        <v>1</v>
      </c>
      <c r="R241" s="190" t="n">
        <v>2.981E-005</v>
      </c>
      <c r="S241" s="190" t="n">
        <v>1.83E-006</v>
      </c>
      <c r="T241" s="185" t="n">
        <v>4</v>
      </c>
      <c r="U241" s="185" t="n">
        <v>0</v>
      </c>
      <c r="V241" s="185" t="n">
        <v>0</v>
      </c>
      <c r="W241" s="191" t="s">
        <v>2854</v>
      </c>
      <c r="X241" s="192" t="n">
        <v>45215</v>
      </c>
      <c r="Y241" s="188" t="s">
        <v>309</v>
      </c>
      <c r="Z241" s="188"/>
      <c r="AA241" s="188"/>
      <c r="AB241" s="188"/>
      <c r="AC241" s="188"/>
      <c r="AD241" s="185"/>
      <c r="AE241" s="185"/>
      <c r="AF241" s="185"/>
      <c r="AG241" s="185"/>
      <c r="AH241" s="185"/>
      <c r="AI241" s="190"/>
      <c r="AJ241" s="190"/>
      <c r="AK241" s="190"/>
      <c r="AL241" s="190"/>
      <c r="AM241" s="190"/>
      <c r="AN241" s="188"/>
      <c r="AO241" s="190"/>
    </row>
    <row r="242" customFormat="false" ht="14.25" hidden="false" customHeight="true" outlineLevel="0" collapsed="false">
      <c r="A242" s="188" t="s">
        <v>2180</v>
      </c>
      <c r="B242" s="188" t="s">
        <v>305</v>
      </c>
      <c r="C242" s="185" t="n">
        <v>0</v>
      </c>
      <c r="D242" s="185" t="n">
        <v>200</v>
      </c>
      <c r="E242" s="185" t="n">
        <v>15616</v>
      </c>
      <c r="F242" s="188" t="s">
        <v>306</v>
      </c>
      <c r="G242" s="190" t="n">
        <v>0.0031</v>
      </c>
      <c r="H242" s="190" t="n">
        <v>0.0001913</v>
      </c>
      <c r="I242" s="190" t="n">
        <v>-1.0338E-005</v>
      </c>
      <c r="J242" s="190" t="n">
        <v>-8.672E-007</v>
      </c>
      <c r="K242" s="190" t="n">
        <v>0.00311</v>
      </c>
      <c r="L242" s="190" t="n">
        <v>0.0001922</v>
      </c>
      <c r="M242" s="185" t="n">
        <v>3.54</v>
      </c>
      <c r="N242" s="185" t="n">
        <v>0</v>
      </c>
      <c r="O242" s="185" t="n">
        <v>0</v>
      </c>
      <c r="P242" s="185" t="n">
        <v>0</v>
      </c>
      <c r="Q242" s="185" t="n">
        <v>1</v>
      </c>
      <c r="R242" s="190" t="n">
        <v>3.106E-005</v>
      </c>
      <c r="S242" s="190" t="n">
        <v>1.92E-006</v>
      </c>
      <c r="T242" s="185" t="n">
        <v>4</v>
      </c>
      <c r="U242" s="185" t="n">
        <v>0</v>
      </c>
      <c r="V242" s="185" t="n">
        <v>0</v>
      </c>
      <c r="W242" s="191" t="s">
        <v>2855</v>
      </c>
      <c r="X242" s="192" t="n">
        <v>45215</v>
      </c>
      <c r="Y242" s="188" t="s">
        <v>309</v>
      </c>
      <c r="Z242" s="188"/>
      <c r="AA242" s="188"/>
      <c r="AB242" s="188"/>
      <c r="AC242" s="188"/>
      <c r="AD242" s="185"/>
      <c r="AE242" s="185"/>
      <c r="AF242" s="185"/>
      <c r="AG242" s="185"/>
      <c r="AH242" s="185"/>
      <c r="AI242" s="190"/>
      <c r="AJ242" s="190"/>
      <c r="AK242" s="190"/>
      <c r="AL242" s="190"/>
      <c r="AM242" s="190"/>
      <c r="AN242" s="188"/>
      <c r="AO242" s="190"/>
    </row>
    <row r="243" customFormat="false" ht="14.25" hidden="false" customHeight="true" outlineLevel="0" collapsed="false">
      <c r="A243" s="188" t="s">
        <v>2180</v>
      </c>
      <c r="B243" s="188" t="s">
        <v>305</v>
      </c>
      <c r="C243" s="185" t="n">
        <v>0</v>
      </c>
      <c r="D243" s="185" t="n">
        <v>200</v>
      </c>
      <c r="E243" s="185" t="n">
        <v>15616</v>
      </c>
      <c r="F243" s="188" t="s">
        <v>306</v>
      </c>
      <c r="G243" s="190" t="n">
        <v>0.0031</v>
      </c>
      <c r="H243" s="190" t="n">
        <v>0.0001913</v>
      </c>
      <c r="I243" s="190" t="n">
        <v>-1.0338E-005</v>
      </c>
      <c r="J243" s="190" t="n">
        <v>-8.672E-007</v>
      </c>
      <c r="K243" s="190" t="n">
        <v>0.00311</v>
      </c>
      <c r="L243" s="190" t="n">
        <v>0.0001922</v>
      </c>
      <c r="M243" s="185" t="n">
        <v>3.54</v>
      </c>
      <c r="N243" s="185" t="n">
        <v>0</v>
      </c>
      <c r="O243" s="185" t="n">
        <v>0</v>
      </c>
      <c r="P243" s="185" t="n">
        <v>0</v>
      </c>
      <c r="Q243" s="185" t="n">
        <v>1</v>
      </c>
      <c r="R243" s="190" t="n">
        <v>3.106E-005</v>
      </c>
      <c r="S243" s="190" t="n">
        <v>1.92E-006</v>
      </c>
      <c r="T243" s="185" t="n">
        <v>4</v>
      </c>
      <c r="U243" s="185" t="n">
        <v>0</v>
      </c>
      <c r="V243" s="185" t="n">
        <v>0</v>
      </c>
      <c r="W243" s="191" t="s">
        <v>2856</v>
      </c>
      <c r="X243" s="192" t="n">
        <v>45215</v>
      </c>
      <c r="Y243" s="188" t="s">
        <v>309</v>
      </c>
      <c r="Z243" s="188"/>
      <c r="AA243" s="188"/>
      <c r="AB243" s="188"/>
      <c r="AC243" s="188"/>
      <c r="AD243" s="185"/>
      <c r="AE243" s="185"/>
      <c r="AF243" s="185"/>
      <c r="AG243" s="185"/>
      <c r="AH243" s="185"/>
      <c r="AI243" s="190"/>
      <c r="AJ243" s="190"/>
      <c r="AK243" s="190"/>
      <c r="AL243" s="190"/>
      <c r="AM243" s="190"/>
      <c r="AN243" s="188"/>
      <c r="AO243" s="190"/>
    </row>
    <row r="244" customFormat="false" ht="14.25" hidden="false" customHeight="true" outlineLevel="0" collapsed="false">
      <c r="A244" s="188" t="s">
        <v>2180</v>
      </c>
      <c r="B244" s="188" t="s">
        <v>305</v>
      </c>
      <c r="C244" s="185" t="n">
        <v>0</v>
      </c>
      <c r="D244" s="185" t="n">
        <v>200</v>
      </c>
      <c r="E244" s="185" t="n">
        <v>15616</v>
      </c>
      <c r="F244" s="188" t="s">
        <v>306</v>
      </c>
      <c r="G244" s="190" t="n">
        <v>0.0031</v>
      </c>
      <c r="H244" s="190" t="n">
        <v>0.0001913</v>
      </c>
      <c r="I244" s="190" t="n">
        <v>-1.0338E-005</v>
      </c>
      <c r="J244" s="190" t="n">
        <v>-8.672E-007</v>
      </c>
      <c r="K244" s="190" t="n">
        <v>0.00311</v>
      </c>
      <c r="L244" s="190" t="n">
        <v>0.0001922</v>
      </c>
      <c r="M244" s="185" t="n">
        <v>3.54</v>
      </c>
      <c r="N244" s="185" t="n">
        <v>0</v>
      </c>
      <c r="O244" s="185" t="n">
        <v>0</v>
      </c>
      <c r="P244" s="185" t="n">
        <v>0</v>
      </c>
      <c r="Q244" s="185" t="n">
        <v>1</v>
      </c>
      <c r="R244" s="190" t="n">
        <v>3.107E-005</v>
      </c>
      <c r="S244" s="190" t="n">
        <v>1.92E-006</v>
      </c>
      <c r="T244" s="185" t="n">
        <v>4</v>
      </c>
      <c r="U244" s="185" t="n">
        <v>0</v>
      </c>
      <c r="V244" s="185" t="n">
        <v>0</v>
      </c>
      <c r="W244" s="191" t="s">
        <v>2857</v>
      </c>
      <c r="X244" s="192" t="n">
        <v>45215</v>
      </c>
      <c r="Y244" s="188" t="s">
        <v>309</v>
      </c>
      <c r="Z244" s="188"/>
      <c r="AA244" s="188"/>
      <c r="AB244" s="188"/>
      <c r="AC244" s="188"/>
      <c r="AD244" s="185"/>
      <c r="AE244" s="185"/>
      <c r="AF244" s="185"/>
      <c r="AG244" s="185"/>
      <c r="AH244" s="185"/>
      <c r="AI244" s="190"/>
      <c r="AJ244" s="190"/>
      <c r="AK244" s="190"/>
      <c r="AL244" s="190"/>
      <c r="AM244" s="190"/>
      <c r="AN244" s="188"/>
      <c r="AO244" s="190"/>
    </row>
    <row r="245" customFormat="false" ht="14.25" hidden="false" customHeight="true" outlineLevel="0" collapsed="false">
      <c r="A245" s="188" t="s">
        <v>2202</v>
      </c>
      <c r="B245" s="188" t="s">
        <v>305</v>
      </c>
      <c r="C245" s="185" t="n">
        <v>0</v>
      </c>
      <c r="D245" s="185" t="n">
        <v>200</v>
      </c>
      <c r="E245" s="185" t="n">
        <v>15616</v>
      </c>
      <c r="F245" s="188" t="s">
        <v>306</v>
      </c>
      <c r="G245" s="190" t="n">
        <v>0.00519</v>
      </c>
      <c r="H245" s="190" t="n">
        <v>0.0002003</v>
      </c>
      <c r="I245" s="190" t="n">
        <v>-1.0338E-005</v>
      </c>
      <c r="J245" s="190" t="n">
        <v>-8.672E-007</v>
      </c>
      <c r="K245" s="190" t="n">
        <v>0.0052</v>
      </c>
      <c r="L245" s="190" t="n">
        <v>0.0002011</v>
      </c>
      <c r="M245" s="185" t="n">
        <v>2.21</v>
      </c>
      <c r="N245" s="185" t="n">
        <v>0</v>
      </c>
      <c r="O245" s="185" t="n">
        <v>0</v>
      </c>
      <c r="P245" s="185" t="n">
        <v>0</v>
      </c>
      <c r="Q245" s="185" t="n">
        <v>1</v>
      </c>
      <c r="R245" s="190" t="n">
        <v>5.205E-005</v>
      </c>
      <c r="S245" s="190" t="n">
        <v>2.01E-006</v>
      </c>
      <c r="T245" s="185" t="n">
        <v>4</v>
      </c>
      <c r="U245" s="185" t="n">
        <v>0</v>
      </c>
      <c r="V245" s="185" t="n">
        <v>0</v>
      </c>
      <c r="W245" s="191" t="s">
        <v>2858</v>
      </c>
      <c r="X245" s="192" t="n">
        <v>45215</v>
      </c>
      <c r="Y245" s="188" t="s">
        <v>309</v>
      </c>
      <c r="Z245" s="188"/>
      <c r="AA245" s="188"/>
      <c r="AB245" s="188"/>
      <c r="AC245" s="188"/>
      <c r="AD245" s="185"/>
      <c r="AE245" s="185"/>
      <c r="AF245" s="185"/>
      <c r="AG245" s="185"/>
      <c r="AH245" s="185"/>
      <c r="AI245" s="190"/>
      <c r="AJ245" s="190"/>
      <c r="AK245" s="190"/>
      <c r="AL245" s="190"/>
      <c r="AM245" s="190"/>
      <c r="AN245" s="188"/>
      <c r="AO245" s="190"/>
    </row>
    <row r="246" customFormat="false" ht="14.25" hidden="false" customHeight="true" outlineLevel="0" collapsed="false">
      <c r="A246" s="188" t="s">
        <v>2202</v>
      </c>
      <c r="B246" s="188" t="s">
        <v>305</v>
      </c>
      <c r="C246" s="185" t="n">
        <v>0</v>
      </c>
      <c r="D246" s="185" t="n">
        <v>200</v>
      </c>
      <c r="E246" s="185" t="n">
        <v>15616</v>
      </c>
      <c r="F246" s="188" t="s">
        <v>306</v>
      </c>
      <c r="G246" s="190" t="n">
        <v>0.00519</v>
      </c>
      <c r="H246" s="190" t="n">
        <v>0.0002018</v>
      </c>
      <c r="I246" s="190" t="n">
        <v>-1.0338E-005</v>
      </c>
      <c r="J246" s="190" t="n">
        <v>-8.672E-007</v>
      </c>
      <c r="K246" s="190" t="n">
        <v>0.0052</v>
      </c>
      <c r="L246" s="190" t="n">
        <v>0.0002027</v>
      </c>
      <c r="M246" s="185" t="n">
        <v>2.23</v>
      </c>
      <c r="N246" s="185" t="n">
        <v>0</v>
      </c>
      <c r="O246" s="185" t="n">
        <v>0</v>
      </c>
      <c r="P246" s="185" t="n">
        <v>0</v>
      </c>
      <c r="Q246" s="185" t="n">
        <v>1</v>
      </c>
      <c r="R246" s="190" t="n">
        <v>5.203E-005</v>
      </c>
      <c r="S246" s="190" t="n">
        <v>2.03E-006</v>
      </c>
      <c r="T246" s="185" t="n">
        <v>4</v>
      </c>
      <c r="U246" s="185" t="n">
        <v>0</v>
      </c>
      <c r="V246" s="185" t="n">
        <v>0</v>
      </c>
      <c r="W246" s="191" t="s">
        <v>2859</v>
      </c>
      <c r="X246" s="192" t="n">
        <v>45215</v>
      </c>
      <c r="Y246" s="188" t="s">
        <v>309</v>
      </c>
      <c r="Z246" s="188"/>
      <c r="AA246" s="188"/>
      <c r="AB246" s="188"/>
      <c r="AC246" s="188"/>
      <c r="AD246" s="185"/>
      <c r="AE246" s="185"/>
      <c r="AF246" s="185"/>
      <c r="AG246" s="185"/>
      <c r="AH246" s="185"/>
      <c r="AI246" s="190"/>
      <c r="AJ246" s="190"/>
      <c r="AK246" s="190"/>
      <c r="AL246" s="190"/>
      <c r="AM246" s="190"/>
      <c r="AN246" s="188"/>
      <c r="AO246" s="190"/>
    </row>
    <row r="247" customFormat="false" ht="14.25" hidden="false" customHeight="true" outlineLevel="0" collapsed="false">
      <c r="A247" s="188" t="s">
        <v>2202</v>
      </c>
      <c r="B247" s="188" t="s">
        <v>305</v>
      </c>
      <c r="C247" s="185" t="n">
        <v>0</v>
      </c>
      <c r="D247" s="185" t="n">
        <v>200</v>
      </c>
      <c r="E247" s="185" t="n">
        <v>15616</v>
      </c>
      <c r="F247" s="188" t="s">
        <v>306</v>
      </c>
      <c r="G247" s="190" t="n">
        <v>0.00519</v>
      </c>
      <c r="H247" s="190" t="n">
        <v>0.0002002</v>
      </c>
      <c r="I247" s="190" t="n">
        <v>-1.0338E-005</v>
      </c>
      <c r="J247" s="190" t="n">
        <v>-8.672E-007</v>
      </c>
      <c r="K247" s="190" t="n">
        <v>0.0052</v>
      </c>
      <c r="L247" s="190" t="n">
        <v>0.000201</v>
      </c>
      <c r="M247" s="185" t="n">
        <v>2.21</v>
      </c>
      <c r="N247" s="185" t="n">
        <v>0</v>
      </c>
      <c r="O247" s="185" t="n">
        <v>0</v>
      </c>
      <c r="P247" s="185" t="n">
        <v>0</v>
      </c>
      <c r="Q247" s="185" t="n">
        <v>1</v>
      </c>
      <c r="R247" s="190" t="n">
        <v>5.202E-005</v>
      </c>
      <c r="S247" s="190" t="n">
        <v>2.01E-006</v>
      </c>
      <c r="T247" s="185" t="n">
        <v>4</v>
      </c>
      <c r="U247" s="185" t="n">
        <v>0</v>
      </c>
      <c r="V247" s="185" t="n">
        <v>0</v>
      </c>
      <c r="W247" s="191" t="s">
        <v>2860</v>
      </c>
      <c r="X247" s="192" t="n">
        <v>45215</v>
      </c>
      <c r="Y247" s="188" t="s">
        <v>309</v>
      </c>
      <c r="Z247" s="188"/>
      <c r="AA247" s="188"/>
      <c r="AB247" s="188"/>
      <c r="AC247" s="188"/>
      <c r="AD247" s="185"/>
      <c r="AE247" s="185"/>
      <c r="AF247" s="185"/>
      <c r="AG247" s="185"/>
      <c r="AH247" s="185"/>
      <c r="AI247" s="190"/>
      <c r="AJ247" s="190"/>
      <c r="AK247" s="190"/>
      <c r="AL247" s="190"/>
      <c r="AM247" s="190"/>
      <c r="AN247" s="188"/>
      <c r="AO247" s="190"/>
    </row>
    <row r="248" customFormat="false" ht="14.25" hidden="false" customHeight="true" outlineLevel="0" collapsed="false">
      <c r="A248" s="188" t="s">
        <v>2227</v>
      </c>
      <c r="B248" s="188" t="s">
        <v>305</v>
      </c>
      <c r="C248" s="185" t="n">
        <v>0</v>
      </c>
      <c r="D248" s="185" t="n">
        <v>200</v>
      </c>
      <c r="E248" s="185" t="n">
        <v>15616</v>
      </c>
      <c r="F248" s="188" t="s">
        <v>306</v>
      </c>
      <c r="G248" s="190" t="n">
        <v>0.00237</v>
      </c>
      <c r="H248" s="190" t="n">
        <v>0.0001466</v>
      </c>
      <c r="I248" s="190" t="n">
        <v>-1.0338E-005</v>
      </c>
      <c r="J248" s="190" t="n">
        <v>-8.672E-007</v>
      </c>
      <c r="K248" s="190" t="n">
        <v>0.00238</v>
      </c>
      <c r="L248" s="190" t="n">
        <v>0.0001475</v>
      </c>
      <c r="M248" s="185" t="n">
        <v>3.55</v>
      </c>
      <c r="N248" s="185" t="n">
        <v>0</v>
      </c>
      <c r="O248" s="185" t="n">
        <v>0</v>
      </c>
      <c r="P248" s="185" t="n">
        <v>0</v>
      </c>
      <c r="Q248" s="185" t="n">
        <v>1</v>
      </c>
      <c r="R248" s="190" t="n">
        <v>2.38E-005</v>
      </c>
      <c r="S248" s="190" t="n">
        <v>1.48E-006</v>
      </c>
      <c r="T248" s="185" t="n">
        <v>4</v>
      </c>
      <c r="U248" s="185" t="n">
        <v>0</v>
      </c>
      <c r="V248" s="185" t="n">
        <v>0</v>
      </c>
      <c r="W248" s="191" t="s">
        <v>2861</v>
      </c>
      <c r="X248" s="192" t="n">
        <v>45215</v>
      </c>
      <c r="Y248" s="188" t="s">
        <v>309</v>
      </c>
      <c r="Z248" s="188"/>
      <c r="AA248" s="188"/>
      <c r="AB248" s="188"/>
      <c r="AC248" s="188"/>
      <c r="AD248" s="185"/>
      <c r="AE248" s="185"/>
      <c r="AF248" s="185"/>
      <c r="AG248" s="185"/>
      <c r="AH248" s="185"/>
      <c r="AI248" s="190"/>
      <c r="AJ248" s="190"/>
      <c r="AK248" s="190"/>
      <c r="AL248" s="190"/>
      <c r="AM248" s="190"/>
      <c r="AN248" s="188"/>
      <c r="AO248" s="190"/>
    </row>
    <row r="249" customFormat="false" ht="14.25" hidden="false" customHeight="true" outlineLevel="0" collapsed="false">
      <c r="A249" s="188" t="s">
        <v>2227</v>
      </c>
      <c r="B249" s="188" t="s">
        <v>305</v>
      </c>
      <c r="C249" s="185" t="n">
        <v>0</v>
      </c>
      <c r="D249" s="185" t="n">
        <v>200</v>
      </c>
      <c r="E249" s="185" t="n">
        <v>15616</v>
      </c>
      <c r="F249" s="188" t="s">
        <v>306</v>
      </c>
      <c r="G249" s="190" t="n">
        <v>0.00237</v>
      </c>
      <c r="H249" s="190" t="n">
        <v>0.0001468</v>
      </c>
      <c r="I249" s="190" t="n">
        <v>-1.0338E-005</v>
      </c>
      <c r="J249" s="190" t="n">
        <v>-8.672E-007</v>
      </c>
      <c r="K249" s="190" t="n">
        <v>0.00238</v>
      </c>
      <c r="L249" s="190" t="n">
        <v>0.0001477</v>
      </c>
      <c r="M249" s="185" t="n">
        <v>3.55</v>
      </c>
      <c r="N249" s="185" t="n">
        <v>0</v>
      </c>
      <c r="O249" s="185" t="n">
        <v>0</v>
      </c>
      <c r="P249" s="185" t="n">
        <v>0</v>
      </c>
      <c r="Q249" s="185" t="n">
        <v>1</v>
      </c>
      <c r="R249" s="190" t="n">
        <v>2.38E-005</v>
      </c>
      <c r="S249" s="190" t="n">
        <v>1.48E-006</v>
      </c>
      <c r="T249" s="185" t="n">
        <v>4</v>
      </c>
      <c r="U249" s="185" t="n">
        <v>0</v>
      </c>
      <c r="V249" s="185" t="n">
        <v>0</v>
      </c>
      <c r="W249" s="191" t="s">
        <v>2862</v>
      </c>
      <c r="X249" s="192" t="n">
        <v>45215</v>
      </c>
      <c r="Y249" s="188" t="s">
        <v>309</v>
      </c>
      <c r="Z249" s="188"/>
      <c r="AA249" s="188"/>
      <c r="AB249" s="188"/>
      <c r="AC249" s="188"/>
      <c r="AD249" s="185"/>
      <c r="AE249" s="185"/>
      <c r="AF249" s="185"/>
      <c r="AG249" s="185"/>
      <c r="AH249" s="185"/>
      <c r="AI249" s="190"/>
      <c r="AJ249" s="190"/>
      <c r="AK249" s="190"/>
      <c r="AL249" s="190"/>
      <c r="AM249" s="190"/>
      <c r="AN249" s="188"/>
      <c r="AO249" s="190"/>
    </row>
    <row r="250" customFormat="false" ht="14.25" hidden="false" customHeight="true" outlineLevel="0" collapsed="false">
      <c r="A250" s="188" t="s">
        <v>2227</v>
      </c>
      <c r="B250" s="188" t="s">
        <v>305</v>
      </c>
      <c r="C250" s="185" t="n">
        <v>0</v>
      </c>
      <c r="D250" s="185" t="n">
        <v>200</v>
      </c>
      <c r="E250" s="185" t="n">
        <v>15616</v>
      </c>
      <c r="F250" s="188" t="s">
        <v>306</v>
      </c>
      <c r="G250" s="190" t="n">
        <v>0.00237</v>
      </c>
      <c r="H250" s="190" t="n">
        <v>0.0001468</v>
      </c>
      <c r="I250" s="190" t="n">
        <v>-1.0338E-005</v>
      </c>
      <c r="J250" s="190" t="n">
        <v>-8.672E-007</v>
      </c>
      <c r="K250" s="190" t="n">
        <v>0.00238</v>
      </c>
      <c r="L250" s="190" t="n">
        <v>0.0001476</v>
      </c>
      <c r="M250" s="185" t="n">
        <v>3.55</v>
      </c>
      <c r="N250" s="185" t="n">
        <v>0</v>
      </c>
      <c r="O250" s="185" t="n">
        <v>0</v>
      </c>
      <c r="P250" s="185" t="n">
        <v>0</v>
      </c>
      <c r="Q250" s="185" t="n">
        <v>1</v>
      </c>
      <c r="R250" s="190" t="n">
        <v>2.38E-005</v>
      </c>
      <c r="S250" s="190" t="n">
        <v>1.48E-006</v>
      </c>
      <c r="T250" s="185" t="n">
        <v>4</v>
      </c>
      <c r="U250" s="185" t="n">
        <v>0</v>
      </c>
      <c r="V250" s="185" t="n">
        <v>0</v>
      </c>
      <c r="W250" s="191" t="s">
        <v>2863</v>
      </c>
      <c r="X250" s="192" t="n">
        <v>45215</v>
      </c>
      <c r="Y250" s="188" t="s">
        <v>309</v>
      </c>
      <c r="Z250" s="188"/>
      <c r="AA250" s="188"/>
      <c r="AB250" s="188"/>
      <c r="AC250" s="188"/>
      <c r="AD250" s="185"/>
      <c r="AE250" s="185"/>
      <c r="AF250" s="185"/>
      <c r="AG250" s="185"/>
      <c r="AH250" s="185"/>
      <c r="AI250" s="190"/>
      <c r="AJ250" s="190"/>
      <c r="AK250" s="190"/>
      <c r="AL250" s="190"/>
      <c r="AM250" s="190"/>
      <c r="AN250" s="188"/>
      <c r="AO250" s="190"/>
    </row>
    <row r="251" customFormat="false" ht="14.25" hidden="false" customHeight="true" outlineLevel="0" collapsed="false">
      <c r="A251" s="188" t="s">
        <v>2251</v>
      </c>
      <c r="B251" s="188" t="s">
        <v>305</v>
      </c>
      <c r="C251" s="185" t="n">
        <v>0</v>
      </c>
      <c r="D251" s="185" t="n">
        <v>200</v>
      </c>
      <c r="E251" s="185" t="n">
        <v>15616</v>
      </c>
      <c r="F251" s="188" t="s">
        <v>306</v>
      </c>
      <c r="G251" s="190" t="n">
        <v>0.00207</v>
      </c>
      <c r="H251" s="190" t="n">
        <v>0.0001332</v>
      </c>
      <c r="I251" s="190" t="n">
        <v>-1.0338E-005</v>
      </c>
      <c r="J251" s="190" t="n">
        <v>-8.672E-007</v>
      </c>
      <c r="K251" s="190" t="n">
        <v>0.00208</v>
      </c>
      <c r="L251" s="190" t="n">
        <v>0.000134</v>
      </c>
      <c r="M251" s="185" t="n">
        <v>3.69</v>
      </c>
      <c r="N251" s="185" t="n">
        <v>0</v>
      </c>
      <c r="O251" s="185" t="n">
        <v>0</v>
      </c>
      <c r="P251" s="185" t="n">
        <v>0</v>
      </c>
      <c r="Q251" s="185" t="n">
        <v>1</v>
      </c>
      <c r="R251" s="190" t="n">
        <v>2.078E-005</v>
      </c>
      <c r="S251" s="190" t="n">
        <v>1.34E-006</v>
      </c>
      <c r="T251" s="185" t="n">
        <v>4</v>
      </c>
      <c r="U251" s="185" t="n">
        <v>0</v>
      </c>
      <c r="V251" s="185" t="n">
        <v>0</v>
      </c>
      <c r="W251" s="191" t="s">
        <v>2864</v>
      </c>
      <c r="X251" s="192" t="n">
        <v>45215</v>
      </c>
      <c r="Y251" s="188" t="s">
        <v>309</v>
      </c>
      <c r="Z251" s="188"/>
      <c r="AA251" s="188"/>
      <c r="AB251" s="188"/>
      <c r="AC251" s="188"/>
      <c r="AD251" s="185"/>
      <c r="AE251" s="185"/>
      <c r="AF251" s="185"/>
      <c r="AG251" s="185"/>
      <c r="AH251" s="185"/>
      <c r="AI251" s="190"/>
      <c r="AJ251" s="190"/>
      <c r="AK251" s="190"/>
      <c r="AL251" s="190"/>
      <c r="AM251" s="190"/>
      <c r="AN251" s="188"/>
      <c r="AO251" s="190"/>
    </row>
    <row r="252" customFormat="false" ht="14.25" hidden="false" customHeight="true" outlineLevel="0" collapsed="false">
      <c r="A252" s="188" t="s">
        <v>2251</v>
      </c>
      <c r="B252" s="188" t="s">
        <v>305</v>
      </c>
      <c r="C252" s="185" t="n">
        <v>0</v>
      </c>
      <c r="D252" s="185" t="n">
        <v>200</v>
      </c>
      <c r="E252" s="185" t="n">
        <v>15616</v>
      </c>
      <c r="F252" s="188" t="s">
        <v>306</v>
      </c>
      <c r="G252" s="190" t="n">
        <v>0.00207</v>
      </c>
      <c r="H252" s="190" t="n">
        <v>0.0001331</v>
      </c>
      <c r="I252" s="190" t="n">
        <v>-1.0338E-005</v>
      </c>
      <c r="J252" s="190" t="n">
        <v>-8.672E-007</v>
      </c>
      <c r="K252" s="190" t="n">
        <v>0.00208</v>
      </c>
      <c r="L252" s="190" t="n">
        <v>0.0001339</v>
      </c>
      <c r="M252" s="185" t="n">
        <v>3.69</v>
      </c>
      <c r="N252" s="185" t="n">
        <v>0</v>
      </c>
      <c r="O252" s="185" t="n">
        <v>0</v>
      </c>
      <c r="P252" s="185" t="n">
        <v>0</v>
      </c>
      <c r="Q252" s="185" t="n">
        <v>1</v>
      </c>
      <c r="R252" s="190" t="n">
        <v>2.078E-005</v>
      </c>
      <c r="S252" s="190" t="n">
        <v>1.34E-006</v>
      </c>
      <c r="T252" s="185" t="n">
        <v>4</v>
      </c>
      <c r="U252" s="185" t="n">
        <v>0</v>
      </c>
      <c r="V252" s="185" t="n">
        <v>0</v>
      </c>
      <c r="W252" s="191" t="s">
        <v>2865</v>
      </c>
      <c r="X252" s="192" t="n">
        <v>45215</v>
      </c>
      <c r="Y252" s="188" t="s">
        <v>309</v>
      </c>
      <c r="Z252" s="188"/>
      <c r="AA252" s="188"/>
      <c r="AB252" s="188"/>
      <c r="AC252" s="188"/>
      <c r="AD252" s="185"/>
      <c r="AE252" s="185"/>
      <c r="AF252" s="185"/>
      <c r="AG252" s="185"/>
      <c r="AH252" s="185"/>
      <c r="AI252" s="190"/>
      <c r="AJ252" s="190"/>
      <c r="AK252" s="190"/>
      <c r="AL252" s="190"/>
      <c r="AM252" s="190"/>
      <c r="AN252" s="188"/>
      <c r="AO252" s="190"/>
    </row>
    <row r="253" customFormat="false" ht="14.25" hidden="false" customHeight="true" outlineLevel="0" collapsed="false">
      <c r="A253" s="188" t="s">
        <v>2251</v>
      </c>
      <c r="B253" s="188" t="s">
        <v>305</v>
      </c>
      <c r="C253" s="185" t="n">
        <v>0</v>
      </c>
      <c r="D253" s="185" t="n">
        <v>200</v>
      </c>
      <c r="E253" s="185" t="n">
        <v>15616</v>
      </c>
      <c r="F253" s="188" t="s">
        <v>306</v>
      </c>
      <c r="G253" s="190" t="n">
        <v>0.00207</v>
      </c>
      <c r="H253" s="190" t="n">
        <v>0.0001332</v>
      </c>
      <c r="I253" s="190" t="n">
        <v>-1.0338E-005</v>
      </c>
      <c r="J253" s="190" t="n">
        <v>-8.672E-007</v>
      </c>
      <c r="K253" s="190" t="n">
        <v>0.00208</v>
      </c>
      <c r="L253" s="190" t="n">
        <v>0.0001341</v>
      </c>
      <c r="M253" s="185" t="n">
        <v>3.69</v>
      </c>
      <c r="N253" s="185" t="n">
        <v>0</v>
      </c>
      <c r="O253" s="185" t="n">
        <v>0</v>
      </c>
      <c r="P253" s="185" t="n">
        <v>0</v>
      </c>
      <c r="Q253" s="185" t="n">
        <v>1</v>
      </c>
      <c r="R253" s="190" t="n">
        <v>2.078E-005</v>
      </c>
      <c r="S253" s="190" t="n">
        <v>1.34E-006</v>
      </c>
      <c r="T253" s="185" t="n">
        <v>4</v>
      </c>
      <c r="U253" s="185" t="n">
        <v>0</v>
      </c>
      <c r="V253" s="185" t="n">
        <v>0</v>
      </c>
      <c r="W253" s="191" t="s">
        <v>2866</v>
      </c>
      <c r="X253" s="192" t="n">
        <v>45215</v>
      </c>
      <c r="Y253" s="188" t="s">
        <v>309</v>
      </c>
      <c r="Z253" s="188"/>
      <c r="AA253" s="188"/>
      <c r="AB253" s="188"/>
      <c r="AC253" s="188"/>
      <c r="AD253" s="185"/>
      <c r="AE253" s="185"/>
      <c r="AF253" s="185"/>
      <c r="AG253" s="185"/>
      <c r="AH253" s="185"/>
      <c r="AI253" s="190"/>
      <c r="AJ253" s="190"/>
      <c r="AK253" s="190"/>
      <c r="AL253" s="190"/>
      <c r="AM253" s="190"/>
      <c r="AN253" s="188"/>
      <c r="AO253" s="190"/>
    </row>
    <row r="254" customFormat="false" ht="14.25" hidden="false" customHeight="true" outlineLevel="0" collapsed="false">
      <c r="A254" s="188" t="s">
        <v>2275</v>
      </c>
      <c r="B254" s="188" t="s">
        <v>305</v>
      </c>
      <c r="C254" s="185" t="n">
        <v>0</v>
      </c>
      <c r="D254" s="185" t="n">
        <v>200</v>
      </c>
      <c r="E254" s="185" t="n">
        <v>15616</v>
      </c>
      <c r="F254" s="188" t="s">
        <v>306</v>
      </c>
      <c r="G254" s="190" t="n">
        <v>0.00253</v>
      </c>
      <c r="H254" s="190" t="n">
        <v>0.0001664</v>
      </c>
      <c r="I254" s="190" t="n">
        <v>-1.0338E-005</v>
      </c>
      <c r="J254" s="190" t="n">
        <v>-8.672E-007</v>
      </c>
      <c r="K254" s="190" t="n">
        <v>0.00254</v>
      </c>
      <c r="L254" s="190" t="n">
        <v>0.0001672</v>
      </c>
      <c r="M254" s="185" t="n">
        <v>3.77</v>
      </c>
      <c r="N254" s="185" t="n">
        <v>0</v>
      </c>
      <c r="O254" s="185" t="n">
        <v>0</v>
      </c>
      <c r="P254" s="185" t="n">
        <v>0</v>
      </c>
      <c r="Q254" s="185" t="n">
        <v>1</v>
      </c>
      <c r="R254" s="190" t="n">
        <v>2.535E-005</v>
      </c>
      <c r="S254" s="190" t="n">
        <v>1.67E-006</v>
      </c>
      <c r="T254" s="185" t="n">
        <v>4</v>
      </c>
      <c r="U254" s="185" t="n">
        <v>0</v>
      </c>
      <c r="V254" s="185" t="n">
        <v>0</v>
      </c>
      <c r="W254" s="191" t="s">
        <v>2867</v>
      </c>
      <c r="X254" s="192" t="n">
        <v>45215</v>
      </c>
      <c r="Y254" s="188" t="s">
        <v>309</v>
      </c>
      <c r="Z254" s="188"/>
      <c r="AA254" s="188"/>
      <c r="AB254" s="188"/>
      <c r="AC254" s="188"/>
      <c r="AD254" s="185"/>
      <c r="AE254" s="185"/>
      <c r="AF254" s="185"/>
      <c r="AG254" s="185"/>
      <c r="AH254" s="185"/>
      <c r="AI254" s="190"/>
      <c r="AJ254" s="190"/>
      <c r="AK254" s="190"/>
      <c r="AL254" s="190"/>
      <c r="AM254" s="190"/>
      <c r="AN254" s="188"/>
      <c r="AO254" s="190"/>
    </row>
    <row r="255" customFormat="false" ht="14.25" hidden="false" customHeight="true" outlineLevel="0" collapsed="false">
      <c r="A255" s="188" t="s">
        <v>2275</v>
      </c>
      <c r="B255" s="188" t="s">
        <v>305</v>
      </c>
      <c r="C255" s="185" t="n">
        <v>0</v>
      </c>
      <c r="D255" s="185" t="n">
        <v>200</v>
      </c>
      <c r="E255" s="185" t="n">
        <v>15616</v>
      </c>
      <c r="F255" s="188" t="s">
        <v>306</v>
      </c>
      <c r="G255" s="190" t="n">
        <v>0.00252</v>
      </c>
      <c r="H255" s="190" t="n">
        <v>0.0001659</v>
      </c>
      <c r="I255" s="190" t="n">
        <v>-1.0338E-005</v>
      </c>
      <c r="J255" s="190" t="n">
        <v>-8.672E-007</v>
      </c>
      <c r="K255" s="190" t="n">
        <v>0.00253</v>
      </c>
      <c r="L255" s="190" t="n">
        <v>0.0001668</v>
      </c>
      <c r="M255" s="185" t="n">
        <v>3.76</v>
      </c>
      <c r="N255" s="185" t="n">
        <v>0</v>
      </c>
      <c r="O255" s="185" t="n">
        <v>0</v>
      </c>
      <c r="P255" s="185" t="n">
        <v>0</v>
      </c>
      <c r="Q255" s="185" t="n">
        <v>1</v>
      </c>
      <c r="R255" s="190" t="n">
        <v>2.535E-005</v>
      </c>
      <c r="S255" s="190" t="n">
        <v>1.67E-006</v>
      </c>
      <c r="T255" s="185" t="n">
        <v>4</v>
      </c>
      <c r="U255" s="185" t="n">
        <v>0</v>
      </c>
      <c r="V255" s="185" t="n">
        <v>0</v>
      </c>
      <c r="W255" s="191" t="s">
        <v>2868</v>
      </c>
      <c r="X255" s="192" t="n">
        <v>45215</v>
      </c>
      <c r="Y255" s="188" t="s">
        <v>309</v>
      </c>
      <c r="Z255" s="188"/>
      <c r="AA255" s="188"/>
      <c r="AB255" s="188"/>
      <c r="AC255" s="188"/>
      <c r="AD255" s="185"/>
      <c r="AE255" s="185"/>
      <c r="AF255" s="185"/>
      <c r="AG255" s="185"/>
      <c r="AH255" s="185"/>
      <c r="AI255" s="190"/>
      <c r="AJ255" s="190"/>
      <c r="AK255" s="190"/>
      <c r="AL255" s="190"/>
      <c r="AM255" s="190"/>
      <c r="AN255" s="188"/>
      <c r="AO255" s="190"/>
    </row>
    <row r="256" customFormat="false" ht="14.25" hidden="false" customHeight="true" outlineLevel="0" collapsed="false">
      <c r="A256" s="188" t="s">
        <v>2275</v>
      </c>
      <c r="B256" s="188" t="s">
        <v>305</v>
      </c>
      <c r="C256" s="185" t="n">
        <v>0</v>
      </c>
      <c r="D256" s="185" t="n">
        <v>200</v>
      </c>
      <c r="E256" s="185" t="n">
        <v>15616</v>
      </c>
      <c r="F256" s="188" t="s">
        <v>306</v>
      </c>
      <c r="G256" s="190" t="n">
        <v>0.00252</v>
      </c>
      <c r="H256" s="190" t="n">
        <v>0.0001661</v>
      </c>
      <c r="I256" s="190" t="n">
        <v>-1.0338E-005</v>
      </c>
      <c r="J256" s="190" t="n">
        <v>-8.672E-007</v>
      </c>
      <c r="K256" s="190" t="n">
        <v>0.00253</v>
      </c>
      <c r="L256" s="190" t="n">
        <v>0.000167</v>
      </c>
      <c r="M256" s="185" t="n">
        <v>3.77</v>
      </c>
      <c r="N256" s="185" t="n">
        <v>0</v>
      </c>
      <c r="O256" s="185" t="n">
        <v>0</v>
      </c>
      <c r="P256" s="185" t="n">
        <v>0</v>
      </c>
      <c r="Q256" s="185" t="n">
        <v>1</v>
      </c>
      <c r="R256" s="190" t="n">
        <v>2.535E-005</v>
      </c>
      <c r="S256" s="190" t="n">
        <v>1.67E-006</v>
      </c>
      <c r="T256" s="185" t="n">
        <v>4</v>
      </c>
      <c r="U256" s="185" t="n">
        <v>0</v>
      </c>
      <c r="V256" s="185" t="n">
        <v>0</v>
      </c>
      <c r="W256" s="191" t="s">
        <v>2869</v>
      </c>
      <c r="X256" s="192" t="n">
        <v>45215</v>
      </c>
      <c r="Y256" s="188" t="s">
        <v>309</v>
      </c>
      <c r="Z256" s="188"/>
      <c r="AA256" s="188"/>
      <c r="AB256" s="188"/>
      <c r="AC256" s="188"/>
      <c r="AD256" s="185"/>
      <c r="AE256" s="185"/>
      <c r="AF256" s="185"/>
      <c r="AG256" s="185"/>
      <c r="AH256" s="185"/>
      <c r="AI256" s="190"/>
      <c r="AJ256" s="190"/>
      <c r="AK256" s="190"/>
      <c r="AL256" s="190"/>
      <c r="AM256" s="190"/>
      <c r="AN256" s="188"/>
      <c r="AO256" s="190"/>
    </row>
    <row r="257" customFormat="false" ht="14.25" hidden="false" customHeight="true" outlineLevel="0" collapsed="false">
      <c r="A257" s="188" t="s">
        <v>2298</v>
      </c>
      <c r="B257" s="188" t="s">
        <v>305</v>
      </c>
      <c r="C257" s="185" t="n">
        <v>0</v>
      </c>
      <c r="D257" s="185" t="n">
        <v>200</v>
      </c>
      <c r="E257" s="185" t="n">
        <v>15616</v>
      </c>
      <c r="F257" s="188" t="s">
        <v>306</v>
      </c>
      <c r="G257" s="190" t="n">
        <v>0.00237</v>
      </c>
      <c r="H257" s="190" t="n">
        <v>0.0001386</v>
      </c>
      <c r="I257" s="190" t="n">
        <v>-1.0338E-005</v>
      </c>
      <c r="J257" s="190" t="n">
        <v>-8.672E-007</v>
      </c>
      <c r="K257" s="190" t="n">
        <v>0.00238</v>
      </c>
      <c r="L257" s="190" t="n">
        <v>0.0001395</v>
      </c>
      <c r="M257" s="185" t="n">
        <v>3.35</v>
      </c>
      <c r="N257" s="185" t="n">
        <v>0</v>
      </c>
      <c r="O257" s="185" t="n">
        <v>0</v>
      </c>
      <c r="P257" s="185" t="n">
        <v>0</v>
      </c>
      <c r="Q257" s="185" t="n">
        <v>1</v>
      </c>
      <c r="R257" s="190" t="n">
        <v>2.382E-005</v>
      </c>
      <c r="S257" s="190" t="n">
        <v>1.4E-006</v>
      </c>
      <c r="T257" s="185" t="n">
        <v>4</v>
      </c>
      <c r="U257" s="185" t="n">
        <v>0</v>
      </c>
      <c r="V257" s="185" t="n">
        <v>0</v>
      </c>
      <c r="W257" s="191" t="s">
        <v>2870</v>
      </c>
      <c r="X257" s="192" t="n">
        <v>45215</v>
      </c>
      <c r="Y257" s="188" t="s">
        <v>309</v>
      </c>
      <c r="Z257" s="188"/>
      <c r="AA257" s="188"/>
      <c r="AB257" s="188"/>
      <c r="AC257" s="188"/>
      <c r="AD257" s="185"/>
      <c r="AE257" s="185"/>
      <c r="AF257" s="185"/>
      <c r="AG257" s="185"/>
      <c r="AH257" s="185"/>
      <c r="AI257" s="190"/>
      <c r="AJ257" s="190"/>
      <c r="AK257" s="190"/>
      <c r="AL257" s="190"/>
      <c r="AM257" s="190"/>
      <c r="AN257" s="188"/>
      <c r="AO257" s="190"/>
    </row>
    <row r="258" customFormat="false" ht="14.25" hidden="false" customHeight="true" outlineLevel="0" collapsed="false">
      <c r="A258" s="188" t="s">
        <v>2298</v>
      </c>
      <c r="B258" s="188" t="s">
        <v>305</v>
      </c>
      <c r="C258" s="185" t="n">
        <v>0</v>
      </c>
      <c r="D258" s="185" t="n">
        <v>200</v>
      </c>
      <c r="E258" s="185" t="n">
        <v>15616</v>
      </c>
      <c r="F258" s="188" t="s">
        <v>306</v>
      </c>
      <c r="G258" s="190" t="n">
        <v>0.00237</v>
      </c>
      <c r="H258" s="190" t="n">
        <v>0.0001394</v>
      </c>
      <c r="I258" s="190" t="n">
        <v>-1.0338E-005</v>
      </c>
      <c r="J258" s="190" t="n">
        <v>-8.672E-007</v>
      </c>
      <c r="K258" s="190" t="n">
        <v>0.00238</v>
      </c>
      <c r="L258" s="190" t="n">
        <v>0.0001403</v>
      </c>
      <c r="M258" s="185" t="n">
        <v>3.37</v>
      </c>
      <c r="N258" s="185" t="n">
        <v>0</v>
      </c>
      <c r="O258" s="185" t="n">
        <v>0</v>
      </c>
      <c r="P258" s="185" t="n">
        <v>0</v>
      </c>
      <c r="Q258" s="185" t="n">
        <v>1</v>
      </c>
      <c r="R258" s="190" t="n">
        <v>2.382E-005</v>
      </c>
      <c r="S258" s="190" t="n">
        <v>1.4E-006</v>
      </c>
      <c r="T258" s="185" t="n">
        <v>4</v>
      </c>
      <c r="U258" s="185" t="n">
        <v>0</v>
      </c>
      <c r="V258" s="185" t="n">
        <v>0</v>
      </c>
      <c r="W258" s="191" t="s">
        <v>2871</v>
      </c>
      <c r="X258" s="192" t="n">
        <v>45215</v>
      </c>
      <c r="Y258" s="188" t="s">
        <v>309</v>
      </c>
      <c r="Z258" s="188"/>
      <c r="AA258" s="188"/>
      <c r="AB258" s="188"/>
      <c r="AC258" s="188"/>
      <c r="AD258" s="185"/>
      <c r="AE258" s="185"/>
      <c r="AF258" s="185"/>
      <c r="AG258" s="185"/>
      <c r="AH258" s="185"/>
      <c r="AI258" s="190"/>
      <c r="AJ258" s="190"/>
      <c r="AK258" s="190"/>
      <c r="AL258" s="190"/>
      <c r="AM258" s="190"/>
      <c r="AN258" s="188"/>
      <c r="AO258" s="190"/>
    </row>
    <row r="259" customFormat="false" ht="14.25" hidden="false" customHeight="true" outlineLevel="0" collapsed="false">
      <c r="A259" s="188" t="s">
        <v>2298</v>
      </c>
      <c r="B259" s="188" t="s">
        <v>305</v>
      </c>
      <c r="C259" s="185" t="n">
        <v>0</v>
      </c>
      <c r="D259" s="185" t="n">
        <v>200</v>
      </c>
      <c r="E259" s="185" t="n">
        <v>15616</v>
      </c>
      <c r="F259" s="188" t="s">
        <v>306</v>
      </c>
      <c r="G259" s="190" t="n">
        <v>0.00237</v>
      </c>
      <c r="H259" s="190" t="n">
        <v>0.0001369</v>
      </c>
      <c r="I259" s="190" t="n">
        <v>-1.0338E-005</v>
      </c>
      <c r="J259" s="190" t="n">
        <v>-8.672E-007</v>
      </c>
      <c r="K259" s="190" t="n">
        <v>0.00238</v>
      </c>
      <c r="L259" s="190" t="n">
        <v>0.0001377</v>
      </c>
      <c r="M259" s="185" t="n">
        <v>3.31</v>
      </c>
      <c r="N259" s="185" t="n">
        <v>0</v>
      </c>
      <c r="O259" s="185" t="n">
        <v>0</v>
      </c>
      <c r="P259" s="185" t="n">
        <v>0</v>
      </c>
      <c r="Q259" s="185" t="n">
        <v>1</v>
      </c>
      <c r="R259" s="190" t="n">
        <v>2.382E-005</v>
      </c>
      <c r="S259" s="190" t="n">
        <v>1.38E-006</v>
      </c>
      <c r="T259" s="185" t="n">
        <v>4</v>
      </c>
      <c r="U259" s="185" t="n">
        <v>0</v>
      </c>
      <c r="V259" s="185" t="n">
        <v>0</v>
      </c>
      <c r="W259" s="191" t="s">
        <v>2872</v>
      </c>
      <c r="X259" s="192" t="n">
        <v>45215</v>
      </c>
      <c r="Y259" s="188" t="s">
        <v>309</v>
      </c>
      <c r="Z259" s="188"/>
      <c r="AA259" s="188"/>
      <c r="AB259" s="188"/>
      <c r="AC259" s="188"/>
      <c r="AD259" s="185"/>
      <c r="AE259" s="185"/>
      <c r="AF259" s="185"/>
      <c r="AG259" s="185"/>
      <c r="AH259" s="185"/>
      <c r="AI259" s="190"/>
      <c r="AJ259" s="190"/>
      <c r="AK259" s="190"/>
      <c r="AL259" s="190"/>
      <c r="AM259" s="190"/>
      <c r="AN259" s="188"/>
      <c r="AO259" s="190"/>
    </row>
    <row r="260" customFormat="false" ht="14.25" hidden="false" customHeight="true" outlineLevel="0" collapsed="false">
      <c r="A260" s="188" t="s">
        <v>2322</v>
      </c>
      <c r="B260" s="188" t="s">
        <v>305</v>
      </c>
      <c r="C260" s="185" t="n">
        <v>0</v>
      </c>
      <c r="D260" s="185" t="n">
        <v>200</v>
      </c>
      <c r="E260" s="185" t="n">
        <v>15616</v>
      </c>
      <c r="F260" s="188" t="s">
        <v>306</v>
      </c>
      <c r="G260" s="190" t="n">
        <v>0.00218</v>
      </c>
      <c r="H260" s="190" t="n">
        <v>0.000125</v>
      </c>
      <c r="I260" s="190" t="n">
        <v>-1.0338E-005</v>
      </c>
      <c r="J260" s="190" t="n">
        <v>-8.672E-007</v>
      </c>
      <c r="K260" s="190" t="n">
        <v>0.00219</v>
      </c>
      <c r="L260" s="190" t="n">
        <v>0.0001259</v>
      </c>
      <c r="M260" s="185" t="n">
        <v>3.29</v>
      </c>
      <c r="N260" s="185" t="n">
        <v>0</v>
      </c>
      <c r="O260" s="185" t="n">
        <v>0</v>
      </c>
      <c r="P260" s="185" t="n">
        <v>0</v>
      </c>
      <c r="Q260" s="185" t="n">
        <v>1</v>
      </c>
      <c r="R260" s="190" t="n">
        <v>2.188E-005</v>
      </c>
      <c r="S260" s="190" t="n">
        <v>1.26E-006</v>
      </c>
      <c r="T260" s="185" t="n">
        <v>4</v>
      </c>
      <c r="U260" s="185" t="n">
        <v>0</v>
      </c>
      <c r="V260" s="185" t="n">
        <v>0</v>
      </c>
      <c r="W260" s="191" t="s">
        <v>2873</v>
      </c>
      <c r="X260" s="192" t="n">
        <v>45215</v>
      </c>
      <c r="Y260" s="188" t="s">
        <v>309</v>
      </c>
      <c r="Z260" s="188"/>
      <c r="AA260" s="188"/>
      <c r="AB260" s="188"/>
      <c r="AC260" s="188"/>
      <c r="AD260" s="185"/>
      <c r="AE260" s="185"/>
      <c r="AF260" s="185"/>
      <c r="AG260" s="185"/>
      <c r="AH260" s="185"/>
      <c r="AI260" s="190"/>
      <c r="AJ260" s="190"/>
      <c r="AK260" s="190"/>
      <c r="AL260" s="190"/>
      <c r="AM260" s="190"/>
      <c r="AN260" s="188"/>
      <c r="AO260" s="190"/>
    </row>
    <row r="261" customFormat="false" ht="14.25" hidden="false" customHeight="true" outlineLevel="0" collapsed="false">
      <c r="A261" s="188" t="s">
        <v>2322</v>
      </c>
      <c r="B261" s="188" t="s">
        <v>305</v>
      </c>
      <c r="C261" s="185" t="n">
        <v>0</v>
      </c>
      <c r="D261" s="185" t="n">
        <v>200</v>
      </c>
      <c r="E261" s="185" t="n">
        <v>15616</v>
      </c>
      <c r="F261" s="188" t="s">
        <v>306</v>
      </c>
      <c r="G261" s="190" t="n">
        <v>0.00218</v>
      </c>
      <c r="H261" s="190" t="n">
        <v>0.0001255</v>
      </c>
      <c r="I261" s="190" t="n">
        <v>-1.0338E-005</v>
      </c>
      <c r="J261" s="190" t="n">
        <v>-8.672E-007</v>
      </c>
      <c r="K261" s="190" t="n">
        <v>0.00219</v>
      </c>
      <c r="L261" s="190" t="n">
        <v>0.0001263</v>
      </c>
      <c r="M261" s="185" t="n">
        <v>3.3</v>
      </c>
      <c r="N261" s="185" t="n">
        <v>0</v>
      </c>
      <c r="O261" s="185" t="n">
        <v>0</v>
      </c>
      <c r="P261" s="185" t="n">
        <v>0</v>
      </c>
      <c r="Q261" s="185" t="n">
        <v>1</v>
      </c>
      <c r="R261" s="190" t="n">
        <v>2.188E-005</v>
      </c>
      <c r="S261" s="190" t="n">
        <v>1.26E-006</v>
      </c>
      <c r="T261" s="185" t="n">
        <v>4</v>
      </c>
      <c r="U261" s="185" t="n">
        <v>0</v>
      </c>
      <c r="V261" s="185" t="n">
        <v>0</v>
      </c>
      <c r="W261" s="191" t="s">
        <v>2874</v>
      </c>
      <c r="X261" s="192" t="n">
        <v>45215</v>
      </c>
      <c r="Y261" s="188" t="s">
        <v>309</v>
      </c>
      <c r="Z261" s="188"/>
      <c r="AA261" s="188"/>
      <c r="AB261" s="188"/>
      <c r="AC261" s="188"/>
      <c r="AD261" s="185"/>
      <c r="AE261" s="185"/>
      <c r="AF261" s="185"/>
      <c r="AG261" s="185"/>
      <c r="AH261" s="185"/>
      <c r="AI261" s="190"/>
      <c r="AJ261" s="190"/>
      <c r="AK261" s="190"/>
      <c r="AL261" s="190"/>
      <c r="AM261" s="190"/>
      <c r="AN261" s="188"/>
      <c r="AO261" s="190"/>
    </row>
    <row r="262" customFormat="false" ht="14.25" hidden="false" customHeight="true" outlineLevel="0" collapsed="false">
      <c r="A262" s="188" t="s">
        <v>2322</v>
      </c>
      <c r="B262" s="188" t="s">
        <v>305</v>
      </c>
      <c r="C262" s="185" t="n">
        <v>0</v>
      </c>
      <c r="D262" s="185" t="n">
        <v>200</v>
      </c>
      <c r="E262" s="185" t="n">
        <v>15616</v>
      </c>
      <c r="F262" s="188" t="s">
        <v>306</v>
      </c>
      <c r="G262" s="190" t="n">
        <v>0.00218</v>
      </c>
      <c r="H262" s="190" t="n">
        <v>0.0001247</v>
      </c>
      <c r="I262" s="190" t="n">
        <v>-1.0338E-005</v>
      </c>
      <c r="J262" s="190" t="n">
        <v>-8.672E-007</v>
      </c>
      <c r="K262" s="190" t="n">
        <v>0.00219</v>
      </c>
      <c r="L262" s="190" t="n">
        <v>0.0001256</v>
      </c>
      <c r="M262" s="185" t="n">
        <v>3.28</v>
      </c>
      <c r="N262" s="185" t="n">
        <v>0</v>
      </c>
      <c r="O262" s="185" t="n">
        <v>0</v>
      </c>
      <c r="P262" s="185" t="n">
        <v>0</v>
      </c>
      <c r="Q262" s="185" t="n">
        <v>1</v>
      </c>
      <c r="R262" s="190" t="n">
        <v>2.188E-005</v>
      </c>
      <c r="S262" s="190" t="n">
        <v>1.26E-006</v>
      </c>
      <c r="T262" s="185" t="n">
        <v>4</v>
      </c>
      <c r="U262" s="185" t="n">
        <v>0</v>
      </c>
      <c r="V262" s="185" t="n">
        <v>0</v>
      </c>
      <c r="W262" s="191" t="s">
        <v>2875</v>
      </c>
      <c r="X262" s="192" t="n">
        <v>45215</v>
      </c>
      <c r="Y262" s="188" t="s">
        <v>309</v>
      </c>
      <c r="Z262" s="188"/>
      <c r="AA262" s="188"/>
      <c r="AB262" s="188"/>
      <c r="AC262" s="188"/>
      <c r="AD262" s="185"/>
      <c r="AE262" s="185"/>
      <c r="AF262" s="185"/>
      <c r="AG262" s="185"/>
      <c r="AH262" s="185"/>
      <c r="AI262" s="190"/>
      <c r="AJ262" s="190"/>
      <c r="AK262" s="190"/>
      <c r="AL262" s="190"/>
      <c r="AM262" s="190"/>
      <c r="AN262" s="188"/>
      <c r="AO262" s="190"/>
    </row>
    <row r="263" customFormat="false" ht="14.25" hidden="false" customHeight="true" outlineLevel="0" collapsed="false">
      <c r="A263" s="188" t="s">
        <v>2345</v>
      </c>
      <c r="B263" s="188" t="s">
        <v>305</v>
      </c>
      <c r="C263" s="185" t="n">
        <v>0</v>
      </c>
      <c r="D263" s="185" t="n">
        <v>200</v>
      </c>
      <c r="E263" s="185" t="n">
        <v>15616</v>
      </c>
      <c r="F263" s="188" t="s">
        <v>306</v>
      </c>
      <c r="G263" s="190" t="n">
        <v>0.00407</v>
      </c>
      <c r="H263" s="190" t="n">
        <v>0.0001991</v>
      </c>
      <c r="I263" s="190" t="n">
        <v>-1.0338E-005</v>
      </c>
      <c r="J263" s="190" t="n">
        <v>-8.672E-007</v>
      </c>
      <c r="K263" s="190" t="n">
        <v>0.00408</v>
      </c>
      <c r="L263" s="190" t="n">
        <v>0.0002</v>
      </c>
      <c r="M263" s="185" t="n">
        <v>2.8</v>
      </c>
      <c r="N263" s="185" t="n">
        <v>0</v>
      </c>
      <c r="O263" s="185" t="n">
        <v>0</v>
      </c>
      <c r="P263" s="185" t="n">
        <v>0</v>
      </c>
      <c r="Q263" s="185" t="n">
        <v>1</v>
      </c>
      <c r="R263" s="190" t="n">
        <v>4.083E-005</v>
      </c>
      <c r="S263" s="190" t="n">
        <v>2E-006</v>
      </c>
      <c r="T263" s="185" t="n">
        <v>4</v>
      </c>
      <c r="U263" s="185" t="n">
        <v>0</v>
      </c>
      <c r="V263" s="185" t="n">
        <v>0</v>
      </c>
      <c r="W263" s="191" t="s">
        <v>2876</v>
      </c>
      <c r="X263" s="192" t="n">
        <v>45215</v>
      </c>
      <c r="Y263" s="188" t="s">
        <v>309</v>
      </c>
      <c r="Z263" s="188"/>
      <c r="AA263" s="188"/>
      <c r="AB263" s="188"/>
      <c r="AC263" s="188"/>
      <c r="AD263" s="185"/>
      <c r="AE263" s="185"/>
      <c r="AF263" s="185"/>
      <c r="AG263" s="185"/>
      <c r="AH263" s="185"/>
      <c r="AI263" s="190"/>
      <c r="AJ263" s="190"/>
      <c r="AK263" s="190"/>
      <c r="AL263" s="190"/>
      <c r="AM263" s="190"/>
      <c r="AN263" s="188"/>
      <c r="AO263" s="190"/>
    </row>
    <row r="264" customFormat="false" ht="14.25" hidden="false" customHeight="true" outlineLevel="0" collapsed="false">
      <c r="A264" s="188" t="s">
        <v>2345</v>
      </c>
      <c r="B264" s="188" t="s">
        <v>305</v>
      </c>
      <c r="C264" s="185" t="n">
        <v>0</v>
      </c>
      <c r="D264" s="185" t="n">
        <v>200</v>
      </c>
      <c r="E264" s="185" t="n">
        <v>15616</v>
      </c>
      <c r="F264" s="188" t="s">
        <v>306</v>
      </c>
      <c r="G264" s="190" t="n">
        <v>0.00407</v>
      </c>
      <c r="H264" s="190" t="n">
        <v>0.0001986</v>
      </c>
      <c r="I264" s="190" t="n">
        <v>-1.0338E-005</v>
      </c>
      <c r="J264" s="190" t="n">
        <v>-8.672E-007</v>
      </c>
      <c r="K264" s="190" t="n">
        <v>0.00408</v>
      </c>
      <c r="L264" s="190" t="n">
        <v>0.0001995</v>
      </c>
      <c r="M264" s="185" t="n">
        <v>2.8</v>
      </c>
      <c r="N264" s="185" t="n">
        <v>0</v>
      </c>
      <c r="O264" s="185" t="n">
        <v>0</v>
      </c>
      <c r="P264" s="185" t="n">
        <v>0</v>
      </c>
      <c r="Q264" s="185" t="n">
        <v>1</v>
      </c>
      <c r="R264" s="190" t="n">
        <v>4.082E-005</v>
      </c>
      <c r="S264" s="190" t="n">
        <v>2E-006</v>
      </c>
      <c r="T264" s="185" t="n">
        <v>4</v>
      </c>
      <c r="U264" s="185" t="n">
        <v>0</v>
      </c>
      <c r="V264" s="185" t="n">
        <v>0</v>
      </c>
      <c r="W264" s="191" t="s">
        <v>2877</v>
      </c>
      <c r="X264" s="192" t="n">
        <v>45215</v>
      </c>
      <c r="Y264" s="188" t="s">
        <v>309</v>
      </c>
      <c r="Z264" s="188"/>
      <c r="AA264" s="188"/>
      <c r="AB264" s="188"/>
      <c r="AC264" s="188"/>
      <c r="AD264" s="185"/>
      <c r="AE264" s="185"/>
      <c r="AF264" s="185"/>
      <c r="AG264" s="185"/>
      <c r="AH264" s="185"/>
      <c r="AI264" s="190"/>
      <c r="AJ264" s="190"/>
      <c r="AK264" s="190"/>
      <c r="AL264" s="190"/>
      <c r="AM264" s="190"/>
      <c r="AN264" s="188"/>
      <c r="AO264" s="190"/>
    </row>
    <row r="265" customFormat="false" ht="14.25" hidden="false" customHeight="true" outlineLevel="0" collapsed="false">
      <c r="A265" s="188" t="s">
        <v>2345</v>
      </c>
      <c r="B265" s="188" t="s">
        <v>305</v>
      </c>
      <c r="C265" s="185" t="n">
        <v>0</v>
      </c>
      <c r="D265" s="185" t="n">
        <v>200</v>
      </c>
      <c r="E265" s="185" t="n">
        <v>15616</v>
      </c>
      <c r="F265" s="188" t="s">
        <v>306</v>
      </c>
      <c r="G265" s="190" t="n">
        <v>0.00407</v>
      </c>
      <c r="H265" s="190" t="n">
        <v>0.0001988</v>
      </c>
      <c r="I265" s="190" t="n">
        <v>-1.0338E-005</v>
      </c>
      <c r="J265" s="190" t="n">
        <v>-8.672E-007</v>
      </c>
      <c r="K265" s="190" t="n">
        <v>0.00408</v>
      </c>
      <c r="L265" s="190" t="n">
        <v>0.0001997</v>
      </c>
      <c r="M265" s="185" t="n">
        <v>2.8</v>
      </c>
      <c r="N265" s="185" t="n">
        <v>0</v>
      </c>
      <c r="O265" s="185" t="n">
        <v>0</v>
      </c>
      <c r="P265" s="185" t="n">
        <v>0</v>
      </c>
      <c r="Q265" s="185" t="n">
        <v>1</v>
      </c>
      <c r="R265" s="190" t="n">
        <v>4.083E-005</v>
      </c>
      <c r="S265" s="190" t="n">
        <v>2E-006</v>
      </c>
      <c r="T265" s="185" t="n">
        <v>4</v>
      </c>
      <c r="U265" s="185" t="n">
        <v>0</v>
      </c>
      <c r="V265" s="185" t="n">
        <v>0</v>
      </c>
      <c r="W265" s="191" t="s">
        <v>2878</v>
      </c>
      <c r="X265" s="192" t="n">
        <v>45215</v>
      </c>
      <c r="Y265" s="188" t="s">
        <v>309</v>
      </c>
      <c r="Z265" s="188"/>
      <c r="AA265" s="188"/>
      <c r="AB265" s="188"/>
      <c r="AC265" s="188"/>
      <c r="AD265" s="185"/>
      <c r="AE265" s="185"/>
      <c r="AF265" s="185"/>
      <c r="AG265" s="185"/>
      <c r="AH265" s="185"/>
      <c r="AI265" s="190"/>
      <c r="AJ265" s="190"/>
      <c r="AK265" s="190"/>
      <c r="AL265" s="190"/>
      <c r="AM265" s="190"/>
      <c r="AN265" s="188"/>
      <c r="AO265" s="190"/>
    </row>
    <row r="266" customFormat="false" ht="14.25" hidden="false" customHeight="true" outlineLevel="0" collapsed="false">
      <c r="A266" s="188" t="s">
        <v>2365</v>
      </c>
      <c r="B266" s="188" t="s">
        <v>305</v>
      </c>
      <c r="C266" s="185" t="n">
        <v>0</v>
      </c>
      <c r="D266" s="185" t="n">
        <v>200</v>
      </c>
      <c r="E266" s="185" t="n">
        <v>15616</v>
      </c>
      <c r="F266" s="188" t="s">
        <v>306</v>
      </c>
      <c r="G266" s="190" t="n">
        <v>0.00153</v>
      </c>
      <c r="H266" s="190" t="n">
        <v>0.0001075</v>
      </c>
      <c r="I266" s="190" t="n">
        <v>-1.0338E-005</v>
      </c>
      <c r="J266" s="190" t="n">
        <v>-8.672E-007</v>
      </c>
      <c r="K266" s="190" t="n">
        <v>0.00154</v>
      </c>
      <c r="L266" s="190" t="n">
        <v>0.0001084</v>
      </c>
      <c r="M266" s="185" t="n">
        <v>4.01</v>
      </c>
      <c r="N266" s="185" t="n">
        <v>0</v>
      </c>
      <c r="O266" s="185" t="n">
        <v>0</v>
      </c>
      <c r="P266" s="185" t="n">
        <v>0</v>
      </c>
      <c r="Q266" s="185" t="n">
        <v>1</v>
      </c>
      <c r="R266" s="190" t="n">
        <v>1.545E-005</v>
      </c>
      <c r="S266" s="190" t="n">
        <v>1.08E-006</v>
      </c>
      <c r="T266" s="185" t="n">
        <v>4</v>
      </c>
      <c r="U266" s="185" t="n">
        <v>0</v>
      </c>
      <c r="V266" s="185" t="n">
        <v>0</v>
      </c>
      <c r="W266" s="191" t="s">
        <v>2879</v>
      </c>
      <c r="X266" s="192" t="n">
        <v>45215</v>
      </c>
      <c r="Y266" s="188" t="s">
        <v>309</v>
      </c>
      <c r="Z266" s="188"/>
      <c r="AA266" s="188"/>
      <c r="AB266" s="188"/>
      <c r="AC266" s="188"/>
      <c r="AD266" s="185"/>
      <c r="AE266" s="185"/>
      <c r="AF266" s="185"/>
      <c r="AG266" s="185"/>
      <c r="AH266" s="185"/>
      <c r="AI266" s="190"/>
      <c r="AJ266" s="190"/>
      <c r="AK266" s="190"/>
      <c r="AL266" s="190"/>
      <c r="AM266" s="190"/>
      <c r="AN266" s="188"/>
      <c r="AO266" s="190"/>
    </row>
    <row r="267" customFormat="false" ht="14.25" hidden="false" customHeight="true" outlineLevel="0" collapsed="false">
      <c r="A267" s="188" t="s">
        <v>2365</v>
      </c>
      <c r="B267" s="188" t="s">
        <v>305</v>
      </c>
      <c r="C267" s="185" t="n">
        <v>0</v>
      </c>
      <c r="D267" s="185" t="n">
        <v>200</v>
      </c>
      <c r="E267" s="185" t="n">
        <v>15616</v>
      </c>
      <c r="F267" s="188" t="s">
        <v>306</v>
      </c>
      <c r="G267" s="190" t="n">
        <v>0.00153</v>
      </c>
      <c r="H267" s="190" t="n">
        <v>0.0001074</v>
      </c>
      <c r="I267" s="190" t="n">
        <v>-1.0338E-005</v>
      </c>
      <c r="J267" s="190" t="n">
        <v>-8.672E-007</v>
      </c>
      <c r="K267" s="190" t="n">
        <v>0.00154</v>
      </c>
      <c r="L267" s="190" t="n">
        <v>0.0001082</v>
      </c>
      <c r="M267" s="185" t="n">
        <v>4.01</v>
      </c>
      <c r="N267" s="185" t="n">
        <v>0</v>
      </c>
      <c r="O267" s="185" t="n">
        <v>0</v>
      </c>
      <c r="P267" s="185" t="n">
        <v>0</v>
      </c>
      <c r="Q267" s="185" t="n">
        <v>1</v>
      </c>
      <c r="R267" s="190" t="n">
        <v>1.544E-005</v>
      </c>
      <c r="S267" s="190" t="n">
        <v>1.08E-006</v>
      </c>
      <c r="T267" s="185" t="n">
        <v>4</v>
      </c>
      <c r="U267" s="185" t="n">
        <v>0</v>
      </c>
      <c r="V267" s="185" t="n">
        <v>0</v>
      </c>
      <c r="W267" s="191" t="s">
        <v>2880</v>
      </c>
      <c r="X267" s="192" t="n">
        <v>45215</v>
      </c>
      <c r="Y267" s="188" t="s">
        <v>309</v>
      </c>
      <c r="Z267" s="188"/>
      <c r="AA267" s="188"/>
      <c r="AB267" s="188"/>
      <c r="AC267" s="188"/>
      <c r="AD267" s="185"/>
      <c r="AE267" s="185"/>
      <c r="AF267" s="185"/>
      <c r="AG267" s="185"/>
      <c r="AH267" s="185"/>
      <c r="AI267" s="190"/>
      <c r="AJ267" s="190"/>
      <c r="AK267" s="190"/>
      <c r="AL267" s="190"/>
      <c r="AM267" s="190"/>
      <c r="AN267" s="188"/>
      <c r="AO267" s="190"/>
    </row>
    <row r="268" customFormat="false" ht="14.25" hidden="false" customHeight="true" outlineLevel="0" collapsed="false">
      <c r="A268" s="188" t="s">
        <v>2365</v>
      </c>
      <c r="B268" s="188" t="s">
        <v>305</v>
      </c>
      <c r="C268" s="185" t="n">
        <v>0</v>
      </c>
      <c r="D268" s="185" t="n">
        <v>200</v>
      </c>
      <c r="E268" s="185" t="n">
        <v>15616</v>
      </c>
      <c r="F268" s="188" t="s">
        <v>306</v>
      </c>
      <c r="G268" s="190" t="n">
        <v>0.00153</v>
      </c>
      <c r="H268" s="190" t="n">
        <v>0.0001073</v>
      </c>
      <c r="I268" s="190" t="n">
        <v>-1.0338E-005</v>
      </c>
      <c r="J268" s="190" t="n">
        <v>-8.672E-007</v>
      </c>
      <c r="K268" s="190" t="n">
        <v>0.00154</v>
      </c>
      <c r="L268" s="190" t="n">
        <v>0.0001081</v>
      </c>
      <c r="M268" s="185" t="n">
        <v>4.01</v>
      </c>
      <c r="N268" s="185" t="n">
        <v>0</v>
      </c>
      <c r="O268" s="185" t="n">
        <v>0</v>
      </c>
      <c r="P268" s="185" t="n">
        <v>0</v>
      </c>
      <c r="Q268" s="185" t="n">
        <v>1</v>
      </c>
      <c r="R268" s="190" t="n">
        <v>1.545E-005</v>
      </c>
      <c r="S268" s="190" t="n">
        <v>1.08E-006</v>
      </c>
      <c r="T268" s="185" t="n">
        <v>4</v>
      </c>
      <c r="U268" s="185" t="n">
        <v>0</v>
      </c>
      <c r="V268" s="185" t="n">
        <v>0</v>
      </c>
      <c r="W268" s="191" t="s">
        <v>2881</v>
      </c>
      <c r="X268" s="192" t="n">
        <v>45215</v>
      </c>
      <c r="Y268" s="188" t="s">
        <v>309</v>
      </c>
      <c r="Z268" s="188"/>
      <c r="AA268" s="188"/>
      <c r="AB268" s="188"/>
      <c r="AC268" s="188"/>
      <c r="AD268" s="185"/>
      <c r="AE268" s="185"/>
      <c r="AF268" s="185"/>
      <c r="AG268" s="185"/>
      <c r="AH268" s="185"/>
      <c r="AI268" s="190"/>
      <c r="AJ268" s="190"/>
      <c r="AK268" s="190"/>
      <c r="AL268" s="190"/>
      <c r="AM268" s="190"/>
      <c r="AN268" s="188"/>
      <c r="AO268" s="190"/>
    </row>
    <row r="269" customFormat="false" ht="14.25" hidden="false" customHeight="true" outlineLevel="0" collapsed="false">
      <c r="A269" s="188" t="s">
        <v>2387</v>
      </c>
      <c r="B269" s="188" t="s">
        <v>305</v>
      </c>
      <c r="C269" s="185" t="n">
        <v>0</v>
      </c>
      <c r="D269" s="185" t="n">
        <v>200</v>
      </c>
      <c r="E269" s="185" t="n">
        <v>15616</v>
      </c>
      <c r="F269" s="188" t="s">
        <v>306</v>
      </c>
      <c r="G269" s="190" t="n">
        <v>0.00131</v>
      </c>
      <c r="H269" s="190" t="n">
        <v>9.46E-005</v>
      </c>
      <c r="I269" s="190" t="n">
        <v>-1.0338E-005</v>
      </c>
      <c r="J269" s="190" t="n">
        <v>-8.672E-007</v>
      </c>
      <c r="K269" s="190" t="n">
        <v>0.00132</v>
      </c>
      <c r="L269" s="190" t="n">
        <v>9.54E-005</v>
      </c>
      <c r="M269" s="185" t="n">
        <v>4.13</v>
      </c>
      <c r="N269" s="185" t="n">
        <v>0</v>
      </c>
      <c r="O269" s="185" t="n">
        <v>0</v>
      </c>
      <c r="P269" s="185" t="n">
        <v>0</v>
      </c>
      <c r="Q269" s="185" t="n">
        <v>1</v>
      </c>
      <c r="R269" s="190" t="n">
        <v>1.323E-005</v>
      </c>
      <c r="S269" s="190" t="n">
        <v>9.544E-007</v>
      </c>
      <c r="T269" s="185" t="n">
        <v>4</v>
      </c>
      <c r="U269" s="185" t="n">
        <v>0</v>
      </c>
      <c r="V269" s="185" t="n">
        <v>0</v>
      </c>
      <c r="W269" s="191" t="s">
        <v>2882</v>
      </c>
      <c r="X269" s="192" t="n">
        <v>45215</v>
      </c>
      <c r="Y269" s="188" t="s">
        <v>309</v>
      </c>
      <c r="Z269" s="188"/>
      <c r="AA269" s="188"/>
      <c r="AB269" s="188"/>
      <c r="AC269" s="188"/>
      <c r="AD269" s="185"/>
      <c r="AE269" s="185"/>
      <c r="AF269" s="185"/>
      <c r="AG269" s="185"/>
      <c r="AH269" s="185"/>
      <c r="AI269" s="190"/>
      <c r="AJ269" s="190"/>
      <c r="AK269" s="190"/>
      <c r="AL269" s="190"/>
      <c r="AM269" s="190"/>
      <c r="AN269" s="188"/>
      <c r="AO269" s="190"/>
    </row>
    <row r="270" customFormat="false" ht="14.25" hidden="false" customHeight="true" outlineLevel="0" collapsed="false">
      <c r="A270" s="188" t="s">
        <v>2387</v>
      </c>
      <c r="B270" s="188" t="s">
        <v>305</v>
      </c>
      <c r="C270" s="185" t="n">
        <v>0</v>
      </c>
      <c r="D270" s="185" t="n">
        <v>200</v>
      </c>
      <c r="E270" s="185" t="n">
        <v>15616</v>
      </c>
      <c r="F270" s="188" t="s">
        <v>306</v>
      </c>
      <c r="G270" s="190" t="n">
        <v>0.00131</v>
      </c>
      <c r="H270" s="190" t="n">
        <v>9.47E-005</v>
      </c>
      <c r="I270" s="190" t="n">
        <v>-1.0338E-005</v>
      </c>
      <c r="J270" s="190" t="n">
        <v>-8.672E-007</v>
      </c>
      <c r="K270" s="190" t="n">
        <v>0.00132</v>
      </c>
      <c r="L270" s="190" t="n">
        <v>9.56E-005</v>
      </c>
      <c r="M270" s="185" t="n">
        <v>4.13</v>
      </c>
      <c r="N270" s="185" t="n">
        <v>0</v>
      </c>
      <c r="O270" s="185" t="n">
        <v>0</v>
      </c>
      <c r="P270" s="185" t="n">
        <v>0</v>
      </c>
      <c r="Q270" s="185" t="n">
        <v>1</v>
      </c>
      <c r="R270" s="190" t="n">
        <v>1.323E-005</v>
      </c>
      <c r="S270" s="190" t="n">
        <v>9.559E-007</v>
      </c>
      <c r="T270" s="185" t="n">
        <v>4</v>
      </c>
      <c r="U270" s="185" t="n">
        <v>0</v>
      </c>
      <c r="V270" s="185" t="n">
        <v>0</v>
      </c>
      <c r="W270" s="191" t="s">
        <v>2883</v>
      </c>
      <c r="X270" s="192" t="n">
        <v>45215</v>
      </c>
      <c r="Y270" s="188" t="s">
        <v>309</v>
      </c>
      <c r="Z270" s="188"/>
      <c r="AA270" s="188"/>
      <c r="AB270" s="188"/>
      <c r="AC270" s="188"/>
      <c r="AD270" s="185"/>
      <c r="AE270" s="185"/>
      <c r="AF270" s="185"/>
      <c r="AG270" s="185"/>
      <c r="AH270" s="185"/>
      <c r="AI270" s="190"/>
      <c r="AJ270" s="190"/>
      <c r="AK270" s="190"/>
      <c r="AL270" s="190"/>
      <c r="AM270" s="190"/>
      <c r="AN270" s="188"/>
      <c r="AO270" s="190"/>
    </row>
    <row r="271" customFormat="false" ht="14.25" hidden="false" customHeight="true" outlineLevel="0" collapsed="false">
      <c r="A271" s="188" t="s">
        <v>2387</v>
      </c>
      <c r="B271" s="188" t="s">
        <v>305</v>
      </c>
      <c r="C271" s="185" t="n">
        <v>0</v>
      </c>
      <c r="D271" s="185" t="n">
        <v>200</v>
      </c>
      <c r="E271" s="185" t="n">
        <v>15616</v>
      </c>
      <c r="F271" s="188" t="s">
        <v>306</v>
      </c>
      <c r="G271" s="190" t="n">
        <v>0.00131</v>
      </c>
      <c r="H271" s="190" t="n">
        <v>9.44E-005</v>
      </c>
      <c r="I271" s="190" t="n">
        <v>-1.0338E-005</v>
      </c>
      <c r="J271" s="190" t="n">
        <v>-8.672E-007</v>
      </c>
      <c r="K271" s="190" t="n">
        <v>0.00132</v>
      </c>
      <c r="L271" s="190" t="n">
        <v>9.53E-005</v>
      </c>
      <c r="M271" s="185" t="n">
        <v>4.12</v>
      </c>
      <c r="N271" s="185" t="n">
        <v>0</v>
      </c>
      <c r="O271" s="185" t="n">
        <v>0</v>
      </c>
      <c r="P271" s="185" t="n">
        <v>0</v>
      </c>
      <c r="Q271" s="185" t="n">
        <v>1</v>
      </c>
      <c r="R271" s="190" t="n">
        <v>1.323E-005</v>
      </c>
      <c r="S271" s="190" t="n">
        <v>9.527E-007</v>
      </c>
      <c r="T271" s="185" t="n">
        <v>4</v>
      </c>
      <c r="U271" s="185" t="n">
        <v>0</v>
      </c>
      <c r="V271" s="185" t="n">
        <v>0</v>
      </c>
      <c r="W271" s="191" t="s">
        <v>2884</v>
      </c>
      <c r="X271" s="192" t="n">
        <v>45215</v>
      </c>
      <c r="Y271" s="188" t="s">
        <v>309</v>
      </c>
      <c r="Z271" s="188"/>
      <c r="AA271" s="188"/>
      <c r="AB271" s="188"/>
      <c r="AC271" s="188"/>
      <c r="AD271" s="185"/>
      <c r="AE271" s="185"/>
      <c r="AF271" s="185"/>
      <c r="AG271" s="185"/>
      <c r="AH271" s="185"/>
      <c r="AI271" s="190"/>
      <c r="AJ271" s="190"/>
      <c r="AK271" s="190"/>
      <c r="AL271" s="190"/>
      <c r="AM271" s="190"/>
      <c r="AN271" s="188"/>
      <c r="AO271" s="190"/>
    </row>
    <row r="272" customFormat="false" ht="14.25" hidden="false" customHeight="true" outlineLevel="0" collapsed="false">
      <c r="A272" s="188" t="s">
        <v>2407</v>
      </c>
      <c r="B272" s="188" t="s">
        <v>305</v>
      </c>
      <c r="C272" s="185" t="n">
        <v>0</v>
      </c>
      <c r="D272" s="185" t="n">
        <v>200</v>
      </c>
      <c r="E272" s="185" t="n">
        <v>15616</v>
      </c>
      <c r="F272" s="188" t="s">
        <v>306</v>
      </c>
      <c r="G272" s="190" t="n">
        <v>0.000587</v>
      </c>
      <c r="H272" s="190" t="n">
        <v>2.594E-005</v>
      </c>
      <c r="I272" s="190" t="n">
        <v>-1.0338E-005</v>
      </c>
      <c r="J272" s="190" t="n">
        <v>-8.672E-007</v>
      </c>
      <c r="K272" s="190" t="n">
        <v>0.0005976</v>
      </c>
      <c r="L272" s="190" t="n">
        <v>2.681E-005</v>
      </c>
      <c r="M272" s="185" t="n">
        <v>2.57</v>
      </c>
      <c r="N272" s="185" t="n">
        <v>0</v>
      </c>
      <c r="O272" s="185" t="n">
        <v>0</v>
      </c>
      <c r="P272" s="185" t="n">
        <v>0</v>
      </c>
      <c r="Q272" s="185" t="n">
        <v>1</v>
      </c>
      <c r="R272" s="190" t="n">
        <v>5.98E-006</v>
      </c>
      <c r="S272" s="190" t="n">
        <v>2.681E-007</v>
      </c>
      <c r="T272" s="185" t="n">
        <v>3</v>
      </c>
      <c r="U272" s="185" t="n">
        <v>0</v>
      </c>
      <c r="V272" s="185" t="n">
        <v>0</v>
      </c>
      <c r="W272" s="191" t="s">
        <v>2885</v>
      </c>
      <c r="X272" s="192" t="n">
        <v>45215</v>
      </c>
      <c r="Y272" s="188" t="s">
        <v>309</v>
      </c>
      <c r="Z272" s="188"/>
      <c r="AA272" s="188"/>
      <c r="AB272" s="188"/>
      <c r="AC272" s="188"/>
      <c r="AD272" s="185"/>
      <c r="AE272" s="185"/>
      <c r="AF272" s="185"/>
      <c r="AG272" s="185"/>
      <c r="AH272" s="185"/>
      <c r="AI272" s="190"/>
      <c r="AJ272" s="190"/>
      <c r="AK272" s="190"/>
      <c r="AL272" s="190"/>
      <c r="AM272" s="190"/>
      <c r="AN272" s="188"/>
      <c r="AO272" s="190"/>
    </row>
    <row r="273" customFormat="false" ht="14.25" hidden="false" customHeight="true" outlineLevel="0" collapsed="false">
      <c r="A273" s="188" t="s">
        <v>2407</v>
      </c>
      <c r="B273" s="188" t="s">
        <v>305</v>
      </c>
      <c r="C273" s="185" t="n">
        <v>0</v>
      </c>
      <c r="D273" s="185" t="n">
        <v>200</v>
      </c>
      <c r="E273" s="185" t="n">
        <v>15616</v>
      </c>
      <c r="F273" s="188" t="s">
        <v>306</v>
      </c>
      <c r="G273" s="190" t="n">
        <v>0.000587</v>
      </c>
      <c r="H273" s="190" t="n">
        <v>2.629E-005</v>
      </c>
      <c r="I273" s="190" t="n">
        <v>-1.0338E-005</v>
      </c>
      <c r="J273" s="190" t="n">
        <v>-8.672E-007</v>
      </c>
      <c r="K273" s="190" t="n">
        <v>0.00059728</v>
      </c>
      <c r="L273" s="190" t="n">
        <v>2.716E-005</v>
      </c>
      <c r="M273" s="185" t="n">
        <v>2.6</v>
      </c>
      <c r="N273" s="185" t="n">
        <v>0</v>
      </c>
      <c r="O273" s="185" t="n">
        <v>0</v>
      </c>
      <c r="P273" s="185" t="n">
        <v>0</v>
      </c>
      <c r="Q273" s="185" t="n">
        <v>1</v>
      </c>
      <c r="R273" s="190" t="n">
        <v>5.97E-006</v>
      </c>
      <c r="S273" s="190" t="n">
        <v>2.716E-007</v>
      </c>
      <c r="T273" s="185" t="n">
        <v>3</v>
      </c>
      <c r="U273" s="185" t="n">
        <v>0</v>
      </c>
      <c r="V273" s="185" t="n">
        <v>0</v>
      </c>
      <c r="W273" s="191" t="s">
        <v>2886</v>
      </c>
      <c r="X273" s="192" t="n">
        <v>45215</v>
      </c>
      <c r="Y273" s="188" t="s">
        <v>309</v>
      </c>
      <c r="Z273" s="188"/>
      <c r="AA273" s="188"/>
      <c r="AB273" s="188"/>
      <c r="AC273" s="188"/>
      <c r="AD273" s="185"/>
      <c r="AE273" s="185"/>
      <c r="AF273" s="185"/>
      <c r="AG273" s="185"/>
      <c r="AH273" s="185"/>
      <c r="AI273" s="190"/>
      <c r="AJ273" s="190"/>
      <c r="AK273" s="190"/>
      <c r="AL273" s="190"/>
      <c r="AM273" s="190"/>
      <c r="AN273" s="188"/>
      <c r="AO273" s="190"/>
    </row>
    <row r="274" customFormat="false" ht="14.25" hidden="false" customHeight="true" outlineLevel="0" collapsed="false">
      <c r="A274" s="188" t="s">
        <v>2407</v>
      </c>
      <c r="B274" s="188" t="s">
        <v>305</v>
      </c>
      <c r="C274" s="185" t="n">
        <v>0</v>
      </c>
      <c r="D274" s="185" t="n">
        <v>200</v>
      </c>
      <c r="E274" s="185" t="n">
        <v>15616</v>
      </c>
      <c r="F274" s="188" t="s">
        <v>306</v>
      </c>
      <c r="G274" s="190" t="n">
        <v>0.000586</v>
      </c>
      <c r="H274" s="190" t="n">
        <v>2.597E-005</v>
      </c>
      <c r="I274" s="190" t="n">
        <v>-1.0338E-005</v>
      </c>
      <c r="J274" s="190" t="n">
        <v>-8.672E-007</v>
      </c>
      <c r="K274" s="190" t="n">
        <v>0.00059665</v>
      </c>
      <c r="L274" s="190" t="n">
        <v>2.684E-005</v>
      </c>
      <c r="M274" s="185" t="n">
        <v>2.58</v>
      </c>
      <c r="N274" s="185" t="n">
        <v>0</v>
      </c>
      <c r="O274" s="185" t="n">
        <v>0</v>
      </c>
      <c r="P274" s="185" t="n">
        <v>0</v>
      </c>
      <c r="Q274" s="185" t="n">
        <v>1</v>
      </c>
      <c r="R274" s="190" t="n">
        <v>5.97E-006</v>
      </c>
      <c r="S274" s="190" t="n">
        <v>2.684E-007</v>
      </c>
      <c r="T274" s="185" t="n">
        <v>3</v>
      </c>
      <c r="U274" s="185" t="n">
        <v>0</v>
      </c>
      <c r="V274" s="185" t="n">
        <v>0</v>
      </c>
      <c r="W274" s="191" t="s">
        <v>2887</v>
      </c>
      <c r="X274" s="192" t="n">
        <v>45215</v>
      </c>
      <c r="Y274" s="188" t="s">
        <v>309</v>
      </c>
      <c r="Z274" s="188"/>
      <c r="AA274" s="188"/>
      <c r="AB274" s="188"/>
      <c r="AC274" s="188"/>
      <c r="AD274" s="185"/>
      <c r="AE274" s="185"/>
      <c r="AF274" s="185"/>
      <c r="AG274" s="185"/>
      <c r="AH274" s="185"/>
      <c r="AI274" s="190"/>
      <c r="AJ274" s="190"/>
      <c r="AK274" s="190"/>
      <c r="AL274" s="190"/>
      <c r="AM274" s="190"/>
      <c r="AN274" s="188"/>
      <c r="AO274" s="190"/>
    </row>
    <row r="275" customFormat="false" ht="14.25" hidden="false" customHeight="true" outlineLevel="0" collapsed="false">
      <c r="A275" s="188" t="s">
        <v>2428</v>
      </c>
      <c r="B275" s="188" t="s">
        <v>305</v>
      </c>
      <c r="C275" s="185" t="n">
        <v>0</v>
      </c>
      <c r="D275" s="185" t="n">
        <v>200</v>
      </c>
      <c r="E275" s="185" t="n">
        <v>15616</v>
      </c>
      <c r="F275" s="188" t="s">
        <v>306</v>
      </c>
      <c r="G275" s="190" t="n">
        <v>0.00332</v>
      </c>
      <c r="H275" s="190" t="n">
        <v>0.0001828</v>
      </c>
      <c r="I275" s="190" t="n">
        <v>-1.0338E-005</v>
      </c>
      <c r="J275" s="190" t="n">
        <v>-8.672E-007</v>
      </c>
      <c r="K275" s="190" t="n">
        <v>0.00333</v>
      </c>
      <c r="L275" s="190" t="n">
        <v>0.0001837</v>
      </c>
      <c r="M275" s="185" t="n">
        <v>3.15</v>
      </c>
      <c r="N275" s="185" t="n">
        <v>0</v>
      </c>
      <c r="O275" s="185" t="n">
        <v>0</v>
      </c>
      <c r="P275" s="185" t="n">
        <v>0</v>
      </c>
      <c r="Q275" s="185" t="n">
        <v>1</v>
      </c>
      <c r="R275" s="190" t="n">
        <v>3.332E-005</v>
      </c>
      <c r="S275" s="190" t="n">
        <v>1.84E-006</v>
      </c>
      <c r="T275" s="185" t="n">
        <v>4</v>
      </c>
      <c r="U275" s="185" t="n">
        <v>0</v>
      </c>
      <c r="V275" s="185" t="n">
        <v>0</v>
      </c>
      <c r="W275" s="191" t="s">
        <v>2888</v>
      </c>
      <c r="X275" s="192" t="n">
        <v>45215</v>
      </c>
      <c r="Y275" s="188" t="s">
        <v>309</v>
      </c>
      <c r="Z275" s="188"/>
      <c r="AA275" s="188"/>
      <c r="AB275" s="188"/>
      <c r="AC275" s="188"/>
      <c r="AD275" s="185"/>
      <c r="AE275" s="185"/>
      <c r="AF275" s="185"/>
      <c r="AG275" s="185"/>
      <c r="AH275" s="185"/>
      <c r="AI275" s="190"/>
      <c r="AJ275" s="190"/>
      <c r="AK275" s="190"/>
      <c r="AL275" s="190"/>
      <c r="AM275" s="190"/>
      <c r="AN275" s="188"/>
      <c r="AO275" s="190"/>
    </row>
    <row r="276" customFormat="false" ht="14.25" hidden="false" customHeight="true" outlineLevel="0" collapsed="false">
      <c r="A276" s="188" t="s">
        <v>2428</v>
      </c>
      <c r="B276" s="188" t="s">
        <v>305</v>
      </c>
      <c r="C276" s="185" t="n">
        <v>0</v>
      </c>
      <c r="D276" s="185" t="n">
        <v>200</v>
      </c>
      <c r="E276" s="185" t="n">
        <v>15616</v>
      </c>
      <c r="F276" s="188" t="s">
        <v>306</v>
      </c>
      <c r="G276" s="190" t="n">
        <v>0.00332</v>
      </c>
      <c r="H276" s="190" t="n">
        <v>0.0001826</v>
      </c>
      <c r="I276" s="190" t="n">
        <v>-1.0338E-005</v>
      </c>
      <c r="J276" s="190" t="n">
        <v>-8.672E-007</v>
      </c>
      <c r="K276" s="190" t="n">
        <v>0.00333</v>
      </c>
      <c r="L276" s="190" t="n">
        <v>0.0001835</v>
      </c>
      <c r="M276" s="185" t="n">
        <v>3.15</v>
      </c>
      <c r="N276" s="185" t="n">
        <v>0</v>
      </c>
      <c r="O276" s="185" t="n">
        <v>0</v>
      </c>
      <c r="P276" s="185" t="n">
        <v>0</v>
      </c>
      <c r="Q276" s="185" t="n">
        <v>1</v>
      </c>
      <c r="R276" s="190" t="n">
        <v>3.332E-005</v>
      </c>
      <c r="S276" s="190" t="n">
        <v>1.83E-006</v>
      </c>
      <c r="T276" s="185" t="n">
        <v>4</v>
      </c>
      <c r="U276" s="185" t="n">
        <v>0</v>
      </c>
      <c r="V276" s="185" t="n">
        <v>0</v>
      </c>
      <c r="W276" s="191" t="s">
        <v>2889</v>
      </c>
      <c r="X276" s="192" t="n">
        <v>45215</v>
      </c>
      <c r="Y276" s="188" t="s">
        <v>309</v>
      </c>
      <c r="Z276" s="188"/>
      <c r="AA276" s="188"/>
      <c r="AB276" s="188"/>
      <c r="AC276" s="188"/>
      <c r="AD276" s="185"/>
      <c r="AE276" s="185"/>
      <c r="AF276" s="185"/>
      <c r="AG276" s="185"/>
      <c r="AH276" s="185"/>
      <c r="AI276" s="190"/>
      <c r="AJ276" s="190"/>
      <c r="AK276" s="190"/>
      <c r="AL276" s="190"/>
      <c r="AM276" s="190"/>
      <c r="AN276" s="188"/>
      <c r="AO276" s="190"/>
    </row>
    <row r="277" customFormat="false" ht="14.25" hidden="false" customHeight="true" outlineLevel="0" collapsed="false">
      <c r="A277" s="188" t="s">
        <v>2428</v>
      </c>
      <c r="B277" s="188" t="s">
        <v>305</v>
      </c>
      <c r="C277" s="185" t="n">
        <v>0</v>
      </c>
      <c r="D277" s="185" t="n">
        <v>200</v>
      </c>
      <c r="E277" s="185" t="n">
        <v>15616</v>
      </c>
      <c r="F277" s="188" t="s">
        <v>306</v>
      </c>
      <c r="G277" s="190" t="n">
        <v>0.00332</v>
      </c>
      <c r="H277" s="190" t="n">
        <v>0.0001828</v>
      </c>
      <c r="I277" s="190" t="n">
        <v>-1.0338E-005</v>
      </c>
      <c r="J277" s="190" t="n">
        <v>-8.672E-007</v>
      </c>
      <c r="K277" s="190" t="n">
        <v>0.00333</v>
      </c>
      <c r="L277" s="190" t="n">
        <v>0.0001837</v>
      </c>
      <c r="M277" s="185" t="n">
        <v>3.16</v>
      </c>
      <c r="N277" s="185" t="n">
        <v>0</v>
      </c>
      <c r="O277" s="185" t="n">
        <v>0</v>
      </c>
      <c r="P277" s="185" t="n">
        <v>0</v>
      </c>
      <c r="Q277" s="185" t="n">
        <v>1</v>
      </c>
      <c r="R277" s="190" t="n">
        <v>3.332E-005</v>
      </c>
      <c r="S277" s="190" t="n">
        <v>1.84E-006</v>
      </c>
      <c r="T277" s="185" t="n">
        <v>4</v>
      </c>
      <c r="U277" s="185" t="n">
        <v>0</v>
      </c>
      <c r="V277" s="185" t="n">
        <v>0</v>
      </c>
      <c r="W277" s="191" t="s">
        <v>2890</v>
      </c>
      <c r="X277" s="192" t="n">
        <v>45215</v>
      </c>
      <c r="Y277" s="188" t="s">
        <v>309</v>
      </c>
      <c r="Z277" s="188"/>
      <c r="AA277" s="188"/>
      <c r="AB277" s="188"/>
      <c r="AC277" s="188"/>
      <c r="AD277" s="185"/>
      <c r="AE277" s="185"/>
      <c r="AF277" s="185"/>
      <c r="AG277" s="185"/>
      <c r="AH277" s="185"/>
      <c r="AI277" s="190"/>
      <c r="AJ277" s="190"/>
      <c r="AK277" s="190"/>
      <c r="AL277" s="190"/>
      <c r="AM277" s="190"/>
      <c r="AN277" s="188"/>
      <c r="AO277" s="190"/>
    </row>
    <row r="278" customFormat="false" ht="14.25" hidden="false" customHeight="true" outlineLevel="0" collapsed="false">
      <c r="A278" s="188" t="s">
        <v>2452</v>
      </c>
      <c r="B278" s="188" t="s">
        <v>305</v>
      </c>
      <c r="C278" s="185" t="n">
        <v>0</v>
      </c>
      <c r="D278" s="185" t="n">
        <v>200</v>
      </c>
      <c r="E278" s="185" t="n">
        <v>15616</v>
      </c>
      <c r="F278" s="188" t="s">
        <v>306</v>
      </c>
      <c r="G278" s="190" t="n">
        <v>0.00346</v>
      </c>
      <c r="H278" s="190" t="n">
        <v>0.0001908</v>
      </c>
      <c r="I278" s="190" t="n">
        <v>-1.0338E-005</v>
      </c>
      <c r="J278" s="190" t="n">
        <v>-8.672E-007</v>
      </c>
      <c r="K278" s="190" t="n">
        <v>0.00347</v>
      </c>
      <c r="L278" s="190" t="n">
        <v>0.0001917</v>
      </c>
      <c r="M278" s="185" t="n">
        <v>3.16</v>
      </c>
      <c r="N278" s="185" t="n">
        <v>0</v>
      </c>
      <c r="O278" s="185" t="n">
        <v>0</v>
      </c>
      <c r="P278" s="185" t="n">
        <v>0</v>
      </c>
      <c r="Q278" s="185" t="n">
        <v>1</v>
      </c>
      <c r="R278" s="190" t="n">
        <v>3.469E-005</v>
      </c>
      <c r="S278" s="190" t="n">
        <v>1.92E-006</v>
      </c>
      <c r="T278" s="185" t="n">
        <v>4</v>
      </c>
      <c r="U278" s="185" t="n">
        <v>0</v>
      </c>
      <c r="V278" s="185" t="n">
        <v>0</v>
      </c>
      <c r="W278" s="191" t="s">
        <v>2891</v>
      </c>
      <c r="X278" s="192" t="n">
        <v>45215</v>
      </c>
      <c r="Y278" s="188" t="s">
        <v>309</v>
      </c>
      <c r="Z278" s="188"/>
      <c r="AA278" s="188"/>
      <c r="AB278" s="188"/>
      <c r="AC278" s="188"/>
      <c r="AD278" s="185"/>
      <c r="AE278" s="185"/>
      <c r="AF278" s="185"/>
      <c r="AG278" s="185"/>
      <c r="AH278" s="185"/>
      <c r="AI278" s="190"/>
      <c r="AJ278" s="190"/>
      <c r="AK278" s="190"/>
      <c r="AL278" s="190"/>
      <c r="AM278" s="190"/>
      <c r="AN278" s="188"/>
      <c r="AO278" s="190"/>
    </row>
    <row r="279" customFormat="false" ht="14.25" hidden="false" customHeight="true" outlineLevel="0" collapsed="false">
      <c r="A279" s="188" t="s">
        <v>2452</v>
      </c>
      <c r="B279" s="188" t="s">
        <v>305</v>
      </c>
      <c r="C279" s="185" t="n">
        <v>0</v>
      </c>
      <c r="D279" s="185" t="n">
        <v>200</v>
      </c>
      <c r="E279" s="185" t="n">
        <v>15616</v>
      </c>
      <c r="F279" s="188" t="s">
        <v>306</v>
      </c>
      <c r="G279" s="190" t="n">
        <v>0.00346</v>
      </c>
      <c r="H279" s="190" t="n">
        <v>0.0001908</v>
      </c>
      <c r="I279" s="190" t="n">
        <v>-1.0338E-005</v>
      </c>
      <c r="J279" s="190" t="n">
        <v>-8.672E-007</v>
      </c>
      <c r="K279" s="190" t="n">
        <v>0.00347</v>
      </c>
      <c r="L279" s="190" t="n">
        <v>0.0001916</v>
      </c>
      <c r="M279" s="185" t="n">
        <v>3.16</v>
      </c>
      <c r="N279" s="185" t="n">
        <v>0</v>
      </c>
      <c r="O279" s="185" t="n">
        <v>0</v>
      </c>
      <c r="P279" s="185" t="n">
        <v>0</v>
      </c>
      <c r="Q279" s="185" t="n">
        <v>1</v>
      </c>
      <c r="R279" s="190" t="n">
        <v>3.469E-005</v>
      </c>
      <c r="S279" s="190" t="n">
        <v>1.92E-006</v>
      </c>
      <c r="T279" s="185" t="n">
        <v>4</v>
      </c>
      <c r="U279" s="185" t="n">
        <v>0</v>
      </c>
      <c r="V279" s="185" t="n">
        <v>0</v>
      </c>
      <c r="W279" s="191" t="s">
        <v>2892</v>
      </c>
      <c r="X279" s="192" t="n">
        <v>45215</v>
      </c>
      <c r="Y279" s="188" t="s">
        <v>309</v>
      </c>
      <c r="Z279" s="188"/>
      <c r="AA279" s="188"/>
      <c r="AB279" s="188"/>
      <c r="AC279" s="188"/>
      <c r="AD279" s="185"/>
      <c r="AE279" s="185"/>
      <c r="AF279" s="185"/>
      <c r="AG279" s="185"/>
      <c r="AH279" s="185"/>
      <c r="AI279" s="190"/>
      <c r="AJ279" s="190"/>
      <c r="AK279" s="190"/>
      <c r="AL279" s="190"/>
      <c r="AM279" s="190"/>
      <c r="AN279" s="188"/>
      <c r="AO279" s="190"/>
    </row>
    <row r="280" customFormat="false" ht="14.25" hidden="false" customHeight="true" outlineLevel="0" collapsed="false">
      <c r="A280" s="188" t="s">
        <v>2452</v>
      </c>
      <c r="B280" s="188" t="s">
        <v>305</v>
      </c>
      <c r="C280" s="185" t="n">
        <v>0</v>
      </c>
      <c r="D280" s="185" t="n">
        <v>200</v>
      </c>
      <c r="E280" s="185" t="n">
        <v>15616</v>
      </c>
      <c r="F280" s="188" t="s">
        <v>306</v>
      </c>
      <c r="G280" s="190" t="n">
        <v>0.00346</v>
      </c>
      <c r="H280" s="190" t="n">
        <v>0.0001908</v>
      </c>
      <c r="I280" s="190" t="n">
        <v>-1.0338E-005</v>
      </c>
      <c r="J280" s="190" t="n">
        <v>-8.672E-007</v>
      </c>
      <c r="K280" s="190" t="n">
        <v>0.00347</v>
      </c>
      <c r="L280" s="190" t="n">
        <v>0.0001917</v>
      </c>
      <c r="M280" s="185" t="n">
        <v>3.16</v>
      </c>
      <c r="N280" s="185" t="n">
        <v>0</v>
      </c>
      <c r="O280" s="185" t="n">
        <v>0</v>
      </c>
      <c r="P280" s="185" t="n">
        <v>0</v>
      </c>
      <c r="Q280" s="185" t="n">
        <v>1</v>
      </c>
      <c r="R280" s="190" t="n">
        <v>3.469E-005</v>
      </c>
      <c r="S280" s="190" t="n">
        <v>1.92E-006</v>
      </c>
      <c r="T280" s="185" t="n">
        <v>4</v>
      </c>
      <c r="U280" s="185" t="n">
        <v>0</v>
      </c>
      <c r="V280" s="185" t="n">
        <v>0</v>
      </c>
      <c r="W280" s="191" t="s">
        <v>2893</v>
      </c>
      <c r="X280" s="192" t="n">
        <v>45215</v>
      </c>
      <c r="Y280" s="188" t="s">
        <v>309</v>
      </c>
      <c r="Z280" s="188"/>
      <c r="AA280" s="188"/>
      <c r="AB280" s="188"/>
      <c r="AC280" s="188"/>
      <c r="AD280" s="185"/>
      <c r="AE280" s="185"/>
      <c r="AF280" s="185"/>
      <c r="AG280" s="185"/>
      <c r="AH280" s="185"/>
      <c r="AI280" s="190"/>
      <c r="AJ280" s="190"/>
      <c r="AK280" s="190"/>
      <c r="AL280" s="190"/>
      <c r="AM280" s="190"/>
      <c r="AN280" s="188"/>
      <c r="AO280" s="190"/>
    </row>
    <row r="281" customFormat="false" ht="14.25" hidden="false" customHeight="true" outlineLevel="0" collapsed="false">
      <c r="A281" s="188" t="s">
        <v>2473</v>
      </c>
      <c r="B281" s="188" t="s">
        <v>305</v>
      </c>
      <c r="C281" s="185" t="n">
        <v>0</v>
      </c>
      <c r="D281" s="185" t="n">
        <v>200</v>
      </c>
      <c r="E281" s="185" t="n">
        <v>15616</v>
      </c>
      <c r="F281" s="188" t="s">
        <v>306</v>
      </c>
      <c r="G281" s="190" t="n">
        <v>0.00198</v>
      </c>
      <c r="H281" s="190" t="n">
        <v>0.0001352</v>
      </c>
      <c r="I281" s="190" t="n">
        <v>-1.0338E-005</v>
      </c>
      <c r="J281" s="190" t="n">
        <v>-8.672E-007</v>
      </c>
      <c r="K281" s="190" t="n">
        <v>0.00199</v>
      </c>
      <c r="L281" s="190" t="n">
        <v>0.0001361</v>
      </c>
      <c r="M281" s="185" t="n">
        <v>3.92</v>
      </c>
      <c r="N281" s="185" t="n">
        <v>0</v>
      </c>
      <c r="O281" s="185" t="n">
        <v>0</v>
      </c>
      <c r="P281" s="185" t="n">
        <v>0</v>
      </c>
      <c r="Q281" s="185" t="n">
        <v>1</v>
      </c>
      <c r="R281" s="190" t="n">
        <v>1.987E-005</v>
      </c>
      <c r="S281" s="190" t="n">
        <v>1.36E-006</v>
      </c>
      <c r="T281" s="185" t="n">
        <v>4</v>
      </c>
      <c r="U281" s="185" t="n">
        <v>0</v>
      </c>
      <c r="V281" s="185" t="n">
        <v>0</v>
      </c>
      <c r="W281" s="191" t="s">
        <v>2894</v>
      </c>
      <c r="X281" s="192" t="n">
        <v>45215</v>
      </c>
      <c r="Y281" s="188" t="s">
        <v>309</v>
      </c>
      <c r="Z281" s="188"/>
      <c r="AA281" s="188"/>
      <c r="AB281" s="188"/>
      <c r="AC281" s="188"/>
      <c r="AD281" s="185"/>
      <c r="AE281" s="185"/>
      <c r="AF281" s="185"/>
      <c r="AG281" s="185"/>
      <c r="AH281" s="185"/>
      <c r="AI281" s="190"/>
      <c r="AJ281" s="190"/>
      <c r="AK281" s="190"/>
      <c r="AL281" s="190"/>
      <c r="AM281" s="190"/>
      <c r="AN281" s="188"/>
      <c r="AO281" s="190"/>
    </row>
    <row r="282" customFormat="false" ht="14.25" hidden="false" customHeight="true" outlineLevel="0" collapsed="false">
      <c r="A282" s="188" t="s">
        <v>2473</v>
      </c>
      <c r="B282" s="188" t="s">
        <v>305</v>
      </c>
      <c r="C282" s="185" t="n">
        <v>0</v>
      </c>
      <c r="D282" s="185" t="n">
        <v>200</v>
      </c>
      <c r="E282" s="185" t="n">
        <v>15616</v>
      </c>
      <c r="F282" s="188" t="s">
        <v>306</v>
      </c>
      <c r="G282" s="190" t="n">
        <v>0.00198</v>
      </c>
      <c r="H282" s="190" t="n">
        <v>0.0001349</v>
      </c>
      <c r="I282" s="190" t="n">
        <v>-1.0338E-005</v>
      </c>
      <c r="J282" s="190" t="n">
        <v>-8.672E-007</v>
      </c>
      <c r="K282" s="190" t="n">
        <v>0.00199</v>
      </c>
      <c r="L282" s="190" t="n">
        <v>0.0001358</v>
      </c>
      <c r="M282" s="185" t="n">
        <v>3.91</v>
      </c>
      <c r="N282" s="185" t="n">
        <v>0</v>
      </c>
      <c r="O282" s="185" t="n">
        <v>0</v>
      </c>
      <c r="P282" s="185" t="n">
        <v>0</v>
      </c>
      <c r="Q282" s="185" t="n">
        <v>1</v>
      </c>
      <c r="R282" s="190" t="n">
        <v>1.987E-005</v>
      </c>
      <c r="S282" s="190" t="n">
        <v>1.36E-006</v>
      </c>
      <c r="T282" s="185" t="n">
        <v>4</v>
      </c>
      <c r="U282" s="185" t="n">
        <v>0</v>
      </c>
      <c r="V282" s="185" t="n">
        <v>0</v>
      </c>
      <c r="W282" s="191" t="s">
        <v>2895</v>
      </c>
      <c r="X282" s="192" t="n">
        <v>45215</v>
      </c>
      <c r="Y282" s="188" t="s">
        <v>309</v>
      </c>
      <c r="Z282" s="188"/>
      <c r="AA282" s="188"/>
      <c r="AB282" s="188"/>
      <c r="AC282" s="188"/>
      <c r="AD282" s="185"/>
      <c r="AE282" s="185"/>
      <c r="AF282" s="185"/>
      <c r="AG282" s="185"/>
      <c r="AH282" s="185"/>
      <c r="AI282" s="190"/>
      <c r="AJ282" s="190"/>
      <c r="AK282" s="190"/>
      <c r="AL282" s="190"/>
      <c r="AM282" s="190"/>
      <c r="AN282" s="188"/>
      <c r="AO282" s="190"/>
    </row>
    <row r="283" customFormat="false" ht="14.25" hidden="false" customHeight="true" outlineLevel="0" collapsed="false">
      <c r="A283" s="188" t="s">
        <v>2473</v>
      </c>
      <c r="B283" s="188" t="s">
        <v>305</v>
      </c>
      <c r="C283" s="185" t="n">
        <v>0</v>
      </c>
      <c r="D283" s="185" t="n">
        <v>200</v>
      </c>
      <c r="E283" s="185" t="n">
        <v>15616</v>
      </c>
      <c r="F283" s="188" t="s">
        <v>306</v>
      </c>
      <c r="G283" s="190" t="n">
        <v>0.00198</v>
      </c>
      <c r="H283" s="190" t="n">
        <v>0.0001346</v>
      </c>
      <c r="I283" s="190" t="n">
        <v>-1.0338E-005</v>
      </c>
      <c r="J283" s="190" t="n">
        <v>-8.672E-007</v>
      </c>
      <c r="K283" s="190" t="n">
        <v>0.00199</v>
      </c>
      <c r="L283" s="190" t="n">
        <v>0.0001354</v>
      </c>
      <c r="M283" s="185" t="n">
        <v>3.9</v>
      </c>
      <c r="N283" s="185" t="n">
        <v>0</v>
      </c>
      <c r="O283" s="185" t="n">
        <v>0</v>
      </c>
      <c r="P283" s="185" t="n">
        <v>0</v>
      </c>
      <c r="Q283" s="185" t="n">
        <v>1</v>
      </c>
      <c r="R283" s="190" t="n">
        <v>1.987E-005</v>
      </c>
      <c r="S283" s="190" t="n">
        <v>1.35E-006</v>
      </c>
      <c r="T283" s="185" t="n">
        <v>4</v>
      </c>
      <c r="U283" s="185" t="n">
        <v>0</v>
      </c>
      <c r="V283" s="185" t="n">
        <v>0</v>
      </c>
      <c r="W283" s="191" t="s">
        <v>2896</v>
      </c>
      <c r="X283" s="192" t="n">
        <v>45215</v>
      </c>
      <c r="Y283" s="188" t="s">
        <v>309</v>
      </c>
      <c r="Z283" s="188"/>
      <c r="AA283" s="188"/>
      <c r="AB283" s="188"/>
      <c r="AC283" s="188"/>
      <c r="AD283" s="185"/>
      <c r="AE283" s="185"/>
      <c r="AF283" s="185"/>
      <c r="AG283" s="185"/>
      <c r="AH283" s="185"/>
      <c r="AI283" s="190"/>
      <c r="AJ283" s="190"/>
      <c r="AK283" s="190"/>
      <c r="AL283" s="190"/>
      <c r="AM283" s="190"/>
      <c r="AN283" s="188"/>
      <c r="AO283" s="190"/>
    </row>
    <row r="284" customFormat="false" ht="14.25" hidden="false" customHeight="true" outlineLevel="0" collapsed="false">
      <c r="A284" s="188" t="s">
        <v>2493</v>
      </c>
      <c r="B284" s="188" t="s">
        <v>305</v>
      </c>
      <c r="C284" s="185" t="n">
        <v>0</v>
      </c>
      <c r="D284" s="185" t="n">
        <v>200</v>
      </c>
      <c r="E284" s="185" t="n">
        <v>15616</v>
      </c>
      <c r="F284" s="188" t="s">
        <v>306</v>
      </c>
      <c r="G284" s="190" t="n">
        <v>0.00143</v>
      </c>
      <c r="H284" s="190" t="n">
        <v>9.14E-005</v>
      </c>
      <c r="I284" s="190" t="n">
        <v>-1.0338E-005</v>
      </c>
      <c r="J284" s="190" t="n">
        <v>-8.672E-007</v>
      </c>
      <c r="K284" s="190" t="n">
        <v>0.00144</v>
      </c>
      <c r="L284" s="190" t="n">
        <v>9.23E-005</v>
      </c>
      <c r="M284" s="185" t="n">
        <v>3.67</v>
      </c>
      <c r="N284" s="185" t="n">
        <v>0</v>
      </c>
      <c r="O284" s="185" t="n">
        <v>0</v>
      </c>
      <c r="P284" s="185" t="n">
        <v>0</v>
      </c>
      <c r="Q284" s="185" t="n">
        <v>1</v>
      </c>
      <c r="R284" s="190" t="n">
        <v>1.439E-005</v>
      </c>
      <c r="S284" s="190" t="n">
        <v>9.226E-007</v>
      </c>
      <c r="T284" s="185" t="n">
        <v>4</v>
      </c>
      <c r="U284" s="185" t="n">
        <v>0</v>
      </c>
      <c r="V284" s="185" t="n">
        <v>0</v>
      </c>
      <c r="W284" s="191" t="s">
        <v>2897</v>
      </c>
      <c r="X284" s="192" t="n">
        <v>45215</v>
      </c>
      <c r="Y284" s="188" t="s">
        <v>309</v>
      </c>
      <c r="Z284" s="188"/>
      <c r="AA284" s="188"/>
      <c r="AB284" s="188"/>
      <c r="AC284" s="188"/>
      <c r="AD284" s="185"/>
      <c r="AE284" s="185"/>
      <c r="AF284" s="185"/>
      <c r="AG284" s="185"/>
      <c r="AH284" s="185"/>
      <c r="AI284" s="190"/>
      <c r="AJ284" s="190"/>
      <c r="AK284" s="190"/>
      <c r="AL284" s="190"/>
      <c r="AM284" s="190"/>
      <c r="AN284" s="188"/>
      <c r="AO284" s="190"/>
    </row>
    <row r="285" customFormat="false" ht="14.25" hidden="false" customHeight="true" outlineLevel="0" collapsed="false">
      <c r="A285" s="188" t="s">
        <v>2493</v>
      </c>
      <c r="B285" s="188" t="s">
        <v>305</v>
      </c>
      <c r="C285" s="185" t="n">
        <v>0</v>
      </c>
      <c r="D285" s="185" t="n">
        <v>200</v>
      </c>
      <c r="E285" s="185" t="n">
        <v>15616</v>
      </c>
      <c r="F285" s="188" t="s">
        <v>306</v>
      </c>
      <c r="G285" s="190" t="n">
        <v>0.00143</v>
      </c>
      <c r="H285" s="190" t="n">
        <v>9.13E-005</v>
      </c>
      <c r="I285" s="190" t="n">
        <v>-1.0338E-005</v>
      </c>
      <c r="J285" s="190" t="n">
        <v>-8.672E-007</v>
      </c>
      <c r="K285" s="190" t="n">
        <v>0.00144</v>
      </c>
      <c r="L285" s="190" t="n">
        <v>9.22E-005</v>
      </c>
      <c r="M285" s="185" t="n">
        <v>3.67</v>
      </c>
      <c r="N285" s="185" t="n">
        <v>0</v>
      </c>
      <c r="O285" s="185" t="n">
        <v>0</v>
      </c>
      <c r="P285" s="185" t="n">
        <v>0</v>
      </c>
      <c r="Q285" s="185" t="n">
        <v>1</v>
      </c>
      <c r="R285" s="190" t="n">
        <v>1.439E-005</v>
      </c>
      <c r="S285" s="190" t="n">
        <v>9.22E-007</v>
      </c>
      <c r="T285" s="185" t="n">
        <v>4</v>
      </c>
      <c r="U285" s="185" t="n">
        <v>0</v>
      </c>
      <c r="V285" s="185" t="n">
        <v>0</v>
      </c>
      <c r="W285" s="191" t="s">
        <v>2898</v>
      </c>
      <c r="X285" s="192" t="n">
        <v>45215</v>
      </c>
      <c r="Y285" s="188" t="s">
        <v>309</v>
      </c>
      <c r="Z285" s="188"/>
      <c r="AA285" s="188"/>
      <c r="AB285" s="188"/>
      <c r="AC285" s="188"/>
      <c r="AD285" s="185"/>
      <c r="AE285" s="185"/>
      <c r="AF285" s="185"/>
      <c r="AG285" s="185"/>
      <c r="AH285" s="185"/>
      <c r="AI285" s="190"/>
      <c r="AJ285" s="190"/>
      <c r="AK285" s="190"/>
      <c r="AL285" s="190"/>
      <c r="AM285" s="190"/>
      <c r="AN285" s="188"/>
      <c r="AO285" s="190"/>
    </row>
    <row r="286" customFormat="false" ht="14.25" hidden="false" customHeight="true" outlineLevel="0" collapsed="false">
      <c r="A286" s="188" t="s">
        <v>2493</v>
      </c>
      <c r="B286" s="188" t="s">
        <v>305</v>
      </c>
      <c r="C286" s="185" t="n">
        <v>0</v>
      </c>
      <c r="D286" s="185" t="n">
        <v>200</v>
      </c>
      <c r="E286" s="185" t="n">
        <v>15616</v>
      </c>
      <c r="F286" s="188" t="s">
        <v>306</v>
      </c>
      <c r="G286" s="190" t="n">
        <v>0.00143</v>
      </c>
      <c r="H286" s="190" t="n">
        <v>9.12E-005</v>
      </c>
      <c r="I286" s="190" t="n">
        <v>-1.0338E-005</v>
      </c>
      <c r="J286" s="190" t="n">
        <v>-8.672E-007</v>
      </c>
      <c r="K286" s="190" t="n">
        <v>0.00144</v>
      </c>
      <c r="L286" s="190" t="n">
        <v>9.21E-005</v>
      </c>
      <c r="M286" s="185" t="n">
        <v>3.66</v>
      </c>
      <c r="N286" s="185" t="n">
        <v>0</v>
      </c>
      <c r="O286" s="185" t="n">
        <v>0</v>
      </c>
      <c r="P286" s="185" t="n">
        <v>0</v>
      </c>
      <c r="Q286" s="185" t="n">
        <v>1</v>
      </c>
      <c r="R286" s="190" t="n">
        <v>1.439E-005</v>
      </c>
      <c r="S286" s="190" t="n">
        <v>9.207E-007</v>
      </c>
      <c r="T286" s="185" t="n">
        <v>4</v>
      </c>
      <c r="U286" s="185" t="n">
        <v>0</v>
      </c>
      <c r="V286" s="185" t="n">
        <v>0</v>
      </c>
      <c r="W286" s="191" t="s">
        <v>2899</v>
      </c>
      <c r="X286" s="192" t="n">
        <v>45215</v>
      </c>
      <c r="Y286" s="188" t="s">
        <v>309</v>
      </c>
      <c r="Z286" s="188"/>
      <c r="AA286" s="188"/>
      <c r="AB286" s="188"/>
      <c r="AC286" s="188"/>
      <c r="AD286" s="185"/>
      <c r="AE286" s="185"/>
      <c r="AF286" s="185"/>
      <c r="AG286" s="185"/>
      <c r="AH286" s="185"/>
      <c r="AI286" s="190"/>
      <c r="AJ286" s="190"/>
      <c r="AK286" s="190"/>
      <c r="AL286" s="190"/>
      <c r="AM286" s="190"/>
      <c r="AN286" s="188"/>
      <c r="AO286" s="190"/>
    </row>
    <row r="287" customFormat="false" ht="14.25" hidden="false" customHeight="true" outlineLevel="0" collapsed="false">
      <c r="A287" s="188" t="s">
        <v>2510</v>
      </c>
      <c r="B287" s="188" t="s">
        <v>305</v>
      </c>
      <c r="C287" s="185" t="n">
        <v>0</v>
      </c>
      <c r="D287" s="185" t="n">
        <v>200</v>
      </c>
      <c r="E287" s="185" t="n">
        <v>15616</v>
      </c>
      <c r="F287" s="188" t="s">
        <v>306</v>
      </c>
      <c r="G287" s="190" t="n">
        <v>0.00216</v>
      </c>
      <c r="H287" s="190" t="n">
        <v>0.0001381</v>
      </c>
      <c r="I287" s="190" t="n">
        <v>-1.0338E-005</v>
      </c>
      <c r="J287" s="190" t="n">
        <v>-8.672E-007</v>
      </c>
      <c r="K287" s="190" t="n">
        <v>0.00217</v>
      </c>
      <c r="L287" s="190" t="n">
        <v>0.000139</v>
      </c>
      <c r="M287" s="185" t="n">
        <v>3.66</v>
      </c>
      <c r="N287" s="185" t="n">
        <v>0</v>
      </c>
      <c r="O287" s="185" t="n">
        <v>0</v>
      </c>
      <c r="P287" s="185" t="n">
        <v>0</v>
      </c>
      <c r="Q287" s="185" t="n">
        <v>1</v>
      </c>
      <c r="R287" s="190" t="n">
        <v>2.171E-005</v>
      </c>
      <c r="S287" s="190" t="n">
        <v>1.39E-006</v>
      </c>
      <c r="T287" s="185" t="n">
        <v>4</v>
      </c>
      <c r="U287" s="185" t="n">
        <v>0</v>
      </c>
      <c r="V287" s="185" t="n">
        <v>0</v>
      </c>
      <c r="W287" s="191" t="s">
        <v>2900</v>
      </c>
      <c r="X287" s="192" t="n">
        <v>45215</v>
      </c>
      <c r="Y287" s="188" t="s">
        <v>309</v>
      </c>
      <c r="Z287" s="188"/>
      <c r="AA287" s="188"/>
      <c r="AB287" s="188"/>
      <c r="AC287" s="188"/>
      <c r="AD287" s="185"/>
      <c r="AE287" s="185"/>
      <c r="AF287" s="185"/>
      <c r="AG287" s="185"/>
      <c r="AH287" s="185"/>
      <c r="AI287" s="190"/>
      <c r="AJ287" s="190"/>
      <c r="AK287" s="190"/>
      <c r="AL287" s="190"/>
      <c r="AM287" s="190"/>
      <c r="AN287" s="188"/>
      <c r="AO287" s="190"/>
    </row>
    <row r="288" customFormat="false" ht="14.25" hidden="false" customHeight="true" outlineLevel="0" collapsed="false">
      <c r="A288" s="188" t="s">
        <v>2510</v>
      </c>
      <c r="B288" s="188" t="s">
        <v>305</v>
      </c>
      <c r="C288" s="185" t="n">
        <v>0</v>
      </c>
      <c r="D288" s="185" t="n">
        <v>200</v>
      </c>
      <c r="E288" s="185" t="n">
        <v>15616</v>
      </c>
      <c r="F288" s="188" t="s">
        <v>306</v>
      </c>
      <c r="G288" s="190" t="n">
        <v>0.00216</v>
      </c>
      <c r="H288" s="190" t="n">
        <v>0.0001378</v>
      </c>
      <c r="I288" s="190" t="n">
        <v>-1.0338E-005</v>
      </c>
      <c r="J288" s="190" t="n">
        <v>-8.672E-007</v>
      </c>
      <c r="K288" s="190" t="n">
        <v>0.00217</v>
      </c>
      <c r="L288" s="190" t="n">
        <v>0.0001386</v>
      </c>
      <c r="M288" s="185" t="n">
        <v>3.66</v>
      </c>
      <c r="N288" s="185" t="n">
        <v>0</v>
      </c>
      <c r="O288" s="185" t="n">
        <v>0</v>
      </c>
      <c r="P288" s="185" t="n">
        <v>0</v>
      </c>
      <c r="Q288" s="185" t="n">
        <v>1</v>
      </c>
      <c r="R288" s="190" t="n">
        <v>2.17E-005</v>
      </c>
      <c r="S288" s="190" t="n">
        <v>1.39E-006</v>
      </c>
      <c r="T288" s="185" t="n">
        <v>4</v>
      </c>
      <c r="U288" s="185" t="n">
        <v>0</v>
      </c>
      <c r="V288" s="185" t="n">
        <v>0</v>
      </c>
      <c r="W288" s="191" t="s">
        <v>2901</v>
      </c>
      <c r="X288" s="192" t="n">
        <v>45215</v>
      </c>
      <c r="Y288" s="188" t="s">
        <v>309</v>
      </c>
      <c r="Z288" s="188"/>
      <c r="AA288" s="188"/>
      <c r="AB288" s="188"/>
      <c r="AC288" s="188"/>
      <c r="AD288" s="185"/>
      <c r="AE288" s="185"/>
      <c r="AF288" s="185"/>
      <c r="AG288" s="185"/>
      <c r="AH288" s="185"/>
      <c r="AI288" s="190"/>
      <c r="AJ288" s="190"/>
      <c r="AK288" s="190"/>
      <c r="AL288" s="190"/>
      <c r="AM288" s="190"/>
      <c r="AN288" s="188"/>
      <c r="AO288" s="190"/>
    </row>
    <row r="289" customFormat="false" ht="14.25" hidden="false" customHeight="true" outlineLevel="0" collapsed="false">
      <c r="A289" s="188" t="s">
        <v>2510</v>
      </c>
      <c r="B289" s="188" t="s">
        <v>305</v>
      </c>
      <c r="C289" s="185" t="n">
        <v>0</v>
      </c>
      <c r="D289" s="185" t="n">
        <v>200</v>
      </c>
      <c r="E289" s="185" t="n">
        <v>15616</v>
      </c>
      <c r="F289" s="188" t="s">
        <v>306</v>
      </c>
      <c r="G289" s="190" t="n">
        <v>0.00216</v>
      </c>
      <c r="H289" s="190" t="n">
        <v>0.0001382</v>
      </c>
      <c r="I289" s="190" t="n">
        <v>-1.0338E-005</v>
      </c>
      <c r="J289" s="190" t="n">
        <v>-8.672E-007</v>
      </c>
      <c r="K289" s="190" t="n">
        <v>0.00217</v>
      </c>
      <c r="L289" s="190" t="n">
        <v>0.0001391</v>
      </c>
      <c r="M289" s="185" t="n">
        <v>3.67</v>
      </c>
      <c r="N289" s="185" t="n">
        <v>0</v>
      </c>
      <c r="O289" s="185" t="n">
        <v>0</v>
      </c>
      <c r="P289" s="185" t="n">
        <v>0</v>
      </c>
      <c r="Q289" s="185" t="n">
        <v>1</v>
      </c>
      <c r="R289" s="190" t="n">
        <v>2.17E-005</v>
      </c>
      <c r="S289" s="190" t="n">
        <v>1.39E-006</v>
      </c>
      <c r="T289" s="185" t="n">
        <v>4</v>
      </c>
      <c r="U289" s="185" t="n">
        <v>0</v>
      </c>
      <c r="V289" s="185" t="n">
        <v>0</v>
      </c>
      <c r="W289" s="191" t="s">
        <v>2902</v>
      </c>
      <c r="X289" s="192" t="n">
        <v>45215</v>
      </c>
      <c r="Y289" s="188" t="s">
        <v>309</v>
      </c>
      <c r="Z289" s="188"/>
      <c r="AA289" s="188"/>
      <c r="AB289" s="188"/>
      <c r="AC289" s="188"/>
      <c r="AD289" s="185"/>
      <c r="AE289" s="185"/>
      <c r="AF289" s="185"/>
      <c r="AG289" s="185"/>
      <c r="AH289" s="185"/>
      <c r="AI289" s="190"/>
      <c r="AJ289" s="190"/>
      <c r="AK289" s="190"/>
      <c r="AL289" s="190"/>
      <c r="AM289" s="190"/>
      <c r="AN289" s="188"/>
      <c r="AO289" s="190"/>
    </row>
    <row r="290" customFormat="false" ht="14.25" hidden="false" customHeight="true" outlineLevel="0" collapsed="false">
      <c r="A290" s="188" t="s">
        <v>2530</v>
      </c>
      <c r="B290" s="188" t="s">
        <v>305</v>
      </c>
      <c r="C290" s="185" t="n">
        <v>0</v>
      </c>
      <c r="D290" s="185" t="n">
        <v>200</v>
      </c>
      <c r="E290" s="185" t="n">
        <v>15616</v>
      </c>
      <c r="F290" s="188" t="s">
        <v>306</v>
      </c>
      <c r="G290" s="190" t="n">
        <v>0.00194</v>
      </c>
      <c r="H290" s="190" t="n">
        <v>0.000123</v>
      </c>
      <c r="I290" s="190" t="n">
        <v>-1.0338E-005</v>
      </c>
      <c r="J290" s="190" t="n">
        <v>-8.672E-007</v>
      </c>
      <c r="K290" s="190" t="n">
        <v>0.00195</v>
      </c>
      <c r="L290" s="190" t="n">
        <v>0.0001239</v>
      </c>
      <c r="M290" s="185" t="n">
        <v>3.64</v>
      </c>
      <c r="N290" s="185" t="n">
        <v>0</v>
      </c>
      <c r="O290" s="185" t="n">
        <v>0</v>
      </c>
      <c r="P290" s="185" t="n">
        <v>0</v>
      </c>
      <c r="Q290" s="185" t="n">
        <v>1</v>
      </c>
      <c r="R290" s="190" t="n">
        <v>1.947E-005</v>
      </c>
      <c r="S290" s="190" t="n">
        <v>1.24E-006</v>
      </c>
      <c r="T290" s="185" t="n">
        <v>4</v>
      </c>
      <c r="U290" s="185" t="n">
        <v>0</v>
      </c>
      <c r="V290" s="185" t="n">
        <v>0</v>
      </c>
      <c r="W290" s="191" t="s">
        <v>2903</v>
      </c>
      <c r="X290" s="192" t="n">
        <v>45215</v>
      </c>
      <c r="Y290" s="188" t="s">
        <v>309</v>
      </c>
      <c r="Z290" s="188"/>
      <c r="AA290" s="188"/>
      <c r="AB290" s="188"/>
      <c r="AC290" s="188"/>
      <c r="AD290" s="185"/>
      <c r="AE290" s="185"/>
      <c r="AF290" s="185"/>
      <c r="AG290" s="185"/>
      <c r="AH290" s="185"/>
      <c r="AI290" s="190"/>
      <c r="AJ290" s="190"/>
      <c r="AK290" s="190"/>
      <c r="AL290" s="190"/>
      <c r="AM290" s="190"/>
      <c r="AN290" s="188"/>
      <c r="AO290" s="190"/>
    </row>
    <row r="291" customFormat="false" ht="14.25" hidden="false" customHeight="true" outlineLevel="0" collapsed="false">
      <c r="A291" s="188" t="s">
        <v>2530</v>
      </c>
      <c r="B291" s="188" t="s">
        <v>305</v>
      </c>
      <c r="C291" s="185" t="n">
        <v>0</v>
      </c>
      <c r="D291" s="185" t="n">
        <v>200</v>
      </c>
      <c r="E291" s="185" t="n">
        <v>15616</v>
      </c>
      <c r="F291" s="188" t="s">
        <v>306</v>
      </c>
      <c r="G291" s="190" t="n">
        <v>0.00194</v>
      </c>
      <c r="H291" s="190" t="n">
        <v>0.000123</v>
      </c>
      <c r="I291" s="190" t="n">
        <v>-1.0338E-005</v>
      </c>
      <c r="J291" s="190" t="n">
        <v>-8.672E-007</v>
      </c>
      <c r="K291" s="190" t="n">
        <v>0.00195</v>
      </c>
      <c r="L291" s="190" t="n">
        <v>0.0001238</v>
      </c>
      <c r="M291" s="185" t="n">
        <v>3.64</v>
      </c>
      <c r="N291" s="185" t="n">
        <v>0</v>
      </c>
      <c r="O291" s="185" t="n">
        <v>0</v>
      </c>
      <c r="P291" s="185" t="n">
        <v>0</v>
      </c>
      <c r="Q291" s="185" t="n">
        <v>1</v>
      </c>
      <c r="R291" s="190" t="n">
        <v>1.947E-005</v>
      </c>
      <c r="S291" s="190" t="n">
        <v>1.24E-006</v>
      </c>
      <c r="T291" s="185" t="n">
        <v>4</v>
      </c>
      <c r="U291" s="185" t="n">
        <v>0</v>
      </c>
      <c r="V291" s="185" t="n">
        <v>0</v>
      </c>
      <c r="W291" s="191" t="s">
        <v>2904</v>
      </c>
      <c r="X291" s="192" t="n">
        <v>45215</v>
      </c>
      <c r="Y291" s="188" t="s">
        <v>309</v>
      </c>
      <c r="Z291" s="188"/>
      <c r="AA291" s="188"/>
      <c r="AB291" s="188"/>
      <c r="AC291" s="188"/>
      <c r="AD291" s="185"/>
      <c r="AE291" s="185"/>
      <c r="AF291" s="185"/>
      <c r="AG291" s="185"/>
      <c r="AH291" s="185"/>
      <c r="AI291" s="190"/>
      <c r="AJ291" s="190"/>
      <c r="AK291" s="190"/>
      <c r="AL291" s="190"/>
      <c r="AM291" s="190"/>
      <c r="AN291" s="188"/>
      <c r="AO291" s="190"/>
    </row>
    <row r="292" customFormat="false" ht="14.25" hidden="false" customHeight="true" outlineLevel="0" collapsed="false">
      <c r="A292" s="188" t="s">
        <v>2530</v>
      </c>
      <c r="B292" s="188" t="s">
        <v>305</v>
      </c>
      <c r="C292" s="185" t="n">
        <v>0</v>
      </c>
      <c r="D292" s="185" t="n">
        <v>200</v>
      </c>
      <c r="E292" s="185" t="n">
        <v>15616</v>
      </c>
      <c r="F292" s="188" t="s">
        <v>306</v>
      </c>
      <c r="G292" s="190" t="n">
        <v>0.00194</v>
      </c>
      <c r="H292" s="190" t="n">
        <v>0.0001228</v>
      </c>
      <c r="I292" s="190" t="n">
        <v>-1.0338E-005</v>
      </c>
      <c r="J292" s="190" t="n">
        <v>-8.672E-007</v>
      </c>
      <c r="K292" s="190" t="n">
        <v>0.00195</v>
      </c>
      <c r="L292" s="190" t="n">
        <v>0.0001237</v>
      </c>
      <c r="M292" s="185" t="n">
        <v>3.63</v>
      </c>
      <c r="N292" s="185" t="n">
        <v>0</v>
      </c>
      <c r="O292" s="185" t="n">
        <v>0</v>
      </c>
      <c r="P292" s="185" t="n">
        <v>0</v>
      </c>
      <c r="Q292" s="185" t="n">
        <v>1</v>
      </c>
      <c r="R292" s="190" t="n">
        <v>1.947E-005</v>
      </c>
      <c r="S292" s="190" t="n">
        <v>1.24E-006</v>
      </c>
      <c r="T292" s="185" t="n">
        <v>4</v>
      </c>
      <c r="U292" s="185" t="n">
        <v>0</v>
      </c>
      <c r="V292" s="185" t="n">
        <v>0</v>
      </c>
      <c r="W292" s="191" t="s">
        <v>2905</v>
      </c>
      <c r="X292" s="192" t="n">
        <v>45215</v>
      </c>
      <c r="Y292" s="188" t="s">
        <v>309</v>
      </c>
      <c r="Z292" s="188"/>
      <c r="AA292" s="188"/>
      <c r="AB292" s="188"/>
      <c r="AC292" s="188"/>
      <c r="AD292" s="185"/>
      <c r="AE292" s="185"/>
      <c r="AF292" s="185"/>
      <c r="AG292" s="185"/>
      <c r="AH292" s="185"/>
      <c r="AI292" s="190"/>
      <c r="AJ292" s="190"/>
      <c r="AK292" s="190"/>
      <c r="AL292" s="190"/>
      <c r="AM292" s="190"/>
      <c r="AN292" s="188"/>
      <c r="AO292" s="190"/>
    </row>
    <row r="293" customFormat="false" ht="14.25" hidden="false" customHeight="true" outlineLevel="0" collapsed="false">
      <c r="A293" s="188" t="s">
        <v>2554</v>
      </c>
      <c r="B293" s="188" t="s">
        <v>305</v>
      </c>
      <c r="C293" s="185" t="n">
        <v>0</v>
      </c>
      <c r="D293" s="185" t="n">
        <v>200</v>
      </c>
      <c r="E293" s="185" t="n">
        <v>15616</v>
      </c>
      <c r="F293" s="188" t="s">
        <v>306</v>
      </c>
      <c r="G293" s="190" t="n">
        <v>0.00131</v>
      </c>
      <c r="H293" s="190" t="n">
        <v>8.71E-005</v>
      </c>
      <c r="I293" s="190" t="n">
        <v>-1.0338E-005</v>
      </c>
      <c r="J293" s="190" t="n">
        <v>-8.672E-007</v>
      </c>
      <c r="K293" s="190" t="n">
        <v>0.00132</v>
      </c>
      <c r="L293" s="190" t="n">
        <v>8.8E-005</v>
      </c>
      <c r="M293" s="185" t="n">
        <v>3.82</v>
      </c>
      <c r="N293" s="185" t="n">
        <v>0</v>
      </c>
      <c r="O293" s="185" t="n">
        <v>0</v>
      </c>
      <c r="P293" s="185" t="n">
        <v>0</v>
      </c>
      <c r="Q293" s="185" t="n">
        <v>1</v>
      </c>
      <c r="R293" s="190" t="n">
        <v>1.317E-005</v>
      </c>
      <c r="S293" s="190" t="n">
        <v>8.798E-007</v>
      </c>
      <c r="T293" s="185" t="n">
        <v>4</v>
      </c>
      <c r="U293" s="185" t="n">
        <v>0</v>
      </c>
      <c r="V293" s="185" t="n">
        <v>0</v>
      </c>
      <c r="W293" s="191" t="s">
        <v>2906</v>
      </c>
      <c r="X293" s="192" t="n">
        <v>45215</v>
      </c>
      <c r="Y293" s="188" t="s">
        <v>309</v>
      </c>
      <c r="Z293" s="188"/>
      <c r="AA293" s="188"/>
      <c r="AB293" s="188"/>
      <c r="AC293" s="188"/>
      <c r="AD293" s="185"/>
      <c r="AE293" s="185"/>
      <c r="AF293" s="185"/>
      <c r="AG293" s="185"/>
      <c r="AH293" s="185"/>
      <c r="AI293" s="190"/>
      <c r="AJ293" s="190"/>
      <c r="AK293" s="190"/>
      <c r="AL293" s="190"/>
      <c r="AM293" s="190"/>
      <c r="AN293" s="188"/>
      <c r="AO293" s="190"/>
    </row>
    <row r="294" customFormat="false" ht="14.25" hidden="false" customHeight="true" outlineLevel="0" collapsed="false">
      <c r="A294" s="188" t="s">
        <v>2554</v>
      </c>
      <c r="B294" s="188" t="s">
        <v>305</v>
      </c>
      <c r="C294" s="185" t="n">
        <v>0</v>
      </c>
      <c r="D294" s="185" t="n">
        <v>200</v>
      </c>
      <c r="E294" s="185" t="n">
        <v>15616</v>
      </c>
      <c r="F294" s="188" t="s">
        <v>306</v>
      </c>
      <c r="G294" s="190" t="n">
        <v>0.00131</v>
      </c>
      <c r="H294" s="190" t="n">
        <v>8.7E-005</v>
      </c>
      <c r="I294" s="190" t="n">
        <v>-1.0338E-005</v>
      </c>
      <c r="J294" s="190" t="n">
        <v>-8.672E-007</v>
      </c>
      <c r="K294" s="190" t="n">
        <v>0.00132</v>
      </c>
      <c r="L294" s="190" t="n">
        <v>8.79E-005</v>
      </c>
      <c r="M294" s="185" t="n">
        <v>3.82</v>
      </c>
      <c r="N294" s="185" t="n">
        <v>0</v>
      </c>
      <c r="O294" s="185" t="n">
        <v>0</v>
      </c>
      <c r="P294" s="185" t="n">
        <v>0</v>
      </c>
      <c r="Q294" s="185" t="n">
        <v>1</v>
      </c>
      <c r="R294" s="190" t="n">
        <v>1.317E-005</v>
      </c>
      <c r="S294" s="190" t="n">
        <v>8.786E-007</v>
      </c>
      <c r="T294" s="185" t="n">
        <v>4</v>
      </c>
      <c r="U294" s="185" t="n">
        <v>0</v>
      </c>
      <c r="V294" s="185" t="n">
        <v>0</v>
      </c>
      <c r="W294" s="191" t="s">
        <v>2907</v>
      </c>
      <c r="X294" s="192" t="n">
        <v>45215</v>
      </c>
      <c r="Y294" s="188" t="s">
        <v>309</v>
      </c>
      <c r="Z294" s="188"/>
      <c r="AA294" s="188"/>
      <c r="AB294" s="188"/>
      <c r="AC294" s="188"/>
      <c r="AD294" s="185"/>
      <c r="AE294" s="185"/>
      <c r="AF294" s="185"/>
      <c r="AG294" s="185"/>
      <c r="AH294" s="185"/>
      <c r="AI294" s="190"/>
      <c r="AJ294" s="190"/>
      <c r="AK294" s="190"/>
      <c r="AL294" s="190"/>
      <c r="AM294" s="190"/>
      <c r="AN294" s="188"/>
      <c r="AO294" s="190"/>
    </row>
    <row r="295" customFormat="false" ht="14.25" hidden="false" customHeight="true" outlineLevel="0" collapsed="false">
      <c r="A295" s="188" t="s">
        <v>2554</v>
      </c>
      <c r="B295" s="188" t="s">
        <v>305</v>
      </c>
      <c r="C295" s="185" t="n">
        <v>0</v>
      </c>
      <c r="D295" s="185" t="n">
        <v>200</v>
      </c>
      <c r="E295" s="185" t="n">
        <v>15616</v>
      </c>
      <c r="F295" s="188" t="s">
        <v>306</v>
      </c>
      <c r="G295" s="190" t="n">
        <v>0.00131</v>
      </c>
      <c r="H295" s="190" t="n">
        <v>8.72E-005</v>
      </c>
      <c r="I295" s="190" t="n">
        <v>-1.0338E-005</v>
      </c>
      <c r="J295" s="190" t="n">
        <v>-8.672E-007</v>
      </c>
      <c r="K295" s="190" t="n">
        <v>0.00132</v>
      </c>
      <c r="L295" s="190" t="n">
        <v>8.81E-005</v>
      </c>
      <c r="M295" s="185" t="n">
        <v>3.83</v>
      </c>
      <c r="N295" s="185" t="n">
        <v>0</v>
      </c>
      <c r="O295" s="185" t="n">
        <v>0</v>
      </c>
      <c r="P295" s="185" t="n">
        <v>0</v>
      </c>
      <c r="Q295" s="185" t="n">
        <v>1</v>
      </c>
      <c r="R295" s="190" t="n">
        <v>1.317E-005</v>
      </c>
      <c r="S295" s="190" t="n">
        <v>8.808E-007</v>
      </c>
      <c r="T295" s="185" t="n">
        <v>4</v>
      </c>
      <c r="U295" s="185" t="n">
        <v>0</v>
      </c>
      <c r="V295" s="185" t="n">
        <v>0</v>
      </c>
      <c r="W295" s="191" t="s">
        <v>2908</v>
      </c>
      <c r="X295" s="192" t="n">
        <v>45215</v>
      </c>
      <c r="Y295" s="188" t="s">
        <v>309</v>
      </c>
      <c r="Z295" s="188"/>
      <c r="AA295" s="188"/>
      <c r="AB295" s="188"/>
      <c r="AC295" s="188"/>
      <c r="AD295" s="185"/>
      <c r="AE295" s="185"/>
      <c r="AF295" s="185"/>
      <c r="AG295" s="185"/>
      <c r="AH295" s="185"/>
      <c r="AI295" s="190"/>
      <c r="AJ295" s="190"/>
      <c r="AK295" s="190"/>
      <c r="AL295" s="190"/>
      <c r="AM295" s="190"/>
      <c r="AN295" s="188"/>
      <c r="AO295" s="190"/>
    </row>
    <row r="296" customFormat="false" ht="14.25" hidden="false" customHeight="true" outlineLevel="0" collapsed="false">
      <c r="A296" s="188" t="s">
        <v>2577</v>
      </c>
      <c r="B296" s="188" t="s">
        <v>305</v>
      </c>
      <c r="C296" s="185" t="n">
        <v>0</v>
      </c>
      <c r="D296" s="185" t="n">
        <v>200</v>
      </c>
      <c r="E296" s="185" t="n">
        <v>15616</v>
      </c>
      <c r="F296" s="188" t="s">
        <v>306</v>
      </c>
      <c r="G296" s="190" t="n">
        <v>0.00191</v>
      </c>
      <c r="H296" s="190" t="n">
        <v>0.0001394</v>
      </c>
      <c r="I296" s="190" t="n">
        <v>-1.0338E-005</v>
      </c>
      <c r="J296" s="190" t="n">
        <v>-8.672E-007</v>
      </c>
      <c r="K296" s="190" t="n">
        <v>0.00192</v>
      </c>
      <c r="L296" s="190" t="n">
        <v>0.0001403</v>
      </c>
      <c r="M296" s="185" t="n">
        <v>4.18</v>
      </c>
      <c r="N296" s="185" t="n">
        <v>0</v>
      </c>
      <c r="O296" s="185" t="n">
        <v>0</v>
      </c>
      <c r="P296" s="185" t="n">
        <v>0</v>
      </c>
      <c r="Q296" s="185" t="n">
        <v>1</v>
      </c>
      <c r="R296" s="190" t="n">
        <v>1.921E-005</v>
      </c>
      <c r="S296" s="190" t="n">
        <v>1.4E-006</v>
      </c>
      <c r="T296" s="185" t="n">
        <v>4</v>
      </c>
      <c r="U296" s="185" t="n">
        <v>0</v>
      </c>
      <c r="V296" s="185" t="n">
        <v>0</v>
      </c>
      <c r="W296" s="191" t="s">
        <v>2909</v>
      </c>
      <c r="X296" s="192" t="n">
        <v>45215</v>
      </c>
      <c r="Y296" s="188" t="s">
        <v>309</v>
      </c>
      <c r="Z296" s="188"/>
      <c r="AA296" s="188"/>
      <c r="AB296" s="188"/>
      <c r="AC296" s="188"/>
      <c r="AD296" s="185"/>
      <c r="AE296" s="185"/>
      <c r="AF296" s="185"/>
      <c r="AG296" s="185"/>
      <c r="AH296" s="185"/>
      <c r="AI296" s="190"/>
      <c r="AJ296" s="190"/>
      <c r="AK296" s="190"/>
      <c r="AL296" s="190"/>
      <c r="AM296" s="190"/>
      <c r="AN296" s="188"/>
      <c r="AO296" s="190"/>
    </row>
    <row r="297" customFormat="false" ht="14.25" hidden="false" customHeight="true" outlineLevel="0" collapsed="false">
      <c r="A297" s="188" t="s">
        <v>2577</v>
      </c>
      <c r="B297" s="188" t="s">
        <v>305</v>
      </c>
      <c r="C297" s="185" t="n">
        <v>0</v>
      </c>
      <c r="D297" s="185" t="n">
        <v>200</v>
      </c>
      <c r="E297" s="185" t="n">
        <v>15616</v>
      </c>
      <c r="F297" s="188" t="s">
        <v>306</v>
      </c>
      <c r="G297" s="190" t="n">
        <v>0.00191</v>
      </c>
      <c r="H297" s="190" t="n">
        <v>0.0001384</v>
      </c>
      <c r="I297" s="190" t="n">
        <v>-1.0338E-005</v>
      </c>
      <c r="J297" s="190" t="n">
        <v>-8.672E-007</v>
      </c>
      <c r="K297" s="190" t="n">
        <v>0.00192</v>
      </c>
      <c r="L297" s="190" t="n">
        <v>0.0001392</v>
      </c>
      <c r="M297" s="185" t="n">
        <v>4.15</v>
      </c>
      <c r="N297" s="185" t="n">
        <v>0</v>
      </c>
      <c r="O297" s="185" t="n">
        <v>0</v>
      </c>
      <c r="P297" s="185" t="n">
        <v>0</v>
      </c>
      <c r="Q297" s="185" t="n">
        <v>1</v>
      </c>
      <c r="R297" s="190" t="n">
        <v>1.921E-005</v>
      </c>
      <c r="S297" s="190" t="n">
        <v>1.39E-006</v>
      </c>
      <c r="T297" s="185" t="n">
        <v>4</v>
      </c>
      <c r="U297" s="185" t="n">
        <v>0</v>
      </c>
      <c r="V297" s="185" t="n">
        <v>0</v>
      </c>
      <c r="W297" s="191" t="s">
        <v>2910</v>
      </c>
      <c r="X297" s="192" t="n">
        <v>45215</v>
      </c>
      <c r="Y297" s="188" t="s">
        <v>309</v>
      </c>
      <c r="Z297" s="188"/>
      <c r="AA297" s="188"/>
      <c r="AB297" s="188"/>
      <c r="AC297" s="188"/>
      <c r="AD297" s="185"/>
      <c r="AE297" s="185"/>
      <c r="AF297" s="185"/>
      <c r="AG297" s="185"/>
      <c r="AH297" s="185"/>
      <c r="AI297" s="190"/>
      <c r="AJ297" s="190"/>
      <c r="AK297" s="190"/>
      <c r="AL297" s="190"/>
      <c r="AM297" s="190"/>
      <c r="AN297" s="188"/>
      <c r="AO297" s="190"/>
    </row>
    <row r="298" customFormat="false" ht="14.25" hidden="false" customHeight="true" outlineLevel="0" collapsed="false">
      <c r="A298" s="188" t="s">
        <v>2577</v>
      </c>
      <c r="B298" s="188" t="s">
        <v>305</v>
      </c>
      <c r="C298" s="185" t="n">
        <v>0</v>
      </c>
      <c r="D298" s="185" t="n">
        <v>200</v>
      </c>
      <c r="E298" s="185" t="n">
        <v>15616</v>
      </c>
      <c r="F298" s="188" t="s">
        <v>306</v>
      </c>
      <c r="G298" s="190" t="n">
        <v>0.00191</v>
      </c>
      <c r="H298" s="190" t="n">
        <v>0.0001386</v>
      </c>
      <c r="I298" s="190" t="n">
        <v>-1.0338E-005</v>
      </c>
      <c r="J298" s="190" t="n">
        <v>-8.672E-007</v>
      </c>
      <c r="K298" s="190" t="n">
        <v>0.00192</v>
      </c>
      <c r="L298" s="190" t="n">
        <v>0.0001395</v>
      </c>
      <c r="M298" s="185" t="n">
        <v>4.15</v>
      </c>
      <c r="N298" s="185" t="n">
        <v>0</v>
      </c>
      <c r="O298" s="185" t="n">
        <v>0</v>
      </c>
      <c r="P298" s="185" t="n">
        <v>0</v>
      </c>
      <c r="Q298" s="185" t="n">
        <v>1</v>
      </c>
      <c r="R298" s="190" t="n">
        <v>1.921E-005</v>
      </c>
      <c r="S298" s="190" t="n">
        <v>1.4E-006</v>
      </c>
      <c r="T298" s="185" t="n">
        <v>4</v>
      </c>
      <c r="U298" s="185" t="n">
        <v>0</v>
      </c>
      <c r="V298" s="185" t="n">
        <v>0</v>
      </c>
      <c r="W298" s="191" t="s">
        <v>2911</v>
      </c>
      <c r="X298" s="192" t="n">
        <v>45215</v>
      </c>
      <c r="Y298" s="188" t="s">
        <v>309</v>
      </c>
      <c r="Z298" s="188"/>
      <c r="AA298" s="188"/>
      <c r="AB298" s="188"/>
      <c r="AC298" s="188"/>
      <c r="AD298" s="185"/>
      <c r="AE298" s="185"/>
      <c r="AF298" s="185"/>
      <c r="AG298" s="185"/>
      <c r="AH298" s="185"/>
      <c r="AI298" s="190"/>
      <c r="AJ298" s="190"/>
      <c r="AK298" s="190"/>
      <c r="AL298" s="190"/>
      <c r="AM298" s="190"/>
      <c r="AN298" s="188"/>
      <c r="AO298" s="190"/>
    </row>
    <row r="299" customFormat="false" ht="14.25" hidden="false" customHeight="true" outlineLevel="0" collapsed="false">
      <c r="A299" s="188" t="s">
        <v>2599</v>
      </c>
      <c r="B299" s="188" t="s">
        <v>305</v>
      </c>
      <c r="C299" s="185" t="n">
        <v>0</v>
      </c>
      <c r="D299" s="185" t="n">
        <v>200</v>
      </c>
      <c r="E299" s="185" t="n">
        <v>15616</v>
      </c>
      <c r="F299" s="188" t="s">
        <v>306</v>
      </c>
      <c r="G299" s="190" t="n">
        <v>0.00196</v>
      </c>
      <c r="H299" s="190" t="n">
        <v>0.0001268</v>
      </c>
      <c r="I299" s="190" t="n">
        <v>-1.0338E-005</v>
      </c>
      <c r="J299" s="190" t="n">
        <v>-8.672E-007</v>
      </c>
      <c r="K299" s="190" t="n">
        <v>0.00197</v>
      </c>
      <c r="L299" s="190" t="n">
        <v>0.0001277</v>
      </c>
      <c r="M299" s="185" t="n">
        <v>3.71</v>
      </c>
      <c r="N299" s="185" t="n">
        <v>0</v>
      </c>
      <c r="O299" s="185" t="n">
        <v>0</v>
      </c>
      <c r="P299" s="185" t="n">
        <v>0</v>
      </c>
      <c r="Q299" s="185" t="n">
        <v>1</v>
      </c>
      <c r="R299" s="190" t="n">
        <v>1.967E-005</v>
      </c>
      <c r="S299" s="190" t="n">
        <v>1.28E-006</v>
      </c>
      <c r="T299" s="185" t="n">
        <v>4</v>
      </c>
      <c r="U299" s="185" t="n">
        <v>0</v>
      </c>
      <c r="V299" s="185" t="n">
        <v>0</v>
      </c>
      <c r="W299" s="191" t="s">
        <v>2912</v>
      </c>
      <c r="X299" s="192" t="n">
        <v>45215</v>
      </c>
      <c r="Y299" s="188" t="s">
        <v>309</v>
      </c>
      <c r="Z299" s="188"/>
      <c r="AA299" s="188"/>
      <c r="AB299" s="188"/>
      <c r="AC299" s="188"/>
      <c r="AD299" s="185"/>
      <c r="AE299" s="185"/>
      <c r="AF299" s="185"/>
      <c r="AG299" s="185"/>
      <c r="AH299" s="185"/>
      <c r="AI299" s="190"/>
      <c r="AJ299" s="190"/>
      <c r="AK299" s="190"/>
      <c r="AL299" s="190"/>
      <c r="AM299" s="190"/>
      <c r="AN299" s="188"/>
      <c r="AO299" s="190"/>
    </row>
    <row r="300" customFormat="false" ht="14.25" hidden="false" customHeight="true" outlineLevel="0" collapsed="false">
      <c r="A300" s="188" t="s">
        <v>2599</v>
      </c>
      <c r="B300" s="188" t="s">
        <v>305</v>
      </c>
      <c r="C300" s="185" t="n">
        <v>0</v>
      </c>
      <c r="D300" s="185" t="n">
        <v>200</v>
      </c>
      <c r="E300" s="185" t="n">
        <v>15616</v>
      </c>
      <c r="F300" s="188" t="s">
        <v>306</v>
      </c>
      <c r="G300" s="190" t="n">
        <v>0.00196</v>
      </c>
      <c r="H300" s="190" t="n">
        <v>0.0001276</v>
      </c>
      <c r="I300" s="190" t="n">
        <v>-1.0338E-005</v>
      </c>
      <c r="J300" s="190" t="n">
        <v>-8.672E-007</v>
      </c>
      <c r="K300" s="190" t="n">
        <v>0.00197</v>
      </c>
      <c r="L300" s="190" t="n">
        <v>0.0001285</v>
      </c>
      <c r="M300" s="185" t="n">
        <v>3.74</v>
      </c>
      <c r="N300" s="185" t="n">
        <v>0</v>
      </c>
      <c r="O300" s="185" t="n">
        <v>0</v>
      </c>
      <c r="P300" s="185" t="n">
        <v>0</v>
      </c>
      <c r="Q300" s="185" t="n">
        <v>1</v>
      </c>
      <c r="R300" s="190" t="n">
        <v>1.967E-005</v>
      </c>
      <c r="S300" s="190" t="n">
        <v>1.29E-006</v>
      </c>
      <c r="T300" s="185" t="n">
        <v>4</v>
      </c>
      <c r="U300" s="185" t="n">
        <v>0</v>
      </c>
      <c r="V300" s="185" t="n">
        <v>0</v>
      </c>
      <c r="W300" s="191" t="s">
        <v>2913</v>
      </c>
      <c r="X300" s="192" t="n">
        <v>45215</v>
      </c>
      <c r="Y300" s="188" t="s">
        <v>309</v>
      </c>
      <c r="Z300" s="188"/>
      <c r="AA300" s="188"/>
      <c r="AB300" s="188"/>
      <c r="AC300" s="188"/>
      <c r="AD300" s="185"/>
      <c r="AE300" s="185"/>
      <c r="AF300" s="185"/>
      <c r="AG300" s="185"/>
      <c r="AH300" s="185"/>
      <c r="AI300" s="190"/>
      <c r="AJ300" s="190"/>
      <c r="AK300" s="190"/>
      <c r="AL300" s="190"/>
      <c r="AM300" s="190"/>
      <c r="AN300" s="188"/>
      <c r="AO300" s="190"/>
    </row>
    <row r="301" customFormat="false" ht="14.25" hidden="false" customHeight="true" outlineLevel="0" collapsed="false">
      <c r="A301" s="188" t="s">
        <v>2599</v>
      </c>
      <c r="B301" s="188" t="s">
        <v>305</v>
      </c>
      <c r="C301" s="185" t="n">
        <v>0</v>
      </c>
      <c r="D301" s="185" t="n">
        <v>200</v>
      </c>
      <c r="E301" s="185" t="n">
        <v>15616</v>
      </c>
      <c r="F301" s="188" t="s">
        <v>306</v>
      </c>
      <c r="G301" s="190" t="n">
        <v>0.00196</v>
      </c>
      <c r="H301" s="190" t="n">
        <v>0.0001267</v>
      </c>
      <c r="I301" s="190" t="n">
        <v>-1.0338E-005</v>
      </c>
      <c r="J301" s="190" t="n">
        <v>-8.672E-007</v>
      </c>
      <c r="K301" s="190" t="n">
        <v>0.00197</v>
      </c>
      <c r="L301" s="190" t="n">
        <v>0.0001276</v>
      </c>
      <c r="M301" s="185" t="n">
        <v>3.71</v>
      </c>
      <c r="N301" s="185" t="n">
        <v>0</v>
      </c>
      <c r="O301" s="185" t="n">
        <v>0</v>
      </c>
      <c r="P301" s="185" t="n">
        <v>0</v>
      </c>
      <c r="Q301" s="185" t="n">
        <v>1</v>
      </c>
      <c r="R301" s="190" t="n">
        <v>1.968E-005</v>
      </c>
      <c r="S301" s="190" t="n">
        <v>1.28E-006</v>
      </c>
      <c r="T301" s="185" t="n">
        <v>4</v>
      </c>
      <c r="U301" s="185" t="n">
        <v>0</v>
      </c>
      <c r="V301" s="185" t="n">
        <v>0</v>
      </c>
      <c r="W301" s="191" t="s">
        <v>2914</v>
      </c>
      <c r="X301" s="192" t="n">
        <v>45215</v>
      </c>
      <c r="Y301" s="188" t="s">
        <v>309</v>
      </c>
      <c r="Z301" s="188"/>
      <c r="AA301" s="188"/>
      <c r="AB301" s="188"/>
      <c r="AC301" s="188"/>
      <c r="AD301" s="185"/>
      <c r="AE301" s="185"/>
      <c r="AF301" s="185"/>
      <c r="AG301" s="185"/>
      <c r="AH301" s="185"/>
      <c r="AI301" s="190"/>
      <c r="AJ301" s="190"/>
      <c r="AK301" s="190"/>
      <c r="AL301" s="190"/>
      <c r="AM301" s="190"/>
      <c r="AN301" s="188"/>
      <c r="AO301" s="190"/>
    </row>
    <row r="302" customFormat="false" ht="14.25" hidden="false" customHeight="true" outlineLevel="0" collapsed="false">
      <c r="A302" s="188"/>
      <c r="B302" s="188"/>
      <c r="C302" s="188"/>
      <c r="D302" s="188"/>
      <c r="E302" s="188"/>
      <c r="F302" s="188"/>
      <c r="G302" s="189"/>
      <c r="H302" s="189"/>
      <c r="I302" s="189"/>
      <c r="J302" s="189"/>
      <c r="K302" s="189"/>
      <c r="L302" s="189"/>
      <c r="M302" s="185"/>
      <c r="N302" s="188"/>
      <c r="O302" s="188"/>
      <c r="P302" s="188"/>
      <c r="Q302" s="188"/>
      <c r="R302" s="188"/>
      <c r="S302" s="188"/>
      <c r="T302" s="188"/>
      <c r="U302" s="188"/>
      <c r="V302" s="188"/>
      <c r="W302" s="191"/>
      <c r="X302" s="188"/>
      <c r="Y302" s="188"/>
      <c r="Z302" s="188"/>
      <c r="AA302" s="188"/>
      <c r="AB302" s="188"/>
      <c r="AC302" s="188"/>
      <c r="AD302" s="185"/>
      <c r="AE302" s="185"/>
      <c r="AF302" s="185"/>
      <c r="AG302" s="185"/>
      <c r="AH302" s="185"/>
      <c r="AI302" s="190"/>
      <c r="AJ302" s="190"/>
      <c r="AK302" s="190"/>
      <c r="AL302" s="190"/>
      <c r="AM302" s="190"/>
      <c r="AN302" s="188"/>
      <c r="AO302" s="190"/>
    </row>
    <row r="303" customFormat="false" ht="14.25" hidden="false" customHeight="true" outlineLevel="0" collapsed="false">
      <c r="A303" s="188"/>
      <c r="B303" s="188"/>
      <c r="C303" s="188"/>
      <c r="D303" s="188"/>
      <c r="E303" s="188"/>
      <c r="F303" s="188"/>
      <c r="G303" s="189"/>
      <c r="H303" s="189"/>
      <c r="I303" s="189"/>
      <c r="J303" s="189"/>
      <c r="K303" s="189"/>
      <c r="L303" s="189"/>
      <c r="M303" s="185"/>
      <c r="N303" s="188"/>
      <c r="O303" s="188"/>
      <c r="P303" s="188"/>
      <c r="Q303" s="188"/>
      <c r="R303" s="188"/>
      <c r="S303" s="188"/>
      <c r="T303" s="188"/>
      <c r="U303" s="188"/>
      <c r="V303" s="188"/>
      <c r="W303" s="191"/>
      <c r="X303" s="188"/>
      <c r="Y303" s="188"/>
      <c r="Z303" s="188"/>
      <c r="AA303" s="188"/>
      <c r="AB303" s="188"/>
      <c r="AC303" s="188"/>
      <c r="AD303" s="185"/>
      <c r="AE303" s="185"/>
      <c r="AF303" s="185"/>
      <c r="AG303" s="185"/>
      <c r="AH303" s="185"/>
      <c r="AI303" s="190"/>
      <c r="AJ303" s="190"/>
      <c r="AK303" s="190"/>
      <c r="AL303" s="190"/>
      <c r="AM303" s="190"/>
      <c r="AN303" s="188"/>
      <c r="AO303" s="190"/>
    </row>
    <row r="304" customFormat="false" ht="14.25" hidden="false" customHeight="true" outlineLevel="0" collapsed="false">
      <c r="A304" s="188"/>
      <c r="B304" s="188"/>
      <c r="C304" s="188"/>
      <c r="D304" s="188"/>
      <c r="E304" s="188"/>
      <c r="F304" s="188"/>
      <c r="G304" s="189"/>
      <c r="H304" s="189"/>
      <c r="I304" s="189"/>
      <c r="J304" s="189"/>
      <c r="K304" s="189"/>
      <c r="L304" s="189"/>
      <c r="M304" s="185"/>
      <c r="N304" s="188"/>
      <c r="O304" s="188"/>
      <c r="P304" s="188"/>
      <c r="Q304" s="188"/>
      <c r="R304" s="188"/>
      <c r="S304" s="188"/>
      <c r="T304" s="188"/>
      <c r="U304" s="188"/>
      <c r="V304" s="188"/>
      <c r="W304" s="191"/>
      <c r="X304" s="188"/>
      <c r="Y304" s="188"/>
      <c r="Z304" s="188"/>
      <c r="AA304" s="188"/>
      <c r="AB304" s="188"/>
      <c r="AC304" s="188"/>
      <c r="AD304" s="185"/>
      <c r="AE304" s="185"/>
      <c r="AF304" s="185"/>
      <c r="AG304" s="185"/>
      <c r="AH304" s="185"/>
      <c r="AI304" s="190"/>
      <c r="AJ304" s="190"/>
      <c r="AK304" s="190"/>
      <c r="AL304" s="190"/>
      <c r="AM304" s="190"/>
      <c r="AN304" s="188"/>
      <c r="AO304" s="190"/>
    </row>
    <row r="305" customFormat="false" ht="14.25" hidden="false" customHeight="true" outlineLevel="0" collapsed="false">
      <c r="A305" s="188"/>
      <c r="B305" s="188"/>
      <c r="C305" s="188"/>
      <c r="D305" s="188"/>
      <c r="E305" s="188"/>
      <c r="F305" s="188"/>
      <c r="G305" s="189"/>
      <c r="H305" s="189"/>
      <c r="I305" s="189"/>
      <c r="J305" s="189"/>
      <c r="K305" s="189"/>
      <c r="L305" s="189"/>
      <c r="M305" s="185"/>
      <c r="N305" s="188"/>
      <c r="O305" s="188"/>
      <c r="P305" s="188"/>
      <c r="Q305" s="188"/>
      <c r="R305" s="188"/>
      <c r="S305" s="188"/>
      <c r="T305" s="188"/>
      <c r="U305" s="188"/>
      <c r="V305" s="188"/>
      <c r="W305" s="191"/>
      <c r="X305" s="188"/>
      <c r="Y305" s="188"/>
      <c r="Z305" s="188"/>
      <c r="AA305" s="188"/>
      <c r="AB305" s="188"/>
      <c r="AC305" s="188"/>
      <c r="AD305" s="185"/>
      <c r="AE305" s="185"/>
      <c r="AF305" s="185"/>
      <c r="AG305" s="185"/>
      <c r="AH305" s="185"/>
      <c r="AI305" s="190"/>
      <c r="AJ305" s="190"/>
      <c r="AK305" s="190"/>
      <c r="AL305" s="190"/>
      <c r="AM305" s="190"/>
      <c r="AN305" s="188"/>
      <c r="AO305" s="190"/>
    </row>
    <row r="306" customFormat="false" ht="14.25" hidden="false" customHeight="true" outlineLevel="0" collapsed="false">
      <c r="A306" s="188"/>
      <c r="B306" s="188"/>
      <c r="C306" s="188"/>
      <c r="D306" s="188"/>
      <c r="E306" s="188"/>
      <c r="F306" s="188"/>
      <c r="G306" s="189"/>
      <c r="H306" s="189"/>
      <c r="I306" s="189"/>
      <c r="J306" s="189"/>
      <c r="K306" s="189"/>
      <c r="L306" s="189"/>
      <c r="M306" s="185"/>
      <c r="N306" s="188"/>
      <c r="O306" s="188"/>
      <c r="P306" s="188"/>
      <c r="Q306" s="188"/>
      <c r="R306" s="188"/>
      <c r="S306" s="188"/>
      <c r="T306" s="188"/>
      <c r="U306" s="188"/>
      <c r="V306" s="188"/>
      <c r="W306" s="191"/>
      <c r="X306" s="188"/>
      <c r="Y306" s="188"/>
      <c r="Z306" s="188"/>
      <c r="AA306" s="188"/>
      <c r="AB306" s="188"/>
      <c r="AC306" s="188"/>
      <c r="AD306" s="185"/>
      <c r="AE306" s="185"/>
      <c r="AF306" s="185"/>
      <c r="AG306" s="185"/>
      <c r="AH306" s="185"/>
      <c r="AI306" s="190"/>
      <c r="AJ306" s="190"/>
      <c r="AK306" s="190"/>
      <c r="AL306" s="190"/>
      <c r="AM306" s="190"/>
      <c r="AN306" s="188"/>
      <c r="AO306" s="190"/>
    </row>
    <row r="307" customFormat="false" ht="14.25" hidden="false" customHeight="true" outlineLevel="0" collapsed="false">
      <c r="A307" s="188"/>
      <c r="B307" s="188"/>
      <c r="C307" s="188"/>
      <c r="D307" s="188"/>
      <c r="E307" s="188"/>
      <c r="F307" s="188"/>
      <c r="G307" s="189"/>
      <c r="H307" s="189"/>
      <c r="I307" s="189"/>
      <c r="J307" s="189"/>
      <c r="K307" s="189"/>
      <c r="L307" s="189"/>
      <c r="M307" s="185"/>
      <c r="N307" s="188"/>
      <c r="O307" s="188"/>
      <c r="P307" s="188"/>
      <c r="Q307" s="188"/>
      <c r="R307" s="188"/>
      <c r="S307" s="188"/>
      <c r="T307" s="188"/>
      <c r="U307" s="188"/>
      <c r="V307" s="188"/>
      <c r="W307" s="191"/>
      <c r="X307" s="188"/>
      <c r="Y307" s="188"/>
      <c r="Z307" s="188"/>
      <c r="AA307" s="188"/>
      <c r="AB307" s="188"/>
      <c r="AC307" s="188"/>
      <c r="AD307" s="185"/>
      <c r="AE307" s="185"/>
      <c r="AF307" s="185"/>
      <c r="AG307" s="185"/>
      <c r="AH307" s="185"/>
      <c r="AI307" s="190"/>
      <c r="AJ307" s="190"/>
      <c r="AK307" s="190"/>
      <c r="AL307" s="190"/>
      <c r="AM307" s="190"/>
      <c r="AN307" s="188"/>
      <c r="AO307" s="190"/>
    </row>
    <row r="308" customFormat="false" ht="14.25" hidden="false" customHeight="true" outlineLevel="0" collapsed="false">
      <c r="A308" s="188"/>
      <c r="B308" s="188"/>
      <c r="C308" s="188"/>
      <c r="D308" s="188"/>
      <c r="E308" s="188"/>
      <c r="F308" s="188"/>
      <c r="G308" s="189"/>
      <c r="H308" s="189"/>
      <c r="I308" s="189"/>
      <c r="J308" s="189"/>
      <c r="K308" s="189"/>
      <c r="L308" s="189"/>
      <c r="M308" s="185"/>
      <c r="N308" s="188"/>
      <c r="O308" s="188"/>
      <c r="P308" s="188"/>
      <c r="Q308" s="188"/>
      <c r="R308" s="188"/>
      <c r="S308" s="188"/>
      <c r="T308" s="188"/>
      <c r="U308" s="188"/>
      <c r="V308" s="188"/>
      <c r="W308" s="191"/>
      <c r="X308" s="188"/>
      <c r="Y308" s="188"/>
      <c r="Z308" s="188"/>
      <c r="AA308" s="188"/>
      <c r="AB308" s="188"/>
      <c r="AC308" s="188"/>
      <c r="AD308" s="185"/>
      <c r="AE308" s="185"/>
      <c r="AF308" s="185"/>
      <c r="AG308" s="185"/>
      <c r="AH308" s="185"/>
      <c r="AI308" s="190"/>
      <c r="AJ308" s="190"/>
      <c r="AK308" s="190"/>
      <c r="AL308" s="190"/>
      <c r="AM308" s="190"/>
      <c r="AN308" s="188"/>
      <c r="AO308" s="190"/>
    </row>
    <row r="309" customFormat="false" ht="14.25" hidden="false" customHeight="true" outlineLevel="0" collapsed="false">
      <c r="A309" s="188"/>
      <c r="B309" s="188"/>
      <c r="C309" s="188"/>
      <c r="D309" s="188"/>
      <c r="E309" s="188"/>
      <c r="F309" s="188"/>
      <c r="G309" s="189"/>
      <c r="H309" s="189"/>
      <c r="I309" s="189"/>
      <c r="J309" s="189"/>
      <c r="K309" s="189"/>
      <c r="L309" s="189"/>
      <c r="M309" s="185"/>
      <c r="N309" s="188"/>
      <c r="O309" s="188"/>
      <c r="P309" s="188"/>
      <c r="Q309" s="188"/>
      <c r="R309" s="188"/>
      <c r="S309" s="188"/>
      <c r="T309" s="188"/>
      <c r="U309" s="188"/>
      <c r="V309" s="188"/>
      <c r="W309" s="191"/>
      <c r="X309" s="188"/>
      <c r="Y309" s="188"/>
      <c r="Z309" s="188"/>
      <c r="AA309" s="188"/>
      <c r="AB309" s="188"/>
      <c r="AC309" s="188"/>
      <c r="AD309" s="185"/>
      <c r="AE309" s="185"/>
      <c r="AF309" s="185"/>
      <c r="AG309" s="185"/>
      <c r="AH309" s="185"/>
      <c r="AI309" s="190"/>
      <c r="AJ309" s="190"/>
      <c r="AK309" s="190"/>
      <c r="AL309" s="190"/>
      <c r="AM309" s="190"/>
      <c r="AN309" s="188"/>
      <c r="AO309" s="190"/>
    </row>
    <row r="310" customFormat="false" ht="14.25" hidden="false" customHeight="true" outlineLevel="0" collapsed="false">
      <c r="A310" s="188"/>
      <c r="B310" s="188"/>
      <c r="C310" s="188"/>
      <c r="D310" s="188"/>
      <c r="E310" s="188"/>
      <c r="F310" s="188"/>
      <c r="G310" s="189"/>
      <c r="H310" s="189"/>
      <c r="I310" s="189"/>
      <c r="J310" s="189"/>
      <c r="K310" s="189"/>
      <c r="L310" s="189"/>
      <c r="M310" s="185"/>
      <c r="N310" s="188"/>
      <c r="O310" s="188"/>
      <c r="P310" s="188"/>
      <c r="Q310" s="188"/>
      <c r="R310" s="188"/>
      <c r="S310" s="188"/>
      <c r="T310" s="188"/>
      <c r="U310" s="188"/>
      <c r="V310" s="188"/>
      <c r="W310" s="191"/>
      <c r="X310" s="188"/>
      <c r="Y310" s="188"/>
      <c r="Z310" s="188"/>
      <c r="AA310" s="188"/>
      <c r="AB310" s="188"/>
      <c r="AC310" s="188"/>
      <c r="AD310" s="185"/>
      <c r="AE310" s="185"/>
      <c r="AF310" s="185"/>
      <c r="AG310" s="185"/>
      <c r="AH310" s="185"/>
      <c r="AI310" s="190"/>
      <c r="AJ310" s="190"/>
      <c r="AK310" s="190"/>
      <c r="AL310" s="190"/>
      <c r="AM310" s="190"/>
      <c r="AN310" s="188"/>
      <c r="AO310" s="190"/>
    </row>
    <row r="311" customFormat="false" ht="14.25" hidden="false" customHeight="true" outlineLevel="0" collapsed="false">
      <c r="A311" s="188"/>
      <c r="B311" s="188"/>
      <c r="C311" s="188"/>
      <c r="D311" s="188"/>
      <c r="E311" s="188"/>
      <c r="F311" s="188"/>
      <c r="G311" s="189"/>
      <c r="H311" s="189"/>
      <c r="I311" s="189"/>
      <c r="J311" s="189"/>
      <c r="K311" s="189"/>
      <c r="L311" s="189"/>
      <c r="M311" s="185"/>
      <c r="N311" s="188"/>
      <c r="O311" s="188"/>
      <c r="P311" s="188"/>
      <c r="Q311" s="188"/>
      <c r="R311" s="188"/>
      <c r="S311" s="188"/>
      <c r="T311" s="188"/>
      <c r="U311" s="188"/>
      <c r="V311" s="188"/>
      <c r="W311" s="191"/>
      <c r="X311" s="188"/>
      <c r="Y311" s="188"/>
      <c r="Z311" s="188"/>
      <c r="AA311" s="188"/>
      <c r="AB311" s="188"/>
      <c r="AC311" s="188"/>
      <c r="AD311" s="185"/>
      <c r="AE311" s="185"/>
      <c r="AF311" s="185"/>
      <c r="AG311" s="185"/>
      <c r="AH311" s="185"/>
      <c r="AI311" s="190"/>
      <c r="AJ311" s="190"/>
      <c r="AK311" s="190"/>
      <c r="AL311" s="190"/>
      <c r="AM311" s="190"/>
      <c r="AN311" s="188"/>
      <c r="AO311" s="190"/>
    </row>
    <row r="312" customFormat="false" ht="14.25" hidden="false" customHeight="true" outlineLevel="0" collapsed="false">
      <c r="A312" s="188"/>
      <c r="B312" s="188"/>
      <c r="C312" s="188"/>
      <c r="D312" s="188"/>
      <c r="E312" s="188"/>
      <c r="F312" s="188"/>
      <c r="G312" s="189"/>
      <c r="H312" s="189"/>
      <c r="I312" s="189"/>
      <c r="J312" s="189"/>
      <c r="K312" s="189"/>
      <c r="L312" s="189"/>
      <c r="M312" s="185"/>
      <c r="N312" s="188"/>
      <c r="O312" s="188"/>
      <c r="P312" s="188"/>
      <c r="Q312" s="188"/>
      <c r="R312" s="188"/>
      <c r="S312" s="188"/>
      <c r="T312" s="188"/>
      <c r="U312" s="188"/>
      <c r="V312" s="188"/>
      <c r="W312" s="191"/>
      <c r="X312" s="188"/>
      <c r="Y312" s="188"/>
      <c r="Z312" s="188"/>
      <c r="AA312" s="188"/>
      <c r="AB312" s="188"/>
      <c r="AC312" s="188"/>
      <c r="AD312" s="185"/>
      <c r="AE312" s="185"/>
      <c r="AF312" s="185"/>
      <c r="AG312" s="185"/>
      <c r="AH312" s="185"/>
      <c r="AI312" s="190"/>
      <c r="AJ312" s="190"/>
      <c r="AK312" s="190"/>
      <c r="AL312" s="190"/>
      <c r="AM312" s="190"/>
      <c r="AN312" s="188"/>
      <c r="AO312" s="190"/>
    </row>
    <row r="313" customFormat="false" ht="14.25" hidden="false" customHeight="true" outlineLevel="0" collapsed="false">
      <c r="A313" s="188"/>
      <c r="B313" s="188"/>
      <c r="C313" s="188"/>
      <c r="D313" s="188"/>
      <c r="E313" s="188"/>
      <c r="F313" s="188"/>
      <c r="G313" s="189"/>
      <c r="H313" s="189"/>
      <c r="I313" s="189"/>
      <c r="J313" s="189"/>
      <c r="K313" s="189"/>
      <c r="L313" s="189"/>
      <c r="M313" s="185"/>
      <c r="N313" s="188"/>
      <c r="O313" s="188"/>
      <c r="P313" s="188"/>
      <c r="Q313" s="188"/>
      <c r="R313" s="188"/>
      <c r="S313" s="188"/>
      <c r="T313" s="188"/>
      <c r="U313" s="188"/>
      <c r="V313" s="188"/>
      <c r="W313" s="191"/>
      <c r="X313" s="188"/>
      <c r="Y313" s="188"/>
      <c r="Z313" s="188"/>
      <c r="AA313" s="188"/>
      <c r="AB313" s="188"/>
      <c r="AC313" s="188"/>
      <c r="AD313" s="185"/>
      <c r="AE313" s="185"/>
      <c r="AF313" s="185"/>
      <c r="AG313" s="185"/>
      <c r="AH313" s="185"/>
      <c r="AI313" s="190"/>
      <c r="AJ313" s="190"/>
      <c r="AK313" s="190"/>
      <c r="AL313" s="190"/>
      <c r="AM313" s="190"/>
      <c r="AN313" s="188"/>
      <c r="AO313" s="190"/>
    </row>
    <row r="314" customFormat="false" ht="14.25" hidden="false" customHeight="true" outlineLevel="0" collapsed="false">
      <c r="A314" s="188"/>
      <c r="B314" s="188"/>
      <c r="C314" s="188"/>
      <c r="D314" s="188"/>
      <c r="E314" s="188"/>
      <c r="F314" s="188"/>
      <c r="G314" s="189"/>
      <c r="H314" s="189"/>
      <c r="I314" s="189"/>
      <c r="J314" s="189"/>
      <c r="K314" s="189"/>
      <c r="L314" s="189"/>
      <c r="M314" s="185"/>
      <c r="N314" s="188"/>
      <c r="O314" s="188"/>
      <c r="P314" s="188"/>
      <c r="Q314" s="188"/>
      <c r="R314" s="188"/>
      <c r="S314" s="188"/>
      <c r="T314" s="188"/>
      <c r="U314" s="188"/>
      <c r="V314" s="188"/>
      <c r="W314" s="191"/>
      <c r="X314" s="188"/>
      <c r="Y314" s="188"/>
      <c r="Z314" s="188"/>
      <c r="AA314" s="188"/>
      <c r="AB314" s="188"/>
      <c r="AC314" s="188"/>
      <c r="AD314" s="185"/>
      <c r="AE314" s="185"/>
      <c r="AF314" s="185"/>
      <c r="AG314" s="185"/>
      <c r="AH314" s="185"/>
      <c r="AI314" s="190"/>
      <c r="AJ314" s="190"/>
      <c r="AK314" s="190"/>
      <c r="AL314" s="190"/>
      <c r="AM314" s="190"/>
      <c r="AN314" s="188"/>
      <c r="AO314" s="190"/>
    </row>
    <row r="315" customFormat="false" ht="14.25" hidden="false" customHeight="true" outlineLevel="0" collapsed="false">
      <c r="A315" s="188"/>
      <c r="B315" s="188"/>
      <c r="C315" s="188"/>
      <c r="D315" s="188"/>
      <c r="E315" s="188"/>
      <c r="F315" s="188"/>
      <c r="G315" s="189"/>
      <c r="H315" s="189"/>
      <c r="I315" s="189"/>
      <c r="J315" s="189"/>
      <c r="K315" s="189"/>
      <c r="L315" s="189"/>
      <c r="M315" s="185"/>
      <c r="N315" s="188"/>
      <c r="O315" s="188"/>
      <c r="P315" s="188"/>
      <c r="Q315" s="188"/>
      <c r="R315" s="188"/>
      <c r="S315" s="188"/>
      <c r="T315" s="188"/>
      <c r="U315" s="188"/>
      <c r="V315" s="188"/>
      <c r="W315" s="191"/>
      <c r="X315" s="188"/>
      <c r="Y315" s="188"/>
      <c r="Z315" s="188"/>
      <c r="AA315" s="188"/>
      <c r="AB315" s="188"/>
      <c r="AC315" s="188"/>
      <c r="AD315" s="185"/>
      <c r="AE315" s="185"/>
      <c r="AF315" s="185"/>
      <c r="AG315" s="185"/>
      <c r="AH315" s="185"/>
      <c r="AI315" s="190"/>
      <c r="AJ315" s="190"/>
      <c r="AK315" s="190"/>
      <c r="AL315" s="190"/>
      <c r="AM315" s="190"/>
      <c r="AN315" s="188"/>
      <c r="AO315" s="190"/>
    </row>
    <row r="316" customFormat="false" ht="14.25" hidden="false" customHeight="true" outlineLevel="0" collapsed="false">
      <c r="A316" s="188"/>
      <c r="B316" s="188"/>
      <c r="C316" s="188"/>
      <c r="D316" s="188"/>
      <c r="E316" s="188"/>
      <c r="F316" s="188"/>
      <c r="G316" s="189"/>
      <c r="H316" s="189"/>
      <c r="I316" s="189"/>
      <c r="J316" s="189"/>
      <c r="K316" s="189"/>
      <c r="L316" s="189"/>
      <c r="M316" s="185"/>
      <c r="N316" s="188"/>
      <c r="O316" s="188"/>
      <c r="P316" s="188"/>
      <c r="Q316" s="188"/>
      <c r="R316" s="188"/>
      <c r="S316" s="188"/>
      <c r="T316" s="188"/>
      <c r="U316" s="188"/>
      <c r="V316" s="188"/>
      <c r="W316" s="191"/>
      <c r="X316" s="188"/>
      <c r="Y316" s="188"/>
      <c r="Z316" s="188"/>
      <c r="AA316" s="188"/>
      <c r="AB316" s="188"/>
      <c r="AC316" s="188"/>
      <c r="AD316" s="185"/>
      <c r="AE316" s="185"/>
      <c r="AF316" s="185"/>
      <c r="AG316" s="185"/>
      <c r="AH316" s="185"/>
      <c r="AI316" s="190"/>
      <c r="AJ316" s="190"/>
      <c r="AK316" s="190"/>
      <c r="AL316" s="190"/>
      <c r="AM316" s="190"/>
      <c r="AN316" s="188"/>
      <c r="AO316" s="190"/>
    </row>
    <row r="317" customFormat="false" ht="14.25" hidden="false" customHeight="true" outlineLevel="0" collapsed="false">
      <c r="A317" s="188"/>
      <c r="B317" s="188"/>
      <c r="C317" s="188"/>
      <c r="D317" s="188"/>
      <c r="E317" s="188"/>
      <c r="F317" s="188"/>
      <c r="G317" s="189"/>
      <c r="H317" s="189"/>
      <c r="I317" s="189"/>
      <c r="J317" s="189"/>
      <c r="K317" s="189"/>
      <c r="L317" s="189"/>
      <c r="M317" s="185"/>
      <c r="N317" s="188"/>
      <c r="O317" s="188"/>
      <c r="P317" s="188"/>
      <c r="Q317" s="188"/>
      <c r="R317" s="188"/>
      <c r="S317" s="188"/>
      <c r="T317" s="188"/>
      <c r="U317" s="188"/>
      <c r="V317" s="188"/>
      <c r="W317" s="191"/>
      <c r="X317" s="188"/>
      <c r="Y317" s="188"/>
      <c r="Z317" s="188"/>
      <c r="AA317" s="188"/>
      <c r="AB317" s="188"/>
      <c r="AC317" s="188"/>
      <c r="AD317" s="185"/>
      <c r="AE317" s="185"/>
      <c r="AF317" s="185"/>
      <c r="AG317" s="185"/>
      <c r="AH317" s="185"/>
      <c r="AI317" s="190"/>
      <c r="AJ317" s="190"/>
      <c r="AK317" s="190"/>
      <c r="AL317" s="190"/>
      <c r="AM317" s="190"/>
      <c r="AN317" s="188"/>
      <c r="AO317" s="190"/>
    </row>
    <row r="318" customFormat="false" ht="14.25" hidden="false" customHeight="true" outlineLevel="0" collapsed="false">
      <c r="A318" s="188"/>
      <c r="B318" s="188"/>
      <c r="C318" s="188"/>
      <c r="D318" s="188"/>
      <c r="E318" s="188"/>
      <c r="F318" s="188"/>
      <c r="G318" s="189"/>
      <c r="H318" s="189"/>
      <c r="I318" s="189"/>
      <c r="J318" s="189"/>
      <c r="K318" s="189"/>
      <c r="L318" s="189"/>
      <c r="M318" s="185"/>
      <c r="N318" s="188"/>
      <c r="O318" s="188"/>
      <c r="P318" s="188"/>
      <c r="Q318" s="188"/>
      <c r="R318" s="188"/>
      <c r="S318" s="188"/>
      <c r="T318" s="188"/>
      <c r="U318" s="188"/>
      <c r="V318" s="188"/>
      <c r="W318" s="191"/>
      <c r="X318" s="188"/>
      <c r="Y318" s="188"/>
      <c r="Z318" s="188"/>
      <c r="AA318" s="188"/>
      <c r="AB318" s="188"/>
      <c r="AC318" s="188"/>
      <c r="AD318" s="185"/>
      <c r="AE318" s="185"/>
      <c r="AF318" s="185"/>
      <c r="AG318" s="185"/>
      <c r="AH318" s="185"/>
      <c r="AI318" s="190"/>
      <c r="AJ318" s="190"/>
      <c r="AK318" s="190"/>
      <c r="AL318" s="190"/>
      <c r="AM318" s="190"/>
      <c r="AN318" s="188"/>
      <c r="AO318" s="190"/>
    </row>
    <row r="319" customFormat="false" ht="14.25" hidden="false" customHeight="true" outlineLevel="0" collapsed="false">
      <c r="A319" s="188"/>
      <c r="B319" s="188"/>
      <c r="C319" s="188"/>
      <c r="D319" s="188"/>
      <c r="E319" s="188"/>
      <c r="F319" s="188"/>
      <c r="G319" s="189"/>
      <c r="H319" s="189"/>
      <c r="I319" s="189"/>
      <c r="J319" s="189"/>
      <c r="K319" s="189"/>
      <c r="L319" s="189"/>
      <c r="M319" s="185"/>
      <c r="N319" s="188"/>
      <c r="O319" s="188"/>
      <c r="P319" s="188"/>
      <c r="Q319" s="188"/>
      <c r="R319" s="188"/>
      <c r="S319" s="188"/>
      <c r="T319" s="188"/>
      <c r="U319" s="188"/>
      <c r="V319" s="188"/>
      <c r="W319" s="191"/>
      <c r="X319" s="188"/>
      <c r="Y319" s="188"/>
      <c r="Z319" s="188"/>
      <c r="AA319" s="188"/>
      <c r="AB319" s="188"/>
      <c r="AC319" s="188"/>
      <c r="AD319" s="185"/>
      <c r="AE319" s="185"/>
      <c r="AF319" s="185"/>
      <c r="AG319" s="185"/>
      <c r="AH319" s="185"/>
      <c r="AI319" s="190"/>
      <c r="AJ319" s="190"/>
      <c r="AK319" s="190"/>
      <c r="AL319" s="190"/>
      <c r="AM319" s="190"/>
      <c r="AN319" s="188"/>
      <c r="AO319" s="190"/>
    </row>
    <row r="320" customFormat="false" ht="14.25" hidden="false" customHeight="true" outlineLevel="0" collapsed="false">
      <c r="A320" s="188"/>
      <c r="B320" s="188"/>
      <c r="C320" s="188"/>
      <c r="D320" s="188"/>
      <c r="E320" s="188"/>
      <c r="F320" s="188"/>
      <c r="G320" s="189"/>
      <c r="H320" s="189"/>
      <c r="I320" s="189"/>
      <c r="J320" s="189"/>
      <c r="K320" s="189"/>
      <c r="L320" s="189"/>
      <c r="M320" s="185"/>
      <c r="N320" s="188"/>
      <c r="O320" s="188"/>
      <c r="P320" s="188"/>
      <c r="Q320" s="188"/>
      <c r="R320" s="188"/>
      <c r="S320" s="188"/>
      <c r="T320" s="188"/>
      <c r="U320" s="188"/>
      <c r="V320" s="188"/>
      <c r="W320" s="191"/>
      <c r="X320" s="188"/>
      <c r="Y320" s="188"/>
      <c r="Z320" s="188"/>
      <c r="AA320" s="188"/>
      <c r="AB320" s="188"/>
      <c r="AC320" s="188"/>
      <c r="AD320" s="185"/>
      <c r="AE320" s="185"/>
      <c r="AF320" s="185"/>
      <c r="AG320" s="185"/>
      <c r="AH320" s="185"/>
      <c r="AI320" s="190"/>
      <c r="AJ320" s="190"/>
      <c r="AK320" s="190"/>
      <c r="AL320" s="190"/>
      <c r="AM320" s="190"/>
      <c r="AN320" s="188"/>
      <c r="AO320" s="190"/>
    </row>
    <row r="321" customFormat="false" ht="14.25" hidden="false" customHeight="true" outlineLevel="0" collapsed="false">
      <c r="A321" s="188"/>
      <c r="B321" s="188"/>
      <c r="C321" s="188"/>
      <c r="D321" s="188"/>
      <c r="E321" s="188"/>
      <c r="F321" s="188"/>
      <c r="G321" s="189"/>
      <c r="H321" s="189"/>
      <c r="I321" s="189"/>
      <c r="J321" s="189"/>
      <c r="K321" s="189"/>
      <c r="L321" s="189"/>
      <c r="M321" s="185"/>
      <c r="N321" s="188"/>
      <c r="O321" s="188"/>
      <c r="P321" s="188"/>
      <c r="Q321" s="188"/>
      <c r="R321" s="188"/>
      <c r="S321" s="188"/>
      <c r="T321" s="188"/>
      <c r="U321" s="188"/>
      <c r="V321" s="188"/>
      <c r="W321" s="191"/>
      <c r="X321" s="188"/>
      <c r="Y321" s="188"/>
      <c r="Z321" s="188"/>
      <c r="AA321" s="188"/>
      <c r="AB321" s="188"/>
      <c r="AC321" s="188"/>
      <c r="AD321" s="185"/>
      <c r="AE321" s="185"/>
      <c r="AF321" s="185"/>
      <c r="AG321" s="185"/>
      <c r="AH321" s="185"/>
      <c r="AI321" s="190"/>
      <c r="AJ321" s="190"/>
      <c r="AK321" s="190"/>
      <c r="AL321" s="190"/>
      <c r="AM321" s="190"/>
      <c r="AN321" s="188"/>
      <c r="AO321" s="190"/>
    </row>
    <row r="322" customFormat="false" ht="14.25" hidden="false" customHeight="true" outlineLevel="0" collapsed="false">
      <c r="A322" s="188"/>
      <c r="B322" s="188"/>
      <c r="C322" s="188"/>
      <c r="D322" s="188"/>
      <c r="E322" s="188"/>
      <c r="F322" s="188"/>
      <c r="G322" s="189"/>
      <c r="H322" s="189"/>
      <c r="I322" s="189"/>
      <c r="J322" s="189"/>
      <c r="K322" s="189"/>
      <c r="L322" s="189"/>
      <c r="M322" s="185"/>
      <c r="N322" s="188"/>
      <c r="O322" s="188"/>
      <c r="P322" s="188"/>
      <c r="Q322" s="188"/>
      <c r="R322" s="188"/>
      <c r="S322" s="188"/>
      <c r="T322" s="188"/>
      <c r="U322" s="188"/>
      <c r="V322" s="188"/>
      <c r="W322" s="191"/>
      <c r="X322" s="188"/>
      <c r="Y322" s="188"/>
      <c r="Z322" s="188"/>
      <c r="AA322" s="188"/>
      <c r="AB322" s="188"/>
      <c r="AC322" s="188"/>
      <c r="AD322" s="185"/>
      <c r="AE322" s="185"/>
      <c r="AF322" s="185"/>
      <c r="AG322" s="185"/>
      <c r="AH322" s="185"/>
      <c r="AI322" s="190"/>
      <c r="AJ322" s="190"/>
      <c r="AK322" s="190"/>
      <c r="AL322" s="190"/>
      <c r="AM322" s="190"/>
      <c r="AN322" s="188"/>
      <c r="AO322" s="190"/>
    </row>
    <row r="323" customFormat="false" ht="14.25" hidden="false" customHeight="true" outlineLevel="0" collapsed="false">
      <c r="A323" s="188"/>
      <c r="B323" s="188"/>
      <c r="C323" s="188"/>
      <c r="D323" s="188"/>
      <c r="E323" s="188"/>
      <c r="F323" s="188"/>
      <c r="G323" s="189"/>
      <c r="H323" s="189"/>
      <c r="I323" s="189"/>
      <c r="J323" s="189"/>
      <c r="K323" s="189"/>
      <c r="L323" s="189"/>
      <c r="M323" s="185"/>
      <c r="N323" s="188"/>
      <c r="O323" s="188"/>
      <c r="P323" s="188"/>
      <c r="Q323" s="188"/>
      <c r="R323" s="188"/>
      <c r="S323" s="188"/>
      <c r="T323" s="188"/>
      <c r="U323" s="188"/>
      <c r="V323" s="188"/>
      <c r="W323" s="191"/>
      <c r="X323" s="188"/>
      <c r="Y323" s="188"/>
      <c r="Z323" s="188"/>
      <c r="AA323" s="188"/>
      <c r="AB323" s="188"/>
      <c r="AC323" s="188"/>
      <c r="AD323" s="185"/>
      <c r="AE323" s="185"/>
      <c r="AF323" s="185"/>
      <c r="AG323" s="185"/>
      <c r="AH323" s="185"/>
      <c r="AI323" s="190"/>
      <c r="AJ323" s="190"/>
      <c r="AK323" s="190"/>
      <c r="AL323" s="190"/>
      <c r="AM323" s="190"/>
      <c r="AN323" s="188"/>
      <c r="AO323" s="190"/>
    </row>
    <row r="324" customFormat="false" ht="14.25" hidden="false" customHeight="true" outlineLevel="0" collapsed="false">
      <c r="A324" s="188"/>
      <c r="B324" s="188"/>
      <c r="C324" s="188"/>
      <c r="D324" s="188"/>
      <c r="E324" s="188"/>
      <c r="F324" s="188"/>
      <c r="G324" s="189"/>
      <c r="H324" s="189"/>
      <c r="I324" s="189"/>
      <c r="J324" s="189"/>
      <c r="K324" s="189"/>
      <c r="L324" s="189"/>
      <c r="M324" s="185"/>
      <c r="N324" s="188"/>
      <c r="O324" s="188"/>
      <c r="P324" s="188"/>
      <c r="Q324" s="188"/>
      <c r="R324" s="188"/>
      <c r="S324" s="188"/>
      <c r="T324" s="188"/>
      <c r="U324" s="188"/>
      <c r="V324" s="188"/>
      <c r="W324" s="191"/>
      <c r="X324" s="188"/>
      <c r="Y324" s="188"/>
      <c r="Z324" s="188"/>
      <c r="AA324" s="188"/>
      <c r="AB324" s="188"/>
      <c r="AC324" s="188"/>
      <c r="AD324" s="185"/>
      <c r="AE324" s="185"/>
      <c r="AF324" s="185"/>
      <c r="AG324" s="185"/>
      <c r="AH324" s="185"/>
      <c r="AI324" s="190"/>
      <c r="AJ324" s="190"/>
      <c r="AK324" s="190"/>
      <c r="AL324" s="190"/>
      <c r="AM324" s="190"/>
      <c r="AN324" s="188"/>
      <c r="AO324" s="190"/>
    </row>
    <row r="325" customFormat="false" ht="14.25" hidden="false" customHeight="true" outlineLevel="0" collapsed="false">
      <c r="A325" s="188"/>
      <c r="B325" s="188"/>
      <c r="C325" s="188"/>
      <c r="D325" s="188"/>
      <c r="E325" s="188"/>
      <c r="F325" s="188"/>
      <c r="G325" s="189"/>
      <c r="H325" s="189"/>
      <c r="I325" s="189"/>
      <c r="J325" s="189"/>
      <c r="K325" s="189"/>
      <c r="L325" s="189"/>
      <c r="M325" s="185"/>
      <c r="N325" s="188"/>
      <c r="O325" s="188"/>
      <c r="P325" s="188"/>
      <c r="Q325" s="188"/>
      <c r="R325" s="188"/>
      <c r="S325" s="188"/>
      <c r="T325" s="188"/>
      <c r="U325" s="188"/>
      <c r="V325" s="188"/>
      <c r="W325" s="191"/>
      <c r="X325" s="188"/>
      <c r="Y325" s="188"/>
      <c r="Z325" s="188"/>
      <c r="AA325" s="188"/>
      <c r="AB325" s="188"/>
      <c r="AC325" s="188"/>
      <c r="AD325" s="185"/>
      <c r="AE325" s="185"/>
      <c r="AF325" s="185"/>
      <c r="AG325" s="185"/>
      <c r="AH325" s="185"/>
      <c r="AI325" s="190"/>
      <c r="AJ325" s="190"/>
      <c r="AK325" s="190"/>
      <c r="AL325" s="190"/>
      <c r="AM325" s="190"/>
      <c r="AN325" s="188"/>
      <c r="AO325" s="190"/>
    </row>
    <row r="326" customFormat="false" ht="14.25" hidden="false" customHeight="true" outlineLevel="0" collapsed="false">
      <c r="A326" s="188"/>
      <c r="B326" s="188"/>
      <c r="C326" s="188"/>
      <c r="D326" s="188"/>
      <c r="E326" s="188"/>
      <c r="F326" s="188"/>
      <c r="G326" s="189"/>
      <c r="H326" s="189"/>
      <c r="I326" s="189"/>
      <c r="J326" s="189"/>
      <c r="K326" s="189"/>
      <c r="L326" s="189"/>
      <c r="M326" s="185"/>
      <c r="N326" s="188"/>
      <c r="O326" s="188"/>
      <c r="P326" s="188"/>
      <c r="Q326" s="188"/>
      <c r="R326" s="188"/>
      <c r="S326" s="188"/>
      <c r="T326" s="188"/>
      <c r="U326" s="188"/>
      <c r="V326" s="188"/>
      <c r="W326" s="191"/>
      <c r="X326" s="188"/>
      <c r="Y326" s="188"/>
      <c r="Z326" s="188"/>
      <c r="AA326" s="188"/>
      <c r="AB326" s="188"/>
      <c r="AC326" s="188"/>
      <c r="AD326" s="185"/>
      <c r="AE326" s="185"/>
      <c r="AF326" s="185"/>
      <c r="AG326" s="185"/>
      <c r="AH326" s="185"/>
      <c r="AI326" s="190"/>
      <c r="AJ326" s="190"/>
      <c r="AK326" s="190"/>
      <c r="AL326" s="190"/>
      <c r="AM326" s="190"/>
      <c r="AN326" s="188"/>
      <c r="AO326" s="190"/>
    </row>
    <row r="327" customFormat="false" ht="14.25" hidden="false" customHeight="true" outlineLevel="0" collapsed="false">
      <c r="A327" s="188"/>
      <c r="B327" s="188"/>
      <c r="C327" s="188"/>
      <c r="D327" s="188"/>
      <c r="E327" s="188"/>
      <c r="F327" s="188"/>
      <c r="G327" s="189"/>
      <c r="H327" s="189"/>
      <c r="I327" s="189"/>
      <c r="J327" s="189"/>
      <c r="K327" s="189"/>
      <c r="L327" s="189"/>
      <c r="M327" s="185"/>
      <c r="N327" s="188"/>
      <c r="O327" s="188"/>
      <c r="P327" s="188"/>
      <c r="Q327" s="188"/>
      <c r="R327" s="188"/>
      <c r="S327" s="188"/>
      <c r="T327" s="188"/>
      <c r="U327" s="188"/>
      <c r="V327" s="188"/>
      <c r="W327" s="191"/>
      <c r="X327" s="188"/>
      <c r="Y327" s="188"/>
      <c r="Z327" s="188"/>
      <c r="AA327" s="188"/>
      <c r="AB327" s="188"/>
      <c r="AC327" s="188"/>
      <c r="AD327" s="185"/>
      <c r="AE327" s="185"/>
      <c r="AF327" s="185"/>
      <c r="AG327" s="185"/>
      <c r="AH327" s="185"/>
      <c r="AI327" s="190"/>
      <c r="AJ327" s="190"/>
      <c r="AK327" s="190"/>
      <c r="AL327" s="190"/>
      <c r="AM327" s="190"/>
      <c r="AN327" s="188"/>
      <c r="AO327" s="190"/>
    </row>
    <row r="328" customFormat="false" ht="14.25" hidden="false" customHeight="true" outlineLevel="0" collapsed="false">
      <c r="A328" s="188"/>
      <c r="B328" s="188"/>
      <c r="C328" s="188"/>
      <c r="D328" s="188"/>
      <c r="E328" s="188"/>
      <c r="F328" s="188"/>
      <c r="G328" s="189"/>
      <c r="H328" s="189"/>
      <c r="I328" s="189"/>
      <c r="J328" s="189"/>
      <c r="K328" s="189"/>
      <c r="L328" s="189"/>
      <c r="M328" s="185"/>
      <c r="N328" s="188"/>
      <c r="O328" s="188"/>
      <c r="P328" s="188"/>
      <c r="Q328" s="188"/>
      <c r="R328" s="188"/>
      <c r="S328" s="188"/>
      <c r="T328" s="188"/>
      <c r="U328" s="188"/>
      <c r="V328" s="188"/>
      <c r="W328" s="191"/>
      <c r="X328" s="188"/>
      <c r="Y328" s="188"/>
      <c r="Z328" s="188"/>
      <c r="AA328" s="188"/>
      <c r="AB328" s="188"/>
      <c r="AC328" s="188"/>
      <c r="AD328" s="185"/>
      <c r="AE328" s="185"/>
      <c r="AF328" s="185"/>
      <c r="AG328" s="185"/>
      <c r="AH328" s="185"/>
      <c r="AI328" s="190"/>
      <c r="AJ328" s="190"/>
      <c r="AK328" s="190"/>
      <c r="AL328" s="190"/>
      <c r="AM328" s="190"/>
      <c r="AN328" s="188"/>
      <c r="AO328" s="190"/>
    </row>
    <row r="329" customFormat="false" ht="14.25" hidden="false" customHeight="true" outlineLevel="0" collapsed="false">
      <c r="A329" s="188"/>
      <c r="B329" s="188"/>
      <c r="C329" s="188"/>
      <c r="D329" s="188"/>
      <c r="E329" s="188"/>
      <c r="F329" s="188"/>
      <c r="G329" s="189"/>
      <c r="H329" s="189"/>
      <c r="I329" s="189"/>
      <c r="J329" s="189"/>
      <c r="K329" s="189"/>
      <c r="L329" s="189"/>
      <c r="M329" s="185"/>
      <c r="N329" s="188"/>
      <c r="O329" s="188"/>
      <c r="P329" s="188"/>
      <c r="Q329" s="188"/>
      <c r="R329" s="188"/>
      <c r="S329" s="188"/>
      <c r="T329" s="188"/>
      <c r="U329" s="188"/>
      <c r="V329" s="188"/>
      <c r="W329" s="191"/>
      <c r="X329" s="188"/>
      <c r="Y329" s="188"/>
      <c r="Z329" s="188"/>
      <c r="AA329" s="188"/>
      <c r="AB329" s="188"/>
      <c r="AC329" s="188"/>
      <c r="AD329" s="185"/>
      <c r="AE329" s="185"/>
      <c r="AF329" s="185"/>
      <c r="AG329" s="185"/>
      <c r="AH329" s="185"/>
      <c r="AI329" s="190"/>
      <c r="AJ329" s="190"/>
      <c r="AK329" s="190"/>
      <c r="AL329" s="190"/>
      <c r="AM329" s="190"/>
      <c r="AN329" s="188"/>
      <c r="AO329" s="190"/>
    </row>
    <row r="330" customFormat="false" ht="14.25" hidden="false" customHeight="true" outlineLevel="0" collapsed="false">
      <c r="A330" s="188"/>
      <c r="B330" s="188"/>
      <c r="C330" s="188"/>
      <c r="D330" s="188"/>
      <c r="E330" s="188"/>
      <c r="F330" s="188"/>
      <c r="G330" s="189"/>
      <c r="H330" s="189"/>
      <c r="I330" s="189"/>
      <c r="J330" s="189"/>
      <c r="K330" s="189"/>
      <c r="L330" s="189"/>
      <c r="M330" s="185"/>
      <c r="N330" s="188"/>
      <c r="O330" s="188"/>
      <c r="P330" s="188"/>
      <c r="Q330" s="188"/>
      <c r="R330" s="188"/>
      <c r="S330" s="188"/>
      <c r="T330" s="188"/>
      <c r="U330" s="188"/>
      <c r="V330" s="188"/>
      <c r="W330" s="191"/>
      <c r="X330" s="188"/>
      <c r="Y330" s="188"/>
      <c r="Z330" s="188"/>
      <c r="AA330" s="188"/>
      <c r="AB330" s="188"/>
      <c r="AC330" s="188"/>
      <c r="AD330" s="185"/>
      <c r="AE330" s="185"/>
      <c r="AF330" s="185"/>
      <c r="AG330" s="185"/>
      <c r="AH330" s="185"/>
      <c r="AI330" s="190"/>
      <c r="AJ330" s="190"/>
      <c r="AK330" s="190"/>
      <c r="AL330" s="190"/>
      <c r="AM330" s="190"/>
      <c r="AN330" s="188"/>
      <c r="AO330" s="190"/>
    </row>
    <row r="331" customFormat="false" ht="14.25" hidden="false" customHeight="true" outlineLevel="0" collapsed="false">
      <c r="A331" s="188"/>
      <c r="B331" s="188"/>
      <c r="C331" s="188"/>
      <c r="D331" s="188"/>
      <c r="E331" s="188"/>
      <c r="F331" s="188"/>
      <c r="G331" s="189"/>
      <c r="H331" s="189"/>
      <c r="I331" s="189"/>
      <c r="J331" s="189"/>
      <c r="K331" s="189"/>
      <c r="L331" s="189"/>
      <c r="M331" s="185"/>
      <c r="N331" s="188"/>
      <c r="O331" s="188"/>
      <c r="P331" s="188"/>
      <c r="Q331" s="188"/>
      <c r="R331" s="188"/>
      <c r="S331" s="188"/>
      <c r="T331" s="188"/>
      <c r="U331" s="188"/>
      <c r="V331" s="188"/>
      <c r="W331" s="191"/>
      <c r="X331" s="188"/>
      <c r="Y331" s="188"/>
      <c r="Z331" s="188"/>
      <c r="AA331" s="188"/>
      <c r="AB331" s="188"/>
      <c r="AC331" s="188"/>
      <c r="AD331" s="185"/>
      <c r="AE331" s="185"/>
      <c r="AF331" s="185"/>
      <c r="AG331" s="185"/>
      <c r="AH331" s="185"/>
      <c r="AI331" s="190"/>
      <c r="AJ331" s="190"/>
      <c r="AK331" s="190"/>
      <c r="AL331" s="190"/>
      <c r="AM331" s="190"/>
      <c r="AN331" s="188"/>
      <c r="AO331" s="190"/>
    </row>
    <row r="332" customFormat="false" ht="14.25" hidden="false" customHeight="true" outlineLevel="0" collapsed="false">
      <c r="A332" s="188"/>
      <c r="B332" s="188"/>
      <c r="C332" s="188"/>
      <c r="D332" s="188"/>
      <c r="E332" s="188"/>
      <c r="F332" s="188"/>
      <c r="G332" s="189"/>
      <c r="H332" s="189"/>
      <c r="I332" s="189"/>
      <c r="J332" s="189"/>
      <c r="K332" s="189"/>
      <c r="L332" s="189"/>
      <c r="M332" s="185"/>
      <c r="N332" s="188"/>
      <c r="O332" s="188"/>
      <c r="P332" s="188"/>
      <c r="Q332" s="188"/>
      <c r="R332" s="188"/>
      <c r="S332" s="188"/>
      <c r="T332" s="188"/>
      <c r="U332" s="188"/>
      <c r="V332" s="188"/>
      <c r="W332" s="191"/>
      <c r="X332" s="188"/>
      <c r="Y332" s="188"/>
      <c r="Z332" s="188"/>
      <c r="AA332" s="188"/>
      <c r="AB332" s="188"/>
      <c r="AC332" s="188"/>
      <c r="AD332" s="185"/>
      <c r="AE332" s="185"/>
      <c r="AF332" s="185"/>
      <c r="AG332" s="185"/>
      <c r="AH332" s="185"/>
      <c r="AI332" s="190"/>
      <c r="AJ332" s="190"/>
      <c r="AK332" s="190"/>
      <c r="AL332" s="190"/>
      <c r="AM332" s="190"/>
      <c r="AN332" s="188"/>
      <c r="AO332" s="190"/>
    </row>
    <row r="333" customFormat="false" ht="14.25" hidden="false" customHeight="true" outlineLevel="0" collapsed="false">
      <c r="A333" s="188"/>
      <c r="B333" s="188"/>
      <c r="C333" s="188"/>
      <c r="D333" s="188"/>
      <c r="E333" s="188"/>
      <c r="F333" s="188"/>
      <c r="G333" s="189"/>
      <c r="H333" s="189"/>
      <c r="I333" s="189"/>
      <c r="J333" s="189"/>
      <c r="K333" s="189"/>
      <c r="L333" s="189"/>
      <c r="M333" s="185"/>
      <c r="N333" s="188"/>
      <c r="O333" s="188"/>
      <c r="P333" s="188"/>
      <c r="Q333" s="188"/>
      <c r="R333" s="188"/>
      <c r="S333" s="188"/>
      <c r="T333" s="188"/>
      <c r="U333" s="188"/>
      <c r="V333" s="188"/>
      <c r="W333" s="191"/>
      <c r="X333" s="188"/>
      <c r="Y333" s="188"/>
      <c r="Z333" s="188"/>
      <c r="AA333" s="188"/>
      <c r="AB333" s="188"/>
      <c r="AC333" s="188"/>
      <c r="AD333" s="185"/>
      <c r="AE333" s="185"/>
      <c r="AF333" s="185"/>
      <c r="AG333" s="185"/>
      <c r="AH333" s="185"/>
      <c r="AI333" s="190"/>
      <c r="AJ333" s="190"/>
      <c r="AK333" s="190"/>
      <c r="AL333" s="190"/>
      <c r="AM333" s="190"/>
      <c r="AN333" s="188"/>
      <c r="AO333" s="190"/>
    </row>
    <row r="334" customFormat="false" ht="14.25" hidden="false" customHeight="true" outlineLevel="0" collapsed="false">
      <c r="A334" s="188"/>
      <c r="B334" s="188"/>
      <c r="C334" s="188"/>
      <c r="D334" s="188"/>
      <c r="E334" s="188"/>
      <c r="F334" s="188"/>
      <c r="G334" s="189"/>
      <c r="H334" s="189"/>
      <c r="I334" s="189"/>
      <c r="J334" s="189"/>
      <c r="K334" s="189"/>
      <c r="L334" s="189"/>
      <c r="M334" s="185"/>
      <c r="N334" s="188"/>
      <c r="O334" s="188"/>
      <c r="P334" s="188"/>
      <c r="Q334" s="188"/>
      <c r="R334" s="188"/>
      <c r="S334" s="188"/>
      <c r="T334" s="188"/>
      <c r="U334" s="188"/>
      <c r="V334" s="188"/>
      <c r="W334" s="191"/>
      <c r="X334" s="188"/>
      <c r="Y334" s="188"/>
      <c r="Z334" s="188"/>
      <c r="AA334" s="188"/>
      <c r="AB334" s="188"/>
      <c r="AC334" s="188"/>
      <c r="AD334" s="185"/>
      <c r="AE334" s="185"/>
      <c r="AF334" s="185"/>
      <c r="AG334" s="185"/>
      <c r="AH334" s="185"/>
      <c r="AI334" s="190"/>
      <c r="AJ334" s="190"/>
      <c r="AK334" s="190"/>
      <c r="AL334" s="190"/>
      <c r="AM334" s="190"/>
      <c r="AN334" s="188"/>
      <c r="AO334" s="190"/>
    </row>
    <row r="335" customFormat="false" ht="14.25" hidden="false" customHeight="true" outlineLevel="0" collapsed="false">
      <c r="A335" s="188"/>
      <c r="B335" s="188"/>
      <c r="C335" s="188"/>
      <c r="D335" s="188"/>
      <c r="E335" s="188"/>
      <c r="F335" s="188"/>
      <c r="G335" s="189"/>
      <c r="H335" s="189"/>
      <c r="I335" s="189"/>
      <c r="J335" s="189"/>
      <c r="K335" s="189"/>
      <c r="L335" s="189"/>
      <c r="M335" s="185"/>
      <c r="N335" s="188"/>
      <c r="O335" s="188"/>
      <c r="P335" s="188"/>
      <c r="Q335" s="188"/>
      <c r="R335" s="188"/>
      <c r="S335" s="188"/>
      <c r="T335" s="188"/>
      <c r="U335" s="188"/>
      <c r="V335" s="188"/>
      <c r="W335" s="191"/>
      <c r="X335" s="188"/>
      <c r="Y335" s="188"/>
      <c r="Z335" s="188"/>
      <c r="AA335" s="188"/>
      <c r="AB335" s="188"/>
      <c r="AC335" s="188"/>
      <c r="AD335" s="185"/>
      <c r="AE335" s="185"/>
      <c r="AF335" s="185"/>
      <c r="AG335" s="185"/>
      <c r="AH335" s="185"/>
      <c r="AI335" s="190"/>
      <c r="AJ335" s="190"/>
      <c r="AK335" s="190"/>
      <c r="AL335" s="190"/>
      <c r="AM335" s="190"/>
      <c r="AN335" s="188"/>
      <c r="AO335" s="190"/>
    </row>
    <row r="336" customFormat="false" ht="14.25" hidden="false" customHeight="true" outlineLevel="0" collapsed="false">
      <c r="A336" s="188"/>
      <c r="B336" s="188"/>
      <c r="C336" s="188"/>
      <c r="D336" s="188"/>
      <c r="E336" s="188"/>
      <c r="F336" s="188"/>
      <c r="G336" s="189"/>
      <c r="H336" s="189"/>
      <c r="I336" s="189"/>
      <c r="J336" s="189"/>
      <c r="K336" s="189"/>
      <c r="L336" s="189"/>
      <c r="M336" s="185"/>
      <c r="N336" s="188"/>
      <c r="O336" s="188"/>
      <c r="P336" s="188"/>
      <c r="Q336" s="188"/>
      <c r="R336" s="188"/>
      <c r="S336" s="188"/>
      <c r="T336" s="188"/>
      <c r="U336" s="188"/>
      <c r="V336" s="188"/>
      <c r="W336" s="191"/>
      <c r="X336" s="188"/>
      <c r="Y336" s="188"/>
      <c r="Z336" s="188"/>
      <c r="AA336" s="188"/>
      <c r="AB336" s="188"/>
      <c r="AC336" s="188"/>
      <c r="AD336" s="185"/>
      <c r="AE336" s="185"/>
      <c r="AF336" s="185"/>
      <c r="AG336" s="185"/>
      <c r="AH336" s="185"/>
      <c r="AI336" s="190"/>
      <c r="AJ336" s="190"/>
      <c r="AK336" s="190"/>
      <c r="AL336" s="190"/>
      <c r="AM336" s="190"/>
      <c r="AN336" s="188"/>
      <c r="AO336" s="190"/>
    </row>
    <row r="337" customFormat="false" ht="14.25" hidden="false" customHeight="true" outlineLevel="0" collapsed="false">
      <c r="A337" s="188"/>
      <c r="B337" s="188"/>
      <c r="C337" s="188"/>
      <c r="D337" s="188"/>
      <c r="E337" s="188"/>
      <c r="F337" s="188"/>
      <c r="G337" s="189"/>
      <c r="H337" s="189"/>
      <c r="I337" s="189"/>
      <c r="J337" s="189"/>
      <c r="K337" s="189"/>
      <c r="L337" s="189"/>
      <c r="M337" s="185"/>
      <c r="N337" s="188"/>
      <c r="O337" s="188"/>
      <c r="P337" s="188"/>
      <c r="Q337" s="188"/>
      <c r="R337" s="188"/>
      <c r="S337" s="188"/>
      <c r="T337" s="188"/>
      <c r="U337" s="188"/>
      <c r="V337" s="188"/>
      <c r="W337" s="191"/>
      <c r="X337" s="188"/>
      <c r="Y337" s="188"/>
      <c r="Z337" s="188"/>
      <c r="AA337" s="188"/>
      <c r="AB337" s="188"/>
      <c r="AC337" s="188"/>
      <c r="AD337" s="185"/>
      <c r="AE337" s="185"/>
      <c r="AF337" s="185"/>
      <c r="AG337" s="185"/>
      <c r="AH337" s="185"/>
      <c r="AI337" s="190"/>
      <c r="AJ337" s="190"/>
      <c r="AK337" s="190"/>
      <c r="AL337" s="190"/>
      <c r="AM337" s="190"/>
      <c r="AN337" s="188"/>
      <c r="AO337" s="190"/>
    </row>
    <row r="338" customFormat="false" ht="14.25" hidden="false" customHeight="true" outlineLevel="0" collapsed="false">
      <c r="A338" s="188"/>
      <c r="B338" s="188"/>
      <c r="C338" s="188"/>
      <c r="D338" s="188"/>
      <c r="E338" s="188"/>
      <c r="F338" s="188"/>
      <c r="G338" s="189"/>
      <c r="H338" s="189"/>
      <c r="I338" s="189"/>
      <c r="J338" s="189"/>
      <c r="K338" s="189"/>
      <c r="L338" s="189"/>
      <c r="M338" s="185"/>
      <c r="N338" s="188"/>
      <c r="O338" s="188"/>
      <c r="P338" s="188"/>
      <c r="Q338" s="188"/>
      <c r="R338" s="188"/>
      <c r="S338" s="188"/>
      <c r="T338" s="188"/>
      <c r="U338" s="188"/>
      <c r="V338" s="188"/>
      <c r="W338" s="191"/>
      <c r="X338" s="188"/>
      <c r="Y338" s="188"/>
      <c r="Z338" s="188"/>
      <c r="AA338" s="188"/>
      <c r="AB338" s="188"/>
      <c r="AC338" s="188"/>
      <c r="AD338" s="185"/>
      <c r="AE338" s="185"/>
      <c r="AF338" s="185"/>
      <c r="AG338" s="185"/>
      <c r="AH338" s="185"/>
      <c r="AI338" s="190"/>
      <c r="AJ338" s="190"/>
      <c r="AK338" s="190"/>
      <c r="AL338" s="190"/>
      <c r="AM338" s="190"/>
      <c r="AN338" s="188"/>
      <c r="AO338" s="190"/>
    </row>
    <row r="339" customFormat="false" ht="14.25" hidden="false" customHeight="true" outlineLevel="0" collapsed="false">
      <c r="A339" s="188"/>
      <c r="B339" s="188"/>
      <c r="C339" s="188"/>
      <c r="D339" s="188"/>
      <c r="E339" s="188"/>
      <c r="F339" s="188"/>
      <c r="G339" s="189"/>
      <c r="H339" s="189"/>
      <c r="I339" s="189"/>
      <c r="J339" s="189"/>
      <c r="K339" s="189"/>
      <c r="L339" s="189"/>
      <c r="M339" s="185"/>
      <c r="N339" s="188"/>
      <c r="O339" s="188"/>
      <c r="P339" s="188"/>
      <c r="Q339" s="188"/>
      <c r="R339" s="188"/>
      <c r="S339" s="188"/>
      <c r="T339" s="188"/>
      <c r="U339" s="188"/>
      <c r="V339" s="188"/>
      <c r="W339" s="191"/>
      <c r="X339" s="188"/>
      <c r="Y339" s="188"/>
      <c r="Z339" s="188"/>
      <c r="AA339" s="188"/>
      <c r="AB339" s="188"/>
      <c r="AC339" s="188"/>
      <c r="AD339" s="185"/>
      <c r="AE339" s="185"/>
      <c r="AF339" s="185"/>
      <c r="AG339" s="185"/>
      <c r="AH339" s="185"/>
      <c r="AI339" s="190"/>
      <c r="AJ339" s="190"/>
      <c r="AK339" s="190"/>
      <c r="AL339" s="190"/>
      <c r="AM339" s="190"/>
      <c r="AN339" s="188"/>
      <c r="AO339" s="190"/>
    </row>
    <row r="340" customFormat="false" ht="14.25" hidden="false" customHeight="true" outlineLevel="0" collapsed="false">
      <c r="A340" s="188"/>
      <c r="B340" s="188"/>
      <c r="C340" s="188"/>
      <c r="D340" s="188"/>
      <c r="E340" s="188"/>
      <c r="F340" s="188"/>
      <c r="G340" s="189"/>
      <c r="H340" s="189"/>
      <c r="I340" s="189"/>
      <c r="J340" s="189"/>
      <c r="K340" s="189"/>
      <c r="L340" s="189"/>
      <c r="M340" s="185"/>
      <c r="N340" s="188"/>
      <c r="O340" s="188"/>
      <c r="P340" s="188"/>
      <c r="Q340" s="188"/>
      <c r="R340" s="188"/>
      <c r="S340" s="188"/>
      <c r="T340" s="188"/>
      <c r="U340" s="188"/>
      <c r="V340" s="188"/>
      <c r="W340" s="191"/>
      <c r="X340" s="188"/>
      <c r="Y340" s="188"/>
      <c r="Z340" s="188"/>
      <c r="AA340" s="188"/>
      <c r="AB340" s="188"/>
      <c r="AC340" s="188"/>
      <c r="AD340" s="185"/>
      <c r="AE340" s="185"/>
      <c r="AF340" s="185"/>
      <c r="AG340" s="185"/>
      <c r="AH340" s="185"/>
      <c r="AI340" s="190"/>
      <c r="AJ340" s="190"/>
      <c r="AK340" s="190"/>
      <c r="AL340" s="190"/>
      <c r="AM340" s="190"/>
      <c r="AN340" s="188"/>
      <c r="AO340" s="190"/>
    </row>
    <row r="341" customFormat="false" ht="14.25" hidden="false" customHeight="true" outlineLevel="0" collapsed="false">
      <c r="A341" s="188"/>
      <c r="B341" s="188"/>
      <c r="C341" s="188"/>
      <c r="D341" s="188"/>
      <c r="E341" s="188"/>
      <c r="F341" s="188"/>
      <c r="G341" s="189"/>
      <c r="H341" s="189"/>
      <c r="I341" s="189"/>
      <c r="J341" s="189"/>
      <c r="K341" s="189"/>
      <c r="L341" s="189"/>
      <c r="M341" s="185"/>
      <c r="N341" s="188"/>
      <c r="O341" s="188"/>
      <c r="P341" s="188"/>
      <c r="Q341" s="188"/>
      <c r="R341" s="188"/>
      <c r="S341" s="188"/>
      <c r="T341" s="188"/>
      <c r="U341" s="188"/>
      <c r="V341" s="188"/>
      <c r="W341" s="191"/>
      <c r="X341" s="188"/>
      <c r="Y341" s="188"/>
      <c r="Z341" s="188"/>
      <c r="AA341" s="188"/>
      <c r="AB341" s="188"/>
      <c r="AC341" s="188"/>
      <c r="AD341" s="185"/>
      <c r="AE341" s="185"/>
      <c r="AF341" s="185"/>
      <c r="AG341" s="185"/>
      <c r="AH341" s="185"/>
      <c r="AI341" s="190"/>
      <c r="AJ341" s="190"/>
      <c r="AK341" s="190"/>
      <c r="AL341" s="190"/>
      <c r="AM341" s="190"/>
      <c r="AN341" s="188"/>
      <c r="AO341" s="190"/>
    </row>
    <row r="342" customFormat="false" ht="14.25" hidden="false" customHeight="true" outlineLevel="0" collapsed="false">
      <c r="A342" s="188"/>
      <c r="B342" s="188"/>
      <c r="C342" s="188"/>
      <c r="D342" s="188"/>
      <c r="E342" s="188"/>
      <c r="F342" s="188"/>
      <c r="G342" s="189"/>
      <c r="H342" s="189"/>
      <c r="I342" s="189"/>
      <c r="J342" s="189"/>
      <c r="K342" s="189"/>
      <c r="L342" s="189"/>
      <c r="M342" s="185"/>
      <c r="N342" s="188"/>
      <c r="O342" s="188"/>
      <c r="P342" s="188"/>
      <c r="Q342" s="188"/>
      <c r="R342" s="188"/>
      <c r="S342" s="188"/>
      <c r="T342" s="188"/>
      <c r="U342" s="188"/>
      <c r="V342" s="188"/>
      <c r="W342" s="191"/>
      <c r="X342" s="188"/>
      <c r="Y342" s="188"/>
      <c r="Z342" s="188"/>
      <c r="AA342" s="188"/>
      <c r="AB342" s="188"/>
      <c r="AC342" s="188"/>
      <c r="AD342" s="185"/>
      <c r="AE342" s="185"/>
      <c r="AF342" s="185"/>
      <c r="AG342" s="185"/>
      <c r="AH342" s="185"/>
      <c r="AI342" s="190"/>
      <c r="AJ342" s="190"/>
      <c r="AK342" s="190"/>
      <c r="AL342" s="190"/>
      <c r="AM342" s="190"/>
      <c r="AN342" s="188"/>
      <c r="AO342" s="190"/>
    </row>
    <row r="343" customFormat="false" ht="14.25" hidden="false" customHeight="true" outlineLevel="0" collapsed="false">
      <c r="A343" s="188"/>
      <c r="B343" s="188"/>
      <c r="C343" s="188"/>
      <c r="D343" s="188"/>
      <c r="E343" s="188"/>
      <c r="F343" s="188"/>
      <c r="G343" s="189"/>
      <c r="H343" s="189"/>
      <c r="I343" s="189"/>
      <c r="J343" s="189"/>
      <c r="K343" s="189"/>
      <c r="L343" s="189"/>
      <c r="M343" s="185"/>
      <c r="N343" s="188"/>
      <c r="O343" s="188"/>
      <c r="P343" s="188"/>
      <c r="Q343" s="188"/>
      <c r="R343" s="188"/>
      <c r="S343" s="188"/>
      <c r="T343" s="188"/>
      <c r="U343" s="188"/>
      <c r="V343" s="188"/>
      <c r="W343" s="191"/>
      <c r="X343" s="188"/>
      <c r="Y343" s="188"/>
      <c r="Z343" s="188"/>
      <c r="AA343" s="188"/>
      <c r="AB343" s="188"/>
      <c r="AC343" s="188"/>
      <c r="AD343" s="185"/>
      <c r="AE343" s="185"/>
      <c r="AF343" s="185"/>
      <c r="AG343" s="185"/>
      <c r="AH343" s="185"/>
      <c r="AI343" s="190"/>
      <c r="AJ343" s="190"/>
      <c r="AK343" s="190"/>
      <c r="AL343" s="190"/>
      <c r="AM343" s="190"/>
      <c r="AN343" s="188"/>
      <c r="AO343" s="190"/>
    </row>
    <row r="344" customFormat="false" ht="14.25" hidden="false" customHeight="true" outlineLevel="0" collapsed="false">
      <c r="A344" s="188"/>
      <c r="B344" s="188"/>
      <c r="C344" s="188"/>
      <c r="D344" s="188"/>
      <c r="E344" s="188"/>
      <c r="F344" s="188"/>
      <c r="G344" s="189"/>
      <c r="H344" s="189"/>
      <c r="I344" s="189"/>
      <c r="J344" s="189"/>
      <c r="K344" s="189"/>
      <c r="L344" s="189"/>
      <c r="M344" s="185"/>
      <c r="N344" s="188"/>
      <c r="O344" s="188"/>
      <c r="P344" s="188"/>
      <c r="Q344" s="188"/>
      <c r="R344" s="188"/>
      <c r="S344" s="188"/>
      <c r="T344" s="188"/>
      <c r="U344" s="188"/>
      <c r="V344" s="188"/>
      <c r="W344" s="191"/>
      <c r="X344" s="188"/>
      <c r="Y344" s="188"/>
      <c r="Z344" s="188"/>
      <c r="AA344" s="188"/>
      <c r="AB344" s="188"/>
      <c r="AC344" s="188"/>
      <c r="AD344" s="185"/>
      <c r="AE344" s="185"/>
      <c r="AF344" s="185"/>
      <c r="AG344" s="185"/>
      <c r="AH344" s="185"/>
      <c r="AI344" s="190"/>
      <c r="AJ344" s="190"/>
      <c r="AK344" s="190"/>
      <c r="AL344" s="190"/>
      <c r="AM344" s="190"/>
      <c r="AN344" s="188"/>
      <c r="AO344" s="190"/>
    </row>
    <row r="345" customFormat="false" ht="14.25" hidden="false" customHeight="true" outlineLevel="0" collapsed="false">
      <c r="A345" s="188"/>
      <c r="B345" s="188"/>
      <c r="C345" s="188"/>
      <c r="D345" s="188"/>
      <c r="E345" s="188"/>
      <c r="F345" s="188"/>
      <c r="G345" s="189"/>
      <c r="H345" s="189"/>
      <c r="I345" s="189"/>
      <c r="J345" s="189"/>
      <c r="K345" s="189"/>
      <c r="L345" s="189"/>
      <c r="M345" s="185"/>
      <c r="N345" s="188"/>
      <c r="O345" s="188"/>
      <c r="P345" s="188"/>
      <c r="Q345" s="188"/>
      <c r="R345" s="188"/>
      <c r="S345" s="188"/>
      <c r="T345" s="188"/>
      <c r="U345" s="188"/>
      <c r="V345" s="188"/>
      <c r="W345" s="191"/>
      <c r="X345" s="188"/>
      <c r="Y345" s="188"/>
      <c r="Z345" s="188"/>
      <c r="AA345" s="188"/>
      <c r="AB345" s="188"/>
      <c r="AC345" s="188"/>
      <c r="AD345" s="185"/>
      <c r="AE345" s="185"/>
      <c r="AF345" s="185"/>
      <c r="AG345" s="185"/>
      <c r="AH345" s="185"/>
      <c r="AI345" s="190"/>
      <c r="AJ345" s="190"/>
      <c r="AK345" s="190"/>
      <c r="AL345" s="190"/>
      <c r="AM345" s="190"/>
      <c r="AN345" s="188"/>
      <c r="AO345" s="190"/>
    </row>
    <row r="346" customFormat="false" ht="14.25" hidden="false" customHeight="true" outlineLevel="0" collapsed="false">
      <c r="A346" s="188"/>
      <c r="B346" s="188"/>
      <c r="C346" s="188"/>
      <c r="D346" s="188"/>
      <c r="E346" s="188"/>
      <c r="F346" s="188"/>
      <c r="G346" s="189"/>
      <c r="H346" s="189"/>
      <c r="I346" s="189"/>
      <c r="J346" s="189"/>
      <c r="K346" s="189"/>
      <c r="L346" s="189"/>
      <c r="M346" s="185"/>
      <c r="N346" s="188"/>
      <c r="O346" s="188"/>
      <c r="P346" s="188"/>
      <c r="Q346" s="188"/>
      <c r="R346" s="188"/>
      <c r="S346" s="188"/>
      <c r="T346" s="188"/>
      <c r="U346" s="188"/>
      <c r="V346" s="188"/>
      <c r="W346" s="191"/>
      <c r="X346" s="188"/>
      <c r="Y346" s="188"/>
      <c r="Z346" s="188"/>
      <c r="AA346" s="188"/>
      <c r="AB346" s="188"/>
      <c r="AC346" s="188"/>
      <c r="AD346" s="185"/>
      <c r="AE346" s="185"/>
      <c r="AF346" s="185"/>
      <c r="AG346" s="185"/>
      <c r="AH346" s="185"/>
      <c r="AI346" s="190"/>
      <c r="AJ346" s="190"/>
      <c r="AK346" s="190"/>
      <c r="AL346" s="190"/>
      <c r="AM346" s="190"/>
      <c r="AN346" s="188"/>
      <c r="AO346" s="190"/>
    </row>
    <row r="347" customFormat="false" ht="14.25" hidden="false" customHeight="true" outlineLevel="0" collapsed="false">
      <c r="A347" s="188"/>
      <c r="B347" s="188"/>
      <c r="C347" s="188"/>
      <c r="D347" s="188"/>
      <c r="E347" s="188"/>
      <c r="F347" s="188"/>
      <c r="G347" s="189"/>
      <c r="H347" s="189"/>
      <c r="I347" s="189"/>
      <c r="J347" s="189"/>
      <c r="K347" s="189"/>
      <c r="L347" s="189"/>
      <c r="M347" s="185"/>
      <c r="N347" s="188"/>
      <c r="O347" s="188"/>
      <c r="P347" s="188"/>
      <c r="Q347" s="188"/>
      <c r="R347" s="188"/>
      <c r="S347" s="188"/>
      <c r="T347" s="188"/>
      <c r="U347" s="188"/>
      <c r="V347" s="188"/>
      <c r="W347" s="191"/>
      <c r="X347" s="188"/>
      <c r="Y347" s="188"/>
      <c r="Z347" s="188"/>
      <c r="AA347" s="188"/>
      <c r="AB347" s="188"/>
      <c r="AC347" s="188"/>
      <c r="AD347" s="185"/>
      <c r="AE347" s="185"/>
      <c r="AF347" s="185"/>
      <c r="AG347" s="185"/>
      <c r="AH347" s="185"/>
      <c r="AI347" s="190"/>
      <c r="AJ347" s="190"/>
      <c r="AK347" s="190"/>
      <c r="AL347" s="190"/>
      <c r="AM347" s="190"/>
      <c r="AN347" s="188"/>
      <c r="AO347" s="190"/>
    </row>
    <row r="348" customFormat="false" ht="14.25" hidden="false" customHeight="true" outlineLevel="0" collapsed="false">
      <c r="A348" s="188"/>
      <c r="B348" s="188"/>
      <c r="C348" s="188"/>
      <c r="D348" s="188"/>
      <c r="E348" s="188"/>
      <c r="F348" s="188"/>
      <c r="G348" s="189"/>
      <c r="H348" s="189"/>
      <c r="I348" s="189"/>
      <c r="J348" s="189"/>
      <c r="K348" s="189"/>
      <c r="L348" s="189"/>
      <c r="M348" s="185"/>
      <c r="N348" s="188"/>
      <c r="O348" s="188"/>
      <c r="P348" s="188"/>
      <c r="Q348" s="188"/>
      <c r="R348" s="188"/>
      <c r="S348" s="188"/>
      <c r="T348" s="188"/>
      <c r="U348" s="188"/>
      <c r="V348" s="188"/>
      <c r="W348" s="191"/>
      <c r="X348" s="188"/>
      <c r="Y348" s="188"/>
      <c r="Z348" s="188"/>
      <c r="AA348" s="188"/>
      <c r="AB348" s="188"/>
      <c r="AC348" s="188"/>
      <c r="AD348" s="185"/>
      <c r="AE348" s="185"/>
      <c r="AF348" s="185"/>
      <c r="AG348" s="185"/>
      <c r="AH348" s="185"/>
      <c r="AI348" s="190"/>
      <c r="AJ348" s="190"/>
      <c r="AK348" s="190"/>
      <c r="AL348" s="190"/>
      <c r="AM348" s="190"/>
      <c r="AN348" s="188"/>
      <c r="AO348" s="190"/>
    </row>
    <row r="349" customFormat="false" ht="14.25" hidden="false" customHeight="true" outlineLevel="0" collapsed="false">
      <c r="A349" s="188"/>
      <c r="B349" s="188"/>
      <c r="C349" s="188"/>
      <c r="D349" s="188"/>
      <c r="E349" s="188"/>
      <c r="F349" s="188"/>
      <c r="G349" s="189"/>
      <c r="H349" s="189"/>
      <c r="I349" s="189"/>
      <c r="J349" s="189"/>
      <c r="K349" s="189"/>
      <c r="L349" s="189"/>
      <c r="M349" s="185"/>
      <c r="N349" s="188"/>
      <c r="O349" s="188"/>
      <c r="P349" s="188"/>
      <c r="Q349" s="188"/>
      <c r="R349" s="188"/>
      <c r="S349" s="188"/>
      <c r="T349" s="188"/>
      <c r="U349" s="188"/>
      <c r="V349" s="188"/>
      <c r="W349" s="191"/>
      <c r="X349" s="188"/>
      <c r="Y349" s="188"/>
      <c r="Z349" s="188"/>
      <c r="AA349" s="188"/>
      <c r="AB349" s="188"/>
      <c r="AC349" s="188"/>
      <c r="AD349" s="185"/>
      <c r="AE349" s="185"/>
      <c r="AF349" s="185"/>
      <c r="AG349" s="185"/>
      <c r="AH349" s="185"/>
      <c r="AI349" s="190"/>
      <c r="AJ349" s="190"/>
      <c r="AK349" s="190"/>
      <c r="AL349" s="190"/>
      <c r="AM349" s="190"/>
      <c r="AN349" s="188"/>
      <c r="AO349" s="190"/>
    </row>
    <row r="350" customFormat="false" ht="14.25" hidden="false" customHeight="true" outlineLevel="0" collapsed="false">
      <c r="A350" s="188"/>
      <c r="B350" s="188"/>
      <c r="C350" s="188"/>
      <c r="D350" s="188"/>
      <c r="E350" s="188"/>
      <c r="F350" s="188"/>
      <c r="G350" s="189"/>
      <c r="H350" s="189"/>
      <c r="I350" s="189"/>
      <c r="J350" s="189"/>
      <c r="K350" s="189"/>
      <c r="L350" s="189"/>
      <c r="M350" s="185"/>
      <c r="N350" s="188"/>
      <c r="O350" s="188"/>
      <c r="P350" s="188"/>
      <c r="Q350" s="188"/>
      <c r="R350" s="188"/>
      <c r="S350" s="188"/>
      <c r="T350" s="188"/>
      <c r="U350" s="188"/>
      <c r="V350" s="188"/>
      <c r="W350" s="191"/>
      <c r="X350" s="188"/>
      <c r="Y350" s="188"/>
      <c r="Z350" s="188"/>
      <c r="AA350" s="188"/>
      <c r="AB350" s="188"/>
      <c r="AC350" s="188"/>
      <c r="AD350" s="185"/>
      <c r="AE350" s="185"/>
      <c r="AF350" s="185"/>
      <c r="AG350" s="185"/>
      <c r="AH350" s="185"/>
      <c r="AI350" s="190"/>
      <c r="AJ350" s="190"/>
      <c r="AK350" s="190"/>
      <c r="AL350" s="190"/>
      <c r="AM350" s="190"/>
      <c r="AN350" s="188"/>
      <c r="AO350" s="190"/>
    </row>
    <row r="351" customFormat="false" ht="14.25" hidden="false" customHeight="true" outlineLevel="0" collapsed="false">
      <c r="A351" s="188"/>
      <c r="B351" s="188"/>
      <c r="C351" s="188"/>
      <c r="D351" s="188"/>
      <c r="E351" s="188"/>
      <c r="F351" s="188"/>
      <c r="G351" s="189"/>
      <c r="H351" s="189"/>
      <c r="I351" s="189"/>
      <c r="J351" s="189"/>
      <c r="K351" s="189"/>
      <c r="L351" s="189"/>
      <c r="M351" s="185"/>
      <c r="N351" s="188"/>
      <c r="O351" s="188"/>
      <c r="P351" s="188"/>
      <c r="Q351" s="188"/>
      <c r="R351" s="188"/>
      <c r="S351" s="188"/>
      <c r="T351" s="188"/>
      <c r="U351" s="188"/>
      <c r="V351" s="188"/>
      <c r="W351" s="191"/>
      <c r="X351" s="188"/>
      <c r="Y351" s="188"/>
      <c r="Z351" s="188"/>
      <c r="AA351" s="188"/>
      <c r="AB351" s="188"/>
      <c r="AC351" s="188"/>
      <c r="AD351" s="185"/>
      <c r="AE351" s="185"/>
      <c r="AF351" s="185"/>
      <c r="AG351" s="185"/>
      <c r="AH351" s="185"/>
      <c r="AI351" s="190"/>
      <c r="AJ351" s="190"/>
      <c r="AK351" s="190"/>
      <c r="AL351" s="190"/>
      <c r="AM351" s="190"/>
      <c r="AN351" s="188"/>
      <c r="AO351" s="190"/>
    </row>
    <row r="352" customFormat="false" ht="14.25" hidden="false" customHeight="true" outlineLevel="0" collapsed="false">
      <c r="A352" s="188"/>
      <c r="B352" s="188"/>
      <c r="C352" s="188"/>
      <c r="D352" s="188"/>
      <c r="E352" s="188"/>
      <c r="F352" s="188"/>
      <c r="G352" s="189"/>
      <c r="H352" s="189"/>
      <c r="I352" s="189"/>
      <c r="J352" s="189"/>
      <c r="K352" s="189"/>
      <c r="L352" s="189"/>
      <c r="M352" s="185"/>
      <c r="N352" s="188"/>
      <c r="O352" s="188"/>
      <c r="P352" s="188"/>
      <c r="Q352" s="188"/>
      <c r="R352" s="188"/>
      <c r="S352" s="188"/>
      <c r="T352" s="188"/>
      <c r="U352" s="188"/>
      <c r="V352" s="188"/>
      <c r="W352" s="191"/>
      <c r="X352" s="188"/>
      <c r="Y352" s="188"/>
      <c r="Z352" s="188"/>
      <c r="AA352" s="188"/>
      <c r="AB352" s="188"/>
      <c r="AC352" s="188"/>
      <c r="AD352" s="185"/>
      <c r="AE352" s="185"/>
      <c r="AF352" s="185"/>
      <c r="AG352" s="185"/>
      <c r="AH352" s="185"/>
      <c r="AI352" s="190"/>
      <c r="AJ352" s="190"/>
      <c r="AK352" s="190"/>
      <c r="AL352" s="190"/>
      <c r="AM352" s="190"/>
      <c r="AN352" s="188"/>
      <c r="AO352" s="190"/>
    </row>
    <row r="353" customFormat="false" ht="14.25" hidden="false" customHeight="true" outlineLevel="0" collapsed="false">
      <c r="A353" s="188"/>
      <c r="B353" s="188"/>
      <c r="C353" s="188"/>
      <c r="D353" s="188"/>
      <c r="E353" s="188"/>
      <c r="F353" s="188"/>
      <c r="G353" s="189"/>
      <c r="H353" s="189"/>
      <c r="I353" s="189"/>
      <c r="J353" s="189"/>
      <c r="K353" s="189"/>
      <c r="L353" s="189"/>
      <c r="M353" s="185"/>
      <c r="N353" s="188"/>
      <c r="O353" s="188"/>
      <c r="P353" s="188"/>
      <c r="Q353" s="188"/>
      <c r="R353" s="188"/>
      <c r="S353" s="188"/>
      <c r="T353" s="188"/>
      <c r="U353" s="188"/>
      <c r="V353" s="188"/>
      <c r="W353" s="191"/>
      <c r="X353" s="188"/>
      <c r="Y353" s="188"/>
      <c r="Z353" s="188"/>
      <c r="AA353" s="188"/>
      <c r="AB353" s="188"/>
      <c r="AC353" s="188"/>
      <c r="AD353" s="185"/>
      <c r="AE353" s="185"/>
      <c r="AF353" s="185"/>
      <c r="AG353" s="185"/>
      <c r="AH353" s="185"/>
      <c r="AI353" s="190"/>
      <c r="AJ353" s="190"/>
      <c r="AK353" s="190"/>
      <c r="AL353" s="190"/>
      <c r="AM353" s="190"/>
      <c r="AN353" s="188"/>
      <c r="AO353" s="190"/>
    </row>
    <row r="354" customFormat="false" ht="14.25" hidden="false" customHeight="true" outlineLevel="0" collapsed="false">
      <c r="A354" s="188"/>
      <c r="B354" s="188"/>
      <c r="C354" s="188"/>
      <c r="D354" s="188"/>
      <c r="E354" s="188"/>
      <c r="F354" s="188"/>
      <c r="G354" s="189"/>
      <c r="H354" s="189"/>
      <c r="I354" s="189"/>
      <c r="J354" s="189"/>
      <c r="K354" s="189"/>
      <c r="L354" s="189"/>
      <c r="M354" s="185"/>
      <c r="N354" s="188"/>
      <c r="O354" s="188"/>
      <c r="P354" s="188"/>
      <c r="Q354" s="188"/>
      <c r="R354" s="188"/>
      <c r="S354" s="188"/>
      <c r="T354" s="188"/>
      <c r="U354" s="188"/>
      <c r="V354" s="188"/>
      <c r="W354" s="191"/>
      <c r="X354" s="188"/>
      <c r="Y354" s="188"/>
      <c r="Z354" s="188"/>
      <c r="AA354" s="188"/>
      <c r="AB354" s="188"/>
      <c r="AC354" s="188"/>
      <c r="AD354" s="185"/>
      <c r="AE354" s="185"/>
      <c r="AF354" s="185"/>
      <c r="AG354" s="185"/>
      <c r="AH354" s="185"/>
      <c r="AI354" s="190"/>
      <c r="AJ354" s="190"/>
      <c r="AK354" s="190"/>
      <c r="AL354" s="190"/>
      <c r="AM354" s="190"/>
      <c r="AN354" s="188"/>
      <c r="AO354" s="190"/>
    </row>
    <row r="355" customFormat="false" ht="14.25" hidden="false" customHeight="true" outlineLevel="0" collapsed="false">
      <c r="A355" s="188"/>
      <c r="B355" s="188"/>
      <c r="C355" s="188"/>
      <c r="D355" s="188"/>
      <c r="E355" s="188"/>
      <c r="F355" s="188"/>
      <c r="G355" s="189"/>
      <c r="H355" s="189"/>
      <c r="I355" s="189"/>
      <c r="J355" s="189"/>
      <c r="K355" s="189"/>
      <c r="L355" s="189"/>
      <c r="M355" s="185"/>
      <c r="N355" s="188"/>
      <c r="O355" s="188"/>
      <c r="P355" s="188"/>
      <c r="Q355" s="188"/>
      <c r="R355" s="188"/>
      <c r="S355" s="188"/>
      <c r="T355" s="188"/>
      <c r="U355" s="188"/>
      <c r="V355" s="188"/>
      <c r="W355" s="191"/>
      <c r="X355" s="188"/>
      <c r="Y355" s="188"/>
      <c r="Z355" s="188"/>
      <c r="AA355" s="188"/>
      <c r="AB355" s="188"/>
      <c r="AC355" s="188"/>
      <c r="AD355" s="185"/>
      <c r="AE355" s="185"/>
      <c r="AF355" s="185"/>
      <c r="AG355" s="185"/>
      <c r="AH355" s="185"/>
      <c r="AI355" s="190"/>
      <c r="AJ355" s="190"/>
      <c r="AK355" s="190"/>
      <c r="AL355" s="190"/>
      <c r="AM355" s="190"/>
      <c r="AN355" s="188"/>
      <c r="AO355" s="190"/>
    </row>
    <row r="356" customFormat="false" ht="14.25" hidden="false" customHeight="true" outlineLevel="0" collapsed="false">
      <c r="A356" s="188"/>
      <c r="B356" s="188"/>
      <c r="C356" s="188"/>
      <c r="D356" s="188"/>
      <c r="E356" s="188"/>
      <c r="F356" s="188"/>
      <c r="G356" s="189"/>
      <c r="H356" s="189"/>
      <c r="I356" s="189"/>
      <c r="J356" s="189"/>
      <c r="K356" s="189"/>
      <c r="L356" s="189"/>
      <c r="M356" s="185"/>
      <c r="N356" s="188"/>
      <c r="O356" s="188"/>
      <c r="P356" s="188"/>
      <c r="Q356" s="188"/>
      <c r="R356" s="188"/>
      <c r="S356" s="188"/>
      <c r="T356" s="188"/>
      <c r="U356" s="188"/>
      <c r="V356" s="188"/>
      <c r="W356" s="191"/>
      <c r="X356" s="188"/>
      <c r="Y356" s="188"/>
      <c r="Z356" s="188"/>
      <c r="AA356" s="188"/>
      <c r="AB356" s="188"/>
      <c r="AC356" s="188"/>
      <c r="AD356" s="185"/>
      <c r="AE356" s="185"/>
      <c r="AF356" s="185"/>
      <c r="AG356" s="185"/>
      <c r="AH356" s="185"/>
      <c r="AI356" s="190"/>
      <c r="AJ356" s="190"/>
      <c r="AK356" s="190"/>
      <c r="AL356" s="190"/>
      <c r="AM356" s="190"/>
      <c r="AN356" s="188"/>
      <c r="AO356" s="190"/>
    </row>
    <row r="357" customFormat="false" ht="14.25" hidden="false" customHeight="true" outlineLevel="0" collapsed="false">
      <c r="A357" s="188"/>
      <c r="B357" s="188"/>
      <c r="C357" s="188"/>
      <c r="D357" s="188"/>
      <c r="E357" s="188"/>
      <c r="F357" s="188"/>
      <c r="G357" s="189"/>
      <c r="H357" s="189"/>
      <c r="I357" s="189"/>
      <c r="J357" s="189"/>
      <c r="K357" s="189"/>
      <c r="L357" s="189"/>
      <c r="M357" s="185"/>
      <c r="N357" s="188"/>
      <c r="O357" s="188"/>
      <c r="P357" s="188"/>
      <c r="Q357" s="188"/>
      <c r="R357" s="188"/>
      <c r="S357" s="188"/>
      <c r="T357" s="188"/>
      <c r="U357" s="188"/>
      <c r="V357" s="188"/>
      <c r="W357" s="191"/>
      <c r="X357" s="188"/>
      <c r="Y357" s="188"/>
      <c r="Z357" s="188"/>
      <c r="AA357" s="188"/>
      <c r="AB357" s="188"/>
      <c r="AC357" s="188"/>
      <c r="AD357" s="185"/>
      <c r="AE357" s="185"/>
      <c r="AF357" s="185"/>
      <c r="AG357" s="185"/>
      <c r="AH357" s="185"/>
      <c r="AI357" s="190"/>
      <c r="AJ357" s="190"/>
      <c r="AK357" s="190"/>
      <c r="AL357" s="190"/>
      <c r="AM357" s="190"/>
      <c r="AN357" s="188"/>
      <c r="AO357" s="190"/>
    </row>
    <row r="358" customFormat="false" ht="14.25" hidden="false" customHeight="true" outlineLevel="0" collapsed="false">
      <c r="A358" s="188"/>
      <c r="B358" s="188"/>
      <c r="C358" s="188"/>
      <c r="D358" s="188"/>
      <c r="E358" s="188"/>
      <c r="F358" s="188"/>
      <c r="G358" s="189"/>
      <c r="H358" s="189"/>
      <c r="I358" s="189"/>
      <c r="J358" s="189"/>
      <c r="K358" s="189"/>
      <c r="L358" s="189"/>
      <c r="M358" s="185"/>
      <c r="N358" s="188"/>
      <c r="O358" s="188"/>
      <c r="P358" s="188"/>
      <c r="Q358" s="188"/>
      <c r="R358" s="188"/>
      <c r="S358" s="188"/>
      <c r="T358" s="188"/>
      <c r="U358" s="188"/>
      <c r="V358" s="188"/>
      <c r="W358" s="191"/>
      <c r="X358" s="188"/>
      <c r="Y358" s="188"/>
      <c r="Z358" s="188"/>
      <c r="AA358" s="188"/>
      <c r="AB358" s="188"/>
      <c r="AC358" s="188"/>
      <c r="AD358" s="185"/>
      <c r="AE358" s="185"/>
      <c r="AF358" s="185"/>
      <c r="AG358" s="185"/>
      <c r="AH358" s="185"/>
      <c r="AI358" s="190"/>
      <c r="AJ358" s="190"/>
      <c r="AK358" s="190"/>
      <c r="AL358" s="190"/>
      <c r="AM358" s="190"/>
      <c r="AN358" s="188"/>
      <c r="AO358" s="190"/>
    </row>
    <row r="359" customFormat="false" ht="14.25" hidden="false" customHeight="true" outlineLevel="0" collapsed="false">
      <c r="A359" s="188"/>
      <c r="B359" s="188"/>
      <c r="C359" s="188"/>
      <c r="D359" s="188"/>
      <c r="E359" s="188"/>
      <c r="F359" s="188"/>
      <c r="G359" s="189"/>
      <c r="H359" s="189"/>
      <c r="I359" s="189"/>
      <c r="J359" s="189"/>
      <c r="K359" s="189"/>
      <c r="L359" s="189"/>
      <c r="M359" s="185"/>
      <c r="N359" s="188"/>
      <c r="O359" s="188"/>
      <c r="P359" s="188"/>
      <c r="Q359" s="188"/>
      <c r="R359" s="188"/>
      <c r="S359" s="188"/>
      <c r="T359" s="188"/>
      <c r="U359" s="188"/>
      <c r="V359" s="188"/>
      <c r="W359" s="191"/>
      <c r="X359" s="188"/>
      <c r="Y359" s="188"/>
      <c r="Z359" s="188"/>
      <c r="AA359" s="188"/>
      <c r="AB359" s="188"/>
      <c r="AC359" s="188"/>
      <c r="AD359" s="185"/>
      <c r="AE359" s="185"/>
      <c r="AF359" s="185"/>
      <c r="AG359" s="185"/>
      <c r="AH359" s="185"/>
      <c r="AI359" s="190"/>
      <c r="AJ359" s="190"/>
      <c r="AK359" s="190"/>
      <c r="AL359" s="190"/>
      <c r="AM359" s="190"/>
      <c r="AN359" s="188"/>
      <c r="AO359" s="190"/>
    </row>
    <row r="360" customFormat="false" ht="14.25" hidden="false" customHeight="true" outlineLevel="0" collapsed="false">
      <c r="A360" s="188"/>
      <c r="B360" s="188"/>
      <c r="C360" s="188"/>
      <c r="D360" s="188"/>
      <c r="E360" s="188"/>
      <c r="F360" s="188"/>
      <c r="G360" s="189"/>
      <c r="H360" s="189"/>
      <c r="I360" s="189"/>
      <c r="J360" s="189"/>
      <c r="K360" s="189"/>
      <c r="L360" s="189"/>
      <c r="M360" s="185"/>
      <c r="N360" s="188"/>
      <c r="O360" s="188"/>
      <c r="P360" s="188"/>
      <c r="Q360" s="188"/>
      <c r="R360" s="188"/>
      <c r="S360" s="188"/>
      <c r="T360" s="188"/>
      <c r="U360" s="188"/>
      <c r="V360" s="188"/>
      <c r="W360" s="191"/>
      <c r="X360" s="188"/>
      <c r="Y360" s="188"/>
      <c r="Z360" s="188"/>
      <c r="AA360" s="188"/>
      <c r="AB360" s="188"/>
      <c r="AC360" s="188"/>
      <c r="AD360" s="185"/>
      <c r="AE360" s="185"/>
      <c r="AF360" s="185"/>
      <c r="AG360" s="185"/>
      <c r="AH360" s="185"/>
      <c r="AI360" s="190"/>
      <c r="AJ360" s="190"/>
      <c r="AK360" s="190"/>
      <c r="AL360" s="190"/>
      <c r="AM360" s="190"/>
      <c r="AN360" s="188"/>
      <c r="AO360" s="190"/>
    </row>
    <row r="361" customFormat="false" ht="14.25" hidden="false" customHeight="true" outlineLevel="0" collapsed="false">
      <c r="A361" s="188"/>
      <c r="B361" s="188"/>
      <c r="C361" s="188"/>
      <c r="D361" s="188"/>
      <c r="E361" s="188"/>
      <c r="F361" s="188"/>
      <c r="G361" s="189"/>
      <c r="H361" s="189"/>
      <c r="I361" s="189"/>
      <c r="J361" s="189"/>
      <c r="K361" s="189"/>
      <c r="L361" s="189"/>
      <c r="M361" s="185"/>
      <c r="N361" s="188"/>
      <c r="O361" s="188"/>
      <c r="P361" s="188"/>
      <c r="Q361" s="188"/>
      <c r="R361" s="188"/>
      <c r="S361" s="188"/>
      <c r="T361" s="188"/>
      <c r="U361" s="188"/>
      <c r="V361" s="188"/>
      <c r="W361" s="191"/>
      <c r="X361" s="188"/>
      <c r="Y361" s="188"/>
      <c r="Z361" s="188"/>
      <c r="AA361" s="188"/>
      <c r="AB361" s="188"/>
      <c r="AC361" s="188"/>
      <c r="AD361" s="185"/>
      <c r="AE361" s="185"/>
      <c r="AF361" s="185"/>
      <c r="AG361" s="185"/>
      <c r="AH361" s="185"/>
      <c r="AI361" s="190"/>
      <c r="AJ361" s="190"/>
      <c r="AK361" s="190"/>
      <c r="AL361" s="190"/>
      <c r="AM361" s="190"/>
      <c r="AN361" s="188"/>
      <c r="AO361" s="190"/>
    </row>
    <row r="362" customFormat="false" ht="14.25" hidden="false" customHeight="true" outlineLevel="0" collapsed="false">
      <c r="A362" s="188"/>
      <c r="B362" s="188"/>
      <c r="C362" s="188"/>
      <c r="D362" s="188"/>
      <c r="E362" s="188"/>
      <c r="F362" s="188"/>
      <c r="G362" s="189"/>
      <c r="H362" s="189"/>
      <c r="I362" s="189"/>
      <c r="J362" s="189"/>
      <c r="K362" s="189"/>
      <c r="L362" s="189"/>
      <c r="M362" s="185"/>
      <c r="N362" s="188"/>
      <c r="O362" s="188"/>
      <c r="P362" s="188"/>
      <c r="Q362" s="188"/>
      <c r="R362" s="188"/>
      <c r="S362" s="188"/>
      <c r="T362" s="188"/>
      <c r="U362" s="188"/>
      <c r="V362" s="188"/>
      <c r="W362" s="191"/>
      <c r="X362" s="188"/>
      <c r="Y362" s="188"/>
      <c r="Z362" s="188"/>
      <c r="AA362" s="188"/>
      <c r="AB362" s="188"/>
      <c r="AC362" s="188"/>
      <c r="AD362" s="185"/>
      <c r="AE362" s="185"/>
      <c r="AF362" s="185"/>
      <c r="AG362" s="185"/>
      <c r="AH362" s="185"/>
      <c r="AI362" s="190"/>
      <c r="AJ362" s="190"/>
      <c r="AK362" s="190"/>
      <c r="AL362" s="190"/>
      <c r="AM362" s="190"/>
      <c r="AN362" s="188"/>
      <c r="AO362" s="190"/>
    </row>
    <row r="363" customFormat="false" ht="14.25" hidden="false" customHeight="true" outlineLevel="0" collapsed="false">
      <c r="A363" s="188"/>
      <c r="B363" s="188"/>
      <c r="C363" s="188"/>
      <c r="D363" s="188"/>
      <c r="E363" s="188"/>
      <c r="F363" s="188"/>
      <c r="G363" s="189"/>
      <c r="H363" s="189"/>
      <c r="I363" s="189"/>
      <c r="J363" s="189"/>
      <c r="K363" s="189"/>
      <c r="L363" s="189"/>
      <c r="M363" s="185"/>
      <c r="N363" s="188"/>
      <c r="O363" s="188"/>
      <c r="P363" s="188"/>
      <c r="Q363" s="188"/>
      <c r="R363" s="188"/>
      <c r="S363" s="188"/>
      <c r="T363" s="188"/>
      <c r="U363" s="188"/>
      <c r="V363" s="188"/>
      <c r="W363" s="191"/>
      <c r="X363" s="188"/>
      <c r="Y363" s="188"/>
      <c r="Z363" s="188"/>
      <c r="AA363" s="188"/>
      <c r="AB363" s="188"/>
      <c r="AC363" s="188"/>
      <c r="AD363" s="185"/>
      <c r="AE363" s="185"/>
      <c r="AF363" s="185"/>
      <c r="AG363" s="185"/>
      <c r="AH363" s="185"/>
      <c r="AI363" s="190"/>
      <c r="AJ363" s="190"/>
      <c r="AK363" s="190"/>
      <c r="AL363" s="190"/>
      <c r="AM363" s="190"/>
      <c r="AN363" s="188"/>
      <c r="AO363" s="190"/>
    </row>
    <row r="364" customFormat="false" ht="14.25" hidden="false" customHeight="true" outlineLevel="0" collapsed="false">
      <c r="A364" s="188"/>
      <c r="B364" s="188"/>
      <c r="C364" s="188"/>
      <c r="D364" s="188"/>
      <c r="E364" s="188"/>
      <c r="F364" s="188"/>
      <c r="G364" s="189"/>
      <c r="H364" s="189"/>
      <c r="I364" s="189"/>
      <c r="J364" s="189"/>
      <c r="K364" s="189"/>
      <c r="L364" s="189"/>
      <c r="M364" s="185"/>
      <c r="N364" s="188"/>
      <c r="O364" s="188"/>
      <c r="P364" s="188"/>
      <c r="Q364" s="188"/>
      <c r="R364" s="188"/>
      <c r="S364" s="188"/>
      <c r="T364" s="188"/>
      <c r="U364" s="188"/>
      <c r="V364" s="188"/>
      <c r="W364" s="191"/>
      <c r="X364" s="188"/>
      <c r="Y364" s="188"/>
      <c r="Z364" s="188"/>
      <c r="AA364" s="188"/>
      <c r="AB364" s="188"/>
      <c r="AC364" s="188"/>
      <c r="AD364" s="185"/>
      <c r="AE364" s="185"/>
      <c r="AF364" s="185"/>
      <c r="AG364" s="185"/>
      <c r="AH364" s="185"/>
      <c r="AI364" s="190"/>
      <c r="AJ364" s="190"/>
      <c r="AK364" s="190"/>
      <c r="AL364" s="190"/>
      <c r="AM364" s="190"/>
      <c r="AN364" s="188"/>
      <c r="AO364" s="190"/>
    </row>
    <row r="365" customFormat="false" ht="14.25" hidden="false" customHeight="true" outlineLevel="0" collapsed="false">
      <c r="A365" s="188"/>
      <c r="B365" s="188"/>
      <c r="C365" s="188"/>
      <c r="D365" s="188"/>
      <c r="E365" s="188"/>
      <c r="F365" s="188"/>
      <c r="G365" s="189"/>
      <c r="H365" s="189"/>
      <c r="I365" s="189"/>
      <c r="J365" s="189"/>
      <c r="K365" s="189"/>
      <c r="L365" s="189"/>
      <c r="M365" s="185"/>
      <c r="N365" s="188"/>
      <c r="O365" s="188"/>
      <c r="P365" s="188"/>
      <c r="Q365" s="188"/>
      <c r="R365" s="188"/>
      <c r="S365" s="188"/>
      <c r="T365" s="188"/>
      <c r="U365" s="188"/>
      <c r="V365" s="188"/>
      <c r="W365" s="191"/>
      <c r="X365" s="188"/>
      <c r="Y365" s="188"/>
      <c r="Z365" s="188"/>
      <c r="AA365" s="188"/>
      <c r="AB365" s="188"/>
      <c r="AC365" s="188"/>
      <c r="AD365" s="185"/>
      <c r="AE365" s="185"/>
      <c r="AF365" s="185"/>
      <c r="AG365" s="185"/>
      <c r="AH365" s="185"/>
      <c r="AI365" s="190"/>
      <c r="AJ365" s="190"/>
      <c r="AK365" s="190"/>
      <c r="AL365" s="190"/>
      <c r="AM365" s="190"/>
      <c r="AN365" s="188"/>
      <c r="AO365" s="190"/>
    </row>
    <row r="366" customFormat="false" ht="14.25" hidden="false" customHeight="true" outlineLevel="0" collapsed="false">
      <c r="A366" s="188"/>
      <c r="B366" s="188"/>
      <c r="C366" s="188"/>
      <c r="D366" s="188"/>
      <c r="E366" s="188"/>
      <c r="F366" s="188"/>
      <c r="G366" s="189"/>
      <c r="H366" s="189"/>
      <c r="I366" s="189"/>
      <c r="J366" s="189"/>
      <c r="K366" s="189"/>
      <c r="L366" s="189"/>
      <c r="M366" s="185"/>
      <c r="N366" s="188"/>
      <c r="O366" s="188"/>
      <c r="P366" s="188"/>
      <c r="Q366" s="188"/>
      <c r="R366" s="188"/>
      <c r="S366" s="188"/>
      <c r="T366" s="188"/>
      <c r="U366" s="188"/>
      <c r="V366" s="188"/>
      <c r="W366" s="191"/>
      <c r="X366" s="188"/>
      <c r="Y366" s="188"/>
      <c r="Z366" s="188"/>
      <c r="AA366" s="188"/>
      <c r="AB366" s="188"/>
      <c r="AC366" s="188"/>
      <c r="AD366" s="185"/>
      <c r="AE366" s="185"/>
      <c r="AF366" s="185"/>
      <c r="AG366" s="185"/>
      <c r="AH366" s="185"/>
      <c r="AI366" s="190"/>
      <c r="AJ366" s="190"/>
      <c r="AK366" s="190"/>
      <c r="AL366" s="190"/>
      <c r="AM366" s="190"/>
      <c r="AN366" s="188"/>
      <c r="AO366" s="190"/>
    </row>
    <row r="367" customFormat="false" ht="14.25" hidden="false" customHeight="true" outlineLevel="0" collapsed="false">
      <c r="A367" s="188"/>
      <c r="B367" s="188"/>
      <c r="C367" s="188"/>
      <c r="D367" s="188"/>
      <c r="E367" s="188"/>
      <c r="F367" s="188"/>
      <c r="G367" s="189"/>
      <c r="H367" s="189"/>
      <c r="I367" s="189"/>
      <c r="J367" s="189"/>
      <c r="K367" s="189"/>
      <c r="L367" s="189"/>
      <c r="M367" s="185"/>
      <c r="N367" s="188"/>
      <c r="O367" s="188"/>
      <c r="P367" s="188"/>
      <c r="Q367" s="188"/>
      <c r="R367" s="188"/>
      <c r="S367" s="188"/>
      <c r="T367" s="188"/>
      <c r="U367" s="188"/>
      <c r="V367" s="188"/>
      <c r="W367" s="191"/>
      <c r="X367" s="188"/>
      <c r="Y367" s="188"/>
      <c r="Z367" s="188"/>
      <c r="AA367" s="188"/>
      <c r="AB367" s="188"/>
      <c r="AC367" s="188"/>
      <c r="AD367" s="185"/>
      <c r="AE367" s="185"/>
      <c r="AF367" s="185"/>
      <c r="AG367" s="185"/>
      <c r="AH367" s="185"/>
      <c r="AI367" s="190"/>
      <c r="AJ367" s="190"/>
      <c r="AK367" s="190"/>
      <c r="AL367" s="190"/>
      <c r="AM367" s="190"/>
      <c r="AN367" s="188"/>
      <c r="AO367" s="190"/>
    </row>
    <row r="368" customFormat="false" ht="14.25" hidden="false" customHeight="true" outlineLevel="0" collapsed="false">
      <c r="A368" s="188"/>
      <c r="B368" s="188"/>
      <c r="C368" s="188"/>
      <c r="D368" s="188"/>
      <c r="E368" s="188"/>
      <c r="F368" s="188"/>
      <c r="G368" s="189"/>
      <c r="H368" s="189"/>
      <c r="I368" s="189"/>
      <c r="J368" s="189"/>
      <c r="K368" s="189"/>
      <c r="L368" s="189"/>
      <c r="M368" s="185"/>
      <c r="N368" s="188"/>
      <c r="O368" s="188"/>
      <c r="P368" s="188"/>
      <c r="Q368" s="188"/>
      <c r="R368" s="188"/>
      <c r="S368" s="188"/>
      <c r="T368" s="188"/>
      <c r="U368" s="188"/>
      <c r="V368" s="188"/>
      <c r="W368" s="191"/>
      <c r="X368" s="188"/>
      <c r="Y368" s="188"/>
      <c r="Z368" s="188"/>
      <c r="AA368" s="188"/>
      <c r="AB368" s="188"/>
      <c r="AC368" s="188"/>
      <c r="AD368" s="185"/>
      <c r="AE368" s="185"/>
      <c r="AF368" s="185"/>
      <c r="AG368" s="185"/>
      <c r="AH368" s="185"/>
      <c r="AI368" s="190"/>
      <c r="AJ368" s="190"/>
      <c r="AK368" s="190"/>
      <c r="AL368" s="190"/>
      <c r="AM368" s="190"/>
      <c r="AN368" s="188"/>
      <c r="AO368" s="190"/>
    </row>
    <row r="369" customFormat="false" ht="14.25" hidden="false" customHeight="true" outlineLevel="0" collapsed="false">
      <c r="A369" s="188"/>
      <c r="B369" s="188"/>
      <c r="C369" s="188"/>
      <c r="D369" s="188"/>
      <c r="E369" s="188"/>
      <c r="F369" s="188"/>
      <c r="G369" s="189"/>
      <c r="H369" s="189"/>
      <c r="I369" s="189"/>
      <c r="J369" s="189"/>
      <c r="K369" s="189"/>
      <c r="L369" s="189"/>
      <c r="M369" s="185"/>
      <c r="N369" s="188"/>
      <c r="O369" s="188"/>
      <c r="P369" s="188"/>
      <c r="Q369" s="188"/>
      <c r="R369" s="188"/>
      <c r="S369" s="188"/>
      <c r="T369" s="188"/>
      <c r="U369" s="188"/>
      <c r="V369" s="188"/>
      <c r="W369" s="191"/>
      <c r="X369" s="188"/>
      <c r="Y369" s="188"/>
      <c r="Z369" s="188"/>
      <c r="AA369" s="188"/>
      <c r="AB369" s="188"/>
      <c r="AC369" s="188"/>
      <c r="AD369" s="185"/>
      <c r="AE369" s="185"/>
      <c r="AF369" s="185"/>
      <c r="AG369" s="185"/>
      <c r="AH369" s="185"/>
      <c r="AI369" s="190"/>
      <c r="AJ369" s="190"/>
      <c r="AK369" s="190"/>
      <c r="AL369" s="190"/>
      <c r="AM369" s="190"/>
      <c r="AN369" s="188"/>
      <c r="AO369" s="190"/>
    </row>
    <row r="370" customFormat="false" ht="14.25" hidden="false" customHeight="true" outlineLevel="0" collapsed="false">
      <c r="A370" s="188"/>
      <c r="B370" s="188"/>
      <c r="C370" s="188"/>
      <c r="D370" s="188"/>
      <c r="E370" s="188"/>
      <c r="F370" s="188"/>
      <c r="G370" s="189"/>
      <c r="H370" s="189"/>
      <c r="I370" s="189"/>
      <c r="J370" s="189"/>
      <c r="K370" s="189"/>
      <c r="L370" s="189"/>
      <c r="M370" s="185"/>
      <c r="N370" s="188"/>
      <c r="O370" s="188"/>
      <c r="P370" s="188"/>
      <c r="Q370" s="188"/>
      <c r="R370" s="188"/>
      <c r="S370" s="188"/>
      <c r="T370" s="188"/>
      <c r="U370" s="188"/>
      <c r="V370" s="188"/>
      <c r="W370" s="191"/>
      <c r="X370" s="188"/>
      <c r="Y370" s="188"/>
      <c r="Z370" s="188"/>
      <c r="AA370" s="188"/>
      <c r="AB370" s="188"/>
      <c r="AC370" s="188"/>
      <c r="AD370" s="185"/>
      <c r="AE370" s="185"/>
      <c r="AF370" s="185"/>
      <c r="AG370" s="185"/>
      <c r="AH370" s="185"/>
      <c r="AI370" s="190"/>
      <c r="AJ370" s="190"/>
      <c r="AK370" s="190"/>
      <c r="AL370" s="190"/>
      <c r="AM370" s="190"/>
      <c r="AN370" s="188"/>
      <c r="AO370" s="190"/>
    </row>
    <row r="371" customFormat="false" ht="14.25" hidden="false" customHeight="true" outlineLevel="0" collapsed="false">
      <c r="A371" s="188"/>
      <c r="B371" s="188"/>
      <c r="C371" s="188"/>
      <c r="D371" s="188"/>
      <c r="E371" s="188"/>
      <c r="F371" s="188"/>
      <c r="G371" s="189"/>
      <c r="H371" s="189"/>
      <c r="I371" s="189"/>
      <c r="J371" s="189"/>
      <c r="K371" s="189"/>
      <c r="L371" s="189"/>
      <c r="M371" s="185"/>
      <c r="N371" s="188"/>
      <c r="O371" s="188"/>
      <c r="P371" s="188"/>
      <c r="Q371" s="188"/>
      <c r="R371" s="188"/>
      <c r="S371" s="188"/>
      <c r="T371" s="188"/>
      <c r="U371" s="188"/>
      <c r="V371" s="188"/>
      <c r="W371" s="191"/>
      <c r="X371" s="188"/>
      <c r="Y371" s="188"/>
      <c r="Z371" s="188"/>
      <c r="AA371" s="188"/>
      <c r="AB371" s="188"/>
      <c r="AC371" s="188"/>
      <c r="AD371" s="185"/>
      <c r="AE371" s="185"/>
      <c r="AF371" s="185"/>
      <c r="AG371" s="185"/>
      <c r="AH371" s="185"/>
      <c r="AI371" s="190"/>
      <c r="AJ371" s="190"/>
      <c r="AK371" s="190"/>
      <c r="AL371" s="190"/>
      <c r="AM371" s="190"/>
      <c r="AN371" s="188"/>
      <c r="AO371" s="190"/>
    </row>
    <row r="372" customFormat="false" ht="14.25" hidden="false" customHeight="true" outlineLevel="0" collapsed="false">
      <c r="A372" s="188"/>
      <c r="B372" s="188"/>
      <c r="C372" s="188"/>
      <c r="D372" s="188"/>
      <c r="E372" s="188"/>
      <c r="F372" s="188"/>
      <c r="G372" s="189"/>
      <c r="H372" s="189"/>
      <c r="I372" s="189"/>
      <c r="J372" s="189"/>
      <c r="K372" s="189"/>
      <c r="L372" s="189"/>
      <c r="M372" s="185"/>
      <c r="N372" s="188"/>
      <c r="O372" s="188"/>
      <c r="P372" s="188"/>
      <c r="Q372" s="188"/>
      <c r="R372" s="188"/>
      <c r="S372" s="188"/>
      <c r="T372" s="188"/>
      <c r="U372" s="188"/>
      <c r="V372" s="188"/>
      <c r="W372" s="191"/>
      <c r="X372" s="188"/>
      <c r="Y372" s="188"/>
      <c r="Z372" s="188"/>
      <c r="AA372" s="188"/>
      <c r="AB372" s="188"/>
      <c r="AC372" s="188"/>
      <c r="AD372" s="185"/>
      <c r="AE372" s="185"/>
      <c r="AF372" s="185"/>
      <c r="AG372" s="185"/>
      <c r="AH372" s="185"/>
      <c r="AI372" s="190"/>
      <c r="AJ372" s="190"/>
      <c r="AK372" s="190"/>
      <c r="AL372" s="190"/>
      <c r="AM372" s="190"/>
      <c r="AN372" s="188"/>
      <c r="AO372" s="190"/>
    </row>
    <row r="373" customFormat="false" ht="14.25" hidden="false" customHeight="true" outlineLevel="0" collapsed="false">
      <c r="A373" s="188"/>
      <c r="B373" s="188"/>
      <c r="C373" s="188"/>
      <c r="D373" s="188"/>
      <c r="E373" s="188"/>
      <c r="F373" s="188"/>
      <c r="G373" s="189"/>
      <c r="H373" s="189"/>
      <c r="I373" s="189"/>
      <c r="J373" s="189"/>
      <c r="K373" s="189"/>
      <c r="L373" s="189"/>
      <c r="M373" s="185"/>
      <c r="N373" s="188"/>
      <c r="O373" s="188"/>
      <c r="P373" s="188"/>
      <c r="Q373" s="188"/>
      <c r="R373" s="188"/>
      <c r="S373" s="188"/>
      <c r="T373" s="188"/>
      <c r="U373" s="188"/>
      <c r="V373" s="188"/>
      <c r="W373" s="191"/>
      <c r="X373" s="188"/>
      <c r="Y373" s="188"/>
      <c r="Z373" s="188"/>
      <c r="AA373" s="188"/>
      <c r="AB373" s="188"/>
      <c r="AC373" s="188"/>
      <c r="AD373" s="185"/>
      <c r="AE373" s="185"/>
      <c r="AF373" s="185"/>
      <c r="AG373" s="185"/>
      <c r="AH373" s="185"/>
      <c r="AI373" s="190"/>
      <c r="AJ373" s="190"/>
      <c r="AK373" s="190"/>
      <c r="AL373" s="190"/>
      <c r="AM373" s="190"/>
      <c r="AN373" s="188"/>
      <c r="AO373" s="190"/>
    </row>
    <row r="374" customFormat="false" ht="14.25" hidden="false" customHeight="true" outlineLevel="0" collapsed="false">
      <c r="A374" s="188"/>
      <c r="B374" s="188"/>
      <c r="C374" s="188"/>
      <c r="D374" s="188"/>
      <c r="E374" s="188"/>
      <c r="F374" s="188"/>
      <c r="G374" s="189"/>
      <c r="H374" s="189"/>
      <c r="I374" s="189"/>
      <c r="J374" s="189"/>
      <c r="K374" s="189"/>
      <c r="L374" s="189"/>
      <c r="M374" s="185"/>
      <c r="N374" s="188"/>
      <c r="O374" s="188"/>
      <c r="P374" s="188"/>
      <c r="Q374" s="188"/>
      <c r="R374" s="188"/>
      <c r="S374" s="188"/>
      <c r="T374" s="188"/>
      <c r="U374" s="188"/>
      <c r="V374" s="188"/>
      <c r="W374" s="191"/>
      <c r="X374" s="188"/>
      <c r="Y374" s="188"/>
      <c r="Z374" s="188"/>
      <c r="AA374" s="188"/>
      <c r="AB374" s="188"/>
      <c r="AC374" s="188"/>
      <c r="AD374" s="185"/>
      <c r="AE374" s="185"/>
      <c r="AF374" s="185"/>
      <c r="AG374" s="185"/>
      <c r="AH374" s="185"/>
      <c r="AI374" s="190"/>
      <c r="AJ374" s="190"/>
      <c r="AK374" s="190"/>
      <c r="AL374" s="190"/>
      <c r="AM374" s="190"/>
      <c r="AN374" s="188"/>
      <c r="AO374" s="190"/>
    </row>
    <row r="375" customFormat="false" ht="14.25" hidden="false" customHeight="true" outlineLevel="0" collapsed="false">
      <c r="A375" s="188"/>
      <c r="B375" s="188"/>
      <c r="C375" s="188"/>
      <c r="D375" s="188"/>
      <c r="E375" s="188"/>
      <c r="F375" s="188"/>
      <c r="G375" s="189"/>
      <c r="H375" s="189"/>
      <c r="I375" s="189"/>
      <c r="J375" s="189"/>
      <c r="K375" s="189"/>
      <c r="L375" s="189"/>
      <c r="M375" s="185"/>
      <c r="N375" s="188"/>
      <c r="O375" s="188"/>
      <c r="P375" s="188"/>
      <c r="Q375" s="188"/>
      <c r="R375" s="188"/>
      <c r="S375" s="188"/>
      <c r="T375" s="188"/>
      <c r="U375" s="188"/>
      <c r="V375" s="188"/>
      <c r="W375" s="191"/>
      <c r="X375" s="188"/>
      <c r="Y375" s="188"/>
      <c r="Z375" s="188"/>
      <c r="AA375" s="188"/>
      <c r="AB375" s="188"/>
      <c r="AC375" s="188"/>
      <c r="AD375" s="185"/>
      <c r="AE375" s="185"/>
      <c r="AF375" s="185"/>
      <c r="AG375" s="185"/>
      <c r="AH375" s="185"/>
      <c r="AI375" s="190"/>
      <c r="AJ375" s="190"/>
      <c r="AK375" s="190"/>
      <c r="AL375" s="190"/>
      <c r="AM375" s="190"/>
      <c r="AN375" s="188"/>
      <c r="AO375" s="190"/>
    </row>
    <row r="376" customFormat="false" ht="14.25" hidden="false" customHeight="true" outlineLevel="0" collapsed="false">
      <c r="A376" s="188"/>
      <c r="B376" s="188"/>
      <c r="C376" s="188"/>
      <c r="D376" s="188"/>
      <c r="E376" s="188"/>
      <c r="F376" s="188"/>
      <c r="G376" s="189"/>
      <c r="H376" s="189"/>
      <c r="I376" s="189"/>
      <c r="J376" s="189"/>
      <c r="K376" s="189"/>
      <c r="L376" s="189"/>
      <c r="M376" s="185"/>
      <c r="N376" s="188"/>
      <c r="O376" s="188"/>
      <c r="P376" s="188"/>
      <c r="Q376" s="188"/>
      <c r="R376" s="188"/>
      <c r="S376" s="188"/>
      <c r="T376" s="188"/>
      <c r="U376" s="188"/>
      <c r="V376" s="188"/>
      <c r="W376" s="191"/>
      <c r="X376" s="188"/>
      <c r="Y376" s="188"/>
      <c r="Z376" s="188"/>
      <c r="AA376" s="188"/>
      <c r="AB376" s="188"/>
      <c r="AC376" s="188"/>
      <c r="AD376" s="185"/>
      <c r="AE376" s="185"/>
      <c r="AF376" s="185"/>
      <c r="AG376" s="185"/>
      <c r="AH376" s="185"/>
      <c r="AI376" s="190"/>
      <c r="AJ376" s="190"/>
      <c r="AK376" s="190"/>
      <c r="AL376" s="190"/>
      <c r="AM376" s="190"/>
      <c r="AN376" s="188"/>
      <c r="AO376" s="190"/>
    </row>
    <row r="377" customFormat="false" ht="14.25" hidden="false" customHeight="true" outlineLevel="0" collapsed="false">
      <c r="A377" s="188"/>
      <c r="B377" s="188"/>
      <c r="C377" s="188"/>
      <c r="D377" s="188"/>
      <c r="E377" s="188"/>
      <c r="F377" s="188"/>
      <c r="G377" s="189"/>
      <c r="H377" s="189"/>
      <c r="I377" s="189"/>
      <c r="J377" s="189"/>
      <c r="K377" s="189"/>
      <c r="L377" s="189"/>
      <c r="M377" s="185"/>
      <c r="N377" s="188"/>
      <c r="O377" s="188"/>
      <c r="P377" s="188"/>
      <c r="Q377" s="188"/>
      <c r="R377" s="188"/>
      <c r="S377" s="188"/>
      <c r="T377" s="188"/>
      <c r="U377" s="188"/>
      <c r="V377" s="188"/>
      <c r="W377" s="191"/>
      <c r="X377" s="188"/>
      <c r="Y377" s="188"/>
      <c r="Z377" s="188"/>
      <c r="AA377" s="188"/>
      <c r="AB377" s="188"/>
      <c r="AC377" s="188"/>
      <c r="AD377" s="185"/>
      <c r="AE377" s="185"/>
      <c r="AF377" s="185"/>
      <c r="AG377" s="185"/>
      <c r="AH377" s="185"/>
      <c r="AI377" s="190"/>
      <c r="AJ377" s="190"/>
      <c r="AK377" s="190"/>
      <c r="AL377" s="190"/>
      <c r="AM377" s="190"/>
      <c r="AN377" s="188"/>
      <c r="AO377" s="190"/>
    </row>
    <row r="378" customFormat="false" ht="14.25" hidden="false" customHeight="true" outlineLevel="0" collapsed="false">
      <c r="A378" s="188"/>
      <c r="B378" s="188"/>
      <c r="C378" s="188"/>
      <c r="D378" s="188"/>
      <c r="E378" s="188"/>
      <c r="F378" s="188"/>
      <c r="G378" s="189"/>
      <c r="H378" s="189"/>
      <c r="I378" s="189"/>
      <c r="J378" s="189"/>
      <c r="K378" s="189"/>
      <c r="L378" s="189"/>
      <c r="M378" s="185"/>
      <c r="N378" s="188"/>
      <c r="O378" s="188"/>
      <c r="P378" s="188"/>
      <c r="Q378" s="188"/>
      <c r="R378" s="188"/>
      <c r="S378" s="188"/>
      <c r="T378" s="188"/>
      <c r="U378" s="188"/>
      <c r="V378" s="188"/>
      <c r="W378" s="191"/>
      <c r="X378" s="188"/>
      <c r="Y378" s="188"/>
      <c r="Z378" s="188"/>
      <c r="AA378" s="188"/>
      <c r="AB378" s="188"/>
      <c r="AC378" s="188"/>
      <c r="AD378" s="185"/>
      <c r="AE378" s="185"/>
      <c r="AF378" s="185"/>
      <c r="AG378" s="185"/>
      <c r="AH378" s="185"/>
      <c r="AI378" s="190"/>
      <c r="AJ378" s="190"/>
      <c r="AK378" s="190"/>
      <c r="AL378" s="190"/>
      <c r="AM378" s="190"/>
      <c r="AN378" s="188"/>
      <c r="AO378" s="190"/>
    </row>
    <row r="379" customFormat="false" ht="14.25" hidden="false" customHeight="true" outlineLevel="0" collapsed="false">
      <c r="A379" s="188"/>
      <c r="B379" s="188"/>
      <c r="C379" s="188"/>
      <c r="D379" s="188"/>
      <c r="E379" s="188"/>
      <c r="F379" s="188"/>
      <c r="G379" s="189"/>
      <c r="H379" s="189"/>
      <c r="I379" s="189"/>
      <c r="J379" s="189"/>
      <c r="K379" s="189"/>
      <c r="L379" s="189"/>
      <c r="M379" s="185"/>
      <c r="N379" s="188"/>
      <c r="O379" s="188"/>
      <c r="P379" s="188"/>
      <c r="Q379" s="188"/>
      <c r="R379" s="188"/>
      <c r="S379" s="188"/>
      <c r="T379" s="188"/>
      <c r="U379" s="188"/>
      <c r="V379" s="188"/>
      <c r="W379" s="191"/>
      <c r="X379" s="188"/>
      <c r="Y379" s="188"/>
      <c r="Z379" s="188"/>
      <c r="AA379" s="188"/>
      <c r="AB379" s="188"/>
      <c r="AC379" s="188"/>
      <c r="AD379" s="185"/>
      <c r="AE379" s="185"/>
      <c r="AF379" s="185"/>
      <c r="AG379" s="185"/>
      <c r="AH379" s="185"/>
      <c r="AI379" s="190"/>
      <c r="AJ379" s="190"/>
      <c r="AK379" s="190"/>
      <c r="AL379" s="190"/>
      <c r="AM379" s="190"/>
      <c r="AN379" s="188"/>
      <c r="AO379" s="190"/>
    </row>
    <row r="380" customFormat="false" ht="14.25" hidden="false" customHeight="true" outlineLevel="0" collapsed="false">
      <c r="A380" s="188"/>
      <c r="B380" s="188"/>
      <c r="C380" s="188"/>
      <c r="D380" s="188"/>
      <c r="E380" s="188"/>
      <c r="F380" s="188"/>
      <c r="G380" s="189"/>
      <c r="H380" s="189"/>
      <c r="I380" s="189"/>
      <c r="J380" s="189"/>
      <c r="K380" s="189"/>
      <c r="L380" s="189"/>
      <c r="M380" s="185"/>
      <c r="N380" s="188"/>
      <c r="O380" s="188"/>
      <c r="P380" s="188"/>
      <c r="Q380" s="188"/>
      <c r="R380" s="188"/>
      <c r="S380" s="188"/>
      <c r="T380" s="188"/>
      <c r="U380" s="188"/>
      <c r="V380" s="188"/>
      <c r="W380" s="191"/>
      <c r="X380" s="188"/>
      <c r="Y380" s="188"/>
      <c r="Z380" s="188"/>
      <c r="AA380" s="188"/>
      <c r="AB380" s="188"/>
      <c r="AC380" s="188"/>
      <c r="AD380" s="185"/>
      <c r="AE380" s="185"/>
      <c r="AF380" s="185"/>
      <c r="AG380" s="185"/>
      <c r="AH380" s="185"/>
      <c r="AI380" s="190"/>
      <c r="AJ380" s="190"/>
      <c r="AK380" s="190"/>
      <c r="AL380" s="190"/>
      <c r="AM380" s="190"/>
      <c r="AN380" s="188"/>
      <c r="AO380" s="190"/>
    </row>
    <row r="381" customFormat="false" ht="14.25" hidden="false" customHeight="true" outlineLevel="0" collapsed="false">
      <c r="A381" s="188"/>
      <c r="B381" s="188"/>
      <c r="C381" s="188"/>
      <c r="D381" s="188"/>
      <c r="E381" s="188"/>
      <c r="F381" s="188"/>
      <c r="G381" s="189"/>
      <c r="H381" s="189"/>
      <c r="I381" s="189"/>
      <c r="J381" s="189"/>
      <c r="K381" s="189"/>
      <c r="L381" s="189"/>
      <c r="M381" s="185"/>
      <c r="N381" s="188"/>
      <c r="O381" s="188"/>
      <c r="P381" s="188"/>
      <c r="Q381" s="188"/>
      <c r="R381" s="188"/>
      <c r="S381" s="188"/>
      <c r="T381" s="188"/>
      <c r="U381" s="188"/>
      <c r="V381" s="188"/>
      <c r="W381" s="191"/>
      <c r="X381" s="188"/>
      <c r="Y381" s="188"/>
      <c r="Z381" s="188"/>
      <c r="AA381" s="188"/>
      <c r="AB381" s="188"/>
      <c r="AC381" s="188"/>
      <c r="AD381" s="185"/>
      <c r="AE381" s="185"/>
      <c r="AF381" s="185"/>
      <c r="AG381" s="185"/>
      <c r="AH381" s="185"/>
      <c r="AI381" s="190"/>
      <c r="AJ381" s="190"/>
      <c r="AK381" s="190"/>
      <c r="AL381" s="190"/>
      <c r="AM381" s="190"/>
      <c r="AN381" s="188"/>
      <c r="AO381" s="190"/>
    </row>
    <row r="382" customFormat="false" ht="14.25" hidden="false" customHeight="true" outlineLevel="0" collapsed="false">
      <c r="A382" s="188"/>
      <c r="B382" s="188"/>
      <c r="C382" s="188"/>
      <c r="D382" s="188"/>
      <c r="E382" s="188"/>
      <c r="F382" s="188"/>
      <c r="G382" s="189"/>
      <c r="H382" s="189"/>
      <c r="I382" s="189"/>
      <c r="J382" s="189"/>
      <c r="K382" s="189"/>
      <c r="L382" s="189"/>
      <c r="M382" s="185"/>
      <c r="N382" s="188"/>
      <c r="O382" s="188"/>
      <c r="P382" s="188"/>
      <c r="Q382" s="188"/>
      <c r="R382" s="188"/>
      <c r="S382" s="188"/>
      <c r="T382" s="188"/>
      <c r="U382" s="188"/>
      <c r="V382" s="188"/>
      <c r="W382" s="191"/>
      <c r="X382" s="188"/>
      <c r="Y382" s="188"/>
      <c r="Z382" s="188"/>
      <c r="AA382" s="188"/>
      <c r="AB382" s="188"/>
      <c r="AC382" s="188"/>
      <c r="AD382" s="185"/>
      <c r="AE382" s="185"/>
      <c r="AF382" s="185"/>
      <c r="AG382" s="185"/>
      <c r="AH382" s="185"/>
      <c r="AI382" s="190"/>
      <c r="AJ382" s="190"/>
      <c r="AK382" s="190"/>
      <c r="AL382" s="190"/>
      <c r="AM382" s="190"/>
      <c r="AN382" s="188"/>
      <c r="AO382" s="190"/>
    </row>
    <row r="383" customFormat="false" ht="14.25" hidden="false" customHeight="true" outlineLevel="0" collapsed="false">
      <c r="A383" s="188"/>
      <c r="B383" s="188"/>
      <c r="C383" s="188"/>
      <c r="D383" s="188"/>
      <c r="E383" s="188"/>
      <c r="F383" s="188"/>
      <c r="G383" s="189"/>
      <c r="H383" s="189"/>
      <c r="I383" s="189"/>
      <c r="J383" s="189"/>
      <c r="K383" s="189"/>
      <c r="L383" s="189"/>
      <c r="M383" s="185"/>
      <c r="N383" s="188"/>
      <c r="O383" s="188"/>
      <c r="P383" s="188"/>
      <c r="Q383" s="188"/>
      <c r="R383" s="188"/>
      <c r="S383" s="188"/>
      <c r="T383" s="188"/>
      <c r="U383" s="188"/>
      <c r="V383" s="188"/>
      <c r="W383" s="191"/>
      <c r="X383" s="188"/>
      <c r="Y383" s="188"/>
      <c r="Z383" s="188"/>
      <c r="AA383" s="188"/>
      <c r="AB383" s="188"/>
      <c r="AC383" s="188"/>
      <c r="AD383" s="185"/>
      <c r="AE383" s="185"/>
      <c r="AF383" s="185"/>
      <c r="AG383" s="185"/>
      <c r="AH383" s="185"/>
      <c r="AI383" s="190"/>
      <c r="AJ383" s="190"/>
      <c r="AK383" s="190"/>
      <c r="AL383" s="190"/>
      <c r="AM383" s="190"/>
      <c r="AN383" s="188"/>
      <c r="AO383" s="190"/>
    </row>
    <row r="384" customFormat="false" ht="14.25" hidden="false" customHeight="true" outlineLevel="0" collapsed="false">
      <c r="A384" s="188"/>
      <c r="B384" s="188"/>
      <c r="C384" s="188"/>
      <c r="D384" s="188"/>
      <c r="E384" s="188"/>
      <c r="F384" s="188"/>
      <c r="G384" s="189"/>
      <c r="H384" s="189"/>
      <c r="I384" s="189"/>
      <c r="J384" s="189"/>
      <c r="K384" s="189"/>
      <c r="L384" s="189"/>
      <c r="M384" s="185"/>
      <c r="N384" s="188"/>
      <c r="O384" s="188"/>
      <c r="P384" s="188"/>
      <c r="Q384" s="188"/>
      <c r="R384" s="188"/>
      <c r="S384" s="188"/>
      <c r="T384" s="188"/>
      <c r="U384" s="188"/>
      <c r="V384" s="188"/>
      <c r="W384" s="191"/>
      <c r="X384" s="188"/>
      <c r="Y384" s="188"/>
      <c r="Z384" s="188"/>
      <c r="AA384" s="188"/>
      <c r="AB384" s="188"/>
      <c r="AC384" s="188"/>
      <c r="AD384" s="185"/>
      <c r="AE384" s="185"/>
      <c r="AF384" s="185"/>
      <c r="AG384" s="185"/>
      <c r="AH384" s="185"/>
      <c r="AI384" s="190"/>
      <c r="AJ384" s="190"/>
      <c r="AK384" s="190"/>
      <c r="AL384" s="190"/>
      <c r="AM384" s="190"/>
      <c r="AN384" s="188"/>
      <c r="AO384" s="190"/>
    </row>
    <row r="385" customFormat="false" ht="14.25" hidden="false" customHeight="true" outlineLevel="0" collapsed="false">
      <c r="A385" s="188"/>
      <c r="B385" s="188"/>
      <c r="C385" s="188"/>
      <c r="D385" s="188"/>
      <c r="E385" s="188"/>
      <c r="F385" s="188"/>
      <c r="G385" s="189"/>
      <c r="H385" s="189"/>
      <c r="I385" s="189"/>
      <c r="J385" s="189"/>
      <c r="K385" s="189"/>
      <c r="L385" s="189"/>
      <c r="M385" s="185"/>
      <c r="N385" s="188"/>
      <c r="O385" s="188"/>
      <c r="P385" s="188"/>
      <c r="Q385" s="188"/>
      <c r="R385" s="188"/>
      <c r="S385" s="188"/>
      <c r="T385" s="188"/>
      <c r="U385" s="188"/>
      <c r="V385" s="188"/>
      <c r="W385" s="191"/>
      <c r="X385" s="188"/>
      <c r="Y385" s="188"/>
      <c r="Z385" s="188"/>
      <c r="AA385" s="188"/>
      <c r="AB385" s="188"/>
      <c r="AC385" s="188"/>
      <c r="AD385" s="185"/>
      <c r="AE385" s="185"/>
      <c r="AF385" s="185"/>
      <c r="AG385" s="185"/>
      <c r="AH385" s="185"/>
      <c r="AI385" s="190"/>
      <c r="AJ385" s="190"/>
      <c r="AK385" s="190"/>
      <c r="AL385" s="190"/>
      <c r="AM385" s="190"/>
      <c r="AN385" s="188"/>
      <c r="AO385" s="190"/>
    </row>
    <row r="386" customFormat="false" ht="14.25" hidden="false" customHeight="true" outlineLevel="0" collapsed="false">
      <c r="A386" s="188"/>
      <c r="B386" s="188"/>
      <c r="C386" s="188"/>
      <c r="D386" s="188"/>
      <c r="E386" s="188"/>
      <c r="F386" s="188"/>
      <c r="G386" s="189"/>
      <c r="H386" s="189"/>
      <c r="I386" s="189"/>
      <c r="J386" s="189"/>
      <c r="K386" s="189"/>
      <c r="L386" s="189"/>
      <c r="M386" s="185"/>
      <c r="N386" s="188"/>
      <c r="O386" s="188"/>
      <c r="P386" s="188"/>
      <c r="Q386" s="188"/>
      <c r="R386" s="188"/>
      <c r="S386" s="188"/>
      <c r="T386" s="188"/>
      <c r="U386" s="188"/>
      <c r="V386" s="188"/>
      <c r="W386" s="191"/>
      <c r="X386" s="188"/>
      <c r="Y386" s="188"/>
      <c r="Z386" s="188"/>
      <c r="AA386" s="188"/>
      <c r="AB386" s="188"/>
      <c r="AC386" s="188"/>
      <c r="AD386" s="185"/>
      <c r="AE386" s="185"/>
      <c r="AF386" s="185"/>
      <c r="AG386" s="185"/>
      <c r="AH386" s="185"/>
      <c r="AI386" s="190"/>
      <c r="AJ386" s="190"/>
      <c r="AK386" s="190"/>
      <c r="AL386" s="190"/>
      <c r="AM386" s="190"/>
      <c r="AN386" s="188"/>
      <c r="AO386" s="190"/>
    </row>
    <row r="387" customFormat="false" ht="14.25" hidden="false" customHeight="true" outlineLevel="0" collapsed="false">
      <c r="A387" s="188"/>
      <c r="B387" s="188"/>
      <c r="C387" s="188"/>
      <c r="D387" s="188"/>
      <c r="E387" s="188"/>
      <c r="F387" s="188"/>
      <c r="G387" s="189"/>
      <c r="H387" s="189"/>
      <c r="I387" s="189"/>
      <c r="J387" s="189"/>
      <c r="K387" s="189"/>
      <c r="L387" s="189"/>
      <c r="M387" s="185"/>
      <c r="N387" s="188"/>
      <c r="O387" s="188"/>
      <c r="P387" s="188"/>
      <c r="Q387" s="188"/>
      <c r="R387" s="188"/>
      <c r="S387" s="188"/>
      <c r="T387" s="188"/>
      <c r="U387" s="188"/>
      <c r="V387" s="188"/>
      <c r="W387" s="191"/>
      <c r="X387" s="188"/>
      <c r="Y387" s="188"/>
      <c r="Z387" s="188"/>
      <c r="AA387" s="188"/>
      <c r="AB387" s="188"/>
      <c r="AC387" s="188"/>
      <c r="AD387" s="185"/>
      <c r="AE387" s="185"/>
      <c r="AF387" s="185"/>
      <c r="AG387" s="185"/>
      <c r="AH387" s="185"/>
      <c r="AI387" s="190"/>
      <c r="AJ387" s="190"/>
      <c r="AK387" s="190"/>
      <c r="AL387" s="190"/>
      <c r="AM387" s="190"/>
      <c r="AN387" s="188"/>
      <c r="AO387" s="190"/>
    </row>
    <row r="388" customFormat="false" ht="14.25" hidden="false" customHeight="true" outlineLevel="0" collapsed="false">
      <c r="A388" s="188"/>
      <c r="B388" s="188"/>
      <c r="C388" s="188"/>
      <c r="D388" s="188"/>
      <c r="E388" s="188"/>
      <c r="F388" s="188"/>
      <c r="G388" s="189"/>
      <c r="H388" s="189"/>
      <c r="I388" s="189"/>
      <c r="J388" s="189"/>
      <c r="K388" s="189"/>
      <c r="L388" s="189"/>
      <c r="M388" s="185"/>
      <c r="N388" s="188"/>
      <c r="O388" s="188"/>
      <c r="P388" s="188"/>
      <c r="Q388" s="188"/>
      <c r="R388" s="188"/>
      <c r="S388" s="188"/>
      <c r="T388" s="188"/>
      <c r="U388" s="188"/>
      <c r="V388" s="188"/>
      <c r="W388" s="191"/>
      <c r="X388" s="188"/>
      <c r="Y388" s="188"/>
      <c r="Z388" s="188"/>
      <c r="AA388" s="188"/>
      <c r="AB388" s="188"/>
      <c r="AC388" s="188"/>
      <c r="AD388" s="185"/>
      <c r="AE388" s="185"/>
      <c r="AF388" s="185"/>
      <c r="AG388" s="185"/>
      <c r="AH388" s="185"/>
      <c r="AI388" s="190"/>
      <c r="AJ388" s="190"/>
      <c r="AK388" s="190"/>
      <c r="AL388" s="190"/>
      <c r="AM388" s="190"/>
      <c r="AN388" s="188"/>
      <c r="AO388" s="190"/>
    </row>
    <row r="389" customFormat="false" ht="14.25" hidden="false" customHeight="true" outlineLevel="0" collapsed="false">
      <c r="A389" s="188"/>
      <c r="B389" s="188"/>
      <c r="C389" s="188"/>
      <c r="D389" s="188"/>
      <c r="E389" s="188"/>
      <c r="F389" s="188"/>
      <c r="G389" s="189"/>
      <c r="H389" s="189"/>
      <c r="I389" s="189"/>
      <c r="J389" s="189"/>
      <c r="K389" s="189"/>
      <c r="L389" s="189"/>
      <c r="M389" s="185"/>
      <c r="N389" s="188"/>
      <c r="O389" s="188"/>
      <c r="P389" s="188"/>
      <c r="Q389" s="188"/>
      <c r="R389" s="188"/>
      <c r="S389" s="188"/>
      <c r="T389" s="188"/>
      <c r="U389" s="188"/>
      <c r="V389" s="188"/>
      <c r="W389" s="191"/>
      <c r="X389" s="188"/>
      <c r="Y389" s="188"/>
      <c r="Z389" s="188"/>
      <c r="AA389" s="188"/>
      <c r="AB389" s="188"/>
      <c r="AC389" s="188"/>
      <c r="AD389" s="185"/>
      <c r="AE389" s="185"/>
      <c r="AF389" s="185"/>
      <c r="AG389" s="185"/>
      <c r="AH389" s="185"/>
      <c r="AI389" s="190"/>
      <c r="AJ389" s="190"/>
      <c r="AK389" s="190"/>
      <c r="AL389" s="190"/>
      <c r="AM389" s="190"/>
      <c r="AN389" s="188"/>
      <c r="AO389" s="190"/>
    </row>
    <row r="390" customFormat="false" ht="14.25" hidden="false" customHeight="true" outlineLevel="0" collapsed="false">
      <c r="A390" s="188"/>
      <c r="B390" s="188"/>
      <c r="C390" s="188"/>
      <c r="D390" s="188"/>
      <c r="E390" s="188"/>
      <c r="F390" s="188"/>
      <c r="G390" s="189"/>
      <c r="H390" s="189"/>
      <c r="I390" s="189"/>
      <c r="J390" s="189"/>
      <c r="K390" s="189"/>
      <c r="L390" s="189"/>
      <c r="M390" s="185"/>
      <c r="N390" s="188"/>
      <c r="O390" s="188"/>
      <c r="P390" s="188"/>
      <c r="Q390" s="188"/>
      <c r="R390" s="188"/>
      <c r="S390" s="188"/>
      <c r="T390" s="188"/>
      <c r="U390" s="188"/>
      <c r="V390" s="188"/>
      <c r="W390" s="191"/>
      <c r="X390" s="188"/>
      <c r="Y390" s="188"/>
      <c r="Z390" s="188"/>
      <c r="AA390" s="188"/>
      <c r="AB390" s="188"/>
      <c r="AC390" s="188"/>
      <c r="AD390" s="185"/>
      <c r="AE390" s="185"/>
      <c r="AF390" s="185"/>
      <c r="AG390" s="185"/>
      <c r="AH390" s="185"/>
      <c r="AI390" s="190"/>
      <c r="AJ390" s="190"/>
      <c r="AK390" s="190"/>
      <c r="AL390" s="190"/>
      <c r="AM390" s="190"/>
      <c r="AN390" s="188"/>
      <c r="AO390" s="190"/>
    </row>
    <row r="391" customFormat="false" ht="14.25" hidden="false" customHeight="true" outlineLevel="0" collapsed="false">
      <c r="A391" s="188"/>
      <c r="B391" s="188"/>
      <c r="C391" s="188"/>
      <c r="D391" s="188"/>
      <c r="E391" s="188"/>
      <c r="F391" s="188"/>
      <c r="G391" s="189"/>
      <c r="H391" s="189"/>
      <c r="I391" s="189"/>
      <c r="J391" s="189"/>
      <c r="K391" s="189"/>
      <c r="L391" s="189"/>
      <c r="M391" s="185"/>
      <c r="N391" s="188"/>
      <c r="O391" s="188"/>
      <c r="P391" s="188"/>
      <c r="Q391" s="188"/>
      <c r="R391" s="188"/>
      <c r="S391" s="188"/>
      <c r="T391" s="188"/>
      <c r="U391" s="188"/>
      <c r="V391" s="188"/>
      <c r="W391" s="191"/>
      <c r="X391" s="188"/>
      <c r="Y391" s="188"/>
      <c r="Z391" s="188"/>
      <c r="AA391" s="188"/>
      <c r="AB391" s="188"/>
      <c r="AC391" s="188"/>
      <c r="AD391" s="185"/>
      <c r="AE391" s="185"/>
      <c r="AF391" s="185"/>
      <c r="AG391" s="185"/>
      <c r="AH391" s="185"/>
      <c r="AI391" s="190"/>
      <c r="AJ391" s="190"/>
      <c r="AK391" s="190"/>
      <c r="AL391" s="190"/>
      <c r="AM391" s="190"/>
      <c r="AN391" s="188"/>
      <c r="AO391" s="190"/>
    </row>
    <row r="392" customFormat="false" ht="14.25" hidden="false" customHeight="true" outlineLevel="0" collapsed="false">
      <c r="A392" s="188"/>
      <c r="B392" s="188"/>
      <c r="C392" s="188"/>
      <c r="D392" s="188"/>
      <c r="E392" s="188"/>
      <c r="F392" s="188"/>
      <c r="G392" s="189"/>
      <c r="H392" s="189"/>
      <c r="I392" s="189"/>
      <c r="J392" s="189"/>
      <c r="K392" s="189"/>
      <c r="L392" s="189"/>
      <c r="M392" s="185"/>
      <c r="N392" s="188"/>
      <c r="O392" s="188"/>
      <c r="P392" s="188"/>
      <c r="Q392" s="188"/>
      <c r="R392" s="188"/>
      <c r="S392" s="188"/>
      <c r="T392" s="188"/>
      <c r="U392" s="188"/>
      <c r="V392" s="188"/>
      <c r="W392" s="191"/>
      <c r="X392" s="188"/>
      <c r="Y392" s="188"/>
      <c r="Z392" s="188"/>
      <c r="AA392" s="188"/>
      <c r="AB392" s="188"/>
      <c r="AC392" s="188"/>
      <c r="AD392" s="185"/>
      <c r="AE392" s="185"/>
      <c r="AF392" s="185"/>
      <c r="AG392" s="185"/>
      <c r="AH392" s="185"/>
      <c r="AI392" s="190"/>
      <c r="AJ392" s="190"/>
      <c r="AK392" s="190"/>
      <c r="AL392" s="190"/>
      <c r="AM392" s="190"/>
      <c r="AN392" s="188"/>
      <c r="AO392" s="190"/>
    </row>
    <row r="393" customFormat="false" ht="14.25" hidden="false" customHeight="true" outlineLevel="0" collapsed="false">
      <c r="A393" s="188"/>
      <c r="B393" s="188"/>
      <c r="C393" s="188"/>
      <c r="D393" s="188"/>
      <c r="E393" s="188"/>
      <c r="F393" s="188"/>
      <c r="G393" s="189"/>
      <c r="H393" s="189"/>
      <c r="I393" s="189"/>
      <c r="J393" s="189"/>
      <c r="K393" s="189"/>
      <c r="L393" s="189"/>
      <c r="M393" s="185"/>
      <c r="N393" s="188"/>
      <c r="O393" s="188"/>
      <c r="P393" s="188"/>
      <c r="Q393" s="188"/>
      <c r="R393" s="188"/>
      <c r="S393" s="188"/>
      <c r="T393" s="188"/>
      <c r="U393" s="188"/>
      <c r="V393" s="188"/>
      <c r="W393" s="191"/>
      <c r="X393" s="188"/>
      <c r="Y393" s="188"/>
      <c r="Z393" s="188"/>
      <c r="AA393" s="188"/>
      <c r="AB393" s="188"/>
      <c r="AC393" s="188"/>
      <c r="AD393" s="185"/>
      <c r="AE393" s="185"/>
      <c r="AF393" s="185"/>
      <c r="AG393" s="185"/>
      <c r="AH393" s="185"/>
      <c r="AI393" s="190"/>
      <c r="AJ393" s="190"/>
      <c r="AK393" s="190"/>
      <c r="AL393" s="190"/>
      <c r="AM393" s="190"/>
      <c r="AN393" s="188"/>
      <c r="AO393" s="190"/>
    </row>
    <row r="394" customFormat="false" ht="14.25" hidden="false" customHeight="true" outlineLevel="0" collapsed="false">
      <c r="A394" s="188"/>
      <c r="B394" s="188"/>
      <c r="C394" s="188"/>
      <c r="D394" s="188"/>
      <c r="E394" s="188"/>
      <c r="F394" s="188"/>
      <c r="G394" s="189"/>
      <c r="H394" s="189"/>
      <c r="I394" s="189"/>
      <c r="J394" s="189"/>
      <c r="K394" s="189"/>
      <c r="L394" s="189"/>
      <c r="M394" s="185"/>
      <c r="N394" s="188"/>
      <c r="O394" s="188"/>
      <c r="P394" s="188"/>
      <c r="Q394" s="188"/>
      <c r="R394" s="188"/>
      <c r="S394" s="188"/>
      <c r="T394" s="188"/>
      <c r="U394" s="188"/>
      <c r="V394" s="188"/>
      <c r="W394" s="191"/>
      <c r="X394" s="188"/>
      <c r="Y394" s="188"/>
      <c r="Z394" s="188"/>
      <c r="AA394" s="188"/>
      <c r="AB394" s="188"/>
      <c r="AC394" s="188"/>
      <c r="AD394" s="185"/>
      <c r="AE394" s="185"/>
      <c r="AF394" s="185"/>
      <c r="AG394" s="185"/>
      <c r="AH394" s="185"/>
      <c r="AI394" s="190"/>
      <c r="AJ394" s="190"/>
      <c r="AK394" s="190"/>
      <c r="AL394" s="190"/>
      <c r="AM394" s="190"/>
      <c r="AN394" s="188"/>
      <c r="AO394" s="190"/>
    </row>
    <row r="395" customFormat="false" ht="14.25" hidden="false" customHeight="true" outlineLevel="0" collapsed="false">
      <c r="A395" s="188"/>
      <c r="B395" s="188"/>
      <c r="C395" s="188"/>
      <c r="D395" s="188"/>
      <c r="E395" s="188"/>
      <c r="F395" s="188"/>
      <c r="G395" s="189"/>
      <c r="H395" s="189"/>
      <c r="I395" s="189"/>
      <c r="J395" s="189"/>
      <c r="K395" s="189"/>
      <c r="L395" s="189"/>
      <c r="M395" s="185"/>
      <c r="N395" s="188"/>
      <c r="O395" s="188"/>
      <c r="P395" s="188"/>
      <c r="Q395" s="188"/>
      <c r="R395" s="188"/>
      <c r="S395" s="188"/>
      <c r="T395" s="188"/>
      <c r="U395" s="188"/>
      <c r="V395" s="188"/>
      <c r="W395" s="191"/>
      <c r="X395" s="188"/>
      <c r="Y395" s="188"/>
      <c r="Z395" s="188"/>
      <c r="AA395" s="188"/>
      <c r="AB395" s="188"/>
      <c r="AC395" s="188"/>
      <c r="AD395" s="185"/>
      <c r="AE395" s="185"/>
      <c r="AF395" s="185"/>
      <c r="AG395" s="185"/>
      <c r="AH395" s="185"/>
      <c r="AI395" s="190"/>
      <c r="AJ395" s="190"/>
      <c r="AK395" s="190"/>
      <c r="AL395" s="190"/>
      <c r="AM395" s="190"/>
      <c r="AN395" s="188"/>
      <c r="AO395" s="190"/>
    </row>
    <row r="396" customFormat="false" ht="14.25" hidden="false" customHeight="true" outlineLevel="0" collapsed="false">
      <c r="A396" s="188"/>
      <c r="B396" s="188"/>
      <c r="C396" s="188"/>
      <c r="D396" s="188"/>
      <c r="E396" s="188"/>
      <c r="F396" s="188"/>
      <c r="G396" s="189"/>
      <c r="H396" s="189"/>
      <c r="I396" s="189"/>
      <c r="J396" s="189"/>
      <c r="K396" s="189"/>
      <c r="L396" s="189"/>
      <c r="M396" s="185"/>
      <c r="N396" s="188"/>
      <c r="O396" s="188"/>
      <c r="P396" s="188"/>
      <c r="Q396" s="188"/>
      <c r="R396" s="188"/>
      <c r="S396" s="188"/>
      <c r="T396" s="188"/>
      <c r="U396" s="188"/>
      <c r="V396" s="188"/>
      <c r="W396" s="191"/>
      <c r="X396" s="188"/>
      <c r="Y396" s="188"/>
      <c r="Z396" s="188"/>
      <c r="AA396" s="188"/>
      <c r="AB396" s="188"/>
      <c r="AC396" s="188"/>
      <c r="AD396" s="185"/>
      <c r="AE396" s="185"/>
      <c r="AF396" s="185"/>
      <c r="AG396" s="185"/>
      <c r="AH396" s="185"/>
      <c r="AI396" s="190"/>
      <c r="AJ396" s="190"/>
      <c r="AK396" s="190"/>
      <c r="AL396" s="190"/>
      <c r="AM396" s="190"/>
      <c r="AN396" s="188"/>
      <c r="AO396" s="190"/>
    </row>
    <row r="397" customFormat="false" ht="14.25" hidden="false" customHeight="true" outlineLevel="0" collapsed="false">
      <c r="A397" s="188"/>
      <c r="B397" s="188"/>
      <c r="C397" s="188"/>
      <c r="D397" s="188"/>
      <c r="E397" s="188"/>
      <c r="F397" s="188"/>
      <c r="G397" s="189"/>
      <c r="H397" s="189"/>
      <c r="I397" s="189"/>
      <c r="J397" s="189"/>
      <c r="K397" s="189"/>
      <c r="L397" s="189"/>
      <c r="M397" s="185"/>
      <c r="N397" s="188"/>
      <c r="O397" s="188"/>
      <c r="P397" s="188"/>
      <c r="Q397" s="188"/>
      <c r="R397" s="188"/>
      <c r="S397" s="188"/>
      <c r="T397" s="188"/>
      <c r="U397" s="188"/>
      <c r="V397" s="188"/>
      <c r="W397" s="191"/>
      <c r="X397" s="188"/>
      <c r="Y397" s="188"/>
      <c r="Z397" s="188"/>
      <c r="AA397" s="188"/>
      <c r="AB397" s="188"/>
      <c r="AC397" s="188"/>
      <c r="AD397" s="185"/>
      <c r="AE397" s="185"/>
      <c r="AF397" s="185"/>
      <c r="AG397" s="185"/>
      <c r="AH397" s="185"/>
      <c r="AI397" s="190"/>
      <c r="AJ397" s="190"/>
      <c r="AK397" s="190"/>
      <c r="AL397" s="190"/>
      <c r="AM397" s="190"/>
      <c r="AN397" s="188"/>
      <c r="AO397" s="190"/>
    </row>
    <row r="398" customFormat="false" ht="14.25" hidden="false" customHeight="true" outlineLevel="0" collapsed="false">
      <c r="A398" s="188"/>
      <c r="B398" s="188"/>
      <c r="C398" s="188"/>
      <c r="D398" s="188"/>
      <c r="E398" s="188"/>
      <c r="F398" s="188"/>
      <c r="G398" s="189"/>
      <c r="H398" s="189"/>
      <c r="I398" s="189"/>
      <c r="J398" s="189"/>
      <c r="K398" s="189"/>
      <c r="L398" s="189"/>
      <c r="M398" s="185"/>
      <c r="N398" s="188"/>
      <c r="O398" s="188"/>
      <c r="P398" s="188"/>
      <c r="Q398" s="188"/>
      <c r="R398" s="188"/>
      <c r="S398" s="188"/>
      <c r="T398" s="188"/>
      <c r="U398" s="188"/>
      <c r="V398" s="188"/>
      <c r="W398" s="191"/>
      <c r="X398" s="188"/>
      <c r="Y398" s="188"/>
      <c r="Z398" s="188"/>
      <c r="AA398" s="188"/>
      <c r="AB398" s="188"/>
      <c r="AC398" s="188"/>
      <c r="AD398" s="185"/>
      <c r="AE398" s="185"/>
      <c r="AF398" s="185"/>
      <c r="AG398" s="185"/>
      <c r="AH398" s="185"/>
      <c r="AI398" s="190"/>
      <c r="AJ398" s="190"/>
      <c r="AK398" s="190"/>
      <c r="AL398" s="190"/>
      <c r="AM398" s="190"/>
      <c r="AN398" s="188"/>
      <c r="AO398" s="190"/>
    </row>
    <row r="399" customFormat="false" ht="14.25" hidden="false" customHeight="true" outlineLevel="0" collapsed="false">
      <c r="A399" s="188"/>
      <c r="B399" s="188"/>
      <c r="C399" s="188"/>
      <c r="D399" s="188"/>
      <c r="E399" s="188"/>
      <c r="F399" s="188"/>
      <c r="G399" s="189"/>
      <c r="H399" s="189"/>
      <c r="I399" s="189"/>
      <c r="J399" s="189"/>
      <c r="K399" s="189"/>
      <c r="L399" s="189"/>
      <c r="M399" s="185"/>
      <c r="N399" s="188"/>
      <c r="O399" s="188"/>
      <c r="P399" s="188"/>
      <c r="Q399" s="188"/>
      <c r="R399" s="188"/>
      <c r="S399" s="188"/>
      <c r="T399" s="188"/>
      <c r="U399" s="188"/>
      <c r="V399" s="188"/>
      <c r="W399" s="191"/>
      <c r="X399" s="188"/>
      <c r="Y399" s="188"/>
      <c r="Z399" s="188"/>
      <c r="AA399" s="188"/>
      <c r="AB399" s="188"/>
      <c r="AC399" s="188"/>
      <c r="AD399" s="185"/>
      <c r="AE399" s="185"/>
      <c r="AF399" s="185"/>
      <c r="AG399" s="185"/>
      <c r="AH399" s="185"/>
      <c r="AI399" s="190"/>
      <c r="AJ399" s="190"/>
      <c r="AK399" s="190"/>
      <c r="AL399" s="190"/>
      <c r="AM399" s="190"/>
      <c r="AN399" s="188"/>
      <c r="AO399" s="190"/>
    </row>
    <row r="400" customFormat="false" ht="14.25" hidden="false" customHeight="true" outlineLevel="0" collapsed="false">
      <c r="A400" s="188"/>
      <c r="B400" s="188"/>
      <c r="C400" s="188"/>
      <c r="D400" s="188"/>
      <c r="E400" s="188"/>
      <c r="F400" s="188"/>
      <c r="G400" s="189"/>
      <c r="H400" s="189"/>
      <c r="I400" s="189"/>
      <c r="J400" s="189"/>
      <c r="K400" s="189"/>
      <c r="L400" s="189"/>
      <c r="M400" s="185"/>
      <c r="N400" s="188"/>
      <c r="O400" s="188"/>
      <c r="P400" s="188"/>
      <c r="Q400" s="188"/>
      <c r="R400" s="188"/>
      <c r="S400" s="188"/>
      <c r="T400" s="188"/>
      <c r="U400" s="188"/>
      <c r="V400" s="188"/>
      <c r="W400" s="191"/>
      <c r="X400" s="188"/>
      <c r="Y400" s="188"/>
      <c r="Z400" s="188"/>
      <c r="AA400" s="188"/>
      <c r="AB400" s="188"/>
      <c r="AC400" s="188"/>
      <c r="AD400" s="185"/>
      <c r="AE400" s="185"/>
      <c r="AF400" s="185"/>
      <c r="AG400" s="185"/>
      <c r="AH400" s="185"/>
      <c r="AI400" s="190"/>
      <c r="AJ400" s="190"/>
      <c r="AK400" s="190"/>
      <c r="AL400" s="190"/>
      <c r="AM400" s="190"/>
      <c r="AN400" s="188"/>
      <c r="AO400" s="190"/>
    </row>
    <row r="401" customFormat="false" ht="14.25" hidden="false" customHeight="true" outlineLevel="0" collapsed="false">
      <c r="A401" s="188"/>
      <c r="B401" s="188"/>
      <c r="C401" s="188"/>
      <c r="D401" s="188"/>
      <c r="E401" s="188"/>
      <c r="F401" s="188"/>
      <c r="G401" s="189"/>
      <c r="H401" s="189"/>
      <c r="I401" s="189"/>
      <c r="J401" s="189"/>
      <c r="K401" s="189"/>
      <c r="L401" s="189"/>
      <c r="M401" s="185"/>
      <c r="N401" s="188"/>
      <c r="O401" s="188"/>
      <c r="P401" s="188"/>
      <c r="Q401" s="188"/>
      <c r="R401" s="188"/>
      <c r="S401" s="188"/>
      <c r="T401" s="188"/>
      <c r="U401" s="188"/>
      <c r="V401" s="188"/>
      <c r="W401" s="191"/>
      <c r="X401" s="188"/>
      <c r="Y401" s="188"/>
      <c r="Z401" s="188"/>
      <c r="AA401" s="188"/>
      <c r="AB401" s="188"/>
      <c r="AC401" s="188"/>
      <c r="AD401" s="185"/>
      <c r="AE401" s="185"/>
      <c r="AF401" s="185"/>
      <c r="AG401" s="185"/>
      <c r="AH401" s="185"/>
      <c r="AI401" s="190"/>
      <c r="AJ401" s="190"/>
      <c r="AK401" s="190"/>
      <c r="AL401" s="190"/>
      <c r="AM401" s="190"/>
      <c r="AN401" s="188"/>
      <c r="AO401" s="190"/>
    </row>
    <row r="402" customFormat="false" ht="14.25" hidden="false" customHeight="true" outlineLevel="0" collapsed="false">
      <c r="A402" s="188"/>
      <c r="B402" s="188"/>
      <c r="C402" s="188"/>
      <c r="D402" s="188"/>
      <c r="E402" s="188"/>
      <c r="F402" s="188"/>
      <c r="G402" s="189"/>
      <c r="H402" s="189"/>
      <c r="I402" s="189"/>
      <c r="J402" s="189"/>
      <c r="K402" s="189"/>
      <c r="L402" s="189"/>
      <c r="M402" s="185"/>
      <c r="N402" s="188"/>
      <c r="O402" s="188"/>
      <c r="P402" s="188"/>
      <c r="Q402" s="188"/>
      <c r="R402" s="188"/>
      <c r="S402" s="188"/>
      <c r="T402" s="188"/>
      <c r="U402" s="188"/>
      <c r="V402" s="188"/>
      <c r="W402" s="191"/>
      <c r="X402" s="188"/>
      <c r="Y402" s="188"/>
      <c r="Z402" s="188"/>
      <c r="AA402" s="188"/>
      <c r="AB402" s="188"/>
      <c r="AC402" s="188"/>
      <c r="AD402" s="185"/>
      <c r="AE402" s="185"/>
      <c r="AF402" s="185"/>
      <c r="AG402" s="185"/>
      <c r="AH402" s="185"/>
      <c r="AI402" s="190"/>
      <c r="AJ402" s="190"/>
      <c r="AK402" s="190"/>
      <c r="AL402" s="190"/>
      <c r="AM402" s="190"/>
      <c r="AN402" s="188"/>
      <c r="AO402" s="190"/>
    </row>
    <row r="403" customFormat="false" ht="14.25" hidden="false" customHeight="true" outlineLevel="0" collapsed="false">
      <c r="A403" s="188"/>
      <c r="B403" s="188"/>
      <c r="C403" s="188"/>
      <c r="D403" s="188"/>
      <c r="E403" s="188"/>
      <c r="F403" s="188"/>
      <c r="G403" s="189"/>
      <c r="H403" s="189"/>
      <c r="I403" s="189"/>
      <c r="J403" s="189"/>
      <c r="K403" s="189"/>
      <c r="L403" s="189"/>
      <c r="M403" s="185"/>
      <c r="N403" s="188"/>
      <c r="O403" s="188"/>
      <c r="P403" s="188"/>
      <c r="Q403" s="188"/>
      <c r="R403" s="188"/>
      <c r="S403" s="188"/>
      <c r="T403" s="188"/>
      <c r="U403" s="188"/>
      <c r="V403" s="188"/>
      <c r="W403" s="191"/>
      <c r="X403" s="188"/>
      <c r="Y403" s="188"/>
      <c r="Z403" s="188"/>
      <c r="AA403" s="188"/>
      <c r="AB403" s="188"/>
      <c r="AC403" s="188"/>
      <c r="AD403" s="185"/>
      <c r="AE403" s="185"/>
      <c r="AF403" s="185"/>
      <c r="AG403" s="185"/>
      <c r="AH403" s="185"/>
      <c r="AI403" s="190"/>
      <c r="AJ403" s="190"/>
      <c r="AK403" s="190"/>
      <c r="AL403" s="190"/>
      <c r="AM403" s="190"/>
      <c r="AN403" s="188"/>
      <c r="AO403" s="190"/>
    </row>
    <row r="404" customFormat="false" ht="14.25" hidden="false" customHeight="true" outlineLevel="0" collapsed="false">
      <c r="A404" s="188"/>
      <c r="B404" s="188"/>
      <c r="C404" s="188"/>
      <c r="D404" s="188"/>
      <c r="E404" s="188"/>
      <c r="F404" s="188"/>
      <c r="G404" s="189"/>
      <c r="H404" s="189"/>
      <c r="I404" s="189"/>
      <c r="J404" s="189"/>
      <c r="K404" s="189"/>
      <c r="L404" s="189"/>
      <c r="M404" s="185"/>
      <c r="N404" s="188"/>
      <c r="O404" s="188"/>
      <c r="P404" s="188"/>
      <c r="Q404" s="188"/>
      <c r="R404" s="188"/>
      <c r="S404" s="188"/>
      <c r="T404" s="188"/>
      <c r="U404" s="188"/>
      <c r="V404" s="188"/>
      <c r="W404" s="191"/>
      <c r="X404" s="188"/>
      <c r="Y404" s="188"/>
      <c r="Z404" s="188"/>
      <c r="AA404" s="188"/>
      <c r="AB404" s="188"/>
      <c r="AC404" s="188"/>
      <c r="AD404" s="185"/>
      <c r="AE404" s="185"/>
      <c r="AF404" s="185"/>
      <c r="AG404" s="185"/>
      <c r="AH404" s="185"/>
      <c r="AI404" s="190"/>
      <c r="AJ404" s="190"/>
      <c r="AK404" s="190"/>
      <c r="AL404" s="190"/>
      <c r="AM404" s="190"/>
      <c r="AN404" s="188"/>
      <c r="AO404" s="190"/>
    </row>
    <row r="405" customFormat="false" ht="14.25" hidden="false" customHeight="true" outlineLevel="0" collapsed="false">
      <c r="A405" s="188"/>
      <c r="B405" s="188"/>
      <c r="C405" s="188"/>
      <c r="D405" s="188"/>
      <c r="E405" s="188"/>
      <c r="F405" s="188"/>
      <c r="G405" s="189"/>
      <c r="H405" s="189"/>
      <c r="I405" s="189"/>
      <c r="J405" s="189"/>
      <c r="K405" s="189"/>
      <c r="L405" s="189"/>
      <c r="M405" s="185"/>
      <c r="N405" s="188"/>
      <c r="O405" s="188"/>
      <c r="P405" s="188"/>
      <c r="Q405" s="188"/>
      <c r="R405" s="188"/>
      <c r="S405" s="188"/>
      <c r="T405" s="188"/>
      <c r="U405" s="188"/>
      <c r="V405" s="188"/>
      <c r="W405" s="191"/>
      <c r="X405" s="188"/>
      <c r="Y405" s="188"/>
      <c r="Z405" s="188"/>
      <c r="AA405" s="188"/>
      <c r="AB405" s="188"/>
      <c r="AC405" s="188"/>
      <c r="AD405" s="185"/>
      <c r="AE405" s="185"/>
      <c r="AF405" s="185"/>
      <c r="AG405" s="185"/>
      <c r="AH405" s="185"/>
      <c r="AI405" s="190"/>
      <c r="AJ405" s="190"/>
      <c r="AK405" s="190"/>
      <c r="AL405" s="190"/>
      <c r="AM405" s="190"/>
      <c r="AN405" s="188"/>
      <c r="AO405" s="190"/>
    </row>
    <row r="406" customFormat="false" ht="14.25" hidden="false" customHeight="true" outlineLevel="0" collapsed="false">
      <c r="A406" s="188"/>
      <c r="B406" s="188"/>
      <c r="C406" s="188"/>
      <c r="D406" s="188"/>
      <c r="E406" s="188"/>
      <c r="F406" s="188"/>
      <c r="G406" s="189"/>
      <c r="H406" s="189"/>
      <c r="I406" s="189"/>
      <c r="J406" s="189"/>
      <c r="K406" s="189"/>
      <c r="L406" s="189"/>
      <c r="M406" s="185"/>
      <c r="N406" s="188"/>
      <c r="O406" s="188"/>
      <c r="P406" s="188"/>
      <c r="Q406" s="188"/>
      <c r="R406" s="188"/>
      <c r="S406" s="188"/>
      <c r="T406" s="188"/>
      <c r="U406" s="188"/>
      <c r="V406" s="188"/>
      <c r="W406" s="191"/>
      <c r="X406" s="188"/>
      <c r="Y406" s="188"/>
      <c r="Z406" s="188"/>
      <c r="AA406" s="188"/>
      <c r="AB406" s="188"/>
      <c r="AC406" s="188"/>
      <c r="AD406" s="185"/>
      <c r="AE406" s="185"/>
      <c r="AF406" s="185"/>
      <c r="AG406" s="185"/>
      <c r="AH406" s="185"/>
      <c r="AI406" s="190"/>
      <c r="AJ406" s="190"/>
      <c r="AK406" s="190"/>
      <c r="AL406" s="190"/>
      <c r="AM406" s="190"/>
      <c r="AN406" s="188"/>
      <c r="AO406" s="190"/>
    </row>
    <row r="407" customFormat="false" ht="14.25" hidden="false" customHeight="true" outlineLevel="0" collapsed="false">
      <c r="A407" s="188"/>
      <c r="B407" s="188"/>
      <c r="C407" s="188"/>
      <c r="D407" s="188"/>
      <c r="E407" s="188"/>
      <c r="F407" s="188"/>
      <c r="G407" s="189"/>
      <c r="H407" s="189"/>
      <c r="I407" s="189"/>
      <c r="J407" s="189"/>
      <c r="K407" s="189"/>
      <c r="L407" s="189"/>
      <c r="M407" s="185"/>
      <c r="N407" s="188"/>
      <c r="O407" s="188"/>
      <c r="P407" s="188"/>
      <c r="Q407" s="188"/>
      <c r="R407" s="188"/>
      <c r="S407" s="188"/>
      <c r="T407" s="188"/>
      <c r="U407" s="188"/>
      <c r="V407" s="188"/>
      <c r="W407" s="191"/>
      <c r="X407" s="188"/>
      <c r="Y407" s="188"/>
      <c r="Z407" s="188"/>
      <c r="AA407" s="188"/>
      <c r="AB407" s="188"/>
      <c r="AC407" s="188"/>
      <c r="AD407" s="185"/>
      <c r="AE407" s="185"/>
      <c r="AF407" s="185"/>
      <c r="AG407" s="185"/>
      <c r="AH407" s="185"/>
      <c r="AI407" s="190"/>
      <c r="AJ407" s="190"/>
      <c r="AK407" s="190"/>
      <c r="AL407" s="190"/>
      <c r="AM407" s="190"/>
      <c r="AN407" s="188"/>
      <c r="AO407" s="190"/>
    </row>
    <row r="408" customFormat="false" ht="14.25" hidden="false" customHeight="true" outlineLevel="0" collapsed="false">
      <c r="A408" s="188"/>
      <c r="B408" s="188"/>
      <c r="C408" s="188"/>
      <c r="D408" s="188"/>
      <c r="E408" s="188"/>
      <c r="F408" s="188"/>
      <c r="G408" s="189"/>
      <c r="H408" s="189"/>
      <c r="I408" s="189"/>
      <c r="J408" s="189"/>
      <c r="K408" s="189"/>
      <c r="L408" s="189"/>
      <c r="M408" s="185"/>
      <c r="N408" s="188"/>
      <c r="O408" s="188"/>
      <c r="P408" s="188"/>
      <c r="Q408" s="188"/>
      <c r="R408" s="188"/>
      <c r="S408" s="188"/>
      <c r="T408" s="188"/>
      <c r="U408" s="188"/>
      <c r="V408" s="188"/>
      <c r="W408" s="191"/>
      <c r="X408" s="188"/>
      <c r="Y408" s="188"/>
      <c r="Z408" s="188"/>
      <c r="AA408" s="188"/>
      <c r="AB408" s="188"/>
      <c r="AC408" s="188"/>
      <c r="AD408" s="185"/>
      <c r="AE408" s="185"/>
      <c r="AF408" s="185"/>
      <c r="AG408" s="185"/>
      <c r="AH408" s="185"/>
      <c r="AI408" s="190"/>
      <c r="AJ408" s="190"/>
      <c r="AK408" s="190"/>
      <c r="AL408" s="190"/>
      <c r="AM408" s="190"/>
      <c r="AN408" s="188"/>
      <c r="AO408" s="190"/>
    </row>
    <row r="409" customFormat="false" ht="14.25" hidden="false" customHeight="true" outlineLevel="0" collapsed="false">
      <c r="A409" s="188"/>
      <c r="B409" s="188"/>
      <c r="C409" s="188"/>
      <c r="D409" s="188"/>
      <c r="E409" s="188"/>
      <c r="F409" s="188"/>
      <c r="G409" s="189"/>
      <c r="H409" s="189"/>
      <c r="I409" s="189"/>
      <c r="J409" s="189"/>
      <c r="K409" s="189"/>
      <c r="L409" s="189"/>
      <c r="M409" s="185"/>
      <c r="N409" s="188"/>
      <c r="O409" s="188"/>
      <c r="P409" s="188"/>
      <c r="Q409" s="188"/>
      <c r="R409" s="188"/>
      <c r="S409" s="188"/>
      <c r="T409" s="188"/>
      <c r="U409" s="188"/>
      <c r="V409" s="188"/>
      <c r="W409" s="191"/>
      <c r="X409" s="188"/>
      <c r="Y409" s="188"/>
      <c r="Z409" s="188"/>
      <c r="AA409" s="188"/>
      <c r="AB409" s="188"/>
      <c r="AC409" s="188"/>
      <c r="AD409" s="185"/>
      <c r="AE409" s="185"/>
      <c r="AF409" s="185"/>
      <c r="AG409" s="185"/>
      <c r="AH409" s="185"/>
      <c r="AI409" s="190"/>
      <c r="AJ409" s="190"/>
      <c r="AK409" s="190"/>
      <c r="AL409" s="190"/>
      <c r="AM409" s="190"/>
      <c r="AN409" s="188"/>
      <c r="AO409" s="190"/>
    </row>
    <row r="410" customFormat="false" ht="14.25" hidden="false" customHeight="true" outlineLevel="0" collapsed="false">
      <c r="A410" s="188"/>
      <c r="B410" s="188"/>
      <c r="C410" s="188"/>
      <c r="D410" s="188"/>
      <c r="E410" s="188"/>
      <c r="F410" s="188"/>
      <c r="G410" s="189"/>
      <c r="H410" s="189"/>
      <c r="I410" s="189"/>
      <c r="J410" s="189"/>
      <c r="K410" s="189"/>
      <c r="L410" s="189"/>
      <c r="M410" s="185"/>
      <c r="N410" s="188"/>
      <c r="O410" s="188"/>
      <c r="P410" s="188"/>
      <c r="Q410" s="188"/>
      <c r="R410" s="188"/>
      <c r="S410" s="188"/>
      <c r="T410" s="188"/>
      <c r="U410" s="188"/>
      <c r="V410" s="188"/>
      <c r="W410" s="191"/>
      <c r="X410" s="188"/>
      <c r="Y410" s="188"/>
      <c r="Z410" s="188"/>
      <c r="AA410" s="188"/>
      <c r="AB410" s="188"/>
      <c r="AC410" s="188"/>
      <c r="AD410" s="185"/>
      <c r="AE410" s="185"/>
      <c r="AF410" s="185"/>
      <c r="AG410" s="185"/>
      <c r="AH410" s="185"/>
      <c r="AI410" s="190"/>
      <c r="AJ410" s="190"/>
      <c r="AK410" s="190"/>
      <c r="AL410" s="190"/>
      <c r="AM410" s="190"/>
      <c r="AN410" s="188"/>
      <c r="AO410" s="190"/>
    </row>
    <row r="411" customFormat="false" ht="14.25" hidden="false" customHeight="true" outlineLevel="0" collapsed="false">
      <c r="A411" s="188"/>
      <c r="B411" s="188"/>
      <c r="C411" s="188"/>
      <c r="D411" s="188"/>
      <c r="E411" s="188"/>
      <c r="F411" s="188"/>
      <c r="G411" s="189"/>
      <c r="H411" s="189"/>
      <c r="I411" s="189"/>
      <c r="J411" s="189"/>
      <c r="K411" s="189"/>
      <c r="L411" s="189"/>
      <c r="M411" s="185"/>
      <c r="N411" s="188"/>
      <c r="O411" s="188"/>
      <c r="P411" s="188"/>
      <c r="Q411" s="188"/>
      <c r="R411" s="188"/>
      <c r="S411" s="188"/>
      <c r="T411" s="188"/>
      <c r="U411" s="188"/>
      <c r="V411" s="188"/>
      <c r="W411" s="191"/>
      <c r="X411" s="188"/>
      <c r="Y411" s="188"/>
      <c r="Z411" s="188"/>
      <c r="AA411" s="188"/>
      <c r="AB411" s="188"/>
      <c r="AC411" s="188"/>
      <c r="AD411" s="185"/>
      <c r="AE411" s="185"/>
      <c r="AF411" s="185"/>
      <c r="AG411" s="185"/>
      <c r="AH411" s="185"/>
      <c r="AI411" s="190"/>
      <c r="AJ411" s="190"/>
      <c r="AK411" s="190"/>
      <c r="AL411" s="190"/>
      <c r="AM411" s="190"/>
      <c r="AN411" s="188"/>
      <c r="AO411" s="190"/>
    </row>
    <row r="412" customFormat="false" ht="14.25" hidden="false" customHeight="true" outlineLevel="0" collapsed="false">
      <c r="A412" s="188"/>
      <c r="B412" s="188"/>
      <c r="C412" s="188"/>
      <c r="D412" s="188"/>
      <c r="E412" s="188"/>
      <c r="F412" s="188"/>
      <c r="G412" s="189"/>
      <c r="H412" s="189"/>
      <c r="I412" s="189"/>
      <c r="J412" s="189"/>
      <c r="K412" s="189"/>
      <c r="L412" s="189"/>
      <c r="M412" s="185"/>
      <c r="N412" s="188"/>
      <c r="O412" s="188"/>
      <c r="P412" s="188"/>
      <c r="Q412" s="188"/>
      <c r="R412" s="188"/>
      <c r="S412" s="188"/>
      <c r="T412" s="188"/>
      <c r="U412" s="188"/>
      <c r="V412" s="188"/>
      <c r="W412" s="191"/>
      <c r="X412" s="188"/>
      <c r="Y412" s="188"/>
      <c r="Z412" s="188"/>
      <c r="AA412" s="188"/>
      <c r="AB412" s="188"/>
      <c r="AC412" s="188"/>
      <c r="AD412" s="185"/>
      <c r="AE412" s="185"/>
      <c r="AF412" s="185"/>
      <c r="AG412" s="185"/>
      <c r="AH412" s="185"/>
      <c r="AI412" s="190"/>
      <c r="AJ412" s="190"/>
      <c r="AK412" s="190"/>
      <c r="AL412" s="190"/>
      <c r="AM412" s="190"/>
      <c r="AN412" s="188"/>
      <c r="AO412" s="190"/>
    </row>
    <row r="413" customFormat="false" ht="14.25" hidden="false" customHeight="true" outlineLevel="0" collapsed="false">
      <c r="A413" s="188"/>
      <c r="B413" s="188"/>
      <c r="C413" s="188"/>
      <c r="D413" s="188"/>
      <c r="E413" s="188"/>
      <c r="F413" s="188"/>
      <c r="G413" s="189"/>
      <c r="H413" s="189"/>
      <c r="I413" s="189"/>
      <c r="J413" s="189"/>
      <c r="K413" s="189"/>
      <c r="L413" s="189"/>
      <c r="M413" s="185"/>
      <c r="N413" s="188"/>
      <c r="O413" s="188"/>
      <c r="P413" s="188"/>
      <c r="Q413" s="188"/>
      <c r="R413" s="188"/>
      <c r="S413" s="188"/>
      <c r="T413" s="188"/>
      <c r="U413" s="188"/>
      <c r="V413" s="188"/>
      <c r="W413" s="191"/>
      <c r="X413" s="188"/>
      <c r="Y413" s="188"/>
      <c r="Z413" s="188"/>
      <c r="AA413" s="188"/>
      <c r="AB413" s="188"/>
      <c r="AC413" s="188"/>
      <c r="AD413" s="185"/>
      <c r="AE413" s="185"/>
      <c r="AF413" s="185"/>
      <c r="AG413" s="185"/>
      <c r="AH413" s="185"/>
      <c r="AI413" s="190"/>
      <c r="AJ413" s="190"/>
      <c r="AK413" s="190"/>
      <c r="AL413" s="190"/>
      <c r="AM413" s="190"/>
      <c r="AN413" s="188"/>
      <c r="AO413" s="190"/>
    </row>
    <row r="414" customFormat="false" ht="14.25" hidden="false" customHeight="true" outlineLevel="0" collapsed="false">
      <c r="A414" s="188"/>
      <c r="B414" s="188"/>
      <c r="C414" s="188"/>
      <c r="D414" s="188"/>
      <c r="E414" s="188"/>
      <c r="F414" s="188"/>
      <c r="G414" s="189"/>
      <c r="H414" s="189"/>
      <c r="I414" s="189"/>
      <c r="J414" s="189"/>
      <c r="K414" s="189"/>
      <c r="L414" s="189"/>
      <c r="M414" s="185"/>
      <c r="N414" s="188"/>
      <c r="O414" s="188"/>
      <c r="P414" s="188"/>
      <c r="Q414" s="188"/>
      <c r="R414" s="188"/>
      <c r="S414" s="188"/>
      <c r="T414" s="188"/>
      <c r="U414" s="188"/>
      <c r="V414" s="188"/>
      <c r="W414" s="191"/>
      <c r="X414" s="188"/>
      <c r="Y414" s="188"/>
      <c r="Z414" s="188"/>
      <c r="AA414" s="188"/>
      <c r="AB414" s="188"/>
      <c r="AC414" s="188"/>
      <c r="AD414" s="185"/>
      <c r="AE414" s="185"/>
      <c r="AF414" s="185"/>
      <c r="AG414" s="185"/>
      <c r="AH414" s="185"/>
      <c r="AI414" s="190"/>
      <c r="AJ414" s="190"/>
      <c r="AK414" s="190"/>
      <c r="AL414" s="190"/>
      <c r="AM414" s="190"/>
      <c r="AN414" s="188"/>
      <c r="AO414" s="190"/>
    </row>
    <row r="415" customFormat="false" ht="14.25" hidden="false" customHeight="true" outlineLevel="0" collapsed="false">
      <c r="A415" s="188"/>
      <c r="B415" s="188"/>
      <c r="C415" s="188"/>
      <c r="D415" s="188"/>
      <c r="E415" s="188"/>
      <c r="F415" s="188"/>
      <c r="G415" s="189"/>
      <c r="H415" s="189"/>
      <c r="I415" s="189"/>
      <c r="J415" s="189"/>
      <c r="K415" s="189"/>
      <c r="L415" s="189"/>
      <c r="M415" s="185"/>
      <c r="N415" s="188"/>
      <c r="O415" s="188"/>
      <c r="P415" s="188"/>
      <c r="Q415" s="188"/>
      <c r="R415" s="188"/>
      <c r="S415" s="188"/>
      <c r="T415" s="188"/>
      <c r="U415" s="188"/>
      <c r="V415" s="188"/>
      <c r="W415" s="191"/>
      <c r="X415" s="188"/>
      <c r="Y415" s="188"/>
      <c r="Z415" s="188"/>
      <c r="AA415" s="188"/>
      <c r="AB415" s="188"/>
      <c r="AC415" s="188"/>
      <c r="AD415" s="185"/>
      <c r="AE415" s="185"/>
      <c r="AF415" s="185"/>
      <c r="AG415" s="185"/>
      <c r="AH415" s="185"/>
      <c r="AI415" s="190"/>
      <c r="AJ415" s="190"/>
      <c r="AK415" s="190"/>
      <c r="AL415" s="190"/>
      <c r="AM415" s="190"/>
      <c r="AN415" s="188"/>
      <c r="AO415" s="190"/>
    </row>
    <row r="416" customFormat="false" ht="14.25" hidden="false" customHeight="true" outlineLevel="0" collapsed="false">
      <c r="A416" s="188"/>
      <c r="B416" s="188"/>
      <c r="C416" s="188"/>
      <c r="D416" s="188"/>
      <c r="E416" s="188"/>
      <c r="F416" s="188"/>
      <c r="G416" s="189"/>
      <c r="H416" s="189"/>
      <c r="I416" s="189"/>
      <c r="J416" s="189"/>
      <c r="K416" s="189"/>
      <c r="L416" s="189"/>
      <c r="M416" s="185"/>
      <c r="N416" s="188"/>
      <c r="O416" s="188"/>
      <c r="P416" s="188"/>
      <c r="Q416" s="188"/>
      <c r="R416" s="188"/>
      <c r="S416" s="188"/>
      <c r="T416" s="188"/>
      <c r="U416" s="188"/>
      <c r="V416" s="188"/>
      <c r="W416" s="191"/>
      <c r="X416" s="188"/>
      <c r="Y416" s="188"/>
      <c r="Z416" s="188"/>
      <c r="AA416" s="188"/>
      <c r="AB416" s="188"/>
      <c r="AC416" s="188"/>
      <c r="AD416" s="185"/>
      <c r="AE416" s="185"/>
      <c r="AF416" s="185"/>
      <c r="AG416" s="185"/>
      <c r="AH416" s="185"/>
      <c r="AI416" s="190"/>
      <c r="AJ416" s="190"/>
      <c r="AK416" s="190"/>
      <c r="AL416" s="190"/>
      <c r="AM416" s="190"/>
      <c r="AN416" s="188"/>
      <c r="AO416" s="190"/>
    </row>
    <row r="417" customFormat="false" ht="14.25" hidden="false" customHeight="true" outlineLevel="0" collapsed="false">
      <c r="A417" s="188"/>
      <c r="B417" s="188"/>
      <c r="C417" s="188"/>
      <c r="D417" s="188"/>
      <c r="E417" s="188"/>
      <c r="F417" s="188"/>
      <c r="G417" s="189"/>
      <c r="H417" s="189"/>
      <c r="I417" s="189"/>
      <c r="J417" s="189"/>
      <c r="K417" s="189"/>
      <c r="L417" s="189"/>
      <c r="M417" s="185"/>
      <c r="N417" s="188"/>
      <c r="O417" s="188"/>
      <c r="P417" s="188"/>
      <c r="Q417" s="188"/>
      <c r="R417" s="188"/>
      <c r="S417" s="188"/>
      <c r="T417" s="188"/>
      <c r="U417" s="188"/>
      <c r="V417" s="188"/>
      <c r="W417" s="191"/>
      <c r="X417" s="188"/>
      <c r="Y417" s="188"/>
      <c r="Z417" s="188"/>
      <c r="AA417" s="188"/>
      <c r="AB417" s="188"/>
      <c r="AC417" s="188"/>
      <c r="AD417" s="185"/>
      <c r="AE417" s="185"/>
      <c r="AF417" s="185"/>
      <c r="AG417" s="185"/>
      <c r="AH417" s="185"/>
      <c r="AI417" s="190"/>
      <c r="AJ417" s="190"/>
      <c r="AK417" s="190"/>
      <c r="AL417" s="190"/>
      <c r="AM417" s="190"/>
      <c r="AN417" s="188"/>
      <c r="AO417" s="190"/>
    </row>
    <row r="418" customFormat="false" ht="14.25" hidden="false" customHeight="true" outlineLevel="0" collapsed="false">
      <c r="A418" s="188"/>
      <c r="B418" s="188"/>
      <c r="C418" s="188"/>
      <c r="D418" s="188"/>
      <c r="E418" s="188"/>
      <c r="F418" s="188"/>
      <c r="G418" s="189"/>
      <c r="H418" s="189"/>
      <c r="I418" s="189"/>
      <c r="J418" s="189"/>
      <c r="K418" s="189"/>
      <c r="L418" s="189"/>
      <c r="M418" s="185"/>
      <c r="N418" s="188"/>
      <c r="O418" s="188"/>
      <c r="P418" s="188"/>
      <c r="Q418" s="188"/>
      <c r="R418" s="188"/>
      <c r="S418" s="188"/>
      <c r="T418" s="188"/>
      <c r="U418" s="188"/>
      <c r="V418" s="188"/>
      <c r="W418" s="191"/>
      <c r="X418" s="188"/>
      <c r="Y418" s="188"/>
      <c r="Z418" s="188"/>
      <c r="AA418" s="188"/>
      <c r="AB418" s="188"/>
      <c r="AC418" s="188"/>
      <c r="AD418" s="185"/>
      <c r="AE418" s="185"/>
      <c r="AF418" s="185"/>
      <c r="AG418" s="185"/>
      <c r="AH418" s="185"/>
      <c r="AI418" s="190"/>
      <c r="AJ418" s="190"/>
      <c r="AK418" s="190"/>
      <c r="AL418" s="190"/>
      <c r="AM418" s="190"/>
      <c r="AN418" s="188"/>
      <c r="AO418" s="190"/>
    </row>
    <row r="419" customFormat="false" ht="14.25" hidden="false" customHeight="true" outlineLevel="0" collapsed="false">
      <c r="A419" s="188"/>
      <c r="B419" s="188"/>
      <c r="C419" s="188"/>
      <c r="D419" s="188"/>
      <c r="E419" s="188"/>
      <c r="F419" s="188"/>
      <c r="G419" s="189"/>
      <c r="H419" s="189"/>
      <c r="I419" s="189"/>
      <c r="J419" s="189"/>
      <c r="K419" s="189"/>
      <c r="L419" s="189"/>
      <c r="M419" s="185"/>
      <c r="N419" s="188"/>
      <c r="O419" s="188"/>
      <c r="P419" s="188"/>
      <c r="Q419" s="188"/>
      <c r="R419" s="188"/>
      <c r="S419" s="188"/>
      <c r="T419" s="188"/>
      <c r="U419" s="188"/>
      <c r="V419" s="188"/>
      <c r="W419" s="191"/>
      <c r="X419" s="188"/>
      <c r="Y419" s="188"/>
      <c r="Z419" s="188"/>
      <c r="AA419" s="188"/>
      <c r="AB419" s="188"/>
      <c r="AC419" s="188"/>
      <c r="AD419" s="185"/>
      <c r="AE419" s="185"/>
      <c r="AF419" s="185"/>
      <c r="AG419" s="185"/>
      <c r="AH419" s="185"/>
      <c r="AI419" s="190"/>
      <c r="AJ419" s="190"/>
      <c r="AK419" s="190"/>
      <c r="AL419" s="190"/>
      <c r="AM419" s="190"/>
      <c r="AN419" s="188"/>
      <c r="AO419" s="190"/>
    </row>
    <row r="420" customFormat="false" ht="14.25" hidden="false" customHeight="true" outlineLevel="0" collapsed="false">
      <c r="A420" s="188"/>
      <c r="B420" s="188"/>
      <c r="C420" s="188"/>
      <c r="D420" s="188"/>
      <c r="E420" s="188"/>
      <c r="F420" s="188"/>
      <c r="G420" s="189"/>
      <c r="H420" s="189"/>
      <c r="I420" s="189"/>
      <c r="J420" s="189"/>
      <c r="K420" s="189"/>
      <c r="L420" s="189"/>
      <c r="M420" s="185"/>
      <c r="N420" s="188"/>
      <c r="O420" s="188"/>
      <c r="P420" s="188"/>
      <c r="Q420" s="188"/>
      <c r="R420" s="188"/>
      <c r="S420" s="188"/>
      <c r="T420" s="188"/>
      <c r="U420" s="188"/>
      <c r="V420" s="188"/>
      <c r="W420" s="191"/>
      <c r="X420" s="188"/>
      <c r="Y420" s="188"/>
      <c r="Z420" s="188"/>
      <c r="AA420" s="188"/>
      <c r="AB420" s="188"/>
      <c r="AC420" s="188"/>
      <c r="AD420" s="185"/>
      <c r="AE420" s="185"/>
      <c r="AF420" s="185"/>
      <c r="AG420" s="185"/>
      <c r="AH420" s="185"/>
      <c r="AI420" s="190"/>
      <c r="AJ420" s="190"/>
      <c r="AK420" s="190"/>
      <c r="AL420" s="190"/>
      <c r="AM420" s="190"/>
      <c r="AN420" s="188"/>
      <c r="AO420" s="190"/>
    </row>
    <row r="421" customFormat="false" ht="14.25" hidden="false" customHeight="true" outlineLevel="0" collapsed="false">
      <c r="A421" s="188"/>
      <c r="B421" s="188"/>
      <c r="C421" s="188"/>
      <c r="D421" s="188"/>
      <c r="E421" s="188"/>
      <c r="F421" s="188"/>
      <c r="G421" s="189"/>
      <c r="H421" s="189"/>
      <c r="I421" s="189"/>
      <c r="J421" s="189"/>
      <c r="K421" s="189"/>
      <c r="L421" s="189"/>
      <c r="M421" s="185"/>
      <c r="N421" s="188"/>
      <c r="O421" s="188"/>
      <c r="P421" s="188"/>
      <c r="Q421" s="188"/>
      <c r="R421" s="188"/>
      <c r="S421" s="188"/>
      <c r="T421" s="188"/>
      <c r="U421" s="188"/>
      <c r="V421" s="188"/>
      <c r="W421" s="191"/>
      <c r="X421" s="188"/>
      <c r="Y421" s="188"/>
      <c r="Z421" s="188"/>
      <c r="AA421" s="188"/>
      <c r="AB421" s="188"/>
      <c r="AC421" s="188"/>
      <c r="AD421" s="185"/>
      <c r="AE421" s="185"/>
      <c r="AF421" s="185"/>
      <c r="AG421" s="185"/>
      <c r="AH421" s="185"/>
      <c r="AI421" s="190"/>
      <c r="AJ421" s="190"/>
      <c r="AK421" s="190"/>
      <c r="AL421" s="190"/>
      <c r="AM421" s="190"/>
      <c r="AN421" s="188"/>
      <c r="AO421" s="190"/>
    </row>
    <row r="422" customFormat="false" ht="14.25" hidden="false" customHeight="true" outlineLevel="0" collapsed="false">
      <c r="A422" s="188"/>
      <c r="B422" s="188"/>
      <c r="C422" s="188"/>
      <c r="D422" s="188"/>
      <c r="E422" s="188"/>
      <c r="F422" s="188"/>
      <c r="G422" s="189"/>
      <c r="H422" s="189"/>
      <c r="I422" s="189"/>
      <c r="J422" s="189"/>
      <c r="K422" s="189"/>
      <c r="L422" s="189"/>
      <c r="M422" s="185"/>
      <c r="N422" s="188"/>
      <c r="O422" s="188"/>
      <c r="P422" s="188"/>
      <c r="Q422" s="188"/>
      <c r="R422" s="188"/>
      <c r="S422" s="188"/>
      <c r="T422" s="188"/>
      <c r="U422" s="188"/>
      <c r="V422" s="188"/>
      <c r="W422" s="191"/>
      <c r="X422" s="188"/>
      <c r="Y422" s="188"/>
      <c r="Z422" s="188"/>
      <c r="AA422" s="188"/>
      <c r="AB422" s="188"/>
      <c r="AC422" s="188"/>
      <c r="AD422" s="185"/>
      <c r="AE422" s="185"/>
      <c r="AF422" s="185"/>
      <c r="AG422" s="185"/>
      <c r="AH422" s="185"/>
      <c r="AI422" s="190"/>
      <c r="AJ422" s="190"/>
      <c r="AK422" s="190"/>
      <c r="AL422" s="190"/>
      <c r="AM422" s="190"/>
      <c r="AN422" s="188"/>
      <c r="AO422" s="190"/>
    </row>
    <row r="423" customFormat="false" ht="14.25" hidden="false" customHeight="true" outlineLevel="0" collapsed="false">
      <c r="A423" s="188"/>
      <c r="B423" s="188"/>
      <c r="C423" s="188"/>
      <c r="D423" s="188"/>
      <c r="E423" s="188"/>
      <c r="F423" s="188"/>
      <c r="G423" s="189"/>
      <c r="H423" s="189"/>
      <c r="I423" s="189"/>
      <c r="J423" s="189"/>
      <c r="K423" s="189"/>
      <c r="L423" s="189"/>
      <c r="M423" s="185"/>
      <c r="N423" s="188"/>
      <c r="O423" s="188"/>
      <c r="P423" s="188"/>
      <c r="Q423" s="188"/>
      <c r="R423" s="188"/>
      <c r="S423" s="188"/>
      <c r="T423" s="188"/>
      <c r="U423" s="188"/>
      <c r="V423" s="188"/>
      <c r="W423" s="191"/>
      <c r="X423" s="188"/>
      <c r="Y423" s="188"/>
      <c r="Z423" s="188"/>
      <c r="AA423" s="188"/>
      <c r="AB423" s="188"/>
      <c r="AC423" s="188"/>
      <c r="AD423" s="185"/>
      <c r="AE423" s="185"/>
      <c r="AF423" s="185"/>
      <c r="AG423" s="185"/>
      <c r="AH423" s="185"/>
      <c r="AI423" s="190"/>
      <c r="AJ423" s="190"/>
      <c r="AK423" s="190"/>
      <c r="AL423" s="190"/>
      <c r="AM423" s="190"/>
      <c r="AN423" s="188"/>
      <c r="AO423" s="190"/>
    </row>
    <row r="424" customFormat="false" ht="14.25" hidden="false" customHeight="true" outlineLevel="0" collapsed="false">
      <c r="A424" s="188"/>
      <c r="B424" s="188"/>
      <c r="C424" s="188"/>
      <c r="D424" s="188"/>
      <c r="E424" s="188"/>
      <c r="F424" s="188"/>
      <c r="G424" s="189"/>
      <c r="H424" s="189"/>
      <c r="I424" s="189"/>
      <c r="J424" s="189"/>
      <c r="K424" s="189"/>
      <c r="L424" s="189"/>
      <c r="M424" s="185"/>
      <c r="N424" s="188"/>
      <c r="O424" s="188"/>
      <c r="P424" s="188"/>
      <c r="Q424" s="188"/>
      <c r="R424" s="188"/>
      <c r="S424" s="188"/>
      <c r="T424" s="188"/>
      <c r="U424" s="188"/>
      <c r="V424" s="188"/>
      <c r="W424" s="191"/>
      <c r="X424" s="188"/>
      <c r="Y424" s="188"/>
      <c r="Z424" s="188"/>
      <c r="AA424" s="188"/>
      <c r="AB424" s="188"/>
      <c r="AC424" s="188"/>
      <c r="AD424" s="185"/>
      <c r="AE424" s="185"/>
      <c r="AF424" s="185"/>
      <c r="AG424" s="185"/>
      <c r="AH424" s="185"/>
      <c r="AI424" s="190"/>
      <c r="AJ424" s="190"/>
      <c r="AK424" s="190"/>
      <c r="AL424" s="190"/>
      <c r="AM424" s="190"/>
      <c r="AN424" s="188"/>
      <c r="AO424" s="190"/>
    </row>
    <row r="425" customFormat="false" ht="14.25" hidden="false" customHeight="true" outlineLevel="0" collapsed="false">
      <c r="A425" s="188"/>
      <c r="B425" s="188"/>
      <c r="C425" s="188"/>
      <c r="D425" s="188"/>
      <c r="E425" s="188"/>
      <c r="F425" s="188"/>
      <c r="G425" s="189"/>
      <c r="H425" s="189"/>
      <c r="I425" s="189"/>
      <c r="J425" s="189"/>
      <c r="K425" s="189"/>
      <c r="L425" s="189"/>
      <c r="M425" s="185"/>
      <c r="N425" s="188"/>
      <c r="O425" s="188"/>
      <c r="P425" s="188"/>
      <c r="Q425" s="188"/>
      <c r="R425" s="188"/>
      <c r="S425" s="188"/>
      <c r="T425" s="188"/>
      <c r="U425" s="188"/>
      <c r="V425" s="188"/>
      <c r="W425" s="191"/>
      <c r="X425" s="188"/>
      <c r="Y425" s="188"/>
      <c r="Z425" s="188"/>
      <c r="AA425" s="188"/>
      <c r="AB425" s="188"/>
      <c r="AC425" s="188"/>
      <c r="AD425" s="185"/>
      <c r="AE425" s="185"/>
      <c r="AF425" s="185"/>
      <c r="AG425" s="185"/>
      <c r="AH425" s="185"/>
      <c r="AI425" s="190"/>
      <c r="AJ425" s="190"/>
      <c r="AK425" s="190"/>
      <c r="AL425" s="190"/>
      <c r="AM425" s="190"/>
      <c r="AN425" s="188"/>
      <c r="AO425" s="190"/>
    </row>
    <row r="426" customFormat="false" ht="14.25" hidden="false" customHeight="true" outlineLevel="0" collapsed="false">
      <c r="A426" s="188"/>
      <c r="B426" s="188"/>
      <c r="C426" s="188"/>
      <c r="D426" s="188"/>
      <c r="E426" s="188"/>
      <c r="F426" s="188"/>
      <c r="G426" s="189"/>
      <c r="H426" s="189"/>
      <c r="I426" s="189"/>
      <c r="J426" s="189"/>
      <c r="K426" s="189"/>
      <c r="L426" s="189"/>
      <c r="M426" s="185"/>
      <c r="N426" s="188"/>
      <c r="O426" s="188"/>
      <c r="P426" s="188"/>
      <c r="Q426" s="188"/>
      <c r="R426" s="188"/>
      <c r="S426" s="188"/>
      <c r="T426" s="188"/>
      <c r="U426" s="188"/>
      <c r="V426" s="188"/>
      <c r="W426" s="191"/>
      <c r="X426" s="188"/>
      <c r="Y426" s="188"/>
      <c r="Z426" s="188"/>
      <c r="AA426" s="188"/>
      <c r="AB426" s="188"/>
      <c r="AC426" s="188"/>
      <c r="AD426" s="185"/>
      <c r="AE426" s="185"/>
      <c r="AF426" s="185"/>
      <c r="AG426" s="185"/>
      <c r="AH426" s="185"/>
      <c r="AI426" s="190"/>
      <c r="AJ426" s="190"/>
      <c r="AK426" s="190"/>
      <c r="AL426" s="190"/>
      <c r="AM426" s="190"/>
      <c r="AN426" s="188"/>
      <c r="AO426" s="190"/>
    </row>
    <row r="427" customFormat="false" ht="14.25" hidden="false" customHeight="true" outlineLevel="0" collapsed="false">
      <c r="A427" s="188"/>
      <c r="B427" s="188"/>
      <c r="C427" s="188"/>
      <c r="D427" s="188"/>
      <c r="E427" s="188"/>
      <c r="F427" s="188"/>
      <c r="G427" s="189"/>
      <c r="H427" s="189"/>
      <c r="I427" s="189"/>
      <c r="J427" s="189"/>
      <c r="K427" s="189"/>
      <c r="L427" s="189"/>
      <c r="M427" s="185"/>
      <c r="N427" s="188"/>
      <c r="O427" s="188"/>
      <c r="P427" s="188"/>
      <c r="Q427" s="188"/>
      <c r="R427" s="188"/>
      <c r="S427" s="188"/>
      <c r="T427" s="188"/>
      <c r="U427" s="188"/>
      <c r="V427" s="188"/>
      <c r="W427" s="191"/>
      <c r="X427" s="188"/>
      <c r="Y427" s="188"/>
      <c r="Z427" s="188"/>
      <c r="AA427" s="188"/>
      <c r="AB427" s="188"/>
      <c r="AC427" s="188"/>
      <c r="AD427" s="185"/>
      <c r="AE427" s="185"/>
      <c r="AF427" s="185"/>
      <c r="AG427" s="185"/>
      <c r="AH427" s="185"/>
      <c r="AI427" s="190"/>
      <c r="AJ427" s="190"/>
      <c r="AK427" s="190"/>
      <c r="AL427" s="190"/>
      <c r="AM427" s="190"/>
      <c r="AN427" s="188"/>
      <c r="AO427" s="190"/>
    </row>
    <row r="428" customFormat="false" ht="14.25" hidden="false" customHeight="true" outlineLevel="0" collapsed="false">
      <c r="A428" s="188"/>
      <c r="B428" s="188"/>
      <c r="C428" s="188"/>
      <c r="D428" s="188"/>
      <c r="E428" s="188"/>
      <c r="F428" s="188"/>
      <c r="G428" s="189"/>
      <c r="H428" s="189"/>
      <c r="I428" s="189"/>
      <c r="J428" s="189"/>
      <c r="K428" s="189"/>
      <c r="L428" s="189"/>
      <c r="M428" s="185"/>
      <c r="N428" s="188"/>
      <c r="O428" s="188"/>
      <c r="P428" s="188"/>
      <c r="Q428" s="188"/>
      <c r="R428" s="188"/>
      <c r="S428" s="188"/>
      <c r="T428" s="188"/>
      <c r="U428" s="188"/>
      <c r="V428" s="188"/>
      <c r="W428" s="191"/>
      <c r="X428" s="188"/>
      <c r="Y428" s="188"/>
      <c r="Z428" s="188"/>
      <c r="AA428" s="188"/>
      <c r="AB428" s="188"/>
      <c r="AC428" s="188"/>
      <c r="AD428" s="185"/>
      <c r="AE428" s="185"/>
      <c r="AF428" s="185"/>
      <c r="AG428" s="185"/>
      <c r="AH428" s="185"/>
      <c r="AI428" s="190"/>
      <c r="AJ428" s="190"/>
      <c r="AK428" s="190"/>
      <c r="AL428" s="190"/>
      <c r="AM428" s="190"/>
      <c r="AN428" s="188"/>
      <c r="AO428" s="190"/>
    </row>
    <row r="429" customFormat="false" ht="14.25" hidden="false" customHeight="true" outlineLevel="0" collapsed="false">
      <c r="A429" s="188"/>
      <c r="B429" s="188"/>
      <c r="C429" s="188"/>
      <c r="D429" s="188"/>
      <c r="E429" s="188"/>
      <c r="F429" s="188"/>
      <c r="G429" s="189"/>
      <c r="H429" s="189"/>
      <c r="I429" s="189"/>
      <c r="J429" s="189"/>
      <c r="K429" s="189"/>
      <c r="L429" s="189"/>
      <c r="M429" s="185"/>
      <c r="N429" s="188"/>
      <c r="O429" s="188"/>
      <c r="P429" s="188"/>
      <c r="Q429" s="188"/>
      <c r="R429" s="188"/>
      <c r="S429" s="188"/>
      <c r="T429" s="188"/>
      <c r="U429" s="188"/>
      <c r="V429" s="188"/>
      <c r="W429" s="191"/>
      <c r="X429" s="188"/>
      <c r="Y429" s="188"/>
      <c r="Z429" s="188"/>
      <c r="AA429" s="188"/>
      <c r="AB429" s="188"/>
      <c r="AC429" s="188"/>
      <c r="AD429" s="185"/>
      <c r="AE429" s="185"/>
      <c r="AF429" s="185"/>
      <c r="AG429" s="185"/>
      <c r="AH429" s="185"/>
      <c r="AI429" s="190"/>
      <c r="AJ429" s="190"/>
      <c r="AK429" s="190"/>
      <c r="AL429" s="190"/>
      <c r="AM429" s="190"/>
      <c r="AN429" s="188"/>
      <c r="AO429" s="190"/>
    </row>
    <row r="430" customFormat="false" ht="14.25" hidden="false" customHeight="true" outlineLevel="0" collapsed="false">
      <c r="A430" s="188"/>
      <c r="B430" s="188"/>
      <c r="C430" s="188"/>
      <c r="D430" s="188"/>
      <c r="E430" s="188"/>
      <c r="F430" s="188"/>
      <c r="G430" s="189"/>
      <c r="H430" s="189"/>
      <c r="I430" s="189"/>
      <c r="J430" s="189"/>
      <c r="K430" s="189"/>
      <c r="L430" s="189"/>
      <c r="M430" s="185"/>
      <c r="N430" s="188"/>
      <c r="O430" s="188"/>
      <c r="P430" s="188"/>
      <c r="Q430" s="188"/>
      <c r="R430" s="188"/>
      <c r="S430" s="188"/>
      <c r="T430" s="188"/>
      <c r="U430" s="188"/>
      <c r="V430" s="188"/>
      <c r="W430" s="191"/>
      <c r="X430" s="188"/>
      <c r="Y430" s="188"/>
      <c r="Z430" s="188"/>
      <c r="AA430" s="188"/>
      <c r="AB430" s="188"/>
      <c r="AC430" s="188"/>
      <c r="AD430" s="185"/>
      <c r="AE430" s="185"/>
      <c r="AF430" s="185"/>
      <c r="AG430" s="185"/>
      <c r="AH430" s="185"/>
      <c r="AI430" s="190"/>
      <c r="AJ430" s="190"/>
      <c r="AK430" s="190"/>
      <c r="AL430" s="190"/>
      <c r="AM430" s="190"/>
      <c r="AN430" s="188"/>
      <c r="AO430" s="190"/>
    </row>
    <row r="431" customFormat="false" ht="14.25" hidden="false" customHeight="true" outlineLevel="0" collapsed="false">
      <c r="A431" s="188"/>
      <c r="B431" s="188"/>
      <c r="C431" s="188"/>
      <c r="D431" s="188"/>
      <c r="E431" s="188"/>
      <c r="F431" s="188"/>
      <c r="G431" s="189"/>
      <c r="H431" s="189"/>
      <c r="I431" s="189"/>
      <c r="J431" s="189"/>
      <c r="K431" s="189"/>
      <c r="L431" s="189"/>
      <c r="M431" s="185"/>
      <c r="N431" s="188"/>
      <c r="O431" s="188"/>
      <c r="P431" s="188"/>
      <c r="Q431" s="188"/>
      <c r="R431" s="188"/>
      <c r="S431" s="188"/>
      <c r="T431" s="188"/>
      <c r="U431" s="188"/>
      <c r="V431" s="188"/>
      <c r="W431" s="191"/>
      <c r="X431" s="188"/>
      <c r="Y431" s="188"/>
      <c r="Z431" s="188"/>
      <c r="AA431" s="188"/>
      <c r="AB431" s="188"/>
      <c r="AC431" s="188"/>
      <c r="AD431" s="185"/>
      <c r="AE431" s="185"/>
      <c r="AF431" s="185"/>
      <c r="AG431" s="185"/>
      <c r="AH431" s="185"/>
      <c r="AI431" s="190"/>
      <c r="AJ431" s="190"/>
      <c r="AK431" s="190"/>
      <c r="AL431" s="190"/>
      <c r="AM431" s="190"/>
      <c r="AN431" s="188"/>
      <c r="AO431" s="190"/>
    </row>
    <row r="432" customFormat="false" ht="14.25" hidden="false" customHeight="true" outlineLevel="0" collapsed="false">
      <c r="A432" s="188"/>
      <c r="B432" s="188"/>
      <c r="C432" s="188"/>
      <c r="D432" s="188"/>
      <c r="E432" s="188"/>
      <c r="F432" s="188"/>
      <c r="G432" s="189"/>
      <c r="H432" s="189"/>
      <c r="I432" s="189"/>
      <c r="J432" s="189"/>
      <c r="K432" s="189"/>
      <c r="L432" s="189"/>
      <c r="M432" s="185"/>
      <c r="N432" s="188"/>
      <c r="O432" s="188"/>
      <c r="P432" s="188"/>
      <c r="Q432" s="188"/>
      <c r="R432" s="188"/>
      <c r="S432" s="188"/>
      <c r="T432" s="188"/>
      <c r="U432" s="188"/>
      <c r="V432" s="188"/>
      <c r="W432" s="191"/>
      <c r="X432" s="188"/>
      <c r="Y432" s="188"/>
      <c r="Z432" s="188"/>
      <c r="AA432" s="188"/>
      <c r="AB432" s="188"/>
      <c r="AC432" s="188"/>
      <c r="AD432" s="185"/>
      <c r="AE432" s="185"/>
      <c r="AF432" s="185"/>
      <c r="AG432" s="185"/>
      <c r="AH432" s="185"/>
      <c r="AI432" s="190"/>
      <c r="AJ432" s="190"/>
      <c r="AK432" s="190"/>
      <c r="AL432" s="190"/>
      <c r="AM432" s="190"/>
      <c r="AN432" s="188"/>
      <c r="AO432" s="190"/>
    </row>
    <row r="433" customFormat="false" ht="14.25" hidden="false" customHeight="true" outlineLevel="0" collapsed="false">
      <c r="A433" s="188"/>
      <c r="B433" s="188"/>
      <c r="C433" s="188"/>
      <c r="D433" s="188"/>
      <c r="E433" s="188"/>
      <c r="F433" s="188"/>
      <c r="G433" s="189"/>
      <c r="H433" s="189"/>
      <c r="I433" s="189"/>
      <c r="J433" s="189"/>
      <c r="K433" s="189"/>
      <c r="L433" s="189"/>
      <c r="M433" s="185"/>
      <c r="N433" s="188"/>
      <c r="O433" s="188"/>
      <c r="P433" s="188"/>
      <c r="Q433" s="188"/>
      <c r="R433" s="188"/>
      <c r="S433" s="188"/>
      <c r="T433" s="188"/>
      <c r="U433" s="188"/>
      <c r="V433" s="188"/>
      <c r="W433" s="191"/>
      <c r="X433" s="188"/>
      <c r="Y433" s="188"/>
      <c r="Z433" s="188"/>
      <c r="AA433" s="188"/>
      <c r="AB433" s="188"/>
      <c r="AC433" s="188"/>
      <c r="AD433" s="185"/>
      <c r="AE433" s="185"/>
      <c r="AF433" s="185"/>
      <c r="AG433" s="185"/>
      <c r="AH433" s="185"/>
      <c r="AI433" s="190"/>
      <c r="AJ433" s="190"/>
      <c r="AK433" s="190"/>
      <c r="AL433" s="190"/>
      <c r="AM433" s="190"/>
      <c r="AN433" s="188"/>
      <c r="AO433" s="190"/>
    </row>
    <row r="434" customFormat="false" ht="14.25" hidden="false" customHeight="true" outlineLevel="0" collapsed="false">
      <c r="A434" s="188"/>
      <c r="B434" s="188"/>
      <c r="C434" s="188"/>
      <c r="D434" s="188"/>
      <c r="E434" s="188"/>
      <c r="F434" s="188"/>
      <c r="G434" s="189"/>
      <c r="H434" s="189"/>
      <c r="I434" s="189"/>
      <c r="J434" s="189"/>
      <c r="K434" s="189"/>
      <c r="L434" s="189"/>
      <c r="M434" s="185"/>
      <c r="N434" s="188"/>
      <c r="O434" s="188"/>
      <c r="P434" s="188"/>
      <c r="Q434" s="188"/>
      <c r="R434" s="188"/>
      <c r="S434" s="188"/>
      <c r="T434" s="188"/>
      <c r="U434" s="188"/>
      <c r="V434" s="188"/>
      <c r="W434" s="191"/>
      <c r="X434" s="188"/>
      <c r="Y434" s="188"/>
      <c r="Z434" s="188"/>
      <c r="AA434" s="188"/>
      <c r="AB434" s="188"/>
      <c r="AC434" s="188"/>
      <c r="AD434" s="185"/>
      <c r="AE434" s="185"/>
      <c r="AF434" s="185"/>
      <c r="AG434" s="185"/>
      <c r="AH434" s="185"/>
      <c r="AI434" s="190"/>
      <c r="AJ434" s="190"/>
      <c r="AK434" s="190"/>
      <c r="AL434" s="190"/>
      <c r="AM434" s="190"/>
      <c r="AN434" s="188"/>
      <c r="AO434" s="190"/>
    </row>
    <row r="435" customFormat="false" ht="14.25" hidden="false" customHeight="true" outlineLevel="0" collapsed="false">
      <c r="A435" s="188"/>
      <c r="B435" s="188"/>
      <c r="C435" s="188"/>
      <c r="D435" s="188"/>
      <c r="E435" s="188"/>
      <c r="F435" s="188"/>
      <c r="G435" s="189"/>
      <c r="H435" s="189"/>
      <c r="I435" s="189"/>
      <c r="J435" s="189"/>
      <c r="K435" s="189"/>
      <c r="L435" s="189"/>
      <c r="M435" s="185"/>
      <c r="N435" s="188"/>
      <c r="O435" s="188"/>
      <c r="P435" s="188"/>
      <c r="Q435" s="188"/>
      <c r="R435" s="188"/>
      <c r="S435" s="188"/>
      <c r="T435" s="188"/>
      <c r="U435" s="188"/>
      <c r="V435" s="188"/>
      <c r="W435" s="191"/>
      <c r="X435" s="188"/>
      <c r="Y435" s="188"/>
      <c r="Z435" s="188"/>
      <c r="AA435" s="188"/>
      <c r="AB435" s="188"/>
      <c r="AC435" s="188"/>
      <c r="AD435" s="185"/>
      <c r="AE435" s="185"/>
      <c r="AF435" s="185"/>
      <c r="AG435" s="185"/>
      <c r="AH435" s="185"/>
      <c r="AI435" s="190"/>
      <c r="AJ435" s="190"/>
      <c r="AK435" s="190"/>
      <c r="AL435" s="190"/>
      <c r="AM435" s="190"/>
      <c r="AN435" s="188"/>
      <c r="AO435" s="190"/>
    </row>
    <row r="436" customFormat="false" ht="14.25" hidden="false" customHeight="true" outlineLevel="0" collapsed="false">
      <c r="A436" s="188"/>
      <c r="B436" s="188"/>
      <c r="C436" s="188"/>
      <c r="D436" s="188"/>
      <c r="E436" s="188"/>
      <c r="F436" s="188"/>
      <c r="G436" s="189"/>
      <c r="H436" s="189"/>
      <c r="I436" s="189"/>
      <c r="J436" s="189"/>
      <c r="K436" s="189"/>
      <c r="L436" s="189"/>
      <c r="M436" s="185"/>
      <c r="N436" s="188"/>
      <c r="O436" s="188"/>
      <c r="P436" s="188"/>
      <c r="Q436" s="188"/>
      <c r="R436" s="188"/>
      <c r="S436" s="188"/>
      <c r="T436" s="188"/>
      <c r="U436" s="188"/>
      <c r="V436" s="188"/>
      <c r="W436" s="191"/>
      <c r="X436" s="188"/>
      <c r="Y436" s="188"/>
      <c r="Z436" s="188"/>
      <c r="AA436" s="188"/>
      <c r="AB436" s="188"/>
      <c r="AC436" s="188"/>
      <c r="AD436" s="185"/>
      <c r="AE436" s="185"/>
      <c r="AF436" s="185"/>
      <c r="AG436" s="185"/>
      <c r="AH436" s="185"/>
      <c r="AI436" s="190"/>
      <c r="AJ436" s="190"/>
      <c r="AK436" s="190"/>
      <c r="AL436" s="190"/>
      <c r="AM436" s="190"/>
      <c r="AN436" s="188"/>
      <c r="AO436" s="190"/>
    </row>
    <row r="437" customFormat="false" ht="14.25" hidden="false" customHeight="true" outlineLevel="0" collapsed="false">
      <c r="A437" s="188"/>
      <c r="B437" s="188"/>
      <c r="C437" s="188"/>
      <c r="D437" s="188"/>
      <c r="E437" s="188"/>
      <c r="F437" s="188"/>
      <c r="G437" s="189"/>
      <c r="H437" s="189"/>
      <c r="I437" s="189"/>
      <c r="J437" s="189"/>
      <c r="K437" s="189"/>
      <c r="L437" s="189"/>
      <c r="M437" s="185"/>
      <c r="N437" s="188"/>
      <c r="O437" s="188"/>
      <c r="P437" s="188"/>
      <c r="Q437" s="188"/>
      <c r="R437" s="188"/>
      <c r="S437" s="188"/>
      <c r="T437" s="188"/>
      <c r="U437" s="188"/>
      <c r="V437" s="188"/>
      <c r="W437" s="191"/>
      <c r="X437" s="188"/>
      <c r="Y437" s="188"/>
      <c r="Z437" s="188"/>
      <c r="AA437" s="188"/>
      <c r="AB437" s="188"/>
      <c r="AC437" s="188"/>
      <c r="AD437" s="185"/>
      <c r="AE437" s="185"/>
      <c r="AF437" s="185"/>
      <c r="AG437" s="185"/>
      <c r="AH437" s="185"/>
      <c r="AI437" s="190"/>
      <c r="AJ437" s="190"/>
      <c r="AK437" s="190"/>
      <c r="AL437" s="190"/>
      <c r="AM437" s="190"/>
      <c r="AN437" s="188"/>
      <c r="AO437" s="190"/>
    </row>
    <row r="438" customFormat="false" ht="14.25" hidden="false" customHeight="true" outlineLevel="0" collapsed="false">
      <c r="A438" s="188"/>
      <c r="B438" s="188"/>
      <c r="C438" s="188"/>
      <c r="D438" s="188"/>
      <c r="E438" s="188"/>
      <c r="F438" s="188"/>
      <c r="G438" s="189"/>
      <c r="H438" s="189"/>
      <c r="I438" s="189"/>
      <c r="J438" s="189"/>
      <c r="K438" s="189"/>
      <c r="L438" s="189"/>
      <c r="M438" s="185"/>
      <c r="N438" s="188"/>
      <c r="O438" s="188"/>
      <c r="P438" s="188"/>
      <c r="Q438" s="188"/>
      <c r="R438" s="188"/>
      <c r="S438" s="188"/>
      <c r="T438" s="188"/>
      <c r="U438" s="188"/>
      <c r="V438" s="188"/>
      <c r="W438" s="191"/>
      <c r="X438" s="188"/>
      <c r="Y438" s="188"/>
      <c r="Z438" s="188"/>
      <c r="AA438" s="188"/>
      <c r="AB438" s="188"/>
      <c r="AC438" s="188"/>
      <c r="AD438" s="185"/>
      <c r="AE438" s="185"/>
      <c r="AF438" s="185"/>
      <c r="AG438" s="185"/>
      <c r="AH438" s="185"/>
      <c r="AI438" s="190"/>
      <c r="AJ438" s="190"/>
      <c r="AK438" s="190"/>
      <c r="AL438" s="190"/>
      <c r="AM438" s="190"/>
      <c r="AN438" s="188"/>
      <c r="AO438" s="190"/>
    </row>
    <row r="439" customFormat="false" ht="14.25" hidden="false" customHeight="true" outlineLevel="0" collapsed="false">
      <c r="A439" s="188"/>
      <c r="B439" s="188"/>
      <c r="C439" s="188"/>
      <c r="D439" s="188"/>
      <c r="E439" s="188"/>
      <c r="F439" s="188"/>
      <c r="G439" s="189"/>
      <c r="H439" s="189"/>
      <c r="I439" s="189"/>
      <c r="J439" s="189"/>
      <c r="K439" s="189"/>
      <c r="L439" s="189"/>
      <c r="M439" s="185"/>
      <c r="N439" s="188"/>
      <c r="O439" s="188"/>
      <c r="P439" s="188"/>
      <c r="Q439" s="188"/>
      <c r="R439" s="188"/>
      <c r="S439" s="188"/>
      <c r="T439" s="188"/>
      <c r="U439" s="188"/>
      <c r="V439" s="188"/>
      <c r="W439" s="191"/>
      <c r="X439" s="188"/>
      <c r="Y439" s="188"/>
      <c r="Z439" s="188"/>
      <c r="AA439" s="188"/>
      <c r="AB439" s="188"/>
      <c r="AC439" s="188"/>
      <c r="AD439" s="185"/>
      <c r="AE439" s="185"/>
      <c r="AF439" s="185"/>
      <c r="AG439" s="185"/>
      <c r="AH439" s="185"/>
      <c r="AI439" s="190"/>
      <c r="AJ439" s="190"/>
      <c r="AK439" s="190"/>
      <c r="AL439" s="190"/>
      <c r="AM439" s="190"/>
      <c r="AN439" s="188"/>
      <c r="AO439" s="190"/>
    </row>
    <row r="440" customFormat="false" ht="14.25" hidden="false" customHeight="true" outlineLevel="0" collapsed="false">
      <c r="A440" s="188"/>
      <c r="B440" s="188"/>
      <c r="C440" s="188"/>
      <c r="D440" s="188"/>
      <c r="E440" s="188"/>
      <c r="F440" s="188"/>
      <c r="G440" s="189"/>
      <c r="H440" s="189"/>
      <c r="I440" s="189"/>
      <c r="J440" s="189"/>
      <c r="K440" s="189"/>
      <c r="L440" s="189"/>
      <c r="M440" s="185"/>
      <c r="N440" s="188"/>
      <c r="O440" s="188"/>
      <c r="P440" s="188"/>
      <c r="Q440" s="188"/>
      <c r="R440" s="188"/>
      <c r="S440" s="188"/>
      <c r="T440" s="188"/>
      <c r="U440" s="188"/>
      <c r="V440" s="188"/>
      <c r="W440" s="191"/>
      <c r="X440" s="188"/>
      <c r="Y440" s="188"/>
      <c r="Z440" s="188"/>
      <c r="AA440" s="188"/>
      <c r="AB440" s="188"/>
      <c r="AC440" s="188"/>
      <c r="AD440" s="185"/>
      <c r="AE440" s="185"/>
      <c r="AF440" s="185"/>
      <c r="AG440" s="185"/>
      <c r="AH440" s="185"/>
      <c r="AI440" s="190"/>
      <c r="AJ440" s="190"/>
      <c r="AK440" s="190"/>
      <c r="AL440" s="190"/>
      <c r="AM440" s="190"/>
      <c r="AN440" s="188"/>
      <c r="AO440" s="190"/>
    </row>
    <row r="441" customFormat="false" ht="14.25" hidden="false" customHeight="true" outlineLevel="0" collapsed="false">
      <c r="A441" s="188"/>
      <c r="B441" s="188"/>
      <c r="C441" s="188"/>
      <c r="D441" s="188"/>
      <c r="E441" s="188"/>
      <c r="F441" s="188"/>
      <c r="G441" s="189"/>
      <c r="H441" s="189"/>
      <c r="I441" s="189"/>
      <c r="J441" s="189"/>
      <c r="K441" s="189"/>
      <c r="L441" s="189"/>
      <c r="M441" s="185"/>
      <c r="N441" s="188"/>
      <c r="O441" s="188"/>
      <c r="P441" s="188"/>
      <c r="Q441" s="188"/>
      <c r="R441" s="188"/>
      <c r="S441" s="188"/>
      <c r="T441" s="188"/>
      <c r="U441" s="188"/>
      <c r="V441" s="188"/>
      <c r="W441" s="191"/>
      <c r="X441" s="188"/>
      <c r="Y441" s="188"/>
      <c r="Z441" s="188"/>
      <c r="AA441" s="188"/>
      <c r="AB441" s="188"/>
      <c r="AC441" s="188"/>
      <c r="AD441" s="185"/>
      <c r="AE441" s="185"/>
      <c r="AF441" s="185"/>
      <c r="AG441" s="185"/>
      <c r="AH441" s="185"/>
      <c r="AI441" s="190"/>
      <c r="AJ441" s="190"/>
      <c r="AK441" s="190"/>
      <c r="AL441" s="190"/>
      <c r="AM441" s="190"/>
      <c r="AN441" s="188"/>
      <c r="AO441" s="190"/>
    </row>
    <row r="442" customFormat="false" ht="14.25" hidden="false" customHeight="true" outlineLevel="0" collapsed="false">
      <c r="A442" s="188"/>
      <c r="B442" s="188"/>
      <c r="C442" s="188"/>
      <c r="D442" s="188"/>
      <c r="E442" s="188"/>
      <c r="F442" s="188"/>
      <c r="G442" s="189"/>
      <c r="H442" s="189"/>
      <c r="I442" s="189"/>
      <c r="J442" s="189"/>
      <c r="K442" s="189"/>
      <c r="L442" s="189"/>
      <c r="M442" s="185"/>
      <c r="N442" s="188"/>
      <c r="O442" s="188"/>
      <c r="P442" s="188"/>
      <c r="Q442" s="188"/>
      <c r="R442" s="188"/>
      <c r="S442" s="188"/>
      <c r="T442" s="188"/>
      <c r="U442" s="188"/>
      <c r="V442" s="188"/>
      <c r="W442" s="191"/>
      <c r="X442" s="188"/>
      <c r="Y442" s="188"/>
      <c r="Z442" s="188"/>
      <c r="AA442" s="188"/>
      <c r="AB442" s="188"/>
      <c r="AC442" s="188"/>
      <c r="AD442" s="185"/>
      <c r="AE442" s="185"/>
      <c r="AF442" s="185"/>
      <c r="AG442" s="185"/>
      <c r="AH442" s="185"/>
      <c r="AI442" s="190"/>
      <c r="AJ442" s="190"/>
      <c r="AK442" s="190"/>
      <c r="AL442" s="190"/>
      <c r="AM442" s="190"/>
      <c r="AN442" s="188"/>
      <c r="AO442" s="190"/>
    </row>
    <row r="443" customFormat="false" ht="14.25" hidden="false" customHeight="true" outlineLevel="0" collapsed="false">
      <c r="A443" s="188"/>
      <c r="B443" s="188"/>
      <c r="C443" s="188"/>
      <c r="D443" s="188"/>
      <c r="E443" s="188"/>
      <c r="F443" s="188"/>
      <c r="G443" s="189"/>
      <c r="H443" s="189"/>
      <c r="I443" s="189"/>
      <c r="J443" s="189"/>
      <c r="K443" s="189"/>
      <c r="L443" s="189"/>
      <c r="M443" s="185"/>
      <c r="N443" s="188"/>
      <c r="O443" s="188"/>
      <c r="P443" s="188"/>
      <c r="Q443" s="188"/>
      <c r="R443" s="188"/>
      <c r="S443" s="188"/>
      <c r="T443" s="188"/>
      <c r="U443" s="188"/>
      <c r="V443" s="188"/>
      <c r="W443" s="191"/>
      <c r="X443" s="188"/>
      <c r="Y443" s="188"/>
      <c r="Z443" s="188"/>
      <c r="AA443" s="188"/>
      <c r="AB443" s="188"/>
      <c r="AC443" s="188"/>
      <c r="AD443" s="185"/>
      <c r="AE443" s="185"/>
      <c r="AF443" s="185"/>
      <c r="AG443" s="185"/>
      <c r="AH443" s="185"/>
      <c r="AI443" s="190"/>
      <c r="AJ443" s="190"/>
      <c r="AK443" s="190"/>
      <c r="AL443" s="190"/>
      <c r="AM443" s="190"/>
      <c r="AN443" s="188"/>
      <c r="AO443" s="190"/>
    </row>
    <row r="444" customFormat="false" ht="14.25" hidden="false" customHeight="true" outlineLevel="0" collapsed="false">
      <c r="A444" s="188"/>
      <c r="B444" s="188"/>
      <c r="C444" s="188"/>
      <c r="D444" s="188"/>
      <c r="E444" s="188"/>
      <c r="F444" s="188"/>
      <c r="G444" s="189"/>
      <c r="H444" s="189"/>
      <c r="I444" s="189"/>
      <c r="J444" s="189"/>
      <c r="K444" s="189"/>
      <c r="L444" s="189"/>
      <c r="M444" s="185"/>
      <c r="N444" s="188"/>
      <c r="O444" s="188"/>
      <c r="P444" s="188"/>
      <c r="Q444" s="188"/>
      <c r="R444" s="188"/>
      <c r="S444" s="188"/>
      <c r="T444" s="188"/>
      <c r="U444" s="188"/>
      <c r="V444" s="188"/>
      <c r="W444" s="191"/>
      <c r="X444" s="188"/>
      <c r="Y444" s="188"/>
      <c r="Z444" s="188"/>
      <c r="AA444" s="188"/>
      <c r="AB444" s="188"/>
      <c r="AC444" s="188"/>
      <c r="AD444" s="185"/>
      <c r="AE444" s="185"/>
      <c r="AF444" s="185"/>
      <c r="AG444" s="185"/>
      <c r="AH444" s="185"/>
      <c r="AI444" s="190"/>
      <c r="AJ444" s="190"/>
      <c r="AK444" s="190"/>
      <c r="AL444" s="190"/>
      <c r="AM444" s="190"/>
      <c r="AN444" s="188"/>
      <c r="AO444" s="190"/>
    </row>
    <row r="445" customFormat="false" ht="14.25" hidden="false" customHeight="true" outlineLevel="0" collapsed="false">
      <c r="A445" s="188"/>
      <c r="B445" s="188"/>
      <c r="C445" s="188"/>
      <c r="D445" s="188"/>
      <c r="E445" s="188"/>
      <c r="F445" s="188"/>
      <c r="G445" s="189"/>
      <c r="H445" s="189"/>
      <c r="I445" s="189"/>
      <c r="J445" s="189"/>
      <c r="K445" s="189"/>
      <c r="L445" s="189"/>
      <c r="M445" s="185"/>
      <c r="N445" s="188"/>
      <c r="O445" s="188"/>
      <c r="P445" s="188"/>
      <c r="Q445" s="188"/>
      <c r="R445" s="188"/>
      <c r="S445" s="188"/>
      <c r="T445" s="188"/>
      <c r="U445" s="188"/>
      <c r="V445" s="188"/>
      <c r="W445" s="191"/>
      <c r="X445" s="188"/>
      <c r="Y445" s="188"/>
      <c r="Z445" s="188"/>
      <c r="AA445" s="188"/>
      <c r="AB445" s="188"/>
      <c r="AC445" s="188"/>
      <c r="AD445" s="185"/>
      <c r="AE445" s="185"/>
      <c r="AF445" s="185"/>
      <c r="AG445" s="185"/>
      <c r="AH445" s="185"/>
      <c r="AI445" s="190"/>
      <c r="AJ445" s="190"/>
      <c r="AK445" s="190"/>
      <c r="AL445" s="190"/>
      <c r="AM445" s="190"/>
      <c r="AN445" s="188"/>
      <c r="AO445" s="190"/>
    </row>
    <row r="446" customFormat="false" ht="14.25" hidden="false" customHeight="true" outlineLevel="0" collapsed="false">
      <c r="A446" s="188"/>
      <c r="B446" s="188"/>
      <c r="C446" s="188"/>
      <c r="D446" s="188"/>
      <c r="E446" s="188"/>
      <c r="F446" s="188"/>
      <c r="G446" s="189"/>
      <c r="H446" s="189"/>
      <c r="I446" s="189"/>
      <c r="J446" s="189"/>
      <c r="K446" s="189"/>
      <c r="L446" s="189"/>
      <c r="M446" s="185"/>
      <c r="N446" s="188"/>
      <c r="O446" s="188"/>
      <c r="P446" s="188"/>
      <c r="Q446" s="188"/>
      <c r="R446" s="188"/>
      <c r="S446" s="188"/>
      <c r="T446" s="188"/>
      <c r="U446" s="188"/>
      <c r="V446" s="188"/>
      <c r="W446" s="191"/>
      <c r="X446" s="188"/>
      <c r="Y446" s="188"/>
      <c r="Z446" s="188"/>
      <c r="AA446" s="188"/>
      <c r="AB446" s="188"/>
      <c r="AC446" s="188"/>
      <c r="AD446" s="185"/>
      <c r="AE446" s="185"/>
      <c r="AF446" s="185"/>
      <c r="AG446" s="185"/>
      <c r="AH446" s="185"/>
      <c r="AI446" s="190"/>
      <c r="AJ446" s="190"/>
      <c r="AK446" s="190"/>
      <c r="AL446" s="190"/>
      <c r="AM446" s="190"/>
      <c r="AN446" s="188"/>
      <c r="AO446" s="190"/>
    </row>
    <row r="447" customFormat="false" ht="14.25" hidden="false" customHeight="true" outlineLevel="0" collapsed="false">
      <c r="A447" s="188"/>
      <c r="B447" s="188"/>
      <c r="C447" s="188"/>
      <c r="D447" s="188"/>
      <c r="E447" s="188"/>
      <c r="F447" s="188"/>
      <c r="G447" s="189"/>
      <c r="H447" s="189"/>
      <c r="I447" s="189"/>
      <c r="J447" s="189"/>
      <c r="K447" s="189"/>
      <c r="L447" s="189"/>
      <c r="M447" s="185"/>
      <c r="N447" s="188"/>
      <c r="O447" s="188"/>
      <c r="P447" s="188"/>
      <c r="Q447" s="188"/>
      <c r="R447" s="188"/>
      <c r="S447" s="188"/>
      <c r="T447" s="188"/>
      <c r="U447" s="188"/>
      <c r="V447" s="188"/>
      <c r="W447" s="191"/>
      <c r="X447" s="188"/>
      <c r="Y447" s="188"/>
      <c r="Z447" s="188"/>
      <c r="AA447" s="188"/>
      <c r="AB447" s="188"/>
      <c r="AC447" s="188"/>
      <c r="AD447" s="185"/>
      <c r="AE447" s="185"/>
      <c r="AF447" s="185"/>
      <c r="AG447" s="185"/>
      <c r="AH447" s="185"/>
      <c r="AI447" s="190"/>
      <c r="AJ447" s="190"/>
      <c r="AK447" s="190"/>
      <c r="AL447" s="190"/>
      <c r="AM447" s="190"/>
      <c r="AN447" s="188"/>
      <c r="AO447" s="190"/>
    </row>
    <row r="448" customFormat="false" ht="14.25" hidden="false" customHeight="true" outlineLevel="0" collapsed="false">
      <c r="A448" s="188"/>
      <c r="B448" s="188"/>
      <c r="C448" s="188"/>
      <c r="D448" s="188"/>
      <c r="E448" s="188"/>
      <c r="F448" s="188"/>
      <c r="G448" s="189"/>
      <c r="H448" s="189"/>
      <c r="I448" s="189"/>
      <c r="J448" s="189"/>
      <c r="K448" s="189"/>
      <c r="L448" s="189"/>
      <c r="M448" s="185"/>
      <c r="N448" s="188"/>
      <c r="O448" s="188"/>
      <c r="P448" s="188"/>
      <c r="Q448" s="188"/>
      <c r="R448" s="188"/>
      <c r="S448" s="188"/>
      <c r="T448" s="188"/>
      <c r="U448" s="188"/>
      <c r="V448" s="188"/>
      <c r="W448" s="191"/>
      <c r="X448" s="188"/>
      <c r="Y448" s="188"/>
      <c r="Z448" s="188"/>
      <c r="AA448" s="188"/>
      <c r="AB448" s="188"/>
      <c r="AC448" s="188"/>
      <c r="AD448" s="185"/>
      <c r="AE448" s="185"/>
      <c r="AF448" s="185"/>
      <c r="AG448" s="185"/>
      <c r="AH448" s="185"/>
      <c r="AI448" s="190"/>
      <c r="AJ448" s="190"/>
      <c r="AK448" s="190"/>
      <c r="AL448" s="190"/>
      <c r="AM448" s="190"/>
      <c r="AN448" s="188"/>
      <c r="AO448" s="190"/>
    </row>
    <row r="449" customFormat="false" ht="14.25" hidden="false" customHeight="true" outlineLevel="0" collapsed="false">
      <c r="A449" s="188"/>
      <c r="B449" s="188"/>
      <c r="C449" s="188"/>
      <c r="D449" s="188"/>
      <c r="E449" s="188"/>
      <c r="F449" s="188"/>
      <c r="G449" s="189"/>
      <c r="H449" s="189"/>
      <c r="I449" s="189"/>
      <c r="J449" s="189"/>
      <c r="K449" s="189"/>
      <c r="L449" s="189"/>
      <c r="M449" s="185"/>
      <c r="N449" s="188"/>
      <c r="O449" s="188"/>
      <c r="P449" s="188"/>
      <c r="Q449" s="188"/>
      <c r="R449" s="188"/>
      <c r="S449" s="188"/>
      <c r="T449" s="188"/>
      <c r="U449" s="188"/>
      <c r="V449" s="188"/>
      <c r="W449" s="191"/>
      <c r="X449" s="188"/>
      <c r="Y449" s="188"/>
      <c r="Z449" s="188"/>
      <c r="AA449" s="188"/>
      <c r="AB449" s="188"/>
      <c r="AC449" s="188"/>
      <c r="AD449" s="185"/>
      <c r="AE449" s="185"/>
      <c r="AF449" s="185"/>
      <c r="AG449" s="185"/>
      <c r="AH449" s="185"/>
      <c r="AI449" s="190"/>
      <c r="AJ449" s="190"/>
      <c r="AK449" s="190"/>
      <c r="AL449" s="190"/>
      <c r="AM449" s="190"/>
      <c r="AN449" s="188"/>
      <c r="AO449" s="190"/>
    </row>
    <row r="450" customFormat="false" ht="14.25" hidden="false" customHeight="true" outlineLevel="0" collapsed="false">
      <c r="A450" s="188"/>
      <c r="B450" s="188"/>
      <c r="C450" s="188"/>
      <c r="D450" s="188"/>
      <c r="E450" s="188"/>
      <c r="F450" s="188"/>
      <c r="G450" s="189"/>
      <c r="H450" s="189"/>
      <c r="I450" s="189"/>
      <c r="J450" s="189"/>
      <c r="K450" s="189"/>
      <c r="L450" s="189"/>
      <c r="M450" s="185"/>
      <c r="N450" s="188"/>
      <c r="O450" s="188"/>
      <c r="P450" s="188"/>
      <c r="Q450" s="188"/>
      <c r="R450" s="188"/>
      <c r="S450" s="188"/>
      <c r="T450" s="188"/>
      <c r="U450" s="188"/>
      <c r="V450" s="188"/>
      <c r="W450" s="191"/>
      <c r="X450" s="188"/>
      <c r="Y450" s="188"/>
      <c r="Z450" s="188"/>
      <c r="AA450" s="188"/>
      <c r="AB450" s="188"/>
      <c r="AC450" s="188"/>
      <c r="AD450" s="185"/>
      <c r="AE450" s="185"/>
      <c r="AF450" s="185"/>
      <c r="AG450" s="185"/>
      <c r="AH450" s="185"/>
      <c r="AI450" s="190"/>
      <c r="AJ450" s="190"/>
      <c r="AK450" s="190"/>
      <c r="AL450" s="190"/>
      <c r="AM450" s="190"/>
      <c r="AN450" s="188"/>
      <c r="AO450" s="190"/>
    </row>
    <row r="451" customFormat="false" ht="14.25" hidden="false" customHeight="true" outlineLevel="0" collapsed="false">
      <c r="A451" s="188"/>
      <c r="B451" s="188"/>
      <c r="C451" s="188"/>
      <c r="D451" s="188"/>
      <c r="E451" s="188"/>
      <c r="F451" s="188"/>
      <c r="G451" s="189"/>
      <c r="H451" s="189"/>
      <c r="I451" s="189"/>
      <c r="J451" s="189"/>
      <c r="K451" s="189"/>
      <c r="L451" s="189"/>
      <c r="M451" s="185"/>
      <c r="N451" s="188"/>
      <c r="O451" s="188"/>
      <c r="P451" s="188"/>
      <c r="Q451" s="188"/>
      <c r="R451" s="188"/>
      <c r="S451" s="188"/>
      <c r="T451" s="188"/>
      <c r="U451" s="188"/>
      <c r="V451" s="188"/>
      <c r="W451" s="191"/>
      <c r="X451" s="188"/>
      <c r="Y451" s="188"/>
      <c r="Z451" s="188"/>
      <c r="AA451" s="188"/>
      <c r="AB451" s="188"/>
      <c r="AC451" s="188"/>
      <c r="AD451" s="185"/>
      <c r="AE451" s="185"/>
      <c r="AF451" s="185"/>
      <c r="AG451" s="185"/>
      <c r="AH451" s="185"/>
      <c r="AI451" s="190"/>
      <c r="AJ451" s="190"/>
      <c r="AK451" s="190"/>
      <c r="AL451" s="190"/>
      <c r="AM451" s="190"/>
      <c r="AN451" s="188"/>
      <c r="AO451" s="190"/>
    </row>
    <row r="452" customFormat="false" ht="14.25" hidden="false" customHeight="true" outlineLevel="0" collapsed="false">
      <c r="A452" s="188"/>
      <c r="B452" s="188"/>
      <c r="C452" s="188"/>
      <c r="D452" s="188"/>
      <c r="E452" s="188"/>
      <c r="F452" s="188"/>
      <c r="G452" s="189"/>
      <c r="H452" s="189"/>
      <c r="I452" s="189"/>
      <c r="J452" s="189"/>
      <c r="K452" s="189"/>
      <c r="L452" s="189"/>
      <c r="M452" s="185"/>
      <c r="N452" s="188"/>
      <c r="O452" s="188"/>
      <c r="P452" s="188"/>
      <c r="Q452" s="188"/>
      <c r="R452" s="188"/>
      <c r="S452" s="188"/>
      <c r="T452" s="188"/>
      <c r="U452" s="188"/>
      <c r="V452" s="188"/>
      <c r="W452" s="191"/>
      <c r="X452" s="188"/>
      <c r="Y452" s="188"/>
      <c r="Z452" s="188"/>
      <c r="AA452" s="188"/>
      <c r="AB452" s="188"/>
      <c r="AC452" s="188"/>
      <c r="AD452" s="185"/>
      <c r="AE452" s="185"/>
      <c r="AF452" s="185"/>
      <c r="AG452" s="185"/>
      <c r="AH452" s="185"/>
      <c r="AI452" s="190"/>
      <c r="AJ452" s="190"/>
      <c r="AK452" s="190"/>
      <c r="AL452" s="190"/>
      <c r="AM452" s="190"/>
      <c r="AN452" s="188"/>
      <c r="AO452" s="190"/>
    </row>
    <row r="453" customFormat="false" ht="14.25" hidden="false" customHeight="true" outlineLevel="0" collapsed="false">
      <c r="A453" s="188"/>
      <c r="B453" s="188"/>
      <c r="C453" s="188"/>
      <c r="D453" s="188"/>
      <c r="E453" s="188"/>
      <c r="F453" s="188"/>
      <c r="G453" s="189"/>
      <c r="H453" s="189"/>
      <c r="I453" s="189"/>
      <c r="J453" s="189"/>
      <c r="K453" s="189"/>
      <c r="L453" s="189"/>
      <c r="M453" s="185"/>
      <c r="N453" s="188"/>
      <c r="O453" s="188"/>
      <c r="P453" s="188"/>
      <c r="Q453" s="188"/>
      <c r="R453" s="188"/>
      <c r="S453" s="188"/>
      <c r="T453" s="188"/>
      <c r="U453" s="188"/>
      <c r="V453" s="188"/>
      <c r="W453" s="191"/>
      <c r="X453" s="188"/>
      <c r="Y453" s="188"/>
      <c r="Z453" s="188"/>
      <c r="AA453" s="188"/>
      <c r="AB453" s="188"/>
      <c r="AC453" s="188"/>
      <c r="AD453" s="185"/>
      <c r="AE453" s="185"/>
      <c r="AF453" s="185"/>
      <c r="AG453" s="185"/>
      <c r="AH453" s="185"/>
      <c r="AI453" s="190"/>
      <c r="AJ453" s="190"/>
      <c r="AK453" s="190"/>
      <c r="AL453" s="190"/>
      <c r="AM453" s="190"/>
      <c r="AN453" s="188"/>
      <c r="AO453" s="190"/>
    </row>
    <row r="454" customFormat="false" ht="14.25" hidden="false" customHeight="true" outlineLevel="0" collapsed="false">
      <c r="A454" s="188"/>
      <c r="B454" s="188"/>
      <c r="C454" s="188"/>
      <c r="D454" s="188"/>
      <c r="E454" s="188"/>
      <c r="F454" s="188"/>
      <c r="G454" s="189"/>
      <c r="H454" s="189"/>
      <c r="I454" s="189"/>
      <c r="J454" s="189"/>
      <c r="K454" s="189"/>
      <c r="L454" s="189"/>
      <c r="M454" s="185"/>
      <c r="N454" s="188"/>
      <c r="O454" s="188"/>
      <c r="P454" s="188"/>
      <c r="Q454" s="188"/>
      <c r="R454" s="188"/>
      <c r="S454" s="188"/>
      <c r="T454" s="188"/>
      <c r="U454" s="188"/>
      <c r="V454" s="188"/>
      <c r="W454" s="191"/>
      <c r="X454" s="188"/>
      <c r="Y454" s="188"/>
      <c r="Z454" s="188"/>
      <c r="AA454" s="188"/>
      <c r="AB454" s="188"/>
      <c r="AC454" s="188"/>
      <c r="AD454" s="185"/>
      <c r="AE454" s="185"/>
      <c r="AF454" s="185"/>
      <c r="AG454" s="185"/>
      <c r="AH454" s="185"/>
      <c r="AI454" s="190"/>
      <c r="AJ454" s="190"/>
      <c r="AK454" s="190"/>
      <c r="AL454" s="190"/>
      <c r="AM454" s="190"/>
      <c r="AN454" s="188"/>
      <c r="AO454" s="190"/>
    </row>
    <row r="455" customFormat="false" ht="14.25" hidden="false" customHeight="true" outlineLevel="0" collapsed="false">
      <c r="A455" s="188"/>
      <c r="B455" s="188"/>
      <c r="C455" s="188"/>
      <c r="D455" s="188"/>
      <c r="E455" s="188"/>
      <c r="F455" s="188"/>
      <c r="G455" s="189"/>
      <c r="H455" s="189"/>
      <c r="I455" s="189"/>
      <c r="J455" s="189"/>
      <c r="K455" s="189"/>
      <c r="L455" s="189"/>
      <c r="M455" s="185"/>
      <c r="N455" s="188"/>
      <c r="O455" s="188"/>
      <c r="P455" s="188"/>
      <c r="Q455" s="188"/>
      <c r="R455" s="188"/>
      <c r="S455" s="188"/>
      <c r="T455" s="188"/>
      <c r="U455" s="188"/>
      <c r="V455" s="188"/>
      <c r="W455" s="191"/>
      <c r="X455" s="188"/>
      <c r="Y455" s="188"/>
      <c r="Z455" s="188"/>
      <c r="AA455" s="188"/>
      <c r="AB455" s="188"/>
      <c r="AC455" s="188"/>
      <c r="AD455" s="185"/>
      <c r="AE455" s="185"/>
      <c r="AF455" s="185"/>
      <c r="AG455" s="185"/>
      <c r="AH455" s="185"/>
      <c r="AI455" s="190"/>
      <c r="AJ455" s="190"/>
      <c r="AK455" s="190"/>
      <c r="AL455" s="190"/>
      <c r="AM455" s="190"/>
      <c r="AN455" s="188"/>
      <c r="AO455" s="190"/>
    </row>
    <row r="456" customFormat="false" ht="14.25" hidden="false" customHeight="true" outlineLevel="0" collapsed="false">
      <c r="A456" s="188"/>
      <c r="B456" s="188"/>
      <c r="C456" s="188"/>
      <c r="D456" s="188"/>
      <c r="E456" s="188"/>
      <c r="F456" s="188"/>
      <c r="G456" s="189"/>
      <c r="H456" s="189"/>
      <c r="I456" s="189"/>
      <c r="J456" s="189"/>
      <c r="K456" s="189"/>
      <c r="L456" s="189"/>
      <c r="M456" s="185"/>
      <c r="N456" s="188"/>
      <c r="O456" s="188"/>
      <c r="P456" s="188"/>
      <c r="Q456" s="188"/>
      <c r="R456" s="188"/>
      <c r="S456" s="188"/>
      <c r="T456" s="188"/>
      <c r="U456" s="188"/>
      <c r="V456" s="188"/>
      <c r="W456" s="191"/>
      <c r="X456" s="188"/>
      <c r="Y456" s="188"/>
      <c r="Z456" s="188"/>
      <c r="AA456" s="188"/>
      <c r="AB456" s="188"/>
      <c r="AC456" s="188"/>
      <c r="AD456" s="185"/>
      <c r="AE456" s="185"/>
      <c r="AF456" s="185"/>
      <c r="AG456" s="185"/>
      <c r="AH456" s="185"/>
      <c r="AI456" s="190"/>
      <c r="AJ456" s="190"/>
      <c r="AK456" s="190"/>
      <c r="AL456" s="190"/>
      <c r="AM456" s="190"/>
      <c r="AN456" s="188"/>
      <c r="AO456" s="190"/>
    </row>
    <row r="457" customFormat="false" ht="14.25" hidden="false" customHeight="true" outlineLevel="0" collapsed="false">
      <c r="A457" s="188"/>
      <c r="B457" s="188"/>
      <c r="C457" s="188"/>
      <c r="D457" s="188"/>
      <c r="E457" s="188"/>
      <c r="F457" s="188"/>
      <c r="G457" s="189"/>
      <c r="H457" s="189"/>
      <c r="I457" s="189"/>
      <c r="J457" s="189"/>
      <c r="K457" s="189"/>
      <c r="L457" s="189"/>
      <c r="M457" s="185"/>
      <c r="N457" s="188"/>
      <c r="O457" s="188"/>
      <c r="P457" s="188"/>
      <c r="Q457" s="188"/>
      <c r="R457" s="188"/>
      <c r="S457" s="188"/>
      <c r="T457" s="188"/>
      <c r="U457" s="188"/>
      <c r="V457" s="188"/>
      <c r="W457" s="191"/>
      <c r="X457" s="188"/>
      <c r="Y457" s="188"/>
      <c r="Z457" s="188"/>
      <c r="AA457" s="188"/>
      <c r="AB457" s="188"/>
      <c r="AC457" s="188"/>
      <c r="AD457" s="185"/>
      <c r="AE457" s="185"/>
      <c r="AF457" s="185"/>
      <c r="AG457" s="185"/>
      <c r="AH457" s="185"/>
      <c r="AI457" s="190"/>
      <c r="AJ457" s="190"/>
      <c r="AK457" s="190"/>
      <c r="AL457" s="190"/>
      <c r="AM457" s="190"/>
      <c r="AN457" s="188"/>
      <c r="AO457" s="190"/>
    </row>
    <row r="458" customFormat="false" ht="14.25" hidden="false" customHeight="true" outlineLevel="0" collapsed="false">
      <c r="A458" s="188"/>
      <c r="B458" s="188"/>
      <c r="C458" s="188"/>
      <c r="D458" s="188"/>
      <c r="E458" s="188"/>
      <c r="F458" s="188"/>
      <c r="G458" s="189"/>
      <c r="H458" s="189"/>
      <c r="I458" s="189"/>
      <c r="J458" s="189"/>
      <c r="K458" s="189"/>
      <c r="L458" s="189"/>
      <c r="M458" s="185"/>
      <c r="N458" s="188"/>
      <c r="O458" s="188"/>
      <c r="P458" s="188"/>
      <c r="Q458" s="188"/>
      <c r="R458" s="188"/>
      <c r="S458" s="188"/>
      <c r="T458" s="188"/>
      <c r="U458" s="188"/>
      <c r="V458" s="188"/>
      <c r="W458" s="191"/>
      <c r="X458" s="188"/>
      <c r="Y458" s="188"/>
      <c r="Z458" s="188"/>
      <c r="AA458" s="188"/>
      <c r="AB458" s="188"/>
      <c r="AC458" s="188"/>
      <c r="AD458" s="185"/>
      <c r="AE458" s="185"/>
      <c r="AF458" s="185"/>
      <c r="AG458" s="185"/>
      <c r="AH458" s="185"/>
      <c r="AI458" s="190"/>
      <c r="AJ458" s="190"/>
      <c r="AK458" s="190"/>
      <c r="AL458" s="190"/>
      <c r="AM458" s="190"/>
      <c r="AN458" s="188"/>
      <c r="AO458" s="190"/>
    </row>
    <row r="459" customFormat="false" ht="14.25" hidden="false" customHeight="true" outlineLevel="0" collapsed="false">
      <c r="A459" s="188"/>
      <c r="B459" s="188"/>
      <c r="C459" s="188"/>
      <c r="D459" s="188"/>
      <c r="E459" s="188"/>
      <c r="F459" s="188"/>
      <c r="G459" s="189"/>
      <c r="H459" s="189"/>
      <c r="I459" s="189"/>
      <c r="J459" s="189"/>
      <c r="K459" s="189"/>
      <c r="L459" s="189"/>
      <c r="M459" s="185"/>
      <c r="N459" s="188"/>
      <c r="O459" s="188"/>
      <c r="P459" s="188"/>
      <c r="Q459" s="188"/>
      <c r="R459" s="188"/>
      <c r="S459" s="188"/>
      <c r="T459" s="188"/>
      <c r="U459" s="188"/>
      <c r="V459" s="188"/>
      <c r="W459" s="191"/>
      <c r="X459" s="188"/>
      <c r="Y459" s="188"/>
      <c r="Z459" s="188"/>
      <c r="AA459" s="188"/>
      <c r="AB459" s="188"/>
      <c r="AC459" s="188"/>
      <c r="AD459" s="185"/>
      <c r="AE459" s="185"/>
      <c r="AF459" s="185"/>
      <c r="AG459" s="185"/>
      <c r="AH459" s="185"/>
      <c r="AI459" s="190"/>
      <c r="AJ459" s="190"/>
      <c r="AK459" s="190"/>
      <c r="AL459" s="190"/>
      <c r="AM459" s="190"/>
      <c r="AN459" s="188"/>
      <c r="AO459" s="190"/>
    </row>
    <row r="460" customFormat="false" ht="14.25" hidden="false" customHeight="true" outlineLevel="0" collapsed="false">
      <c r="A460" s="188"/>
      <c r="B460" s="188"/>
      <c r="C460" s="188"/>
      <c r="D460" s="188"/>
      <c r="E460" s="188"/>
      <c r="F460" s="188"/>
      <c r="G460" s="189"/>
      <c r="H460" s="189"/>
      <c r="I460" s="189"/>
      <c r="J460" s="189"/>
      <c r="K460" s="189"/>
      <c r="L460" s="189"/>
      <c r="M460" s="185"/>
      <c r="N460" s="188"/>
      <c r="O460" s="188"/>
      <c r="P460" s="188"/>
      <c r="Q460" s="188"/>
      <c r="R460" s="188"/>
      <c r="S460" s="188"/>
      <c r="T460" s="188"/>
      <c r="U460" s="188"/>
      <c r="V460" s="188"/>
      <c r="W460" s="191"/>
      <c r="X460" s="188"/>
      <c r="Y460" s="188"/>
      <c r="Z460" s="188"/>
      <c r="AA460" s="188"/>
      <c r="AB460" s="188"/>
      <c r="AC460" s="188"/>
      <c r="AD460" s="185"/>
      <c r="AE460" s="185"/>
      <c r="AF460" s="185"/>
      <c r="AG460" s="185"/>
      <c r="AH460" s="185"/>
      <c r="AI460" s="190"/>
      <c r="AJ460" s="190"/>
      <c r="AK460" s="190"/>
      <c r="AL460" s="190"/>
      <c r="AM460" s="190"/>
      <c r="AN460" s="188"/>
      <c r="AO460" s="190"/>
    </row>
    <row r="461" customFormat="false" ht="14.25" hidden="false" customHeight="true" outlineLevel="0" collapsed="false">
      <c r="A461" s="188"/>
      <c r="B461" s="188"/>
      <c r="C461" s="188"/>
      <c r="D461" s="188"/>
      <c r="E461" s="188"/>
      <c r="F461" s="188"/>
      <c r="G461" s="189"/>
      <c r="H461" s="189"/>
      <c r="I461" s="189"/>
      <c r="J461" s="189"/>
      <c r="K461" s="189"/>
      <c r="L461" s="189"/>
      <c r="M461" s="185"/>
      <c r="N461" s="188"/>
      <c r="O461" s="188"/>
      <c r="P461" s="188"/>
      <c r="Q461" s="188"/>
      <c r="R461" s="188"/>
      <c r="S461" s="188"/>
      <c r="T461" s="188"/>
      <c r="U461" s="188"/>
      <c r="V461" s="188"/>
      <c r="W461" s="191"/>
      <c r="X461" s="188"/>
      <c r="Y461" s="188"/>
      <c r="Z461" s="188"/>
      <c r="AA461" s="188"/>
      <c r="AB461" s="188"/>
      <c r="AC461" s="188"/>
      <c r="AD461" s="185"/>
      <c r="AE461" s="185"/>
      <c r="AF461" s="185"/>
      <c r="AG461" s="185"/>
      <c r="AH461" s="185"/>
      <c r="AI461" s="190"/>
      <c r="AJ461" s="190"/>
      <c r="AK461" s="190"/>
      <c r="AL461" s="190"/>
      <c r="AM461" s="190"/>
      <c r="AN461" s="188"/>
      <c r="AO461" s="190"/>
    </row>
    <row r="462" customFormat="false" ht="14.25" hidden="false" customHeight="true" outlineLevel="0" collapsed="false">
      <c r="A462" s="188"/>
      <c r="B462" s="188"/>
      <c r="C462" s="188"/>
      <c r="D462" s="188"/>
      <c r="E462" s="188"/>
      <c r="F462" s="188"/>
      <c r="G462" s="189"/>
      <c r="H462" s="189"/>
      <c r="I462" s="189"/>
      <c r="J462" s="189"/>
      <c r="K462" s="189"/>
      <c r="L462" s="189"/>
      <c r="M462" s="185"/>
      <c r="N462" s="188"/>
      <c r="O462" s="188"/>
      <c r="P462" s="188"/>
      <c r="Q462" s="188"/>
      <c r="R462" s="188"/>
      <c r="S462" s="188"/>
      <c r="T462" s="188"/>
      <c r="U462" s="188"/>
      <c r="V462" s="188"/>
      <c r="W462" s="191"/>
      <c r="X462" s="188"/>
      <c r="Y462" s="188"/>
      <c r="Z462" s="188"/>
      <c r="AA462" s="188"/>
      <c r="AB462" s="188"/>
      <c r="AC462" s="188"/>
      <c r="AD462" s="185"/>
      <c r="AE462" s="185"/>
      <c r="AF462" s="185"/>
      <c r="AG462" s="185"/>
      <c r="AH462" s="185"/>
      <c r="AI462" s="190"/>
      <c r="AJ462" s="190"/>
      <c r="AK462" s="190"/>
      <c r="AL462" s="190"/>
      <c r="AM462" s="190"/>
      <c r="AN462" s="188"/>
      <c r="AO462" s="190"/>
    </row>
    <row r="463" customFormat="false" ht="14.25" hidden="false" customHeight="true" outlineLevel="0" collapsed="false">
      <c r="A463" s="188"/>
      <c r="B463" s="188"/>
      <c r="C463" s="188"/>
      <c r="D463" s="188"/>
      <c r="E463" s="188"/>
      <c r="F463" s="188"/>
      <c r="G463" s="189"/>
      <c r="H463" s="189"/>
      <c r="I463" s="189"/>
      <c r="J463" s="189"/>
      <c r="K463" s="189"/>
      <c r="L463" s="189"/>
      <c r="M463" s="185"/>
      <c r="N463" s="188"/>
      <c r="O463" s="188"/>
      <c r="P463" s="188"/>
      <c r="Q463" s="188"/>
      <c r="R463" s="188"/>
      <c r="S463" s="188"/>
      <c r="T463" s="188"/>
      <c r="U463" s="188"/>
      <c r="V463" s="188"/>
      <c r="W463" s="191"/>
      <c r="X463" s="188"/>
      <c r="Y463" s="188"/>
      <c r="Z463" s="188"/>
      <c r="AA463" s="188"/>
      <c r="AB463" s="188"/>
      <c r="AC463" s="188"/>
      <c r="AD463" s="185"/>
      <c r="AE463" s="185"/>
      <c r="AF463" s="185"/>
      <c r="AG463" s="185"/>
      <c r="AH463" s="185"/>
      <c r="AI463" s="190"/>
      <c r="AJ463" s="190"/>
      <c r="AK463" s="190"/>
      <c r="AL463" s="190"/>
      <c r="AM463" s="190"/>
      <c r="AN463" s="188"/>
      <c r="AO463" s="190"/>
    </row>
    <row r="464" customFormat="false" ht="14.25" hidden="false" customHeight="true" outlineLevel="0" collapsed="false">
      <c r="A464" s="188"/>
      <c r="B464" s="188"/>
      <c r="C464" s="188"/>
      <c r="D464" s="188"/>
      <c r="E464" s="188"/>
      <c r="F464" s="188"/>
      <c r="G464" s="189"/>
      <c r="H464" s="189"/>
      <c r="I464" s="189"/>
      <c r="J464" s="189"/>
      <c r="K464" s="189"/>
      <c r="L464" s="189"/>
      <c r="M464" s="185"/>
      <c r="N464" s="188"/>
      <c r="O464" s="188"/>
      <c r="P464" s="188"/>
      <c r="Q464" s="188"/>
      <c r="R464" s="188"/>
      <c r="S464" s="188"/>
      <c r="T464" s="188"/>
      <c r="U464" s="188"/>
      <c r="V464" s="188"/>
      <c r="W464" s="191"/>
      <c r="X464" s="188"/>
      <c r="Y464" s="188"/>
      <c r="Z464" s="188"/>
      <c r="AA464" s="188"/>
      <c r="AB464" s="188"/>
      <c r="AC464" s="188"/>
      <c r="AD464" s="185"/>
      <c r="AE464" s="185"/>
      <c r="AF464" s="185"/>
      <c r="AG464" s="185"/>
      <c r="AH464" s="185"/>
      <c r="AI464" s="190"/>
      <c r="AJ464" s="190"/>
      <c r="AK464" s="190"/>
      <c r="AL464" s="190"/>
      <c r="AM464" s="190"/>
      <c r="AN464" s="188"/>
      <c r="AO464" s="190"/>
    </row>
    <row r="465" customFormat="false" ht="14.25" hidden="false" customHeight="true" outlineLevel="0" collapsed="false">
      <c r="A465" s="188"/>
      <c r="B465" s="188"/>
      <c r="C465" s="188"/>
      <c r="D465" s="188"/>
      <c r="E465" s="188"/>
      <c r="F465" s="188"/>
      <c r="G465" s="189"/>
      <c r="H465" s="189"/>
      <c r="I465" s="189"/>
      <c r="J465" s="189"/>
      <c r="K465" s="189"/>
      <c r="L465" s="189"/>
      <c r="M465" s="185"/>
      <c r="N465" s="188"/>
      <c r="O465" s="188"/>
      <c r="P465" s="188"/>
      <c r="Q465" s="188"/>
      <c r="R465" s="188"/>
      <c r="S465" s="188"/>
      <c r="T465" s="188"/>
      <c r="U465" s="188"/>
      <c r="V465" s="188"/>
      <c r="W465" s="191"/>
      <c r="X465" s="188"/>
      <c r="Y465" s="188"/>
      <c r="Z465" s="188"/>
      <c r="AA465" s="188"/>
      <c r="AB465" s="188"/>
      <c r="AC465" s="188"/>
      <c r="AD465" s="185"/>
      <c r="AE465" s="185"/>
      <c r="AF465" s="185"/>
      <c r="AG465" s="185"/>
      <c r="AH465" s="185"/>
      <c r="AI465" s="190"/>
      <c r="AJ465" s="190"/>
      <c r="AK465" s="190"/>
      <c r="AL465" s="190"/>
      <c r="AM465" s="190"/>
      <c r="AN465" s="188"/>
      <c r="AO465" s="190"/>
    </row>
    <row r="466" customFormat="false" ht="14.25" hidden="false" customHeight="true" outlineLevel="0" collapsed="false">
      <c r="A466" s="188"/>
      <c r="B466" s="188"/>
      <c r="C466" s="188"/>
      <c r="D466" s="188"/>
      <c r="E466" s="188"/>
      <c r="F466" s="188"/>
      <c r="G466" s="189"/>
      <c r="H466" s="189"/>
      <c r="I466" s="189"/>
      <c r="J466" s="189"/>
      <c r="K466" s="189"/>
      <c r="L466" s="189"/>
      <c r="M466" s="185"/>
      <c r="N466" s="188"/>
      <c r="O466" s="188"/>
      <c r="P466" s="188"/>
      <c r="Q466" s="188"/>
      <c r="R466" s="188"/>
      <c r="S466" s="188"/>
      <c r="T466" s="188"/>
      <c r="U466" s="188"/>
      <c r="V466" s="188"/>
      <c r="W466" s="191"/>
      <c r="X466" s="188"/>
      <c r="Y466" s="188"/>
      <c r="Z466" s="188"/>
      <c r="AA466" s="188"/>
      <c r="AB466" s="188"/>
      <c r="AC466" s="188"/>
      <c r="AD466" s="185"/>
      <c r="AE466" s="185"/>
      <c r="AF466" s="185"/>
      <c r="AG466" s="185"/>
      <c r="AH466" s="185"/>
      <c r="AI466" s="190"/>
      <c r="AJ466" s="190"/>
      <c r="AK466" s="190"/>
      <c r="AL466" s="190"/>
      <c r="AM466" s="190"/>
      <c r="AN466" s="188"/>
      <c r="AO466" s="190"/>
    </row>
    <row r="467" customFormat="false" ht="14.25" hidden="false" customHeight="true" outlineLevel="0" collapsed="false">
      <c r="A467" s="188"/>
      <c r="B467" s="188"/>
      <c r="C467" s="188"/>
      <c r="D467" s="188"/>
      <c r="E467" s="188"/>
      <c r="F467" s="188"/>
      <c r="G467" s="189"/>
      <c r="H467" s="189"/>
      <c r="I467" s="189"/>
      <c r="J467" s="189"/>
      <c r="K467" s="189"/>
      <c r="L467" s="189"/>
      <c r="M467" s="185"/>
      <c r="N467" s="188"/>
      <c r="O467" s="188"/>
      <c r="P467" s="188"/>
      <c r="Q467" s="188"/>
      <c r="R467" s="188"/>
      <c r="S467" s="188"/>
      <c r="T467" s="188"/>
      <c r="U467" s="188"/>
      <c r="V467" s="188"/>
      <c r="W467" s="191"/>
      <c r="X467" s="188"/>
      <c r="Y467" s="188"/>
      <c r="Z467" s="188"/>
      <c r="AA467" s="188"/>
      <c r="AB467" s="188"/>
      <c r="AC467" s="188"/>
      <c r="AD467" s="185"/>
      <c r="AE467" s="185"/>
      <c r="AF467" s="185"/>
      <c r="AG467" s="185"/>
      <c r="AH467" s="185"/>
      <c r="AI467" s="190"/>
      <c r="AJ467" s="190"/>
      <c r="AK467" s="190"/>
      <c r="AL467" s="190"/>
      <c r="AM467" s="190"/>
      <c r="AN467" s="188"/>
      <c r="AO467" s="190"/>
    </row>
    <row r="468" customFormat="false" ht="14.25" hidden="false" customHeight="true" outlineLevel="0" collapsed="false">
      <c r="A468" s="188"/>
      <c r="B468" s="188"/>
      <c r="C468" s="188"/>
      <c r="D468" s="188"/>
      <c r="E468" s="188"/>
      <c r="F468" s="188"/>
      <c r="G468" s="189"/>
      <c r="H468" s="189"/>
      <c r="I468" s="189"/>
      <c r="J468" s="189"/>
      <c r="K468" s="189"/>
      <c r="L468" s="189"/>
      <c r="M468" s="185"/>
      <c r="N468" s="188"/>
      <c r="O468" s="188"/>
      <c r="P468" s="188"/>
      <c r="Q468" s="188"/>
      <c r="R468" s="188"/>
      <c r="S468" s="188"/>
      <c r="T468" s="188"/>
      <c r="U468" s="188"/>
      <c r="V468" s="188"/>
      <c r="W468" s="191"/>
      <c r="X468" s="188"/>
      <c r="Y468" s="188"/>
      <c r="Z468" s="188"/>
      <c r="AA468" s="188"/>
      <c r="AB468" s="188"/>
      <c r="AC468" s="188"/>
      <c r="AD468" s="185"/>
      <c r="AE468" s="185"/>
      <c r="AF468" s="185"/>
      <c r="AG468" s="185"/>
      <c r="AH468" s="185"/>
      <c r="AI468" s="190"/>
      <c r="AJ468" s="190"/>
      <c r="AK468" s="190"/>
      <c r="AL468" s="190"/>
      <c r="AM468" s="190"/>
      <c r="AN468" s="188"/>
      <c r="AO468" s="190"/>
    </row>
    <row r="469" customFormat="false" ht="14.25" hidden="false" customHeight="true" outlineLevel="0" collapsed="false">
      <c r="A469" s="188"/>
      <c r="B469" s="188"/>
      <c r="C469" s="188"/>
      <c r="D469" s="188"/>
      <c r="E469" s="188"/>
      <c r="F469" s="188"/>
      <c r="G469" s="189"/>
      <c r="H469" s="189"/>
      <c r="I469" s="189"/>
      <c r="J469" s="189"/>
      <c r="K469" s="189"/>
      <c r="L469" s="189"/>
      <c r="M469" s="185"/>
      <c r="N469" s="188"/>
      <c r="O469" s="188"/>
      <c r="P469" s="188"/>
      <c r="Q469" s="188"/>
      <c r="R469" s="188"/>
      <c r="S469" s="188"/>
      <c r="T469" s="188"/>
      <c r="U469" s="188"/>
      <c r="V469" s="188"/>
      <c r="W469" s="191"/>
      <c r="X469" s="188"/>
      <c r="Y469" s="188"/>
      <c r="Z469" s="188"/>
      <c r="AA469" s="188"/>
      <c r="AB469" s="188"/>
      <c r="AC469" s="188"/>
      <c r="AD469" s="185"/>
      <c r="AE469" s="185"/>
      <c r="AF469" s="185"/>
      <c r="AG469" s="185"/>
      <c r="AH469" s="185"/>
      <c r="AI469" s="190"/>
      <c r="AJ469" s="190"/>
      <c r="AK469" s="190"/>
      <c r="AL469" s="190"/>
      <c r="AM469" s="190"/>
      <c r="AN469" s="188"/>
      <c r="AO469" s="190"/>
    </row>
    <row r="470" customFormat="false" ht="14.25" hidden="false" customHeight="true" outlineLevel="0" collapsed="false">
      <c r="A470" s="188"/>
      <c r="B470" s="188"/>
      <c r="C470" s="188"/>
      <c r="D470" s="188"/>
      <c r="E470" s="188"/>
      <c r="F470" s="188"/>
      <c r="G470" s="189"/>
      <c r="H470" s="189"/>
      <c r="I470" s="189"/>
      <c r="J470" s="189"/>
      <c r="K470" s="189"/>
      <c r="L470" s="189"/>
      <c r="M470" s="185"/>
      <c r="N470" s="188"/>
      <c r="O470" s="188"/>
      <c r="P470" s="188"/>
      <c r="Q470" s="188"/>
      <c r="R470" s="188"/>
      <c r="S470" s="188"/>
      <c r="T470" s="188"/>
      <c r="U470" s="188"/>
      <c r="V470" s="188"/>
      <c r="W470" s="191"/>
      <c r="X470" s="188"/>
      <c r="Y470" s="188"/>
      <c r="Z470" s="188"/>
      <c r="AA470" s="188"/>
      <c r="AB470" s="188"/>
      <c r="AC470" s="188"/>
      <c r="AD470" s="185"/>
      <c r="AE470" s="185"/>
      <c r="AF470" s="185"/>
      <c r="AG470" s="185"/>
      <c r="AH470" s="185"/>
      <c r="AI470" s="190"/>
      <c r="AJ470" s="190"/>
      <c r="AK470" s="190"/>
      <c r="AL470" s="190"/>
      <c r="AM470" s="190"/>
      <c r="AN470" s="188"/>
      <c r="AO470" s="190"/>
    </row>
    <row r="471" customFormat="false" ht="14.25" hidden="false" customHeight="true" outlineLevel="0" collapsed="false">
      <c r="A471" s="188"/>
      <c r="B471" s="188"/>
      <c r="C471" s="188"/>
      <c r="D471" s="188"/>
      <c r="E471" s="188"/>
      <c r="F471" s="188"/>
      <c r="G471" s="189"/>
      <c r="H471" s="189"/>
      <c r="I471" s="189"/>
      <c r="J471" s="189"/>
      <c r="K471" s="189"/>
      <c r="L471" s="189"/>
      <c r="M471" s="185"/>
      <c r="N471" s="188"/>
      <c r="O471" s="188"/>
      <c r="P471" s="188"/>
      <c r="Q471" s="188"/>
      <c r="R471" s="188"/>
      <c r="S471" s="188"/>
      <c r="T471" s="188"/>
      <c r="U471" s="188"/>
      <c r="V471" s="188"/>
      <c r="W471" s="191"/>
      <c r="X471" s="188"/>
      <c r="Y471" s="188"/>
      <c r="Z471" s="188"/>
      <c r="AA471" s="188"/>
      <c r="AB471" s="188"/>
      <c r="AC471" s="188"/>
      <c r="AD471" s="185"/>
      <c r="AE471" s="185"/>
      <c r="AF471" s="185"/>
      <c r="AG471" s="185"/>
      <c r="AH471" s="185"/>
      <c r="AI471" s="190"/>
      <c r="AJ471" s="190"/>
      <c r="AK471" s="190"/>
      <c r="AL471" s="190"/>
      <c r="AM471" s="190"/>
      <c r="AN471" s="188"/>
      <c r="AO471" s="190"/>
    </row>
    <row r="472" customFormat="false" ht="14.25" hidden="false" customHeight="true" outlineLevel="0" collapsed="false">
      <c r="A472" s="188"/>
      <c r="B472" s="188"/>
      <c r="C472" s="188"/>
      <c r="D472" s="188"/>
      <c r="E472" s="188"/>
      <c r="F472" s="188"/>
      <c r="G472" s="189"/>
      <c r="H472" s="189"/>
      <c r="I472" s="189"/>
      <c r="J472" s="189"/>
      <c r="K472" s="189"/>
      <c r="L472" s="189"/>
      <c r="M472" s="185"/>
      <c r="N472" s="188"/>
      <c r="O472" s="188"/>
      <c r="P472" s="188"/>
      <c r="Q472" s="188"/>
      <c r="R472" s="188"/>
      <c r="S472" s="188"/>
      <c r="T472" s="188"/>
      <c r="U472" s="188"/>
      <c r="V472" s="188"/>
      <c r="W472" s="191"/>
      <c r="X472" s="188"/>
      <c r="Y472" s="188"/>
      <c r="Z472" s="188"/>
      <c r="AA472" s="188"/>
      <c r="AB472" s="188"/>
      <c r="AC472" s="188"/>
      <c r="AD472" s="185"/>
      <c r="AE472" s="185"/>
      <c r="AF472" s="185"/>
      <c r="AG472" s="185"/>
      <c r="AH472" s="185"/>
      <c r="AI472" s="190"/>
      <c r="AJ472" s="190"/>
      <c r="AK472" s="190"/>
      <c r="AL472" s="190"/>
      <c r="AM472" s="190"/>
      <c r="AN472" s="188"/>
      <c r="AO472" s="190"/>
    </row>
    <row r="473" customFormat="false" ht="14.25" hidden="false" customHeight="true" outlineLevel="0" collapsed="false">
      <c r="A473" s="188"/>
      <c r="B473" s="188"/>
      <c r="C473" s="188"/>
      <c r="D473" s="188"/>
      <c r="E473" s="188"/>
      <c r="F473" s="188"/>
      <c r="G473" s="189"/>
      <c r="H473" s="189"/>
      <c r="I473" s="189"/>
      <c r="J473" s="189"/>
      <c r="K473" s="189"/>
      <c r="L473" s="189"/>
      <c r="M473" s="185"/>
      <c r="N473" s="188"/>
      <c r="O473" s="188"/>
      <c r="P473" s="188"/>
      <c r="Q473" s="188"/>
      <c r="R473" s="188"/>
      <c r="S473" s="188"/>
      <c r="T473" s="188"/>
      <c r="U473" s="188"/>
      <c r="V473" s="188"/>
      <c r="W473" s="191"/>
      <c r="X473" s="188"/>
      <c r="Y473" s="188"/>
      <c r="Z473" s="188"/>
      <c r="AA473" s="188"/>
      <c r="AB473" s="188"/>
      <c r="AC473" s="188"/>
      <c r="AD473" s="185"/>
      <c r="AE473" s="185"/>
      <c r="AF473" s="185"/>
      <c r="AG473" s="185"/>
      <c r="AH473" s="185"/>
      <c r="AI473" s="190"/>
      <c r="AJ473" s="190"/>
      <c r="AK473" s="190"/>
      <c r="AL473" s="190"/>
      <c r="AM473" s="190"/>
      <c r="AN473" s="188"/>
      <c r="AO473" s="190"/>
    </row>
    <row r="474" customFormat="false" ht="14.25" hidden="false" customHeight="true" outlineLevel="0" collapsed="false">
      <c r="A474" s="188"/>
      <c r="B474" s="188"/>
      <c r="C474" s="188"/>
      <c r="D474" s="188"/>
      <c r="E474" s="188"/>
      <c r="F474" s="188"/>
      <c r="G474" s="189"/>
      <c r="H474" s="189"/>
      <c r="I474" s="189"/>
      <c r="J474" s="189"/>
      <c r="K474" s="189"/>
      <c r="L474" s="189"/>
      <c r="M474" s="185"/>
      <c r="N474" s="188"/>
      <c r="O474" s="188"/>
      <c r="P474" s="188"/>
      <c r="Q474" s="188"/>
      <c r="R474" s="188"/>
      <c r="S474" s="188"/>
      <c r="T474" s="188"/>
      <c r="U474" s="188"/>
      <c r="V474" s="188"/>
      <c r="W474" s="191"/>
      <c r="X474" s="188"/>
      <c r="Y474" s="188"/>
      <c r="Z474" s="188"/>
      <c r="AA474" s="188"/>
      <c r="AB474" s="188"/>
      <c r="AC474" s="188"/>
      <c r="AD474" s="185"/>
      <c r="AE474" s="185"/>
      <c r="AF474" s="185"/>
      <c r="AG474" s="185"/>
      <c r="AH474" s="185"/>
      <c r="AI474" s="190"/>
      <c r="AJ474" s="190"/>
      <c r="AK474" s="190"/>
      <c r="AL474" s="190"/>
      <c r="AM474" s="190"/>
      <c r="AN474" s="188"/>
      <c r="AO474" s="190"/>
    </row>
    <row r="475" customFormat="false" ht="14.25" hidden="false" customHeight="true" outlineLevel="0" collapsed="false">
      <c r="A475" s="188"/>
      <c r="B475" s="188"/>
      <c r="C475" s="188"/>
      <c r="D475" s="188"/>
      <c r="E475" s="188"/>
      <c r="F475" s="188"/>
      <c r="G475" s="189"/>
      <c r="H475" s="189"/>
      <c r="I475" s="189"/>
      <c r="J475" s="189"/>
      <c r="K475" s="189"/>
      <c r="L475" s="189"/>
      <c r="M475" s="185"/>
      <c r="N475" s="188"/>
      <c r="O475" s="188"/>
      <c r="P475" s="188"/>
      <c r="Q475" s="188"/>
      <c r="R475" s="188"/>
      <c r="S475" s="188"/>
      <c r="T475" s="188"/>
      <c r="U475" s="188"/>
      <c r="V475" s="188"/>
      <c r="W475" s="191"/>
      <c r="X475" s="188"/>
      <c r="Y475" s="188"/>
      <c r="Z475" s="188"/>
      <c r="AA475" s="188"/>
      <c r="AB475" s="188"/>
      <c r="AC475" s="188"/>
      <c r="AD475" s="185"/>
      <c r="AE475" s="185"/>
      <c r="AF475" s="185"/>
      <c r="AG475" s="185"/>
      <c r="AH475" s="185"/>
      <c r="AI475" s="190"/>
      <c r="AJ475" s="190"/>
      <c r="AK475" s="190"/>
      <c r="AL475" s="190"/>
      <c r="AM475" s="190"/>
      <c r="AN475" s="188"/>
      <c r="AO475" s="190"/>
    </row>
    <row r="476" customFormat="false" ht="14.25" hidden="false" customHeight="true" outlineLevel="0" collapsed="false">
      <c r="A476" s="188"/>
      <c r="B476" s="188"/>
      <c r="C476" s="188"/>
      <c r="D476" s="188"/>
      <c r="E476" s="188"/>
      <c r="F476" s="188"/>
      <c r="G476" s="189"/>
      <c r="H476" s="189"/>
      <c r="I476" s="189"/>
      <c r="J476" s="189"/>
      <c r="K476" s="189"/>
      <c r="L476" s="189"/>
      <c r="M476" s="185"/>
      <c r="N476" s="188"/>
      <c r="O476" s="188"/>
      <c r="P476" s="188"/>
      <c r="Q476" s="188"/>
      <c r="R476" s="188"/>
      <c r="S476" s="188"/>
      <c r="T476" s="188"/>
      <c r="U476" s="188"/>
      <c r="V476" s="188"/>
      <c r="W476" s="191"/>
      <c r="X476" s="188"/>
      <c r="Y476" s="188"/>
      <c r="Z476" s="188"/>
      <c r="AA476" s="188"/>
      <c r="AB476" s="188"/>
      <c r="AC476" s="188"/>
      <c r="AD476" s="185"/>
      <c r="AE476" s="185"/>
      <c r="AF476" s="185"/>
      <c r="AG476" s="185"/>
      <c r="AH476" s="185"/>
      <c r="AI476" s="190"/>
      <c r="AJ476" s="190"/>
      <c r="AK476" s="190"/>
      <c r="AL476" s="190"/>
      <c r="AM476" s="190"/>
      <c r="AN476" s="188"/>
      <c r="AO476" s="190"/>
    </row>
    <row r="477" customFormat="false" ht="14.25" hidden="false" customHeight="true" outlineLevel="0" collapsed="false">
      <c r="A477" s="188"/>
      <c r="B477" s="188"/>
      <c r="C477" s="188"/>
      <c r="D477" s="188"/>
      <c r="E477" s="188"/>
      <c r="F477" s="188"/>
      <c r="G477" s="189"/>
      <c r="H477" s="189"/>
      <c r="I477" s="189"/>
      <c r="J477" s="189"/>
      <c r="K477" s="189"/>
      <c r="L477" s="189"/>
      <c r="M477" s="185"/>
      <c r="N477" s="188"/>
      <c r="O477" s="188"/>
      <c r="P477" s="188"/>
      <c r="Q477" s="188"/>
      <c r="R477" s="188"/>
      <c r="S477" s="188"/>
      <c r="T477" s="188"/>
      <c r="U477" s="188"/>
      <c r="V477" s="188"/>
      <c r="W477" s="191"/>
      <c r="X477" s="188"/>
      <c r="Y477" s="188"/>
      <c r="Z477" s="188"/>
      <c r="AA477" s="188"/>
      <c r="AB477" s="188"/>
      <c r="AC477" s="188"/>
      <c r="AD477" s="185"/>
      <c r="AE477" s="185"/>
      <c r="AF477" s="185"/>
      <c r="AG477" s="185"/>
      <c r="AH477" s="185"/>
      <c r="AI477" s="190"/>
      <c r="AJ477" s="190"/>
      <c r="AK477" s="190"/>
      <c r="AL477" s="190"/>
      <c r="AM477" s="190"/>
      <c r="AN477" s="188"/>
      <c r="AO477" s="190"/>
    </row>
    <row r="478" customFormat="false" ht="14.25" hidden="false" customHeight="true" outlineLevel="0" collapsed="false">
      <c r="A478" s="188"/>
      <c r="B478" s="188"/>
      <c r="C478" s="188"/>
      <c r="D478" s="188"/>
      <c r="E478" s="188"/>
      <c r="F478" s="188"/>
      <c r="G478" s="189"/>
      <c r="H478" s="189"/>
      <c r="I478" s="189"/>
      <c r="J478" s="189"/>
      <c r="K478" s="189"/>
      <c r="L478" s="189"/>
      <c r="M478" s="185"/>
      <c r="N478" s="188"/>
      <c r="O478" s="188"/>
      <c r="P478" s="188"/>
      <c r="Q478" s="188"/>
      <c r="R478" s="188"/>
      <c r="S478" s="188"/>
      <c r="T478" s="188"/>
      <c r="U478" s="188"/>
      <c r="V478" s="188"/>
      <c r="W478" s="191"/>
      <c r="X478" s="188"/>
      <c r="Y478" s="188"/>
      <c r="Z478" s="188"/>
      <c r="AA478" s="188"/>
      <c r="AB478" s="188"/>
      <c r="AC478" s="188"/>
      <c r="AD478" s="185"/>
      <c r="AE478" s="185"/>
      <c r="AF478" s="185"/>
      <c r="AG478" s="185"/>
      <c r="AH478" s="185"/>
      <c r="AI478" s="190"/>
      <c r="AJ478" s="190"/>
      <c r="AK478" s="190"/>
      <c r="AL478" s="190"/>
      <c r="AM478" s="190"/>
      <c r="AN478" s="188"/>
      <c r="AO478" s="190"/>
    </row>
    <row r="479" customFormat="false" ht="14.25" hidden="false" customHeight="true" outlineLevel="0" collapsed="false">
      <c r="A479" s="188"/>
      <c r="B479" s="188"/>
      <c r="C479" s="188"/>
      <c r="D479" s="188"/>
      <c r="E479" s="188"/>
      <c r="F479" s="188"/>
      <c r="G479" s="189"/>
      <c r="H479" s="189"/>
      <c r="I479" s="189"/>
      <c r="J479" s="189"/>
      <c r="K479" s="189"/>
      <c r="L479" s="189"/>
      <c r="M479" s="185"/>
      <c r="N479" s="188"/>
      <c r="O479" s="188"/>
      <c r="P479" s="188"/>
      <c r="Q479" s="188"/>
      <c r="R479" s="188"/>
      <c r="S479" s="188"/>
      <c r="T479" s="188"/>
      <c r="U479" s="188"/>
      <c r="V479" s="188"/>
      <c r="W479" s="191"/>
      <c r="X479" s="188"/>
      <c r="Y479" s="188"/>
      <c r="Z479" s="188"/>
      <c r="AA479" s="188"/>
      <c r="AB479" s="188"/>
      <c r="AC479" s="188"/>
      <c r="AD479" s="185"/>
      <c r="AE479" s="185"/>
      <c r="AF479" s="185"/>
      <c r="AG479" s="185"/>
      <c r="AH479" s="185"/>
      <c r="AI479" s="190"/>
      <c r="AJ479" s="190"/>
      <c r="AK479" s="190"/>
      <c r="AL479" s="190"/>
      <c r="AM479" s="190"/>
      <c r="AN479" s="188"/>
      <c r="AO479" s="190"/>
    </row>
    <row r="480" customFormat="false" ht="14.25" hidden="false" customHeight="true" outlineLevel="0" collapsed="false">
      <c r="A480" s="188"/>
      <c r="B480" s="188"/>
      <c r="C480" s="188"/>
      <c r="D480" s="188"/>
      <c r="E480" s="188"/>
      <c r="F480" s="188"/>
      <c r="G480" s="189"/>
      <c r="H480" s="189"/>
      <c r="I480" s="189"/>
      <c r="J480" s="189"/>
      <c r="K480" s="189"/>
      <c r="L480" s="189"/>
      <c r="M480" s="185"/>
      <c r="N480" s="188"/>
      <c r="O480" s="188"/>
      <c r="P480" s="188"/>
      <c r="Q480" s="188"/>
      <c r="R480" s="188"/>
      <c r="S480" s="188"/>
      <c r="T480" s="188"/>
      <c r="U480" s="188"/>
      <c r="V480" s="188"/>
      <c r="W480" s="191"/>
      <c r="X480" s="188"/>
      <c r="Y480" s="188"/>
      <c r="Z480" s="188"/>
      <c r="AA480" s="188"/>
      <c r="AB480" s="188"/>
      <c r="AC480" s="188"/>
      <c r="AD480" s="185"/>
      <c r="AE480" s="185"/>
      <c r="AF480" s="185"/>
      <c r="AG480" s="185"/>
      <c r="AH480" s="185"/>
      <c r="AI480" s="190"/>
      <c r="AJ480" s="190"/>
      <c r="AK480" s="190"/>
      <c r="AL480" s="190"/>
      <c r="AM480" s="190"/>
      <c r="AN480" s="188"/>
      <c r="AO480" s="190"/>
    </row>
    <row r="481" customFormat="false" ht="14.25" hidden="false" customHeight="true" outlineLevel="0" collapsed="false">
      <c r="A481" s="188"/>
      <c r="B481" s="188"/>
      <c r="C481" s="188"/>
      <c r="D481" s="188"/>
      <c r="E481" s="188"/>
      <c r="F481" s="188"/>
      <c r="G481" s="189"/>
      <c r="H481" s="189"/>
      <c r="I481" s="189"/>
      <c r="J481" s="189"/>
      <c r="K481" s="189"/>
      <c r="L481" s="189"/>
      <c r="M481" s="185"/>
      <c r="N481" s="188"/>
      <c r="O481" s="188"/>
      <c r="P481" s="188"/>
      <c r="Q481" s="188"/>
      <c r="R481" s="188"/>
      <c r="S481" s="188"/>
      <c r="T481" s="188"/>
      <c r="U481" s="188"/>
      <c r="V481" s="188"/>
      <c r="W481" s="191"/>
      <c r="X481" s="188"/>
      <c r="Y481" s="188"/>
      <c r="Z481" s="188"/>
      <c r="AA481" s="188"/>
      <c r="AB481" s="188"/>
      <c r="AC481" s="188"/>
      <c r="AD481" s="185"/>
      <c r="AE481" s="185"/>
      <c r="AF481" s="185"/>
      <c r="AG481" s="185"/>
      <c r="AH481" s="185"/>
      <c r="AI481" s="190"/>
      <c r="AJ481" s="190"/>
      <c r="AK481" s="190"/>
      <c r="AL481" s="190"/>
      <c r="AM481" s="190"/>
      <c r="AN481" s="188"/>
      <c r="AO481" s="190"/>
    </row>
    <row r="482" customFormat="false" ht="14.25" hidden="false" customHeight="true" outlineLevel="0" collapsed="false">
      <c r="A482" s="188"/>
      <c r="B482" s="188"/>
      <c r="C482" s="188"/>
      <c r="D482" s="188"/>
      <c r="E482" s="188"/>
      <c r="F482" s="188"/>
      <c r="G482" s="189"/>
      <c r="H482" s="189"/>
      <c r="I482" s="189"/>
      <c r="J482" s="189"/>
      <c r="K482" s="189"/>
      <c r="L482" s="189"/>
      <c r="M482" s="185"/>
      <c r="N482" s="188"/>
      <c r="O482" s="188"/>
      <c r="P482" s="188"/>
      <c r="Q482" s="188"/>
      <c r="R482" s="188"/>
      <c r="S482" s="188"/>
      <c r="T482" s="188"/>
      <c r="U482" s="188"/>
      <c r="V482" s="188"/>
      <c r="W482" s="191"/>
      <c r="X482" s="188"/>
      <c r="Y482" s="188"/>
      <c r="Z482" s="188"/>
      <c r="AA482" s="188"/>
      <c r="AB482" s="188"/>
      <c r="AC482" s="188"/>
      <c r="AD482" s="185"/>
      <c r="AE482" s="185"/>
      <c r="AF482" s="185"/>
      <c r="AG482" s="185"/>
      <c r="AH482" s="185"/>
      <c r="AI482" s="190"/>
      <c r="AJ482" s="190"/>
      <c r="AK482" s="190"/>
      <c r="AL482" s="190"/>
      <c r="AM482" s="190"/>
      <c r="AN482" s="188"/>
      <c r="AO482" s="190"/>
    </row>
    <row r="483" customFormat="false" ht="14.25" hidden="false" customHeight="true" outlineLevel="0" collapsed="false">
      <c r="A483" s="188"/>
      <c r="B483" s="188"/>
      <c r="C483" s="188"/>
      <c r="D483" s="188"/>
      <c r="E483" s="188"/>
      <c r="F483" s="188"/>
      <c r="G483" s="189"/>
      <c r="H483" s="189"/>
      <c r="I483" s="189"/>
      <c r="J483" s="189"/>
      <c r="K483" s="189"/>
      <c r="L483" s="189"/>
      <c r="M483" s="185"/>
      <c r="N483" s="188"/>
      <c r="O483" s="188"/>
      <c r="P483" s="188"/>
      <c r="Q483" s="188"/>
      <c r="R483" s="188"/>
      <c r="S483" s="188"/>
      <c r="T483" s="188"/>
      <c r="U483" s="188"/>
      <c r="V483" s="188"/>
      <c r="W483" s="191"/>
      <c r="X483" s="188"/>
      <c r="Y483" s="188"/>
      <c r="Z483" s="188"/>
      <c r="AA483" s="188"/>
      <c r="AB483" s="188"/>
      <c r="AC483" s="188"/>
      <c r="AD483" s="185"/>
      <c r="AE483" s="185"/>
      <c r="AF483" s="185"/>
      <c r="AG483" s="185"/>
      <c r="AH483" s="185"/>
      <c r="AI483" s="190"/>
      <c r="AJ483" s="190"/>
      <c r="AK483" s="190"/>
      <c r="AL483" s="190"/>
      <c r="AM483" s="190"/>
      <c r="AN483" s="188"/>
      <c r="AO483" s="190"/>
    </row>
    <row r="484" customFormat="false" ht="14.25" hidden="false" customHeight="true" outlineLevel="0" collapsed="false">
      <c r="A484" s="188"/>
      <c r="B484" s="188"/>
      <c r="C484" s="188"/>
      <c r="D484" s="188"/>
      <c r="E484" s="188"/>
      <c r="F484" s="188"/>
      <c r="G484" s="189"/>
      <c r="H484" s="189"/>
      <c r="I484" s="189"/>
      <c r="J484" s="189"/>
      <c r="K484" s="189"/>
      <c r="L484" s="189"/>
      <c r="M484" s="185"/>
      <c r="N484" s="188"/>
      <c r="O484" s="188"/>
      <c r="P484" s="188"/>
      <c r="Q484" s="188"/>
      <c r="R484" s="188"/>
      <c r="S484" s="188"/>
      <c r="T484" s="188"/>
      <c r="U484" s="188"/>
      <c r="V484" s="188"/>
      <c r="W484" s="191"/>
      <c r="X484" s="188"/>
      <c r="Y484" s="188"/>
      <c r="Z484" s="188"/>
      <c r="AA484" s="188"/>
      <c r="AB484" s="188"/>
      <c r="AC484" s="188"/>
      <c r="AD484" s="185"/>
      <c r="AE484" s="185"/>
      <c r="AF484" s="185"/>
      <c r="AG484" s="185"/>
      <c r="AH484" s="185"/>
      <c r="AI484" s="190"/>
      <c r="AJ484" s="190"/>
      <c r="AK484" s="190"/>
      <c r="AL484" s="190"/>
      <c r="AM484" s="190"/>
      <c r="AN484" s="188"/>
      <c r="AO484" s="190"/>
    </row>
    <row r="485" customFormat="false" ht="14.25" hidden="false" customHeight="true" outlineLevel="0" collapsed="false">
      <c r="A485" s="188"/>
      <c r="B485" s="188"/>
      <c r="C485" s="188"/>
      <c r="D485" s="188"/>
      <c r="E485" s="188"/>
      <c r="F485" s="188"/>
      <c r="G485" s="189"/>
      <c r="H485" s="189"/>
      <c r="I485" s="189"/>
      <c r="J485" s="189"/>
      <c r="K485" s="189"/>
      <c r="L485" s="189"/>
      <c r="M485" s="185"/>
      <c r="N485" s="188"/>
      <c r="O485" s="188"/>
      <c r="P485" s="188"/>
      <c r="Q485" s="188"/>
      <c r="R485" s="188"/>
      <c r="S485" s="188"/>
      <c r="T485" s="188"/>
      <c r="U485" s="188"/>
      <c r="V485" s="188"/>
      <c r="W485" s="191"/>
      <c r="X485" s="188"/>
      <c r="Y485" s="188"/>
      <c r="Z485" s="188"/>
      <c r="AA485" s="188"/>
      <c r="AB485" s="188"/>
      <c r="AC485" s="188"/>
      <c r="AD485" s="185"/>
      <c r="AE485" s="185"/>
      <c r="AF485" s="185"/>
      <c r="AG485" s="185"/>
      <c r="AH485" s="185"/>
      <c r="AI485" s="190"/>
      <c r="AJ485" s="190"/>
      <c r="AK485" s="190"/>
      <c r="AL485" s="190"/>
      <c r="AM485" s="190"/>
      <c r="AN485" s="188"/>
      <c r="AO485" s="190"/>
    </row>
    <row r="486" customFormat="false" ht="14.25" hidden="false" customHeight="true" outlineLevel="0" collapsed="false">
      <c r="A486" s="188"/>
      <c r="B486" s="188"/>
      <c r="C486" s="188"/>
      <c r="D486" s="188"/>
      <c r="E486" s="188"/>
      <c r="F486" s="188"/>
      <c r="G486" s="189"/>
      <c r="H486" s="189"/>
      <c r="I486" s="189"/>
      <c r="J486" s="189"/>
      <c r="K486" s="189"/>
      <c r="L486" s="189"/>
      <c r="M486" s="185"/>
      <c r="N486" s="188"/>
      <c r="O486" s="188"/>
      <c r="P486" s="188"/>
      <c r="Q486" s="188"/>
      <c r="R486" s="188"/>
      <c r="S486" s="188"/>
      <c r="T486" s="188"/>
      <c r="U486" s="188"/>
      <c r="V486" s="188"/>
      <c r="W486" s="191"/>
      <c r="X486" s="188"/>
      <c r="Y486" s="188"/>
      <c r="Z486" s="188"/>
      <c r="AA486" s="188"/>
      <c r="AB486" s="188"/>
      <c r="AC486" s="188"/>
      <c r="AD486" s="185"/>
      <c r="AE486" s="185"/>
      <c r="AF486" s="185"/>
      <c r="AG486" s="185"/>
      <c r="AH486" s="185"/>
      <c r="AI486" s="190"/>
      <c r="AJ486" s="190"/>
      <c r="AK486" s="190"/>
      <c r="AL486" s="190"/>
      <c r="AM486" s="190"/>
      <c r="AN486" s="188"/>
      <c r="AO486" s="190"/>
    </row>
    <row r="487" customFormat="false" ht="14.25" hidden="false" customHeight="true" outlineLevel="0" collapsed="false">
      <c r="A487" s="188"/>
      <c r="B487" s="188"/>
      <c r="C487" s="188"/>
      <c r="D487" s="188"/>
      <c r="E487" s="188"/>
      <c r="F487" s="188"/>
      <c r="G487" s="189"/>
      <c r="H487" s="189"/>
      <c r="I487" s="189"/>
      <c r="J487" s="189"/>
      <c r="K487" s="189"/>
      <c r="L487" s="189"/>
      <c r="M487" s="185"/>
      <c r="N487" s="188"/>
      <c r="O487" s="188"/>
      <c r="P487" s="188"/>
      <c r="Q487" s="188"/>
      <c r="R487" s="188"/>
      <c r="S487" s="188"/>
      <c r="T487" s="188"/>
      <c r="U487" s="188"/>
      <c r="V487" s="188"/>
      <c r="W487" s="191"/>
      <c r="X487" s="188"/>
      <c r="Y487" s="188"/>
      <c r="Z487" s="188"/>
      <c r="AA487" s="188"/>
      <c r="AB487" s="188"/>
      <c r="AC487" s="188"/>
      <c r="AD487" s="185"/>
      <c r="AE487" s="185"/>
      <c r="AF487" s="185"/>
      <c r="AG487" s="185"/>
      <c r="AH487" s="185"/>
      <c r="AI487" s="190"/>
      <c r="AJ487" s="190"/>
      <c r="AK487" s="190"/>
      <c r="AL487" s="190"/>
      <c r="AM487" s="190"/>
      <c r="AN487" s="188"/>
      <c r="AO487" s="190"/>
    </row>
    <row r="488" customFormat="false" ht="14.25" hidden="false" customHeight="true" outlineLevel="0" collapsed="false">
      <c r="A488" s="188"/>
      <c r="B488" s="188"/>
      <c r="C488" s="188"/>
      <c r="D488" s="188"/>
      <c r="E488" s="188"/>
      <c r="F488" s="188"/>
      <c r="G488" s="189"/>
      <c r="H488" s="189"/>
      <c r="I488" s="189"/>
      <c r="J488" s="189"/>
      <c r="K488" s="189"/>
      <c r="L488" s="189"/>
      <c r="M488" s="185"/>
      <c r="N488" s="188"/>
      <c r="O488" s="188"/>
      <c r="P488" s="188"/>
      <c r="Q488" s="188"/>
      <c r="R488" s="188"/>
      <c r="S488" s="188"/>
      <c r="T488" s="188"/>
      <c r="U488" s="188"/>
      <c r="V488" s="188"/>
      <c r="W488" s="191"/>
      <c r="X488" s="188"/>
      <c r="Y488" s="188"/>
      <c r="Z488" s="188"/>
      <c r="AA488" s="188"/>
      <c r="AB488" s="188"/>
      <c r="AC488" s="188"/>
      <c r="AD488" s="185"/>
      <c r="AE488" s="185"/>
      <c r="AF488" s="185"/>
      <c r="AG488" s="185"/>
      <c r="AH488" s="185"/>
      <c r="AI488" s="190"/>
      <c r="AJ488" s="190"/>
      <c r="AK488" s="190"/>
      <c r="AL488" s="190"/>
      <c r="AM488" s="190"/>
      <c r="AN488" s="188"/>
      <c r="AO488" s="190"/>
    </row>
    <row r="489" customFormat="false" ht="14.25" hidden="false" customHeight="true" outlineLevel="0" collapsed="false">
      <c r="A489" s="188"/>
      <c r="B489" s="188"/>
      <c r="C489" s="188"/>
      <c r="D489" s="188"/>
      <c r="E489" s="188"/>
      <c r="F489" s="188"/>
      <c r="G489" s="189"/>
      <c r="H489" s="189"/>
      <c r="I489" s="189"/>
      <c r="J489" s="189"/>
      <c r="K489" s="189"/>
      <c r="L489" s="189"/>
      <c r="M489" s="185"/>
      <c r="N489" s="188"/>
      <c r="O489" s="188"/>
      <c r="P489" s="188"/>
      <c r="Q489" s="188"/>
      <c r="R489" s="188"/>
      <c r="S489" s="188"/>
      <c r="T489" s="188"/>
      <c r="U489" s="188"/>
      <c r="V489" s="188"/>
      <c r="W489" s="191"/>
      <c r="X489" s="188"/>
      <c r="Y489" s="188"/>
      <c r="Z489" s="188"/>
      <c r="AA489" s="188"/>
      <c r="AB489" s="188"/>
      <c r="AC489" s="188"/>
      <c r="AD489" s="185"/>
      <c r="AE489" s="185"/>
      <c r="AF489" s="185"/>
      <c r="AG489" s="185"/>
      <c r="AH489" s="185"/>
      <c r="AI489" s="190"/>
      <c r="AJ489" s="190"/>
      <c r="AK489" s="190"/>
      <c r="AL489" s="190"/>
      <c r="AM489" s="190"/>
      <c r="AN489" s="188"/>
      <c r="AO489" s="190"/>
    </row>
    <row r="490" customFormat="false" ht="14.25" hidden="false" customHeight="true" outlineLevel="0" collapsed="false">
      <c r="A490" s="188"/>
      <c r="B490" s="188"/>
      <c r="C490" s="188"/>
      <c r="D490" s="188"/>
      <c r="E490" s="188"/>
      <c r="F490" s="188"/>
      <c r="G490" s="189"/>
      <c r="H490" s="189"/>
      <c r="I490" s="189"/>
      <c r="J490" s="189"/>
      <c r="K490" s="189"/>
      <c r="L490" s="189"/>
      <c r="M490" s="185"/>
      <c r="N490" s="188"/>
      <c r="O490" s="188"/>
      <c r="P490" s="188"/>
      <c r="Q490" s="188"/>
      <c r="R490" s="188"/>
      <c r="S490" s="188"/>
      <c r="T490" s="188"/>
      <c r="U490" s="188"/>
      <c r="V490" s="188"/>
      <c r="W490" s="191"/>
      <c r="X490" s="188"/>
      <c r="Y490" s="188"/>
      <c r="Z490" s="188"/>
      <c r="AA490" s="188"/>
      <c r="AB490" s="188"/>
      <c r="AC490" s="188"/>
      <c r="AD490" s="185"/>
      <c r="AE490" s="185"/>
      <c r="AF490" s="185"/>
      <c r="AG490" s="185"/>
      <c r="AH490" s="185"/>
      <c r="AI490" s="190"/>
      <c r="AJ490" s="190"/>
      <c r="AK490" s="190"/>
      <c r="AL490" s="190"/>
      <c r="AM490" s="190"/>
      <c r="AN490" s="188"/>
      <c r="AO490" s="190"/>
    </row>
    <row r="491" customFormat="false" ht="14.25" hidden="false" customHeight="true" outlineLevel="0" collapsed="false">
      <c r="A491" s="188"/>
      <c r="B491" s="188"/>
      <c r="C491" s="188"/>
      <c r="D491" s="188"/>
      <c r="E491" s="188"/>
      <c r="F491" s="188"/>
      <c r="G491" s="189"/>
      <c r="H491" s="189"/>
      <c r="I491" s="189"/>
      <c r="J491" s="189"/>
      <c r="K491" s="189"/>
      <c r="L491" s="189"/>
      <c r="M491" s="185"/>
      <c r="N491" s="188"/>
      <c r="O491" s="188"/>
      <c r="P491" s="188"/>
      <c r="Q491" s="188"/>
      <c r="R491" s="188"/>
      <c r="S491" s="188"/>
      <c r="T491" s="188"/>
      <c r="U491" s="188"/>
      <c r="V491" s="188"/>
      <c r="W491" s="191"/>
      <c r="X491" s="188"/>
      <c r="Y491" s="188"/>
      <c r="Z491" s="188"/>
      <c r="AA491" s="188"/>
      <c r="AB491" s="188"/>
      <c r="AC491" s="188"/>
      <c r="AD491" s="185"/>
      <c r="AE491" s="185"/>
      <c r="AF491" s="185"/>
      <c r="AG491" s="185"/>
      <c r="AH491" s="185"/>
      <c r="AI491" s="190"/>
      <c r="AJ491" s="190"/>
      <c r="AK491" s="190"/>
      <c r="AL491" s="190"/>
      <c r="AM491" s="190"/>
      <c r="AN491" s="188"/>
      <c r="AO491" s="190"/>
    </row>
    <row r="492" customFormat="false" ht="14.25" hidden="false" customHeight="true" outlineLevel="0" collapsed="false">
      <c r="A492" s="188"/>
      <c r="B492" s="188"/>
      <c r="C492" s="188"/>
      <c r="D492" s="188"/>
      <c r="E492" s="188"/>
      <c r="F492" s="188"/>
      <c r="G492" s="189"/>
      <c r="H492" s="189"/>
      <c r="I492" s="189"/>
      <c r="J492" s="189"/>
      <c r="K492" s="189"/>
      <c r="L492" s="189"/>
      <c r="M492" s="185"/>
      <c r="N492" s="188"/>
      <c r="O492" s="188"/>
      <c r="P492" s="188"/>
      <c r="Q492" s="188"/>
      <c r="R492" s="188"/>
      <c r="S492" s="188"/>
      <c r="T492" s="188"/>
      <c r="U492" s="188"/>
      <c r="V492" s="188"/>
      <c r="W492" s="191"/>
      <c r="X492" s="188"/>
      <c r="Y492" s="188"/>
      <c r="Z492" s="188"/>
      <c r="AA492" s="188"/>
      <c r="AB492" s="188"/>
      <c r="AC492" s="188"/>
      <c r="AD492" s="185"/>
      <c r="AE492" s="185"/>
      <c r="AF492" s="185"/>
      <c r="AG492" s="185"/>
      <c r="AH492" s="185"/>
      <c r="AI492" s="190"/>
      <c r="AJ492" s="190"/>
      <c r="AK492" s="190"/>
      <c r="AL492" s="190"/>
      <c r="AM492" s="190"/>
      <c r="AN492" s="188"/>
      <c r="AO492" s="190"/>
    </row>
    <row r="493" customFormat="false" ht="14.25" hidden="false" customHeight="true" outlineLevel="0" collapsed="false">
      <c r="A493" s="188"/>
      <c r="B493" s="188"/>
      <c r="C493" s="188"/>
      <c r="D493" s="188"/>
      <c r="E493" s="188"/>
      <c r="F493" s="188"/>
      <c r="G493" s="189"/>
      <c r="H493" s="189"/>
      <c r="I493" s="189"/>
      <c r="J493" s="189"/>
      <c r="K493" s="189"/>
      <c r="L493" s="189"/>
      <c r="M493" s="185"/>
      <c r="N493" s="188"/>
      <c r="O493" s="188"/>
      <c r="P493" s="188"/>
      <c r="Q493" s="188"/>
      <c r="R493" s="188"/>
      <c r="S493" s="188"/>
      <c r="T493" s="188"/>
      <c r="U493" s="188"/>
      <c r="V493" s="188"/>
      <c r="W493" s="191"/>
      <c r="X493" s="188"/>
      <c r="Y493" s="188"/>
      <c r="Z493" s="188"/>
      <c r="AA493" s="188"/>
      <c r="AB493" s="188"/>
      <c r="AC493" s="188"/>
      <c r="AD493" s="185"/>
      <c r="AE493" s="185"/>
      <c r="AF493" s="185"/>
      <c r="AG493" s="185"/>
      <c r="AH493" s="185"/>
      <c r="AI493" s="190"/>
      <c r="AJ493" s="190"/>
      <c r="AK493" s="190"/>
      <c r="AL493" s="190"/>
      <c r="AM493" s="190"/>
      <c r="AN493" s="188"/>
      <c r="AO493" s="190"/>
    </row>
    <row r="494" customFormat="false" ht="14.25" hidden="false" customHeight="true" outlineLevel="0" collapsed="false">
      <c r="A494" s="188"/>
      <c r="B494" s="188"/>
      <c r="C494" s="188"/>
      <c r="D494" s="188"/>
      <c r="E494" s="188"/>
      <c r="F494" s="188"/>
      <c r="G494" s="189"/>
      <c r="H494" s="189"/>
      <c r="I494" s="189"/>
      <c r="J494" s="189"/>
      <c r="K494" s="189"/>
      <c r="L494" s="189"/>
      <c r="M494" s="185"/>
      <c r="N494" s="188"/>
      <c r="O494" s="188"/>
      <c r="P494" s="188"/>
      <c r="Q494" s="188"/>
      <c r="R494" s="188"/>
      <c r="S494" s="188"/>
      <c r="T494" s="188"/>
      <c r="U494" s="188"/>
      <c r="V494" s="188"/>
      <c r="W494" s="191"/>
      <c r="X494" s="188"/>
      <c r="Y494" s="188"/>
      <c r="Z494" s="188"/>
      <c r="AA494" s="188"/>
      <c r="AB494" s="188"/>
      <c r="AC494" s="188"/>
      <c r="AD494" s="185"/>
      <c r="AE494" s="185"/>
      <c r="AF494" s="185"/>
      <c r="AG494" s="185"/>
      <c r="AH494" s="185"/>
      <c r="AI494" s="190"/>
      <c r="AJ494" s="190"/>
      <c r="AK494" s="190"/>
      <c r="AL494" s="190"/>
      <c r="AM494" s="190"/>
      <c r="AN494" s="188"/>
      <c r="AO494" s="190"/>
    </row>
    <row r="495" customFormat="false" ht="14.25" hidden="false" customHeight="true" outlineLevel="0" collapsed="false">
      <c r="A495" s="188"/>
      <c r="B495" s="188"/>
      <c r="C495" s="188"/>
      <c r="D495" s="188"/>
      <c r="E495" s="188"/>
      <c r="F495" s="188"/>
      <c r="G495" s="189"/>
      <c r="H495" s="189"/>
      <c r="I495" s="189"/>
      <c r="J495" s="189"/>
      <c r="K495" s="189"/>
      <c r="L495" s="189"/>
      <c r="M495" s="185"/>
      <c r="N495" s="188"/>
      <c r="O495" s="188"/>
      <c r="P495" s="188"/>
      <c r="Q495" s="188"/>
      <c r="R495" s="188"/>
      <c r="S495" s="188"/>
      <c r="T495" s="188"/>
      <c r="U495" s="188"/>
      <c r="V495" s="188"/>
      <c r="W495" s="191"/>
      <c r="X495" s="188"/>
      <c r="Y495" s="188"/>
      <c r="Z495" s="188"/>
      <c r="AA495" s="188"/>
      <c r="AB495" s="188"/>
      <c r="AC495" s="188"/>
      <c r="AD495" s="185"/>
      <c r="AE495" s="185"/>
      <c r="AF495" s="185"/>
      <c r="AG495" s="185"/>
      <c r="AH495" s="185"/>
      <c r="AI495" s="190"/>
      <c r="AJ495" s="190"/>
      <c r="AK495" s="190"/>
      <c r="AL495" s="190"/>
      <c r="AM495" s="190"/>
      <c r="AN495" s="188"/>
      <c r="AO495" s="190"/>
    </row>
    <row r="496" customFormat="false" ht="14.25" hidden="false" customHeight="true" outlineLevel="0" collapsed="false">
      <c r="A496" s="188"/>
      <c r="B496" s="188"/>
      <c r="C496" s="188"/>
      <c r="D496" s="188"/>
      <c r="E496" s="188"/>
      <c r="F496" s="188"/>
      <c r="G496" s="189"/>
      <c r="H496" s="189"/>
      <c r="I496" s="189"/>
      <c r="J496" s="189"/>
      <c r="K496" s="189"/>
      <c r="L496" s="189"/>
      <c r="M496" s="185"/>
      <c r="N496" s="188"/>
      <c r="O496" s="188"/>
      <c r="P496" s="188"/>
      <c r="Q496" s="188"/>
      <c r="R496" s="188"/>
      <c r="S496" s="188"/>
      <c r="T496" s="188"/>
      <c r="U496" s="188"/>
      <c r="V496" s="188"/>
      <c r="W496" s="191"/>
      <c r="X496" s="188"/>
      <c r="Y496" s="188"/>
      <c r="Z496" s="188"/>
      <c r="AA496" s="188"/>
      <c r="AB496" s="188"/>
      <c r="AC496" s="188"/>
      <c r="AD496" s="185"/>
      <c r="AE496" s="185"/>
      <c r="AF496" s="185"/>
      <c r="AG496" s="185"/>
      <c r="AH496" s="185"/>
      <c r="AI496" s="190"/>
      <c r="AJ496" s="190"/>
      <c r="AK496" s="190"/>
      <c r="AL496" s="190"/>
      <c r="AM496" s="190"/>
      <c r="AN496" s="188"/>
      <c r="AO496" s="190"/>
    </row>
    <row r="497" customFormat="false" ht="14.25" hidden="false" customHeight="true" outlineLevel="0" collapsed="false">
      <c r="A497" s="188"/>
      <c r="B497" s="188"/>
      <c r="C497" s="188"/>
      <c r="D497" s="188"/>
      <c r="E497" s="188"/>
      <c r="F497" s="188"/>
      <c r="G497" s="189"/>
      <c r="H497" s="189"/>
      <c r="I497" s="189"/>
      <c r="J497" s="189"/>
      <c r="K497" s="189"/>
      <c r="L497" s="189"/>
      <c r="M497" s="185"/>
      <c r="N497" s="188"/>
      <c r="O497" s="188"/>
      <c r="P497" s="188"/>
      <c r="Q497" s="188"/>
      <c r="R497" s="188"/>
      <c r="S497" s="188"/>
      <c r="T497" s="188"/>
      <c r="U497" s="188"/>
      <c r="V497" s="188"/>
      <c r="W497" s="191"/>
      <c r="X497" s="188"/>
      <c r="Y497" s="188"/>
      <c r="Z497" s="188"/>
      <c r="AA497" s="188"/>
      <c r="AB497" s="188"/>
      <c r="AC497" s="188"/>
      <c r="AD497" s="185"/>
      <c r="AE497" s="185"/>
      <c r="AF497" s="185"/>
      <c r="AG497" s="185"/>
      <c r="AH497" s="185"/>
      <c r="AI497" s="190"/>
      <c r="AJ497" s="190"/>
      <c r="AK497" s="190"/>
      <c r="AL497" s="190"/>
      <c r="AM497" s="190"/>
      <c r="AN497" s="188"/>
      <c r="AO497" s="190"/>
    </row>
    <row r="498" customFormat="false" ht="14.25" hidden="false" customHeight="true" outlineLevel="0" collapsed="false">
      <c r="A498" s="188"/>
      <c r="B498" s="188"/>
      <c r="C498" s="188"/>
      <c r="D498" s="188"/>
      <c r="E498" s="188"/>
      <c r="F498" s="188"/>
      <c r="G498" s="189"/>
      <c r="H498" s="189"/>
      <c r="I498" s="189"/>
      <c r="J498" s="189"/>
      <c r="K498" s="189"/>
      <c r="L498" s="189"/>
      <c r="M498" s="185"/>
      <c r="N498" s="188"/>
      <c r="O498" s="188"/>
      <c r="P498" s="188"/>
      <c r="Q498" s="188"/>
      <c r="R498" s="188"/>
      <c r="S498" s="188"/>
      <c r="T498" s="188"/>
      <c r="U498" s="188"/>
      <c r="V498" s="188"/>
      <c r="W498" s="191"/>
      <c r="X498" s="188"/>
      <c r="Y498" s="188"/>
      <c r="Z498" s="188"/>
      <c r="AA498" s="188"/>
      <c r="AB498" s="188"/>
      <c r="AC498" s="188"/>
      <c r="AD498" s="185"/>
      <c r="AE498" s="185"/>
      <c r="AF498" s="185"/>
      <c r="AG498" s="185"/>
      <c r="AH498" s="185"/>
      <c r="AI498" s="190"/>
      <c r="AJ498" s="190"/>
      <c r="AK498" s="190"/>
      <c r="AL498" s="190"/>
      <c r="AM498" s="190"/>
      <c r="AN498" s="188"/>
      <c r="AO498" s="190"/>
    </row>
    <row r="499" customFormat="false" ht="14.25" hidden="false" customHeight="true" outlineLevel="0" collapsed="false">
      <c r="A499" s="188"/>
      <c r="B499" s="188"/>
      <c r="C499" s="188"/>
      <c r="D499" s="188"/>
      <c r="E499" s="188"/>
      <c r="F499" s="188"/>
      <c r="G499" s="189"/>
      <c r="H499" s="189"/>
      <c r="I499" s="189"/>
      <c r="J499" s="189"/>
      <c r="K499" s="189"/>
      <c r="L499" s="189"/>
      <c r="M499" s="185"/>
      <c r="N499" s="188"/>
      <c r="O499" s="188"/>
      <c r="P499" s="188"/>
      <c r="Q499" s="188"/>
      <c r="R499" s="188"/>
      <c r="S499" s="188"/>
      <c r="T499" s="188"/>
      <c r="U499" s="188"/>
      <c r="V499" s="188"/>
      <c r="W499" s="191"/>
      <c r="X499" s="188"/>
      <c r="Y499" s="188"/>
      <c r="Z499" s="188"/>
      <c r="AA499" s="188"/>
      <c r="AB499" s="188"/>
      <c r="AC499" s="188"/>
      <c r="AD499" s="185"/>
      <c r="AE499" s="185"/>
      <c r="AF499" s="185"/>
      <c r="AG499" s="185"/>
      <c r="AH499" s="185"/>
      <c r="AI499" s="190"/>
      <c r="AJ499" s="190"/>
      <c r="AK499" s="190"/>
      <c r="AL499" s="190"/>
      <c r="AM499" s="190"/>
      <c r="AN499" s="188"/>
      <c r="AO499" s="190"/>
    </row>
    <row r="500" customFormat="false" ht="14.25" hidden="false" customHeight="true" outlineLevel="0" collapsed="false">
      <c r="A500" s="188"/>
      <c r="B500" s="188"/>
      <c r="C500" s="188"/>
      <c r="D500" s="188"/>
      <c r="E500" s="188"/>
      <c r="F500" s="188"/>
      <c r="G500" s="189"/>
      <c r="H500" s="189"/>
      <c r="I500" s="189"/>
      <c r="J500" s="189"/>
      <c r="K500" s="189"/>
      <c r="L500" s="189"/>
      <c r="M500" s="185"/>
      <c r="N500" s="188"/>
      <c r="O500" s="188"/>
      <c r="P500" s="188"/>
      <c r="Q500" s="188"/>
      <c r="R500" s="188"/>
      <c r="S500" s="188"/>
      <c r="T500" s="188"/>
      <c r="U500" s="188"/>
      <c r="V500" s="188"/>
      <c r="W500" s="191"/>
      <c r="X500" s="188"/>
      <c r="Y500" s="188"/>
      <c r="Z500" s="188"/>
      <c r="AA500" s="188"/>
      <c r="AB500" s="188"/>
      <c r="AC500" s="188"/>
      <c r="AD500" s="185"/>
      <c r="AE500" s="185"/>
      <c r="AF500" s="185"/>
      <c r="AG500" s="185"/>
      <c r="AH500" s="185"/>
      <c r="AI500" s="190"/>
      <c r="AJ500" s="190"/>
      <c r="AK500" s="190"/>
      <c r="AL500" s="190"/>
      <c r="AM500" s="190"/>
      <c r="AN500" s="188"/>
      <c r="AO500" s="190"/>
    </row>
    <row r="501" customFormat="false" ht="14.25" hidden="false" customHeight="true" outlineLevel="0" collapsed="false">
      <c r="A501" s="188"/>
      <c r="B501" s="188"/>
      <c r="C501" s="188"/>
      <c r="D501" s="188"/>
      <c r="E501" s="188"/>
      <c r="F501" s="188"/>
      <c r="G501" s="189"/>
      <c r="H501" s="189"/>
      <c r="I501" s="189"/>
      <c r="J501" s="189"/>
      <c r="K501" s="189"/>
      <c r="L501" s="189"/>
      <c r="M501" s="185"/>
      <c r="N501" s="188"/>
      <c r="O501" s="188"/>
      <c r="P501" s="188"/>
      <c r="Q501" s="188"/>
      <c r="R501" s="188"/>
      <c r="S501" s="188"/>
      <c r="T501" s="188"/>
      <c r="U501" s="188"/>
      <c r="V501" s="188"/>
      <c r="W501" s="191"/>
      <c r="X501" s="188"/>
      <c r="Y501" s="188"/>
      <c r="Z501" s="188"/>
      <c r="AA501" s="188"/>
      <c r="AB501" s="188"/>
      <c r="AC501" s="188"/>
      <c r="AD501" s="185"/>
      <c r="AE501" s="185"/>
      <c r="AF501" s="185"/>
      <c r="AG501" s="185"/>
      <c r="AH501" s="185"/>
      <c r="AI501" s="190"/>
      <c r="AJ501" s="190"/>
      <c r="AK501" s="190"/>
      <c r="AL501" s="190"/>
      <c r="AM501" s="190"/>
      <c r="AN501" s="188"/>
      <c r="AO501" s="190"/>
    </row>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printOptions headings="false" gridLines="false" gridLinesSet="true" horizontalCentered="false" verticalCentered="false"/>
  <pageMargins left="0.7" right="0.7" top="0" bottom="0"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R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F2" activeCellId="0" sqref="F2"/>
    </sheetView>
  </sheetViews>
  <sheetFormatPr defaultColWidth="12.7421875" defaultRowHeight="12.75" customHeight="true" zeroHeight="false" outlineLevelRow="0" outlineLevelCol="0"/>
  <cols>
    <col collapsed="false" customWidth="true" hidden="false" outlineLevel="0" max="18" min="1" style="1" width="13.02"/>
  </cols>
  <sheetData>
    <row r="1" customFormat="false" ht="114.75" hidden="false" customHeight="true" outlineLevel="0" collapsed="false">
      <c r="A1" s="195" t="s">
        <v>14</v>
      </c>
      <c r="B1" s="195" t="s">
        <v>2915</v>
      </c>
      <c r="C1" s="195" t="s">
        <v>2916</v>
      </c>
      <c r="D1" s="195" t="s">
        <v>2917</v>
      </c>
      <c r="E1" s="195" t="s">
        <v>2918</v>
      </c>
      <c r="F1" s="195" t="s">
        <v>2919</v>
      </c>
      <c r="G1" s="195" t="s">
        <v>2920</v>
      </c>
      <c r="K1" s="159" t="s">
        <v>2921</v>
      </c>
    </row>
    <row r="2" customFormat="false" ht="15.75" hidden="false" customHeight="true" outlineLevel="0" collapsed="false">
      <c r="A2" s="196" t="n">
        <v>1</v>
      </c>
      <c r="B2" s="197" t="n">
        <v>1003.54</v>
      </c>
      <c r="C2" s="197" t="n">
        <v>38.09</v>
      </c>
      <c r="D2" s="197" t="n">
        <v>78.73</v>
      </c>
      <c r="E2" s="197" t="n">
        <v>216.05</v>
      </c>
      <c r="F2" s="197" t="n">
        <v>452.01</v>
      </c>
      <c r="G2" s="197" t="n">
        <v>234.23</v>
      </c>
      <c r="H2" s="198" t="n">
        <v>8.67</v>
      </c>
      <c r="I2" s="199" t="n">
        <f aca="false">B2-H2</f>
        <v>994.87</v>
      </c>
      <c r="J2" s="199" t="n">
        <v>0.88</v>
      </c>
      <c r="K2" s="199" t="n">
        <v>0.87</v>
      </c>
      <c r="L2" s="199" t="n">
        <v>8.67</v>
      </c>
      <c r="M2" s="199" t="n">
        <v>8.55</v>
      </c>
      <c r="N2" s="199" t="n">
        <v>8.56</v>
      </c>
      <c r="O2" s="199" t="n">
        <f aca="false">SUM(J2:N2)</f>
        <v>27.53</v>
      </c>
      <c r="P2" s="35" t="n">
        <f aca="false">SUM(G2,F2,E2,D2,C2)</f>
        <v>1019.11</v>
      </c>
      <c r="Q2" s="35" t="n">
        <f aca="false">P2-O2</f>
        <v>991.58</v>
      </c>
      <c r="R2" s="200" t="n">
        <f aca="false">I2-Q2</f>
        <v>3.28999999999996</v>
      </c>
    </row>
    <row r="3" customFormat="false" ht="15.75" hidden="false" customHeight="true" outlineLevel="0" collapsed="false">
      <c r="A3" s="201" t="n">
        <v>2</v>
      </c>
      <c r="B3" s="197" t="n">
        <v>1006.64</v>
      </c>
      <c r="C3" s="197" t="n">
        <v>41.75</v>
      </c>
      <c r="D3" s="197" t="n">
        <v>102.59</v>
      </c>
      <c r="E3" s="197" t="n">
        <v>330.75</v>
      </c>
      <c r="F3" s="197" t="n">
        <v>380.51</v>
      </c>
      <c r="G3" s="197" t="n">
        <v>168.6</v>
      </c>
      <c r="H3" s="199" t="n">
        <v>8.6</v>
      </c>
      <c r="I3" s="199" t="n">
        <f aca="false">B3-H3</f>
        <v>998.04</v>
      </c>
      <c r="J3" s="199" t="n">
        <v>0.87</v>
      </c>
      <c r="K3" s="199" t="n">
        <v>0.84</v>
      </c>
      <c r="L3" s="199" t="n">
        <v>8.87</v>
      </c>
      <c r="M3" s="199" t="n">
        <v>8.75</v>
      </c>
      <c r="N3" s="199" t="n">
        <v>8.74</v>
      </c>
      <c r="O3" s="199" t="n">
        <f aca="false">SUM(J3:N3)</f>
        <v>28.07</v>
      </c>
      <c r="P3" s="35" t="n">
        <f aca="false">SUM(G3,F3,E3,D3,C3)</f>
        <v>1024.2</v>
      </c>
      <c r="Q3" s="35" t="n">
        <f aca="false">P3-O3</f>
        <v>996.13</v>
      </c>
      <c r="R3" s="200" t="n">
        <f aca="false">I3-Q3</f>
        <v>1.90999999999997</v>
      </c>
    </row>
    <row r="4" customFormat="false" ht="15.75" hidden="false" customHeight="true" outlineLevel="0" collapsed="false">
      <c r="A4" s="201" t="n">
        <v>3</v>
      </c>
      <c r="B4" s="197" t="n">
        <v>647.47</v>
      </c>
      <c r="C4" s="197" t="n">
        <v>35.39</v>
      </c>
      <c r="D4" s="197" t="n">
        <v>67.13</v>
      </c>
      <c r="E4" s="197" t="n">
        <v>206.96</v>
      </c>
      <c r="F4" s="197" t="n">
        <v>275.89</v>
      </c>
      <c r="G4" s="197" t="n">
        <v>70.11</v>
      </c>
      <c r="H4" s="199" t="n">
        <v>8.58</v>
      </c>
      <c r="I4" s="199" t="n">
        <f aca="false">B4-H4</f>
        <v>638.89</v>
      </c>
      <c r="J4" s="199" t="n">
        <v>0.87</v>
      </c>
      <c r="K4" s="199" t="n">
        <v>0.85</v>
      </c>
      <c r="L4" s="199" t="n">
        <v>8.54</v>
      </c>
      <c r="M4" s="199" t="n">
        <v>8.24</v>
      </c>
      <c r="N4" s="199" t="n">
        <v>0.85</v>
      </c>
      <c r="O4" s="199" t="n">
        <f aca="false">SUM(J4:N4)</f>
        <v>19.35</v>
      </c>
      <c r="P4" s="35" t="n">
        <f aca="false">SUM(G4,F4,E4,D4,C4)</f>
        <v>655.48</v>
      </c>
      <c r="Q4" s="35" t="n">
        <f aca="false">P4-O4</f>
        <v>636.13</v>
      </c>
      <c r="R4" s="200" t="n">
        <f aca="false">I4-Q4</f>
        <v>2.75999999999999</v>
      </c>
    </row>
    <row r="5" customFormat="false" ht="15.75" hidden="false" customHeight="true" outlineLevel="0" collapsed="false">
      <c r="A5" s="201" t="n">
        <v>4</v>
      </c>
      <c r="B5" s="197" t="n">
        <v>1034.54</v>
      </c>
      <c r="C5" s="197" t="n">
        <v>49.05</v>
      </c>
      <c r="D5" s="197" t="n">
        <v>81.93</v>
      </c>
      <c r="E5" s="197" t="n">
        <v>326.78</v>
      </c>
      <c r="F5" s="197" t="n">
        <v>460.17</v>
      </c>
      <c r="G5" s="197" t="n">
        <v>127.47</v>
      </c>
      <c r="H5" s="199" t="n">
        <v>8.04</v>
      </c>
      <c r="I5" s="199" t="n">
        <f aca="false">B5-H5</f>
        <v>1026.5</v>
      </c>
      <c r="J5" s="199" t="n">
        <v>0.91</v>
      </c>
      <c r="K5" s="199" t="n">
        <v>0.88</v>
      </c>
      <c r="L5" s="199" t="n">
        <v>8.67</v>
      </c>
      <c r="M5" s="199" t="n">
        <v>8.54</v>
      </c>
      <c r="N5" s="199" t="n">
        <v>0.88</v>
      </c>
      <c r="O5" s="199" t="n">
        <f aca="false">SUM(J5:N5)</f>
        <v>19.88</v>
      </c>
      <c r="P5" s="35" t="n">
        <f aca="false">SUM(G5,F5,E5,D5,C5)</f>
        <v>1045.4</v>
      </c>
      <c r="Q5" s="35" t="n">
        <f aca="false">P5-O5</f>
        <v>1025.52</v>
      </c>
      <c r="R5" s="200" t="n">
        <f aca="false">I5-Q5</f>
        <v>0.980000000000246</v>
      </c>
    </row>
    <row r="6" customFormat="false" ht="15.75" hidden="false" customHeight="true" outlineLevel="0" collapsed="false">
      <c r="A6" s="201" t="n">
        <v>5</v>
      </c>
      <c r="B6" s="197" t="n">
        <v>636.67</v>
      </c>
      <c r="C6" s="197" t="n">
        <v>24.03</v>
      </c>
      <c r="D6" s="197" t="n">
        <v>44.84</v>
      </c>
      <c r="E6" s="197" t="n">
        <v>199.73</v>
      </c>
      <c r="F6" s="197" t="n">
        <v>306.29</v>
      </c>
      <c r="G6" s="197" t="n">
        <v>70.05</v>
      </c>
      <c r="H6" s="199" t="n">
        <v>8.62</v>
      </c>
      <c r="I6" s="199" t="n">
        <f aca="false">B6-H6</f>
        <v>628.05</v>
      </c>
      <c r="J6" s="199" t="n">
        <v>0.89</v>
      </c>
      <c r="K6" s="199" t="n">
        <v>0.87</v>
      </c>
      <c r="L6" s="199" t="n">
        <v>8.59</v>
      </c>
      <c r="M6" s="199" t="n">
        <v>8.64</v>
      </c>
      <c r="N6" s="199" t="n">
        <v>0.84</v>
      </c>
      <c r="O6" s="199" t="n">
        <f aca="false">SUM(J6:N6)</f>
        <v>19.83</v>
      </c>
      <c r="P6" s="35" t="n">
        <f aca="false">SUM(G6,F6,E6,D6,C6)</f>
        <v>644.94</v>
      </c>
      <c r="Q6" s="35" t="n">
        <f aca="false">P6-O6</f>
        <v>625.11</v>
      </c>
      <c r="R6" s="200" t="n">
        <f aca="false">I6-Q6</f>
        <v>2.93999999999994</v>
      </c>
    </row>
    <row r="7" customFormat="false" ht="15.75" hidden="false" customHeight="true" outlineLevel="0" collapsed="false">
      <c r="A7" s="201" t="n">
        <v>6</v>
      </c>
      <c r="B7" s="197" t="n">
        <v>719.25</v>
      </c>
      <c r="C7" s="197" t="n">
        <v>24.07</v>
      </c>
      <c r="D7" s="197" t="n">
        <v>36.07</v>
      </c>
      <c r="E7" s="197" t="n">
        <v>88.59</v>
      </c>
      <c r="F7" s="197" t="n">
        <v>318.11</v>
      </c>
      <c r="G7" s="197" t="n">
        <v>262.52</v>
      </c>
      <c r="H7" s="199" t="n">
        <v>7.1</v>
      </c>
      <c r="I7" s="199" t="n">
        <f aca="false">B7-H7</f>
        <v>712.15</v>
      </c>
      <c r="J7" s="199" t="n">
        <v>0.85</v>
      </c>
      <c r="K7" s="199" t="n">
        <v>0.88</v>
      </c>
      <c r="L7" s="199" t="n">
        <v>0.84</v>
      </c>
      <c r="M7" s="199" t="n">
        <v>8.67</v>
      </c>
      <c r="N7" s="199" t="n">
        <v>8.59</v>
      </c>
      <c r="O7" s="199" t="n">
        <f aca="false">SUM(J7:N7)</f>
        <v>19.83</v>
      </c>
      <c r="P7" s="35" t="n">
        <f aca="false">SUM(G7,F7,E7,D7,C7)</f>
        <v>729.36</v>
      </c>
      <c r="Q7" s="35" t="n">
        <f aca="false">P7-O7</f>
        <v>709.53</v>
      </c>
      <c r="R7" s="200" t="n">
        <f aca="false">I7-Q7</f>
        <v>2.61999999999989</v>
      </c>
    </row>
    <row r="8" customFormat="false" ht="15.75" hidden="false" customHeight="true" outlineLevel="0" collapsed="false">
      <c r="A8" s="201" t="n">
        <v>7</v>
      </c>
      <c r="B8" s="197" t="n">
        <v>1094.5</v>
      </c>
      <c r="C8" s="197" t="n">
        <v>23.77</v>
      </c>
      <c r="D8" s="197" t="n">
        <v>80.75</v>
      </c>
      <c r="E8" s="197" t="n">
        <v>328.23</v>
      </c>
      <c r="F8" s="197" t="n">
        <v>523.99</v>
      </c>
      <c r="G8" s="197" t="n">
        <v>148.46</v>
      </c>
      <c r="H8" s="199" t="n">
        <v>7.01</v>
      </c>
      <c r="I8" s="199" t="n">
        <f aca="false">B8-H8</f>
        <v>1087.49</v>
      </c>
      <c r="J8" s="199" t="n">
        <v>0.84</v>
      </c>
      <c r="K8" s="199" t="n">
        <v>0.84</v>
      </c>
      <c r="L8" s="199" t="n">
        <v>8.49</v>
      </c>
      <c r="M8" s="199" t="n">
        <v>8.55</v>
      </c>
      <c r="N8" s="199" t="n">
        <v>0.85</v>
      </c>
      <c r="O8" s="199" t="n">
        <f aca="false">SUM(J8:N8)</f>
        <v>19.57</v>
      </c>
      <c r="P8" s="35" t="n">
        <f aca="false">SUM(G8,F8,E8,D8,C8)</f>
        <v>1105.2</v>
      </c>
      <c r="Q8" s="35" t="n">
        <f aca="false">P8-O8</f>
        <v>1085.63</v>
      </c>
      <c r="R8" s="200" t="n">
        <f aca="false">I8-Q8</f>
        <v>1.8599999999999</v>
      </c>
    </row>
    <row r="9" customFormat="false" ht="15.75" hidden="false" customHeight="true" outlineLevel="0" collapsed="false">
      <c r="A9" s="201" t="n">
        <v>8</v>
      </c>
      <c r="B9" s="197" t="n">
        <v>1435.03</v>
      </c>
      <c r="C9" s="197" t="n">
        <v>60.32</v>
      </c>
      <c r="D9" s="197" t="n">
        <v>139.56</v>
      </c>
      <c r="E9" s="197" t="n">
        <v>453.67</v>
      </c>
      <c r="F9" s="197" t="n">
        <v>630.35</v>
      </c>
      <c r="G9" s="197" t="n">
        <v>157.96</v>
      </c>
      <c r="H9" s="199" t="n">
        <v>8.89</v>
      </c>
      <c r="I9" s="199" t="n">
        <f aca="false">B9-H9</f>
        <v>1426.14</v>
      </c>
      <c r="J9" s="199" t="n">
        <v>0.84</v>
      </c>
      <c r="K9" s="199" t="n">
        <v>0.84</v>
      </c>
      <c r="L9" s="199" t="n">
        <v>8.42</v>
      </c>
      <c r="M9" s="199" t="n">
        <v>8.57</v>
      </c>
      <c r="N9" s="199" t="n">
        <v>0.83</v>
      </c>
      <c r="O9" s="199" t="n">
        <f aca="false">SUM(J9:N9)</f>
        <v>19.5</v>
      </c>
      <c r="P9" s="35" t="n">
        <f aca="false">SUM(G9,F9,E9,D9,C9)</f>
        <v>1441.86</v>
      </c>
      <c r="Q9" s="35" t="n">
        <f aca="false">P9-O9</f>
        <v>1422.36</v>
      </c>
      <c r="R9" s="200" t="n">
        <f aca="false">I9-Q9</f>
        <v>3.77999999999997</v>
      </c>
    </row>
    <row r="10" customFormat="false" ht="15.75" hidden="false" customHeight="true" outlineLevel="0" collapsed="false">
      <c r="A10" s="201" t="n">
        <v>9</v>
      </c>
      <c r="B10" s="197" t="n">
        <v>1217.28</v>
      </c>
      <c r="C10" s="197" t="n">
        <v>50.17</v>
      </c>
      <c r="D10" s="197" t="n">
        <v>126.47</v>
      </c>
      <c r="E10" s="197" t="n">
        <v>412.52</v>
      </c>
      <c r="F10" s="197" t="n">
        <v>418.07</v>
      </c>
      <c r="G10" s="197" t="n">
        <v>226.54</v>
      </c>
      <c r="H10" s="199" t="n">
        <v>8.43</v>
      </c>
      <c r="I10" s="199" t="n">
        <f aca="false">B10-H10</f>
        <v>1208.85</v>
      </c>
      <c r="J10" s="199" t="n">
        <v>0.86</v>
      </c>
      <c r="K10" s="199" t="n">
        <v>0.84</v>
      </c>
      <c r="L10" s="199" t="n">
        <v>8.1</v>
      </c>
      <c r="M10" s="199" t="n">
        <v>8.37</v>
      </c>
      <c r="N10" s="199" t="n">
        <v>8.4</v>
      </c>
      <c r="O10" s="199" t="n">
        <f aca="false">SUM(J10:N10)</f>
        <v>26.57</v>
      </c>
      <c r="P10" s="35" t="n">
        <f aca="false">SUM(G10,F10,E10,D10,C10)</f>
        <v>1233.77</v>
      </c>
      <c r="Q10" s="35" t="n">
        <f aca="false">P10-O10</f>
        <v>1207.2</v>
      </c>
      <c r="R10" s="200" t="n">
        <f aca="false">I10-Q10</f>
        <v>1.64999999999964</v>
      </c>
    </row>
    <row r="11" customFormat="false" ht="15.75" hidden="false" customHeight="true" outlineLevel="0" collapsed="false">
      <c r="A11" s="201" t="n">
        <v>10</v>
      </c>
      <c r="B11" s="197" t="n">
        <v>1213.99</v>
      </c>
      <c r="C11" s="197" t="n">
        <v>63.54</v>
      </c>
      <c r="D11" s="197" t="n">
        <v>194.74</v>
      </c>
      <c r="E11" s="197" t="n">
        <v>422.61</v>
      </c>
      <c r="F11" s="197" t="n">
        <v>363.94</v>
      </c>
      <c r="G11" s="197" t="n">
        <v>184.28</v>
      </c>
      <c r="H11" s="199" t="n">
        <v>8.91</v>
      </c>
      <c r="I11" s="199" t="n">
        <f aca="false">B11-H11</f>
        <v>1205.08</v>
      </c>
      <c r="J11" s="199" t="n">
        <v>0.88</v>
      </c>
      <c r="K11" s="199" t="n">
        <v>8.16</v>
      </c>
      <c r="L11" s="199" t="n">
        <v>8.04</v>
      </c>
      <c r="M11" s="199" t="n">
        <v>8.12</v>
      </c>
      <c r="N11" s="199" t="n">
        <v>0.84</v>
      </c>
      <c r="O11" s="199" t="n">
        <f aca="false">SUM(J11:N11)</f>
        <v>26.04</v>
      </c>
      <c r="P11" s="35" t="n">
        <f aca="false">SUM(G11,F11,E11,D11,C11)</f>
        <v>1229.11</v>
      </c>
      <c r="Q11" s="35" t="n">
        <f aca="false">P11-O11</f>
        <v>1203.07</v>
      </c>
      <c r="R11" s="200" t="n">
        <f aca="false">I11-Q11</f>
        <v>2.00999999999976</v>
      </c>
    </row>
    <row r="12" customFormat="false" ht="15.75" hidden="false" customHeight="true" outlineLevel="0" collapsed="false">
      <c r="A12" s="201" t="n">
        <v>11</v>
      </c>
      <c r="B12" s="197" t="n">
        <v>1198.3</v>
      </c>
      <c r="C12" s="197" t="n">
        <v>59.08</v>
      </c>
      <c r="D12" s="197" t="n">
        <v>121.27</v>
      </c>
      <c r="E12" s="197" t="n">
        <v>266.4</v>
      </c>
      <c r="F12" s="197" t="n">
        <v>538.08</v>
      </c>
      <c r="G12" s="197" t="n">
        <v>227.69</v>
      </c>
      <c r="H12" s="199" t="n">
        <v>8.84</v>
      </c>
      <c r="I12" s="199" t="n">
        <f aca="false">B12-H12</f>
        <v>1189.46</v>
      </c>
      <c r="J12" s="199" t="n">
        <v>0.84</v>
      </c>
      <c r="K12" s="199" t="n">
        <v>0.85</v>
      </c>
      <c r="L12" s="199" t="n">
        <v>8.06</v>
      </c>
      <c r="M12" s="199" t="n">
        <v>8.04</v>
      </c>
      <c r="N12" s="199" t="n">
        <v>8.04</v>
      </c>
      <c r="O12" s="199" t="n">
        <f aca="false">SUM(J12:N12)</f>
        <v>25.83</v>
      </c>
      <c r="P12" s="35" t="n">
        <f aca="false">SUM(G12,F12,E12,D12,C12)</f>
        <v>1212.52</v>
      </c>
      <c r="Q12" s="35" t="n">
        <f aca="false">P12-O12</f>
        <v>1186.69</v>
      </c>
      <c r="R12" s="200" t="n">
        <f aca="false">I12-Q12</f>
        <v>2.76999999999998</v>
      </c>
    </row>
    <row r="13" customFormat="false" ht="15.75" hidden="false" customHeight="true" outlineLevel="0" collapsed="false">
      <c r="A13" s="201" t="n">
        <v>12</v>
      </c>
      <c r="B13" s="197" t="n">
        <v>1296.41</v>
      </c>
      <c r="C13" s="197" t="n">
        <v>51.39</v>
      </c>
      <c r="D13" s="197" t="n">
        <v>171.59</v>
      </c>
      <c r="E13" s="197" t="n">
        <v>531.55</v>
      </c>
      <c r="F13" s="197" t="n">
        <v>402.77</v>
      </c>
      <c r="G13" s="197" t="n">
        <v>149.19</v>
      </c>
      <c r="H13" s="199" t="n">
        <v>6.68</v>
      </c>
      <c r="I13" s="199" t="n">
        <f aca="false">B13-H13</f>
        <v>1289.73</v>
      </c>
      <c r="J13" s="199" t="n">
        <v>0.85</v>
      </c>
      <c r="K13" s="199" t="n">
        <v>0.84</v>
      </c>
      <c r="L13" s="199" t="n">
        <v>8.04</v>
      </c>
      <c r="M13" s="199" t="n">
        <v>8.04</v>
      </c>
      <c r="N13" s="199" t="n">
        <v>0.84</v>
      </c>
      <c r="O13" s="199" t="n">
        <f aca="false">SUM(J13:N13)</f>
        <v>18.61</v>
      </c>
      <c r="P13" s="35" t="n">
        <f aca="false">SUM(G13,F13,E13,D13,C13)</f>
        <v>1306.49</v>
      </c>
      <c r="Q13" s="35" t="n">
        <f aca="false">P13-O13</f>
        <v>1287.88</v>
      </c>
      <c r="R13" s="200" t="n">
        <f aca="false">I13-Q13</f>
        <v>1.84999999999991</v>
      </c>
    </row>
    <row r="14" customFormat="false" ht="15.75" hidden="false" customHeight="true" outlineLevel="0" collapsed="false">
      <c r="A14" s="201" t="n">
        <v>13</v>
      </c>
      <c r="B14" s="197" t="n">
        <v>1088.43</v>
      </c>
      <c r="C14" s="197" t="n">
        <v>62.48</v>
      </c>
      <c r="D14" s="197" t="n">
        <v>107.69</v>
      </c>
      <c r="E14" s="197" t="n">
        <v>194.55</v>
      </c>
      <c r="F14" s="197" t="n">
        <v>278</v>
      </c>
      <c r="G14" s="197" t="n">
        <v>462.1</v>
      </c>
      <c r="H14" s="199" t="n">
        <v>8.56</v>
      </c>
      <c r="I14" s="199" t="n">
        <f aca="false">B14-H14</f>
        <v>1079.87</v>
      </c>
      <c r="J14" s="199" t="n">
        <v>0.84</v>
      </c>
      <c r="K14" s="199" t="n">
        <v>0.84</v>
      </c>
      <c r="L14" s="199" t="n">
        <v>8.04</v>
      </c>
      <c r="M14" s="199" t="n">
        <v>8.06</v>
      </c>
      <c r="N14" s="199" t="n">
        <v>8.04</v>
      </c>
      <c r="O14" s="199" t="n">
        <f aca="false">SUM(J14:N14)</f>
        <v>25.82</v>
      </c>
      <c r="P14" s="35" t="n">
        <f aca="false">SUM(G14,F14,E14,D14,C14)</f>
        <v>1104.82</v>
      </c>
      <c r="Q14" s="35" t="n">
        <f aca="false">P14-O14</f>
        <v>1079</v>
      </c>
      <c r="R14" s="200" t="n">
        <f aca="false">I14-Q14</f>
        <v>0.869999999999891</v>
      </c>
    </row>
    <row r="15" customFormat="false" ht="15.75" hidden="false" customHeight="true" outlineLevel="0" collapsed="false">
      <c r="A15" s="201" t="n">
        <v>14</v>
      </c>
      <c r="B15" s="197" t="n">
        <v>1229.31</v>
      </c>
      <c r="C15" s="197" t="n">
        <v>38.21</v>
      </c>
      <c r="D15" s="197" t="n">
        <v>174.07</v>
      </c>
      <c r="E15" s="197" t="n">
        <v>486.79</v>
      </c>
      <c r="F15" s="197" t="n">
        <v>413.4</v>
      </c>
      <c r="G15" s="197" t="n">
        <v>127.09</v>
      </c>
      <c r="H15" s="199" t="n">
        <v>8.02</v>
      </c>
      <c r="I15" s="199" t="n">
        <f aca="false">B15-H15</f>
        <v>1221.29</v>
      </c>
      <c r="J15" s="199" t="n">
        <v>0.84</v>
      </c>
      <c r="K15" s="199" t="n">
        <v>0.86</v>
      </c>
      <c r="L15" s="199" t="n">
        <v>8.08</v>
      </c>
      <c r="M15" s="199" t="n">
        <v>8.05</v>
      </c>
      <c r="N15" s="199" t="n">
        <v>0.88</v>
      </c>
      <c r="O15" s="199" t="n">
        <f aca="false">SUM(J15:N15)</f>
        <v>18.71</v>
      </c>
      <c r="P15" s="35" t="n">
        <f aca="false">SUM(G15,F15,E15,D15,C15)</f>
        <v>1239.56</v>
      </c>
      <c r="Q15" s="35" t="n">
        <f aca="false">P15-O15</f>
        <v>1220.85</v>
      </c>
      <c r="R15" s="200" t="n">
        <f aca="false">I15-Q15</f>
        <v>0.440000000000055</v>
      </c>
    </row>
    <row r="16" customFormat="false" ht="15.75" hidden="false" customHeight="true" outlineLevel="0" collapsed="false">
      <c r="A16" s="201" t="n">
        <v>15</v>
      </c>
      <c r="B16" s="197" t="n">
        <v>832.55</v>
      </c>
      <c r="C16" s="197" t="n">
        <v>24.19</v>
      </c>
      <c r="D16" s="197" t="n">
        <v>45.01</v>
      </c>
      <c r="E16" s="197" t="n">
        <v>132.89</v>
      </c>
      <c r="F16" s="197" t="n">
        <v>362.36</v>
      </c>
      <c r="G16" s="197" t="n">
        <v>266.25</v>
      </c>
      <c r="H16" s="199" t="n">
        <v>8.39</v>
      </c>
      <c r="I16" s="199" t="n">
        <f aca="false">B16-H16</f>
        <v>824.16</v>
      </c>
      <c r="J16" s="199" t="n">
        <v>0.86</v>
      </c>
      <c r="K16" s="199" t="n">
        <v>0.85</v>
      </c>
      <c r="L16" s="199" t="n">
        <v>2.89</v>
      </c>
      <c r="M16" s="199" t="n">
        <v>2.86</v>
      </c>
      <c r="N16" s="199" t="n">
        <v>0.86</v>
      </c>
      <c r="O16" s="199" t="n">
        <f aca="false">SUM(J16:N16)</f>
        <v>8.32</v>
      </c>
      <c r="P16" s="35" t="n">
        <f aca="false">SUM(G16,F16,E16,D16,C16)</f>
        <v>830.7</v>
      </c>
      <c r="Q16" s="35" t="n">
        <f aca="false">P16-O16</f>
        <v>822.38</v>
      </c>
      <c r="R16" s="200" t="n">
        <f aca="false">I16-Q16</f>
        <v>1.77999999999997</v>
      </c>
    </row>
    <row r="17" customFormat="false" ht="15.75" hidden="false" customHeight="true" outlineLevel="0" collapsed="false">
      <c r="A17" s="201" t="n">
        <v>16</v>
      </c>
      <c r="B17" s="197" t="n">
        <v>701.07</v>
      </c>
      <c r="C17" s="197" t="n">
        <v>33.35</v>
      </c>
      <c r="D17" s="197" t="n">
        <v>57.12</v>
      </c>
      <c r="E17" s="197" t="n">
        <v>133.28</v>
      </c>
      <c r="F17" s="197" t="n">
        <v>314.02</v>
      </c>
      <c r="G17" s="197" t="n">
        <v>162.46</v>
      </c>
      <c r="H17" s="199" t="n">
        <v>8.65</v>
      </c>
      <c r="I17" s="199" t="n">
        <f aca="false">B17-H17</f>
        <v>692.42</v>
      </c>
      <c r="J17" s="199" t="n">
        <v>0.84</v>
      </c>
      <c r="K17" s="199" t="n">
        <v>0.88</v>
      </c>
      <c r="L17" s="199" t="n">
        <v>0.88</v>
      </c>
      <c r="M17" s="199" t="n">
        <v>2.86</v>
      </c>
      <c r="N17" s="199" t="n">
        <v>2.9</v>
      </c>
      <c r="O17" s="199" t="n">
        <f aca="false">SUM(J17:N17)</f>
        <v>8.36</v>
      </c>
      <c r="P17" s="35" t="n">
        <f aca="false">SUM(G17,F17,E17,D17,C17)</f>
        <v>700.23</v>
      </c>
      <c r="Q17" s="35" t="n">
        <f aca="false">P17-O17</f>
        <v>691.87</v>
      </c>
      <c r="R17" s="200" t="n">
        <f aca="false">I17-Q17</f>
        <v>0.550000000000068</v>
      </c>
    </row>
    <row r="18" customFormat="false" ht="15.75" hidden="false" customHeight="true" outlineLevel="0" collapsed="false">
      <c r="A18" s="201" t="n">
        <v>17</v>
      </c>
      <c r="B18" s="197" t="n">
        <v>762.51</v>
      </c>
      <c r="C18" s="197" t="n">
        <v>30.09</v>
      </c>
      <c r="D18" s="197" t="n">
        <v>52.2</v>
      </c>
      <c r="E18" s="197" t="n">
        <v>104.01</v>
      </c>
      <c r="F18" s="197" t="n">
        <v>310.73</v>
      </c>
      <c r="G18" s="197" t="n">
        <v>264.63</v>
      </c>
      <c r="H18" s="199" t="n">
        <v>8.91</v>
      </c>
      <c r="I18" s="199" t="n">
        <f aca="false">B18-H18</f>
        <v>753.6</v>
      </c>
      <c r="J18" s="199" t="n">
        <v>0.89</v>
      </c>
      <c r="K18" s="199" t="n">
        <v>0.84</v>
      </c>
      <c r="L18" s="199" t="n">
        <v>0.86</v>
      </c>
      <c r="M18" s="199" t="n">
        <v>2.88</v>
      </c>
      <c r="N18" s="199" t="n">
        <v>2.94</v>
      </c>
      <c r="O18" s="199" t="n">
        <f aca="false">SUM(J18:N18)</f>
        <v>8.41</v>
      </c>
      <c r="P18" s="35" t="n">
        <f aca="false">SUM(G18,F18,E18,D18,C18)</f>
        <v>761.66</v>
      </c>
      <c r="Q18" s="35" t="n">
        <f aca="false">P18-O18</f>
        <v>753.25</v>
      </c>
      <c r="R18" s="200" t="n">
        <f aca="false">I18-Q18</f>
        <v>0.349999999999909</v>
      </c>
    </row>
    <row r="19" customFormat="false" ht="15.75" hidden="false" customHeight="true" outlineLevel="0" collapsed="false">
      <c r="A19" s="201" t="n">
        <v>18</v>
      </c>
      <c r="B19" s="197" t="n">
        <v>989.32</v>
      </c>
      <c r="C19" s="197" t="n">
        <v>22.6</v>
      </c>
      <c r="D19" s="197" t="n">
        <v>47.61</v>
      </c>
      <c r="E19" s="197" t="n">
        <v>332.6</v>
      </c>
      <c r="F19" s="197" t="n">
        <v>483.73</v>
      </c>
      <c r="G19" s="197" t="n">
        <v>101.78</v>
      </c>
      <c r="H19" s="199" t="n">
        <v>8.53</v>
      </c>
      <c r="I19" s="199" t="n">
        <f aca="false">B19-H19</f>
        <v>980.79</v>
      </c>
      <c r="J19" s="199" t="n">
        <v>0.86</v>
      </c>
      <c r="K19" s="199" t="n">
        <v>0.86</v>
      </c>
      <c r="L19" s="199" t="n">
        <v>2.87</v>
      </c>
      <c r="M19" s="199" t="n">
        <v>2.86</v>
      </c>
      <c r="N19" s="199" t="n">
        <v>0.84</v>
      </c>
      <c r="O19" s="199" t="n">
        <f aca="false">SUM(J19:N19)</f>
        <v>8.29</v>
      </c>
      <c r="P19" s="35" t="n">
        <f aca="false">SUM(G19,F19,E19,D19,C19)</f>
        <v>988.32</v>
      </c>
      <c r="Q19" s="35" t="n">
        <f aca="false">P19-O19</f>
        <v>980.03</v>
      </c>
      <c r="R19" s="200" t="n">
        <f aca="false">I19-Q19</f>
        <v>0.759999999999991</v>
      </c>
    </row>
    <row r="20" customFormat="false" ht="15.75" hidden="false" customHeight="true" outlineLevel="0" collapsed="false">
      <c r="A20" s="201" t="n">
        <v>19</v>
      </c>
      <c r="B20" s="197" t="n">
        <v>831.82</v>
      </c>
      <c r="C20" s="197" t="n">
        <v>29.67</v>
      </c>
      <c r="D20" s="197" t="n">
        <v>65.49</v>
      </c>
      <c r="E20" s="197" t="n">
        <v>321.04</v>
      </c>
      <c r="F20" s="197" t="n">
        <v>310.52</v>
      </c>
      <c r="G20" s="197" t="n">
        <v>104.43</v>
      </c>
      <c r="H20" s="199" t="n">
        <v>7.4</v>
      </c>
      <c r="I20" s="199" t="n">
        <f aca="false">B20-H20</f>
        <v>824.42</v>
      </c>
      <c r="J20" s="199" t="n">
        <v>0.84</v>
      </c>
      <c r="K20" s="199" t="n">
        <v>0.84</v>
      </c>
      <c r="L20" s="199" t="n">
        <v>2.86</v>
      </c>
      <c r="M20" s="199" t="n">
        <v>2.86</v>
      </c>
      <c r="N20" s="199" t="n">
        <v>0.84</v>
      </c>
      <c r="O20" s="199" t="n">
        <f aca="false">SUM(J20:N20)</f>
        <v>8.24</v>
      </c>
      <c r="P20" s="35" t="n">
        <f aca="false">SUM(G20,F20,E20,D20,C20)</f>
        <v>831.15</v>
      </c>
      <c r="Q20" s="35" t="n">
        <f aca="false">P20-O20</f>
        <v>822.91</v>
      </c>
      <c r="R20" s="200" t="n">
        <f aca="false">I20-Q20</f>
        <v>1.5100000000001</v>
      </c>
    </row>
    <row r="21" customFormat="false" ht="15.75" hidden="false" customHeight="true" outlineLevel="0" collapsed="false">
      <c r="A21" s="201" t="n">
        <v>20</v>
      </c>
      <c r="B21" s="197" t="n">
        <v>631.56</v>
      </c>
      <c r="C21" s="197" t="n">
        <v>19.26</v>
      </c>
      <c r="D21" s="197" t="n">
        <v>26.42</v>
      </c>
      <c r="E21" s="197" t="n">
        <v>85.48</v>
      </c>
      <c r="F21" s="197" t="n">
        <v>334.41</v>
      </c>
      <c r="G21" s="197" t="n">
        <v>162.77</v>
      </c>
      <c r="H21" s="199" t="n">
        <v>8.52</v>
      </c>
      <c r="I21" s="199" t="n">
        <f aca="false">B21-H21</f>
        <v>623.04</v>
      </c>
      <c r="J21" s="199" t="n">
        <v>0.89</v>
      </c>
      <c r="K21" s="199" t="n">
        <v>0.85</v>
      </c>
      <c r="L21" s="199" t="n">
        <v>0.86</v>
      </c>
      <c r="M21" s="199" t="n">
        <v>2.92</v>
      </c>
      <c r="N21" s="199" t="n">
        <v>0.87</v>
      </c>
      <c r="O21" s="199" t="n">
        <f aca="false">SUM(J21:N21)</f>
        <v>6.39</v>
      </c>
      <c r="P21" s="35" t="n">
        <f aca="false">SUM(G21,F21,E21,D21,C21)</f>
        <v>628.34</v>
      </c>
      <c r="Q21" s="35" t="n">
        <f aca="false">P21-O21</f>
        <v>621.95</v>
      </c>
      <c r="R21" s="200" t="n">
        <f aca="false">I21-Q21</f>
        <v>1.08999999999992</v>
      </c>
    </row>
    <row r="22" customFormat="false" ht="15.75" hidden="false" customHeight="true" outlineLevel="0" collapsed="false">
      <c r="A22" s="201" t="n">
        <v>21</v>
      </c>
      <c r="B22" s="197" t="n">
        <v>750.77</v>
      </c>
      <c r="C22" s="197" t="n">
        <v>51.15</v>
      </c>
      <c r="D22" s="197" t="n">
        <v>78.18</v>
      </c>
      <c r="E22" s="197" t="n">
        <v>171.88</v>
      </c>
      <c r="F22" s="197" t="n">
        <v>317.22</v>
      </c>
      <c r="G22" s="197" t="n">
        <v>133.12</v>
      </c>
      <c r="H22" s="199" t="n">
        <v>8.01</v>
      </c>
      <c r="I22" s="199" t="n">
        <f aca="false">B22-H22</f>
        <v>742.76</v>
      </c>
      <c r="J22" s="199" t="n">
        <v>0.86</v>
      </c>
      <c r="K22" s="199" t="n">
        <v>0.88</v>
      </c>
      <c r="L22" s="199" t="n">
        <v>2.87</v>
      </c>
      <c r="M22" s="199" t="n">
        <v>2.88</v>
      </c>
      <c r="N22" s="199" t="n">
        <v>2.89</v>
      </c>
      <c r="O22" s="199" t="n">
        <f aca="false">SUM(J22:N22)</f>
        <v>10.38</v>
      </c>
      <c r="P22" s="35" t="n">
        <f aca="false">SUM(G22,F22,E22,D22,C22)</f>
        <v>751.55</v>
      </c>
      <c r="Q22" s="35" t="n">
        <f aca="false">P22-O22</f>
        <v>741.17</v>
      </c>
      <c r="R22" s="200" t="n">
        <f aca="false">I22-Q22</f>
        <v>1.58999999999992</v>
      </c>
    </row>
    <row r="23" customFormat="false" ht="15.75" hidden="false" customHeight="true" outlineLevel="0" collapsed="false">
      <c r="A23" s="202" t="n">
        <v>22</v>
      </c>
      <c r="B23" s="203" t="n">
        <v>768.44</v>
      </c>
      <c r="C23" s="203" t="n">
        <v>11.33</v>
      </c>
      <c r="D23" s="203" t="n">
        <v>29.67</v>
      </c>
      <c r="E23" s="203" t="n">
        <v>296.54</v>
      </c>
      <c r="F23" s="203" t="n">
        <v>353.93</v>
      </c>
      <c r="G23" s="203" t="n">
        <v>75.63</v>
      </c>
      <c r="H23" s="35" t="n">
        <f aca="false">SUM(C23:G23)</f>
        <v>767.1</v>
      </c>
      <c r="I23" s="200" t="n">
        <f aca="false">B23-H23</f>
        <v>1.34000000000003</v>
      </c>
    </row>
    <row r="24" customFormat="false" ht="15.75" hidden="false" customHeight="true" outlineLevel="0" collapsed="false">
      <c r="A24" s="202" t="n">
        <v>23</v>
      </c>
      <c r="B24" s="203" t="n">
        <v>1235.29</v>
      </c>
      <c r="C24" s="203" t="n">
        <v>12.48</v>
      </c>
      <c r="D24" s="203" t="n">
        <v>38.19</v>
      </c>
      <c r="E24" s="203" t="n">
        <v>796.36</v>
      </c>
      <c r="F24" s="203" t="n">
        <v>338.02</v>
      </c>
      <c r="G24" s="203" t="n">
        <v>49.18</v>
      </c>
      <c r="H24" s="35" t="n">
        <f aca="false">SUM(C24:G24)</f>
        <v>1234.23</v>
      </c>
      <c r="I24" s="200" t="n">
        <f aca="false">B24-H24</f>
        <v>1.05999999999995</v>
      </c>
    </row>
    <row r="25" customFormat="false" ht="15.75" hidden="false" customHeight="true" outlineLevel="0" collapsed="false">
      <c r="A25" s="202" t="n">
        <v>24</v>
      </c>
      <c r="B25" s="203" t="n">
        <v>738.21</v>
      </c>
      <c r="C25" s="203" t="n">
        <v>21.83</v>
      </c>
      <c r="D25" s="203" t="n">
        <v>49.69</v>
      </c>
      <c r="E25" s="203" t="n">
        <v>246.56</v>
      </c>
      <c r="F25" s="203" t="n">
        <v>328.36</v>
      </c>
      <c r="G25" s="203" t="n">
        <v>90.74</v>
      </c>
      <c r="H25" s="35" t="n">
        <f aca="false">SUM(C25:G25)</f>
        <v>737.18</v>
      </c>
      <c r="I25" s="200" t="n">
        <f aca="false">B25-H25</f>
        <v>1.02999999999997</v>
      </c>
    </row>
    <row r="26" customFormat="false" ht="15.75" hidden="false" customHeight="true" outlineLevel="0" collapsed="false">
      <c r="A26" s="202" t="n">
        <v>25</v>
      </c>
      <c r="B26" s="203" t="n">
        <v>644.7</v>
      </c>
      <c r="C26" s="203" t="n">
        <v>15.33</v>
      </c>
      <c r="D26" s="203" t="n">
        <v>39.81</v>
      </c>
      <c r="E26" s="203" t="n">
        <v>199.78</v>
      </c>
      <c r="F26" s="203" t="n">
        <v>295.29</v>
      </c>
      <c r="G26" s="203" t="n">
        <v>93.29</v>
      </c>
      <c r="H26" s="35" t="n">
        <f aca="false">SUM(C26:G26)</f>
        <v>643.5</v>
      </c>
      <c r="I26" s="200" t="n">
        <f aca="false">B26-H26</f>
        <v>1.20000000000005</v>
      </c>
    </row>
    <row r="27" customFormat="false" ht="15.75" hidden="false" customHeight="true" outlineLevel="0" collapsed="false">
      <c r="A27" s="202" t="n">
        <v>26</v>
      </c>
      <c r="B27" s="203" t="n">
        <v>406.05</v>
      </c>
      <c r="C27" s="203" t="n">
        <v>13.14</v>
      </c>
      <c r="D27" s="203" t="n">
        <v>23.38</v>
      </c>
      <c r="E27" s="203" t="n">
        <v>76.78</v>
      </c>
      <c r="F27" s="203" t="n">
        <v>213.16</v>
      </c>
      <c r="G27" s="203" t="n">
        <v>78.33</v>
      </c>
      <c r="H27" s="35" t="n">
        <f aca="false">SUM(C27:G27)</f>
        <v>404.79</v>
      </c>
      <c r="I27" s="200" t="n">
        <f aca="false">B27-H27</f>
        <v>1.26000000000005</v>
      </c>
    </row>
    <row r="28" customFormat="false" ht="15.75" hidden="false" customHeight="true" outlineLevel="0" collapsed="false">
      <c r="A28" s="202" t="n">
        <v>27</v>
      </c>
      <c r="B28" s="203" t="n">
        <v>878.01</v>
      </c>
      <c r="C28" s="203" t="n">
        <v>30.93</v>
      </c>
      <c r="D28" s="203" t="n">
        <v>75.41</v>
      </c>
      <c r="E28" s="203" t="n">
        <v>337.11</v>
      </c>
      <c r="F28" s="203" t="n">
        <v>316.36</v>
      </c>
      <c r="G28" s="203" t="n">
        <v>116.76</v>
      </c>
      <c r="H28" s="35" t="n">
        <f aca="false">SUM(C28:G28)</f>
        <v>876.57</v>
      </c>
      <c r="I28" s="200" t="n">
        <f aca="false">B28-H28</f>
        <v>1.43999999999994</v>
      </c>
    </row>
    <row r="29" customFormat="false" ht="15.75" hidden="false" customHeight="true" outlineLevel="0" collapsed="false">
      <c r="A29" s="202" t="n">
        <v>28</v>
      </c>
      <c r="B29" s="203" t="n">
        <v>832.62</v>
      </c>
      <c r="C29" s="203" t="n">
        <v>21.77</v>
      </c>
      <c r="D29" s="203" t="n">
        <v>61.71</v>
      </c>
      <c r="E29" s="203" t="n">
        <v>264.81</v>
      </c>
      <c r="F29" s="203" t="n">
        <v>343.55</v>
      </c>
      <c r="G29" s="203" t="n">
        <v>139.77</v>
      </c>
      <c r="H29" s="35" t="n">
        <f aca="false">SUM(C29:G29)</f>
        <v>831.61</v>
      </c>
      <c r="I29" s="200" t="n">
        <f aca="false">B29-H29</f>
        <v>1.00999999999999</v>
      </c>
    </row>
    <row r="30" customFormat="false" ht="15.75" hidden="false" customHeight="true" outlineLevel="0" collapsed="false">
      <c r="A30" s="202" t="n">
        <v>29</v>
      </c>
      <c r="B30" s="203" t="n">
        <v>780.72</v>
      </c>
      <c r="C30" s="203" t="n">
        <v>22.58</v>
      </c>
      <c r="D30" s="203" t="n">
        <v>48.99</v>
      </c>
      <c r="E30" s="203" t="n">
        <v>304.32</v>
      </c>
      <c r="F30" s="203" t="n">
        <v>307.38</v>
      </c>
      <c r="G30" s="203" t="n">
        <v>96.33</v>
      </c>
      <c r="H30" s="35" t="n">
        <f aca="false">SUM(C30:G30)</f>
        <v>779.6</v>
      </c>
      <c r="I30" s="200" t="n">
        <f aca="false">B30-H30</f>
        <v>1.12</v>
      </c>
    </row>
    <row r="31" customFormat="false" ht="15.75" hidden="false" customHeight="true" outlineLevel="0" collapsed="false">
      <c r="A31" s="202" t="n">
        <v>30</v>
      </c>
      <c r="B31" s="203" t="n">
        <v>926.91</v>
      </c>
      <c r="C31" s="203" t="n">
        <v>45.3</v>
      </c>
      <c r="D31" s="203" t="n">
        <v>104.24</v>
      </c>
      <c r="E31" s="203" t="n">
        <v>401.54</v>
      </c>
      <c r="F31" s="203" t="n">
        <v>288.18</v>
      </c>
      <c r="G31" s="203" t="n">
        <v>86.55</v>
      </c>
      <c r="H31" s="35" t="n">
        <f aca="false">SUM(C31:G31)</f>
        <v>925.81</v>
      </c>
      <c r="I31" s="200" t="n">
        <f aca="false">B31-H31</f>
        <v>1.10000000000002</v>
      </c>
    </row>
    <row r="32" customFormat="false" ht="15.75" hidden="false" customHeight="true" outlineLevel="0" collapsed="false">
      <c r="A32" s="202" t="n">
        <v>31</v>
      </c>
      <c r="B32" s="203" t="n">
        <v>1128.84</v>
      </c>
      <c r="C32" s="203" t="n">
        <v>22.75</v>
      </c>
      <c r="D32" s="203" t="n">
        <v>140.82</v>
      </c>
      <c r="E32" s="203" t="n">
        <v>584.13</v>
      </c>
      <c r="F32" s="203" t="n">
        <v>311.48</v>
      </c>
      <c r="G32" s="203" t="n">
        <v>68.37</v>
      </c>
      <c r="H32" s="35" t="n">
        <f aca="false">SUM(C32:G32)</f>
        <v>1127.55</v>
      </c>
      <c r="I32" s="200" t="n">
        <f aca="false">B32-H32</f>
        <v>1.28999999999974</v>
      </c>
    </row>
    <row r="33" customFormat="false" ht="15.75" hidden="false" customHeight="true" outlineLevel="0" collapsed="false">
      <c r="A33" s="202" t="n">
        <v>32</v>
      </c>
      <c r="B33" s="203" t="n">
        <v>796.24</v>
      </c>
      <c r="C33" s="203" t="n">
        <v>10.85</v>
      </c>
      <c r="D33" s="203" t="n">
        <v>32.78</v>
      </c>
      <c r="E33" s="203" t="n">
        <v>251.47</v>
      </c>
      <c r="F33" s="203" t="n">
        <v>368.19</v>
      </c>
      <c r="G33" s="203" t="n">
        <v>131.14</v>
      </c>
      <c r="H33" s="35" t="n">
        <f aca="false">SUM(C33:G33)</f>
        <v>794.43</v>
      </c>
      <c r="I33" s="200" t="n">
        <f aca="false">B33-H33</f>
        <v>1.81000000000006</v>
      </c>
    </row>
    <row r="34" customFormat="false" ht="15.75" hidden="false" customHeight="true" outlineLevel="0" collapsed="false">
      <c r="A34" s="202" t="n">
        <v>33</v>
      </c>
      <c r="B34" s="203" t="n">
        <v>838.78</v>
      </c>
      <c r="C34" s="203" t="n">
        <v>21.83</v>
      </c>
      <c r="D34" s="203" t="n">
        <v>47.32</v>
      </c>
      <c r="E34" s="203" t="n">
        <v>136.22</v>
      </c>
      <c r="F34" s="203" t="n">
        <v>387.74</v>
      </c>
      <c r="G34" s="203" t="n">
        <v>243.85</v>
      </c>
      <c r="H34" s="35" t="n">
        <f aca="false">SUM(C34:G34)</f>
        <v>836.96</v>
      </c>
      <c r="I34" s="200" t="n">
        <f aca="false">B34-H34</f>
        <v>1.81999999999994</v>
      </c>
    </row>
    <row r="35" customFormat="false" ht="15.75" hidden="false" customHeight="true" outlineLevel="0" collapsed="false">
      <c r="A35" s="202" t="n">
        <v>34</v>
      </c>
      <c r="B35" s="203" t="n">
        <v>927.01</v>
      </c>
      <c r="C35" s="203" t="n">
        <v>32.22</v>
      </c>
      <c r="D35" s="203" t="n">
        <v>79.35</v>
      </c>
      <c r="E35" s="203" t="n">
        <v>266.92</v>
      </c>
      <c r="F35" s="203" t="n">
        <v>365.31</v>
      </c>
      <c r="G35" s="203" t="n">
        <v>181.54</v>
      </c>
      <c r="H35" s="35" t="n">
        <f aca="false">SUM(C35:G35)</f>
        <v>925.34</v>
      </c>
      <c r="I35" s="200" t="n">
        <f aca="false">B35-H35</f>
        <v>1.67000000000007</v>
      </c>
    </row>
    <row r="36" customFormat="false" ht="15.75" hidden="false" customHeight="true" outlineLevel="0" collapsed="false">
      <c r="A36" s="202" t="n">
        <v>35</v>
      </c>
      <c r="B36" s="203" t="n">
        <v>1153.33</v>
      </c>
      <c r="C36" s="203" t="n">
        <v>80.43</v>
      </c>
      <c r="D36" s="203" t="n">
        <v>287.63</v>
      </c>
      <c r="E36" s="203" t="n">
        <v>385.3</v>
      </c>
      <c r="F36" s="203" t="n">
        <v>271.5</v>
      </c>
      <c r="G36" s="203" t="n">
        <v>127.4</v>
      </c>
      <c r="H36" s="35" t="n">
        <f aca="false">SUM(C36:G36)</f>
        <v>1152.26</v>
      </c>
      <c r="I36" s="200" t="n">
        <f aca="false">B36-H36</f>
        <v>1.06999999999971</v>
      </c>
    </row>
    <row r="37" customFormat="false" ht="15.75" hidden="false" customHeight="true" outlineLevel="0" collapsed="false">
      <c r="A37" s="202" t="n">
        <v>36</v>
      </c>
      <c r="B37" s="203" t="n">
        <v>544.1</v>
      </c>
      <c r="C37" s="203" t="n">
        <v>18</v>
      </c>
      <c r="D37" s="203" t="n">
        <v>42.64</v>
      </c>
      <c r="E37" s="203" t="n">
        <v>162.64</v>
      </c>
      <c r="F37" s="203" t="n">
        <v>243.21</v>
      </c>
      <c r="G37" s="203" t="n">
        <v>76.3</v>
      </c>
      <c r="H37" s="35" t="n">
        <f aca="false">SUM(C37:G37)</f>
        <v>542.79</v>
      </c>
      <c r="I37" s="200" t="n">
        <f aca="false">B37-H37</f>
        <v>1.31000000000006</v>
      </c>
    </row>
    <row r="38" customFormat="false" ht="15.75" hidden="false" customHeight="true" outlineLevel="0" collapsed="false">
      <c r="A38" s="202" t="n">
        <v>37</v>
      </c>
      <c r="B38" s="203" t="n">
        <v>1005.79</v>
      </c>
      <c r="C38" s="203" t="n">
        <v>19.51</v>
      </c>
      <c r="D38" s="203" t="n">
        <v>88.02</v>
      </c>
      <c r="E38" s="203" t="n">
        <v>518.9</v>
      </c>
      <c r="F38" s="203" t="n">
        <v>318.07</v>
      </c>
      <c r="G38" s="203" t="n">
        <v>59.46</v>
      </c>
      <c r="H38" s="35" t="n">
        <f aca="false">SUM(C38:G38)</f>
        <v>1003.96</v>
      </c>
      <c r="I38" s="200" t="n">
        <f aca="false">B38-H38</f>
        <v>1.82999999999993</v>
      </c>
    </row>
    <row r="39" customFormat="false" ht="15.75" hidden="false" customHeight="true" outlineLevel="0" collapsed="false">
      <c r="A39" s="202" t="n">
        <v>38</v>
      </c>
      <c r="B39" s="203" t="n">
        <v>659.78</v>
      </c>
      <c r="C39" s="203" t="n">
        <v>10.72</v>
      </c>
      <c r="D39" s="203" t="n">
        <v>33.96</v>
      </c>
      <c r="E39" s="203" t="n">
        <v>129.5</v>
      </c>
      <c r="F39" s="203" t="n">
        <v>368.5</v>
      </c>
      <c r="G39" s="203" t="n">
        <v>116.31</v>
      </c>
      <c r="H39" s="35" t="n">
        <f aca="false">SUM(C39:G39)</f>
        <v>658.99</v>
      </c>
      <c r="I39" s="200" t="n">
        <f aca="false">B39-H39</f>
        <v>0.789999999999964</v>
      </c>
    </row>
    <row r="40" customFormat="false" ht="15.75" hidden="false" customHeight="true" outlineLevel="0" collapsed="false">
      <c r="A40" s="202" t="n">
        <v>39</v>
      </c>
      <c r="B40" s="203" t="n">
        <v>731.76</v>
      </c>
      <c r="C40" s="203" t="n">
        <v>16.81</v>
      </c>
      <c r="D40" s="203" t="n">
        <v>27.92</v>
      </c>
      <c r="E40" s="203" t="n">
        <v>91.96</v>
      </c>
      <c r="F40" s="203" t="n">
        <v>400.92</v>
      </c>
      <c r="G40" s="203" t="n">
        <v>193.14</v>
      </c>
      <c r="H40" s="35" t="n">
        <f aca="false">SUM(C40:G40)</f>
        <v>730.75</v>
      </c>
      <c r="I40" s="200" t="n">
        <f aca="false">B40-H40</f>
        <v>1.00999999999999</v>
      </c>
    </row>
    <row r="41" customFormat="false" ht="15.75" hidden="false" customHeight="true" outlineLevel="0" collapsed="false">
      <c r="A41" s="202" t="n">
        <v>40</v>
      </c>
      <c r="B41" s="203" t="n">
        <v>654.93</v>
      </c>
      <c r="C41" s="203" t="n">
        <v>20.99</v>
      </c>
      <c r="D41" s="203" t="n">
        <v>56.77</v>
      </c>
      <c r="E41" s="203" t="n">
        <v>228.56</v>
      </c>
      <c r="F41" s="203" t="n">
        <v>279.41</v>
      </c>
      <c r="G41" s="203" t="n">
        <v>68.84</v>
      </c>
      <c r="H41" s="35" t="n">
        <f aca="false">SUM(C41:G41)</f>
        <v>654.57</v>
      </c>
      <c r="I41" s="200" t="n">
        <f aca="false">B41-H41</f>
        <v>0.3599999999999</v>
      </c>
    </row>
    <row r="42" customFormat="false" ht="15.75" hidden="false" customHeight="true" outlineLevel="0" collapsed="false">
      <c r="A42" s="202" t="n">
        <v>41</v>
      </c>
      <c r="B42" s="203" t="n">
        <v>876.45</v>
      </c>
      <c r="C42" s="203" t="n">
        <v>114.95</v>
      </c>
      <c r="D42" s="203" t="n">
        <v>239.29</v>
      </c>
      <c r="E42" s="203" t="n">
        <v>230.96</v>
      </c>
      <c r="F42" s="203" t="n">
        <v>188.76</v>
      </c>
      <c r="G42" s="203" t="n">
        <v>100.77</v>
      </c>
      <c r="H42" s="35" t="n">
        <f aca="false">SUM(C42:G42)</f>
        <v>874.73</v>
      </c>
      <c r="I42" s="200" t="n">
        <f aca="false">B42-H42</f>
        <v>1.72000000000003</v>
      </c>
    </row>
    <row r="43" customFormat="false" ht="15.75" hidden="false" customHeight="true" outlineLevel="0" collapsed="false">
      <c r="A43" s="202" t="n">
        <v>42</v>
      </c>
      <c r="B43" s="203" t="n">
        <v>1143.65</v>
      </c>
      <c r="C43" s="203" t="n">
        <v>43.38</v>
      </c>
      <c r="D43" s="203" t="n">
        <v>94.9</v>
      </c>
      <c r="E43" s="203" t="n">
        <v>280.92</v>
      </c>
      <c r="F43" s="203" t="n">
        <v>480.51</v>
      </c>
      <c r="G43" s="203" t="n">
        <v>243.07</v>
      </c>
      <c r="H43" s="35" t="n">
        <f aca="false">SUM(C43:G43)</f>
        <v>1142.78</v>
      </c>
      <c r="I43" s="200" t="n">
        <f aca="false">B43-H43</f>
        <v>0.870000000000118</v>
      </c>
    </row>
    <row r="44" customFormat="false" ht="15.75" hidden="false" customHeight="true" outlineLevel="0" collapsed="false">
      <c r="A44" s="202" t="n">
        <v>43</v>
      </c>
      <c r="B44" s="203" t="n">
        <v>657.35</v>
      </c>
      <c r="C44" s="203" t="n">
        <v>18.11</v>
      </c>
      <c r="D44" s="203" t="n">
        <v>38.5</v>
      </c>
      <c r="E44" s="203" t="n">
        <v>166.5</v>
      </c>
      <c r="F44" s="203" t="n">
        <v>300.13</v>
      </c>
      <c r="G44" s="203" t="n">
        <v>133.41</v>
      </c>
      <c r="H44" s="35" t="n">
        <f aca="false">SUM(C44:G44)</f>
        <v>656.65</v>
      </c>
      <c r="I44" s="200" t="n">
        <f aca="false">B44-H44</f>
        <v>0.700000000000046</v>
      </c>
    </row>
    <row r="45" customFormat="false" ht="15.75" hidden="false" customHeight="true" outlineLevel="0" collapsed="false">
      <c r="A45" s="202" t="n">
        <v>44</v>
      </c>
      <c r="B45" s="203" t="n">
        <v>811.75</v>
      </c>
      <c r="C45" s="203" t="n">
        <v>54.03</v>
      </c>
      <c r="D45" s="203" t="n">
        <v>93.83</v>
      </c>
      <c r="E45" s="203" t="n">
        <v>227.11</v>
      </c>
      <c r="F45" s="203" t="n">
        <v>313.71</v>
      </c>
      <c r="G45" s="203" t="n">
        <v>121.6</v>
      </c>
      <c r="H45" s="35" t="n">
        <f aca="false">SUM(C45:G45)</f>
        <v>810.28</v>
      </c>
      <c r="I45" s="200" t="n">
        <f aca="false">B45-H45</f>
        <v>1.46999999999991</v>
      </c>
    </row>
    <row r="46" customFormat="false" ht="15.75" hidden="false" customHeight="true" outlineLevel="0" collapsed="false">
      <c r="A46" s="202" t="n">
        <v>45</v>
      </c>
      <c r="B46" s="203" t="n">
        <v>709.83</v>
      </c>
      <c r="C46" s="203" t="n">
        <v>17.61</v>
      </c>
      <c r="D46" s="203" t="n">
        <v>43.65</v>
      </c>
      <c r="E46" s="203" t="n">
        <v>175.34</v>
      </c>
      <c r="F46" s="203" t="n">
        <v>350.28</v>
      </c>
      <c r="G46" s="203" t="n">
        <v>122.03</v>
      </c>
      <c r="H46" s="35" t="n">
        <f aca="false">SUM(C46:G46)</f>
        <v>708.91</v>
      </c>
      <c r="I46" s="200" t="n">
        <f aca="false">B46-H46</f>
        <v>0.920000000000073</v>
      </c>
    </row>
    <row r="47" customFormat="false" ht="15.75" hidden="false" customHeight="true" outlineLevel="0" collapsed="false">
      <c r="A47" s="202" t="n">
        <v>46</v>
      </c>
      <c r="B47" s="203" t="n">
        <v>974.14</v>
      </c>
      <c r="C47" s="203" t="n">
        <v>38.2</v>
      </c>
      <c r="D47" s="203" t="n">
        <v>138.4</v>
      </c>
      <c r="E47" s="203" t="n">
        <v>364.91</v>
      </c>
      <c r="F47" s="203" t="n">
        <v>341.03</v>
      </c>
      <c r="G47" s="203" t="n">
        <v>90.64</v>
      </c>
      <c r="H47" s="35" t="n">
        <f aca="false">SUM(C47:G47)</f>
        <v>973.18</v>
      </c>
      <c r="I47" s="200" t="n">
        <f aca="false">B47-H47</f>
        <v>0.960000000000036</v>
      </c>
    </row>
    <row r="48" customFormat="false" ht="15.75" hidden="false" customHeight="true" outlineLevel="0" collapsed="false">
      <c r="A48" s="202" t="n">
        <v>47</v>
      </c>
      <c r="B48" s="203" t="n">
        <v>1104.12</v>
      </c>
      <c r="C48" s="203" t="n">
        <v>35.82</v>
      </c>
      <c r="D48" s="203" t="n">
        <v>102.4</v>
      </c>
      <c r="E48" s="203" t="n">
        <v>357.81</v>
      </c>
      <c r="F48" s="203" t="n">
        <v>436.84</v>
      </c>
      <c r="G48" s="203" t="n">
        <v>170.91</v>
      </c>
      <c r="H48" s="35" t="n">
        <f aca="false">SUM(C48:G48)</f>
        <v>1103.78</v>
      </c>
      <c r="I48" s="200" t="n">
        <f aca="false">B48-H48</f>
        <v>0.339999999999918</v>
      </c>
    </row>
    <row r="49" customFormat="false" ht="15.75" hidden="false" customHeight="true" outlineLevel="0" collapsed="false">
      <c r="A49" s="202" t="n">
        <v>48</v>
      </c>
      <c r="B49" s="203" t="n">
        <v>948.17</v>
      </c>
      <c r="C49" s="203" t="n">
        <v>14.97</v>
      </c>
      <c r="D49" s="203" t="n">
        <v>40.9</v>
      </c>
      <c r="E49" s="203" t="n">
        <v>137.24</v>
      </c>
      <c r="F49" s="203" t="n">
        <v>476.06</v>
      </c>
      <c r="G49" s="203" t="n">
        <v>278.71</v>
      </c>
      <c r="H49" s="35" t="n">
        <f aca="false">SUM(C49:G49)</f>
        <v>947.88</v>
      </c>
      <c r="I49" s="200" t="n">
        <f aca="false">B49-H49</f>
        <v>0.28999999999985</v>
      </c>
    </row>
    <row r="50" customFormat="false" ht="15.75" hidden="false" customHeight="true" outlineLevel="0" collapsed="false">
      <c r="A50" s="202" t="n">
        <v>49</v>
      </c>
      <c r="B50" s="203" t="n">
        <v>793.2</v>
      </c>
      <c r="C50" s="203" t="n">
        <v>18.28</v>
      </c>
      <c r="D50" s="203" t="n">
        <v>45.61</v>
      </c>
      <c r="E50" s="203" t="n">
        <v>132.72</v>
      </c>
      <c r="F50" s="203" t="n">
        <v>354.28</v>
      </c>
      <c r="G50" s="203" t="n">
        <v>241.31</v>
      </c>
      <c r="H50" s="35" t="n">
        <f aca="false">SUM(C50:G50)</f>
        <v>792.2</v>
      </c>
      <c r="I50" s="200" t="n">
        <f aca="false">B50-H50</f>
        <v>1</v>
      </c>
    </row>
    <row r="51" customFormat="false" ht="15.75" hidden="false" customHeight="true" outlineLevel="0" collapsed="false">
      <c r="A51" s="202" t="n">
        <v>50</v>
      </c>
      <c r="B51" s="203" t="n">
        <v>1257.44</v>
      </c>
      <c r="C51" s="203" t="n">
        <v>49.55</v>
      </c>
      <c r="D51" s="203" t="n">
        <v>140.66</v>
      </c>
      <c r="E51" s="203" t="n">
        <v>528.82</v>
      </c>
      <c r="F51" s="203" t="n">
        <v>364.79</v>
      </c>
      <c r="G51" s="203" t="n">
        <v>172.79</v>
      </c>
      <c r="H51" s="35" t="n">
        <f aca="false">SUM(C51:G51)</f>
        <v>1256.61</v>
      </c>
      <c r="I51" s="200" t="n">
        <f aca="false">B51-H51</f>
        <v>0.830000000000155</v>
      </c>
    </row>
    <row r="52" customFormat="false" ht="15.75" hidden="false" customHeight="true" outlineLevel="0" collapsed="false">
      <c r="A52" s="202" t="n">
        <v>51</v>
      </c>
      <c r="B52" s="203" t="n">
        <v>747.23</v>
      </c>
      <c r="C52" s="203" t="n">
        <v>32.75</v>
      </c>
      <c r="D52" s="203" t="n">
        <v>44.77</v>
      </c>
      <c r="E52" s="203" t="n">
        <v>99.32</v>
      </c>
      <c r="F52" s="203" t="n">
        <v>342.22</v>
      </c>
      <c r="G52" s="203" t="n">
        <v>227.63</v>
      </c>
      <c r="H52" s="35" t="n">
        <f aca="false">SUM(C52:G52)</f>
        <v>746.69</v>
      </c>
      <c r="I52" s="200" t="n">
        <f aca="false">B52-H52</f>
        <v>0.539999999999964</v>
      </c>
    </row>
    <row r="53" customFormat="false" ht="15.75" hidden="false" customHeight="true" outlineLevel="0" collapsed="false">
      <c r="A53" s="202" t="n">
        <v>52</v>
      </c>
      <c r="B53" s="203" t="n">
        <v>833.56</v>
      </c>
      <c r="C53" s="203" t="n">
        <v>41.72</v>
      </c>
      <c r="D53" s="203" t="n">
        <v>82.53</v>
      </c>
      <c r="E53" s="203" t="n">
        <v>146.16</v>
      </c>
      <c r="F53" s="203" t="n">
        <v>252.07</v>
      </c>
      <c r="G53" s="203" t="n">
        <v>310.19</v>
      </c>
      <c r="H53" s="35" t="n">
        <f aca="false">SUM(C53:G53)</f>
        <v>832.67</v>
      </c>
      <c r="I53" s="200" t="n">
        <f aca="false">B53-H53</f>
        <v>0.889999999999873</v>
      </c>
    </row>
    <row r="54" customFormat="false" ht="15.75" hidden="false" customHeight="true" outlineLevel="0" collapsed="false">
      <c r="A54" s="202" t="n">
        <v>53</v>
      </c>
      <c r="B54" s="203" t="n">
        <v>809.56</v>
      </c>
      <c r="C54" s="203" t="n">
        <v>17.63</v>
      </c>
      <c r="D54" s="203" t="n">
        <v>35.73</v>
      </c>
      <c r="E54" s="203" t="n">
        <v>80.13</v>
      </c>
      <c r="F54" s="203" t="n">
        <v>295.52</v>
      </c>
      <c r="G54" s="203" t="n">
        <v>380.09</v>
      </c>
      <c r="H54" s="35" t="n">
        <f aca="false">SUM(C54:G54)</f>
        <v>809.1</v>
      </c>
      <c r="I54" s="200" t="n">
        <f aca="false">B54-H54</f>
        <v>0.460000000000036</v>
      </c>
    </row>
    <row r="55" customFormat="false" ht="15.75" hidden="false" customHeight="true" outlineLevel="0" collapsed="false">
      <c r="A55" s="202" t="n">
        <v>54</v>
      </c>
      <c r="B55" s="203" t="n">
        <v>825.55</v>
      </c>
      <c r="C55" s="203" t="n">
        <v>20.42</v>
      </c>
      <c r="D55" s="203" t="n">
        <v>37.28</v>
      </c>
      <c r="E55" s="203" t="n">
        <v>84.52</v>
      </c>
      <c r="F55" s="203" t="n">
        <v>292.66</v>
      </c>
      <c r="G55" s="203" t="n">
        <v>390.06</v>
      </c>
      <c r="H55" s="35" t="n">
        <f aca="false">SUM(C55:G55)</f>
        <v>824.94</v>
      </c>
      <c r="I55" s="200" t="n">
        <f aca="false">B55-H55</f>
        <v>0.6099999999999</v>
      </c>
    </row>
    <row r="56" customFormat="false" ht="15.75" hidden="false" customHeight="true" outlineLevel="0" collapsed="false">
      <c r="A56" s="202" t="n">
        <v>55</v>
      </c>
      <c r="B56" s="203" t="n">
        <v>723.34</v>
      </c>
      <c r="C56" s="203" t="n">
        <v>36.44</v>
      </c>
      <c r="D56" s="203" t="n">
        <v>57.43</v>
      </c>
      <c r="E56" s="203" t="n">
        <v>106.34</v>
      </c>
      <c r="F56" s="203" t="n">
        <v>266.15</v>
      </c>
      <c r="G56" s="203" t="n">
        <v>255.85</v>
      </c>
      <c r="H56" s="35" t="n">
        <f aca="false">SUM(C56:G56)</f>
        <v>722.21</v>
      </c>
      <c r="I56" s="200" t="n">
        <f aca="false">B56-H56</f>
        <v>1.13</v>
      </c>
    </row>
    <row r="57" customFormat="false" ht="15.75" hidden="false" customHeight="true" outlineLevel="0" collapsed="false">
      <c r="A57" s="202" t="n">
        <v>56</v>
      </c>
      <c r="B57" s="203" t="n">
        <v>884.48</v>
      </c>
      <c r="C57" s="203" t="n">
        <v>43.96</v>
      </c>
      <c r="D57" s="203" t="n">
        <v>72.15</v>
      </c>
      <c r="E57" s="203" t="n">
        <v>136.91</v>
      </c>
      <c r="F57" s="203" t="n">
        <v>325.18</v>
      </c>
      <c r="G57" s="203" t="n">
        <v>305.42</v>
      </c>
      <c r="H57" s="35" t="n">
        <f aca="false">SUM(C57:G57)</f>
        <v>883.62</v>
      </c>
      <c r="I57" s="200" t="n">
        <f aca="false">B57-H57</f>
        <v>0.8599999999999</v>
      </c>
    </row>
    <row r="58" customFormat="false" ht="15.75" hidden="false" customHeight="true" outlineLevel="0" collapsed="false">
      <c r="A58" s="202" t="n">
        <v>57</v>
      </c>
      <c r="B58" s="203" t="n">
        <v>860.31</v>
      </c>
      <c r="C58" s="203" t="n">
        <v>10.57</v>
      </c>
      <c r="D58" s="203" t="n">
        <v>25.32</v>
      </c>
      <c r="E58" s="203" t="n">
        <v>74.35</v>
      </c>
      <c r="F58" s="203" t="n">
        <v>361.49</v>
      </c>
      <c r="G58" s="203" t="n">
        <v>387.8</v>
      </c>
      <c r="H58" s="35" t="n">
        <f aca="false">SUM(C58:G58)</f>
        <v>859.53</v>
      </c>
      <c r="I58" s="200" t="n">
        <f aca="false">B58-H58</f>
        <v>0.779999999999973</v>
      </c>
    </row>
    <row r="59" customFormat="false" ht="15.75" hidden="false" customHeight="true" outlineLevel="0" collapsed="false">
      <c r="A59" s="202" t="n">
        <v>58</v>
      </c>
      <c r="B59" s="203" t="n">
        <v>1185.49</v>
      </c>
      <c r="C59" s="203" t="n">
        <v>30.53</v>
      </c>
      <c r="D59" s="203" t="n">
        <v>82.96</v>
      </c>
      <c r="E59" s="203" t="n">
        <v>190.81</v>
      </c>
      <c r="F59" s="203" t="n">
        <v>474.81</v>
      </c>
      <c r="G59" s="203" t="n">
        <v>405.3</v>
      </c>
      <c r="H59" s="35" t="n">
        <f aca="false">SUM(C59:G59)</f>
        <v>1184.41</v>
      </c>
      <c r="I59" s="200" t="n">
        <f aca="false">B59-H59</f>
        <v>1.07999999999993</v>
      </c>
    </row>
    <row r="60" customFormat="false" ht="15.75" hidden="false" customHeight="true" outlineLevel="0" collapsed="false">
      <c r="A60" s="202" t="n">
        <v>59</v>
      </c>
      <c r="B60" s="203" t="n">
        <v>855.3</v>
      </c>
      <c r="C60" s="203" t="n">
        <v>23.81</v>
      </c>
      <c r="D60" s="203" t="n">
        <v>64.57</v>
      </c>
      <c r="E60" s="203" t="n">
        <v>172.87</v>
      </c>
      <c r="F60" s="203" t="n">
        <v>295.67</v>
      </c>
      <c r="G60" s="203" t="n">
        <v>297.61</v>
      </c>
      <c r="H60" s="35" t="n">
        <f aca="false">SUM(C60:G60)</f>
        <v>854.53</v>
      </c>
      <c r="I60" s="200" t="n">
        <f aca="false">B60-H60</f>
        <v>0.769999999999868</v>
      </c>
    </row>
    <row r="61" customFormat="false" ht="15.75" hidden="false" customHeight="true" outlineLevel="0" collapsed="false">
      <c r="A61" s="202" t="n">
        <v>60</v>
      </c>
      <c r="B61" s="203" t="n">
        <v>1152.95</v>
      </c>
      <c r="C61" s="203" t="n">
        <v>15.09</v>
      </c>
      <c r="D61" s="203" t="n">
        <v>46.52</v>
      </c>
      <c r="E61" s="203" t="n">
        <v>164.96</v>
      </c>
      <c r="F61" s="203" t="n">
        <v>688.21</v>
      </c>
      <c r="G61" s="203" t="n">
        <v>237.58</v>
      </c>
      <c r="H61" s="35" t="n">
        <f aca="false">SUM(C61:G61)</f>
        <v>1152.36</v>
      </c>
      <c r="I61" s="200" t="n">
        <f aca="false">B61-H61</f>
        <v>0.590000000000146</v>
      </c>
    </row>
    <row r="62" customFormat="false" ht="15.75" hidden="false" customHeight="true" outlineLevel="0" collapsed="false">
      <c r="A62" s="202" t="n">
        <v>61</v>
      </c>
      <c r="B62" s="203" t="n">
        <v>1172.12</v>
      </c>
      <c r="C62" s="203" t="n">
        <v>46.61</v>
      </c>
      <c r="D62" s="203" t="n">
        <v>99.11</v>
      </c>
      <c r="E62" s="203" t="n">
        <v>280.35</v>
      </c>
      <c r="F62" s="203" t="n">
        <v>592.3</v>
      </c>
      <c r="G62" s="203" t="n">
        <v>152.95</v>
      </c>
      <c r="H62" s="35" t="n">
        <f aca="false">SUM(C62:G62)</f>
        <v>1171.32</v>
      </c>
      <c r="I62" s="200" t="n">
        <f aca="false">B62-H62</f>
        <v>0.799999999999955</v>
      </c>
    </row>
    <row r="63" customFormat="false" ht="15.75" hidden="false" customHeight="true" outlineLevel="0" collapsed="false">
      <c r="A63" s="202" t="n">
        <v>62</v>
      </c>
      <c r="B63" s="203" t="n">
        <v>571.82</v>
      </c>
      <c r="C63" s="203" t="n">
        <v>30.32</v>
      </c>
      <c r="D63" s="203" t="n">
        <v>41.25</v>
      </c>
      <c r="E63" s="203" t="n">
        <v>110.46</v>
      </c>
      <c r="F63" s="203" t="n">
        <v>242.95</v>
      </c>
      <c r="G63" s="203" t="n">
        <v>145.85</v>
      </c>
      <c r="H63" s="35" t="n">
        <f aca="false">SUM(C63:G63)</f>
        <v>570.83</v>
      </c>
      <c r="I63" s="200" t="n">
        <f aca="false">B63-H63</f>
        <v>0.990000000000123</v>
      </c>
    </row>
    <row r="64" customFormat="false" ht="15.75" hidden="false" customHeight="true" outlineLevel="0" collapsed="false">
      <c r="A64" s="202" t="n">
        <v>63</v>
      </c>
      <c r="B64" s="203" t="n">
        <v>745.77</v>
      </c>
      <c r="C64" s="203" t="n">
        <v>16.63</v>
      </c>
      <c r="D64" s="203" t="n">
        <v>44.38</v>
      </c>
      <c r="E64" s="203" t="n">
        <v>240.95</v>
      </c>
      <c r="F64" s="203" t="n">
        <v>305.38</v>
      </c>
      <c r="G64" s="203" t="n">
        <v>137.81</v>
      </c>
      <c r="H64" s="35" t="n">
        <f aca="false">SUM(C64:G64)</f>
        <v>745.15</v>
      </c>
      <c r="I64" s="200" t="n">
        <f aca="false">B64-H64</f>
        <v>0.620000000000118</v>
      </c>
    </row>
    <row r="65" customFormat="false" ht="15.75" hidden="false" customHeight="true" outlineLevel="0" collapsed="false">
      <c r="A65" s="202" t="n">
        <v>64</v>
      </c>
      <c r="B65" s="203" t="n">
        <v>884.62</v>
      </c>
      <c r="C65" s="203" t="n">
        <v>41.49</v>
      </c>
      <c r="D65" s="203" t="n">
        <v>70.93</v>
      </c>
      <c r="E65" s="203" t="n">
        <v>157.07</v>
      </c>
      <c r="F65" s="203" t="n">
        <v>339.17</v>
      </c>
      <c r="G65" s="203" t="n">
        <v>275.23</v>
      </c>
      <c r="H65" s="35" t="n">
        <f aca="false">SUM(C65:G65)</f>
        <v>883.89</v>
      </c>
      <c r="I65" s="200" t="n">
        <f aca="false">B65-H65</f>
        <v>0.729999999999905</v>
      </c>
    </row>
    <row r="66" customFormat="false" ht="15.75" hidden="false" customHeight="true" outlineLevel="0" collapsed="false">
      <c r="A66" s="202" t="n">
        <v>65</v>
      </c>
      <c r="B66" s="203" t="n">
        <v>1011.7</v>
      </c>
      <c r="C66" s="203" t="n">
        <v>78.92</v>
      </c>
      <c r="D66" s="203" t="n">
        <v>202.95</v>
      </c>
      <c r="E66" s="204" t="n">
        <v>236.39</v>
      </c>
      <c r="F66" s="203" t="n">
        <v>301.28</v>
      </c>
      <c r="G66" s="203" t="n">
        <v>191.76</v>
      </c>
      <c r="H66" s="35" t="n">
        <f aca="false">SUM(C66:G66)</f>
        <v>1011.3</v>
      </c>
      <c r="I66" s="200" t="n">
        <f aca="false">B66-H66</f>
        <v>0.400000000000091</v>
      </c>
    </row>
    <row r="67" customFormat="false" ht="15.75" hidden="false" customHeight="true" outlineLevel="0" collapsed="false">
      <c r="A67" s="202" t="n">
        <v>66</v>
      </c>
      <c r="B67" s="203" t="n">
        <v>645</v>
      </c>
      <c r="C67" s="203" t="n">
        <v>33.69</v>
      </c>
      <c r="D67" s="203" t="n">
        <v>87.32</v>
      </c>
      <c r="E67" s="203" t="n">
        <v>209.12</v>
      </c>
      <c r="F67" s="203" t="n">
        <v>231.47</v>
      </c>
      <c r="G67" s="203" t="n">
        <v>83.19</v>
      </c>
      <c r="H67" s="35" t="n">
        <f aca="false">SUM(C67:G67)</f>
        <v>644.79</v>
      </c>
      <c r="I67" s="200" t="n">
        <f aca="false">B67-H67</f>
        <v>0.210000000000036</v>
      </c>
    </row>
    <row r="68" customFormat="false" ht="15.75" hidden="false" customHeight="true" outlineLevel="0" collapsed="false">
      <c r="A68" s="202" t="n">
        <v>67</v>
      </c>
      <c r="B68" s="203" t="n">
        <v>1042.09</v>
      </c>
      <c r="C68" s="203" t="n">
        <v>7.68</v>
      </c>
      <c r="D68" s="203" t="n">
        <v>22.99</v>
      </c>
      <c r="E68" s="203" t="n">
        <v>83.73</v>
      </c>
      <c r="F68" s="203" t="n">
        <v>508.14</v>
      </c>
      <c r="G68" s="203" t="n">
        <v>418.59</v>
      </c>
      <c r="H68" s="35" t="n">
        <f aca="false">SUM(C68:G68)</f>
        <v>1041.13</v>
      </c>
      <c r="I68" s="200" t="n">
        <f aca="false">B68-H68</f>
        <v>0.960000000000036</v>
      </c>
    </row>
    <row r="69" customFormat="false" ht="15.75" hidden="false" customHeight="true" outlineLevel="0" collapsed="false">
      <c r="A69" s="202" t="n">
        <v>68</v>
      </c>
      <c r="B69" s="203" t="n">
        <v>749.16</v>
      </c>
      <c r="C69" s="203" t="n">
        <v>24.19</v>
      </c>
      <c r="D69" s="203" t="n">
        <v>47.22</v>
      </c>
      <c r="E69" s="203" t="n">
        <v>101.5</v>
      </c>
      <c r="F69" s="203" t="n">
        <v>294.43</v>
      </c>
      <c r="G69" s="203" t="n">
        <v>281.17</v>
      </c>
      <c r="H69" s="35" t="n">
        <f aca="false">SUM(C69:G69)</f>
        <v>748.51</v>
      </c>
      <c r="I69" s="200" t="n">
        <f aca="false">B69-H69</f>
        <v>0.649999999999977</v>
      </c>
    </row>
    <row r="70" customFormat="false" ht="15.75" hidden="false" customHeight="true" outlineLevel="0" collapsed="false">
      <c r="A70" s="202" t="n">
        <v>69</v>
      </c>
      <c r="B70" s="203" t="n">
        <v>619.08</v>
      </c>
      <c r="C70" s="203" t="n">
        <v>13.25</v>
      </c>
      <c r="D70" s="203" t="n">
        <v>38.24</v>
      </c>
      <c r="E70" s="203" t="n">
        <v>283.68</v>
      </c>
      <c r="F70" s="203" t="n">
        <v>239.72</v>
      </c>
      <c r="G70" s="203" t="n">
        <v>43.71</v>
      </c>
      <c r="H70" s="35" t="n">
        <f aca="false">SUM(C70:G70)</f>
        <v>618.6</v>
      </c>
      <c r="I70" s="200" t="n">
        <f aca="false">B70-H70</f>
        <v>0.480000000000018</v>
      </c>
    </row>
    <row r="71" customFormat="false" ht="15.75" hidden="false" customHeight="true" outlineLevel="0" collapsed="false">
      <c r="A71" s="202" t="n">
        <v>70</v>
      </c>
      <c r="B71" s="203" t="n">
        <v>835.81</v>
      </c>
      <c r="C71" s="203" t="n">
        <v>39.96</v>
      </c>
      <c r="D71" s="203" t="n">
        <v>76.13</v>
      </c>
      <c r="E71" s="203" t="n">
        <v>207.88</v>
      </c>
      <c r="F71" s="203" t="n">
        <v>350.04</v>
      </c>
      <c r="G71" s="203" t="n">
        <v>160.84</v>
      </c>
      <c r="H71" s="35" t="n">
        <f aca="false">SUM(C71:G71)</f>
        <v>834.85</v>
      </c>
      <c r="I71" s="200" t="n">
        <f aca="false">B71-H71</f>
        <v>0.959999999999923</v>
      </c>
    </row>
    <row r="72" customFormat="false" ht="15.75" hidden="false" customHeight="true" outlineLevel="0" collapsed="false">
      <c r="A72" s="202" t="n">
        <v>71</v>
      </c>
      <c r="B72" s="203" t="n">
        <v>816.12</v>
      </c>
      <c r="C72" s="203" t="n">
        <v>30.08</v>
      </c>
      <c r="D72" s="203" t="n">
        <v>55.95</v>
      </c>
      <c r="E72" s="203" t="n">
        <v>107.67</v>
      </c>
      <c r="F72" s="203" t="n">
        <v>311.1</v>
      </c>
      <c r="G72" s="203" t="n">
        <v>310.45</v>
      </c>
      <c r="H72" s="35" t="n">
        <f aca="false">SUM(C72:G72)</f>
        <v>815.25</v>
      </c>
      <c r="I72" s="200" t="n">
        <f aca="false">B72-H72</f>
        <v>0.870000000000005</v>
      </c>
    </row>
    <row r="73" customFormat="false" ht="15.75" hidden="false" customHeight="true" outlineLevel="0" collapsed="false">
      <c r="A73" s="202" t="n">
        <v>72</v>
      </c>
      <c r="B73" s="203" t="n">
        <v>894.27</v>
      </c>
      <c r="C73" s="203" t="n">
        <v>30.7</v>
      </c>
      <c r="D73" s="203" t="n">
        <v>78.11</v>
      </c>
      <c r="E73" s="203" t="n">
        <v>256.97</v>
      </c>
      <c r="F73" s="203" t="n">
        <v>396.93</v>
      </c>
      <c r="G73" s="203" t="n">
        <v>130.83</v>
      </c>
      <c r="H73" s="35" t="n">
        <f aca="false">SUM(C73:G73)</f>
        <v>893.54</v>
      </c>
      <c r="I73" s="200" t="n">
        <f aca="false">B73-H73</f>
        <v>0.729999999999905</v>
      </c>
    </row>
    <row r="74" customFormat="false" ht="15.75" hidden="false" customHeight="true" outlineLevel="0" collapsed="false">
      <c r="A74" s="202" t="n">
        <v>73</v>
      </c>
      <c r="B74" s="203" t="n">
        <v>843.31</v>
      </c>
      <c r="C74" s="203" t="n">
        <v>15.4</v>
      </c>
      <c r="D74" s="203" t="n">
        <v>43.33</v>
      </c>
      <c r="E74" s="203" t="n">
        <v>123.44</v>
      </c>
      <c r="F74" s="203" t="n">
        <v>360.49</v>
      </c>
      <c r="G74" s="203" t="n">
        <v>300.14</v>
      </c>
      <c r="H74" s="35" t="n">
        <f aca="false">SUM(C74:G74)</f>
        <v>842.8</v>
      </c>
      <c r="I74" s="200" t="n">
        <f aca="false">B74-H74</f>
        <v>0.509999999999991</v>
      </c>
    </row>
    <row r="75" customFormat="false" ht="15.75" hidden="false" customHeight="true" outlineLevel="0" collapsed="false">
      <c r="A75" s="202" t="n">
        <v>74</v>
      </c>
      <c r="B75" s="203" t="n">
        <v>755.96</v>
      </c>
      <c r="C75" s="203" t="n">
        <v>17.41</v>
      </c>
      <c r="D75" s="203" t="n">
        <v>48.95</v>
      </c>
      <c r="E75" s="203" t="n">
        <v>145.92</v>
      </c>
      <c r="F75" s="203" t="n">
        <v>343.35</v>
      </c>
      <c r="G75" s="203" t="n">
        <v>199.71</v>
      </c>
      <c r="H75" s="35" t="n">
        <f aca="false">SUM(C75:G75)</f>
        <v>755.34</v>
      </c>
      <c r="I75" s="200" t="n">
        <f aca="false">B75-H75</f>
        <v>0.620000000000005</v>
      </c>
    </row>
    <row r="76" customFormat="false" ht="15.75" hidden="false" customHeight="true" outlineLevel="0" collapsed="false">
      <c r="A76" s="202" t="n">
        <v>75</v>
      </c>
      <c r="B76" s="203" t="n">
        <v>639.93</v>
      </c>
      <c r="C76" s="203" t="n">
        <v>29.76</v>
      </c>
      <c r="D76" s="203" t="n">
        <v>63.19</v>
      </c>
      <c r="E76" s="203" t="n">
        <v>127.83</v>
      </c>
      <c r="F76" s="203" t="n">
        <v>242.17</v>
      </c>
      <c r="G76" s="203" t="n">
        <v>176.44</v>
      </c>
      <c r="H76" s="35" t="n">
        <f aca="false">SUM(C76:G76)</f>
        <v>639.39</v>
      </c>
      <c r="I76" s="200" t="n">
        <f aca="false">B76-H76</f>
        <v>0.539999999999964</v>
      </c>
    </row>
    <row r="77" customFormat="false" ht="15.75" hidden="false" customHeight="true" outlineLevel="0" collapsed="false">
      <c r="A77" s="202" t="n">
        <v>76</v>
      </c>
      <c r="B77" s="203" t="n">
        <v>884.12</v>
      </c>
      <c r="C77" s="203" t="n">
        <v>13.14</v>
      </c>
      <c r="D77" s="203" t="n">
        <v>31.63</v>
      </c>
      <c r="E77" s="203" t="n">
        <v>101.36</v>
      </c>
      <c r="F77" s="203" t="n">
        <v>428.92</v>
      </c>
      <c r="G77" s="203" t="n">
        <v>308.57</v>
      </c>
      <c r="H77" s="35" t="n">
        <f aca="false">SUM(C77:G77)</f>
        <v>883.62</v>
      </c>
      <c r="I77" s="200" t="n">
        <f aca="false">B77-H77</f>
        <v>0.500000000000114</v>
      </c>
    </row>
    <row r="78" customFormat="false" ht="15.75" hidden="false" customHeight="true" outlineLevel="0" collapsed="false">
      <c r="A78" s="202" t="n">
        <v>77</v>
      </c>
      <c r="B78" s="203" t="n">
        <v>989.29</v>
      </c>
      <c r="C78" s="203" t="n">
        <v>29.86</v>
      </c>
      <c r="D78" s="203" t="n">
        <v>105.22</v>
      </c>
      <c r="E78" s="203" t="n">
        <v>361.67</v>
      </c>
      <c r="F78" s="203" t="n">
        <v>340.57</v>
      </c>
      <c r="G78" s="203" t="n">
        <v>151.37</v>
      </c>
      <c r="H78" s="35" t="n">
        <f aca="false">SUM(C78:G78)</f>
        <v>988.69</v>
      </c>
      <c r="I78" s="200" t="n">
        <f aca="false">B78-H78</f>
        <v>0.600000000000023</v>
      </c>
    </row>
    <row r="79" customFormat="false" ht="15.75" hidden="false" customHeight="true" outlineLevel="0" collapsed="false">
      <c r="A79" s="202" t="n">
        <v>78</v>
      </c>
      <c r="B79" s="203" t="n">
        <v>715.22</v>
      </c>
      <c r="C79" s="203" t="n">
        <v>30.33</v>
      </c>
      <c r="D79" s="203" t="n">
        <v>68.23</v>
      </c>
      <c r="E79" s="203" t="n">
        <v>251.15</v>
      </c>
      <c r="F79" s="203" t="n">
        <v>269.52</v>
      </c>
      <c r="G79" s="203" t="n">
        <v>95.55</v>
      </c>
      <c r="H79" s="35" t="n">
        <f aca="false">SUM(C79:G79)</f>
        <v>714.78</v>
      </c>
      <c r="I79" s="200" t="n">
        <f aca="false">B79-H79</f>
        <v>0.440000000000055</v>
      </c>
    </row>
    <row r="80" customFormat="false" ht="15.75" hidden="false" customHeight="true" outlineLevel="0" collapsed="false">
      <c r="A80" s="202" t="n">
        <v>79</v>
      </c>
      <c r="B80" s="203" t="n">
        <v>780.65</v>
      </c>
      <c r="C80" s="203" t="n">
        <v>29.16</v>
      </c>
      <c r="D80" s="203" t="n">
        <v>65.84</v>
      </c>
      <c r="E80" s="203" t="n">
        <v>159.93</v>
      </c>
      <c r="F80" s="203" t="n">
        <v>333.32</v>
      </c>
      <c r="G80" s="203" t="n">
        <v>191.46</v>
      </c>
      <c r="H80" s="35" t="n">
        <f aca="false">SUM(C80:G80)</f>
        <v>779.71</v>
      </c>
      <c r="I80" s="200" t="n">
        <f aca="false">B80-H80</f>
        <v>0.939999999999941</v>
      </c>
    </row>
    <row r="81" customFormat="false" ht="15.75" hidden="false" customHeight="true" outlineLevel="0" collapsed="false">
      <c r="A81" s="202" t="n">
        <v>80</v>
      </c>
      <c r="B81" s="203" t="n">
        <v>668.72</v>
      </c>
      <c r="C81" s="203" t="n">
        <v>26.83</v>
      </c>
      <c r="D81" s="203" t="n">
        <v>58.5</v>
      </c>
      <c r="E81" s="203" t="n">
        <v>143.23</v>
      </c>
      <c r="F81" s="203" t="n">
        <v>275.22</v>
      </c>
      <c r="G81" s="203" t="n">
        <v>164.3</v>
      </c>
      <c r="H81" s="35" t="n">
        <f aca="false">SUM(C81:G81)</f>
        <v>668.08</v>
      </c>
      <c r="I81" s="200" t="n">
        <f aca="false">B81-H81</f>
        <v>0.639999999999986</v>
      </c>
    </row>
    <row r="82" customFormat="false" ht="15.75" hidden="false" customHeight="true" outlineLevel="0" collapsed="false">
      <c r="A82" s="202" t="n">
        <v>81</v>
      </c>
      <c r="B82" s="203" t="n">
        <v>644.1</v>
      </c>
      <c r="C82" s="203" t="n">
        <v>16.43</v>
      </c>
      <c r="D82" s="203" t="n">
        <v>37.02</v>
      </c>
      <c r="E82" s="203" t="n">
        <v>227.12</v>
      </c>
      <c r="F82" s="203" t="n">
        <v>287.46</v>
      </c>
      <c r="G82" s="203" t="n">
        <v>74.97</v>
      </c>
      <c r="H82" s="35" t="n">
        <f aca="false">SUM(C82:G82)</f>
        <v>643</v>
      </c>
      <c r="I82" s="200" t="n">
        <f aca="false">B82-H82</f>
        <v>1.10000000000002</v>
      </c>
    </row>
    <row r="83" customFormat="false" ht="15.75" hidden="false" customHeight="true" outlineLevel="0" collapsed="false">
      <c r="A83" s="202" t="n">
        <v>82</v>
      </c>
      <c r="B83" s="203" t="n">
        <v>779.8</v>
      </c>
      <c r="C83" s="203" t="n">
        <v>70.38</v>
      </c>
      <c r="D83" s="203" t="n">
        <v>73.02</v>
      </c>
      <c r="E83" s="203" t="n">
        <v>139.92</v>
      </c>
      <c r="F83" s="203" t="n">
        <v>309.75</v>
      </c>
      <c r="G83" s="203" t="n">
        <v>185.63</v>
      </c>
      <c r="H83" s="35" t="n">
        <f aca="false">SUM(C83:G83)</f>
        <v>778.7</v>
      </c>
      <c r="I83" s="200" t="n">
        <f aca="false">B83-H83</f>
        <v>1.10000000000002</v>
      </c>
    </row>
    <row r="84" customFormat="false" ht="15.75" hidden="false" customHeight="true" outlineLevel="0" collapsed="false">
      <c r="A84" s="202" t="n">
        <v>83</v>
      </c>
      <c r="B84" s="203" t="n">
        <v>1035.4</v>
      </c>
      <c r="C84" s="203" t="n">
        <v>33.98</v>
      </c>
      <c r="D84" s="203" t="n">
        <v>89.04</v>
      </c>
      <c r="E84" s="203" t="n">
        <v>321.86</v>
      </c>
      <c r="F84" s="203" t="n">
        <v>421.43</v>
      </c>
      <c r="G84" s="203" t="n">
        <v>168.35</v>
      </c>
      <c r="H84" s="35" t="n">
        <f aca="false">SUM(C84:G84)</f>
        <v>1034.66</v>
      </c>
      <c r="I84" s="200" t="n">
        <f aca="false">B84-H84</f>
        <v>0.740000000000237</v>
      </c>
    </row>
    <row r="85" customFormat="false" ht="15.75" hidden="false" customHeight="true" outlineLevel="0" collapsed="false">
      <c r="A85" s="202" t="n">
        <v>84</v>
      </c>
      <c r="B85" s="203" t="n">
        <v>685.39</v>
      </c>
      <c r="C85" s="203" t="n">
        <v>21.16</v>
      </c>
      <c r="D85" s="203" t="n">
        <v>46.99</v>
      </c>
      <c r="E85" s="203" t="n">
        <v>209.08</v>
      </c>
      <c r="F85" s="203" t="n">
        <v>282.49</v>
      </c>
      <c r="G85" s="203" t="n">
        <v>124.95</v>
      </c>
      <c r="H85" s="35" t="n">
        <f aca="false">SUM(C85:G85)</f>
        <v>684.67</v>
      </c>
      <c r="I85" s="200" t="n">
        <f aca="false">B85-H85</f>
        <v>0.719999999999914</v>
      </c>
    </row>
    <row r="86" customFormat="false" ht="15.75" hidden="false" customHeight="true" outlineLevel="0" collapsed="false">
      <c r="A86" s="202" t="n">
        <v>85</v>
      </c>
      <c r="B86" s="203" t="n">
        <v>1090.21</v>
      </c>
      <c r="C86" s="203" t="n">
        <v>46.35</v>
      </c>
      <c r="D86" s="203" t="n">
        <v>107.32</v>
      </c>
      <c r="E86" s="203" t="n">
        <v>298.77</v>
      </c>
      <c r="F86" s="203" t="n">
        <v>377.56</v>
      </c>
      <c r="G86" s="203" t="n">
        <v>259.84</v>
      </c>
      <c r="H86" s="35" t="n">
        <f aca="false">SUM(C86:G86)</f>
        <v>1089.84</v>
      </c>
      <c r="I86" s="200" t="n">
        <f aca="false">B86-H86</f>
        <v>0.370000000000118</v>
      </c>
    </row>
    <row r="87" customFormat="false" ht="15.75" hidden="false" customHeight="true" outlineLevel="0" collapsed="false">
      <c r="A87" s="202" t="n">
        <v>86</v>
      </c>
      <c r="B87" s="203" t="n">
        <v>853.32</v>
      </c>
      <c r="C87" s="203" t="n">
        <v>41.66</v>
      </c>
      <c r="D87" s="203" t="n">
        <v>87.32</v>
      </c>
      <c r="E87" s="203" t="n">
        <v>305.08</v>
      </c>
      <c r="F87" s="203" t="n">
        <v>309</v>
      </c>
      <c r="G87" s="203" t="n">
        <v>109.6</v>
      </c>
      <c r="H87" s="35" t="n">
        <f aca="false">SUM(C87:G87)</f>
        <v>852.66</v>
      </c>
      <c r="I87" s="200" t="n">
        <f aca="false">B87-H87</f>
        <v>0.660000000000082</v>
      </c>
    </row>
    <row r="88" customFormat="false" ht="15.75" hidden="false" customHeight="true" outlineLevel="0" collapsed="false">
      <c r="A88" s="202" t="n">
        <v>87</v>
      </c>
      <c r="B88" s="203" t="n">
        <v>768.64</v>
      </c>
      <c r="C88" s="203" t="n">
        <v>37.94</v>
      </c>
      <c r="D88" s="203" t="n">
        <v>64.82</v>
      </c>
      <c r="E88" s="203" t="n">
        <v>132.77</v>
      </c>
      <c r="F88" s="203" t="n">
        <v>318.19</v>
      </c>
      <c r="G88" s="203" t="n">
        <v>214.07</v>
      </c>
      <c r="H88" s="35" t="n">
        <f aca="false">SUM(C88:G88)</f>
        <v>767.79</v>
      </c>
      <c r="I88" s="200" t="n">
        <f aca="false">B88-H88</f>
        <v>0.850000000000023</v>
      </c>
    </row>
    <row r="89" customFormat="false" ht="15.75" hidden="false" customHeight="true" outlineLevel="0" collapsed="false">
      <c r="A89" s="202" t="n">
        <v>88</v>
      </c>
      <c r="B89" s="203" t="n">
        <v>803.58</v>
      </c>
      <c r="C89" s="203" t="n">
        <v>20.94</v>
      </c>
      <c r="D89" s="203" t="n">
        <v>43.54</v>
      </c>
      <c r="E89" s="203" t="n">
        <v>96.87</v>
      </c>
      <c r="F89" s="203" t="n">
        <v>236.37</v>
      </c>
      <c r="G89" s="203" t="n">
        <v>405.27</v>
      </c>
      <c r="H89" s="35" t="n">
        <f aca="false">SUM(C89:G89)</f>
        <v>802.99</v>
      </c>
      <c r="I89" s="200" t="n">
        <f aca="false">B89-H89</f>
        <v>0.590000000000032</v>
      </c>
    </row>
    <row r="90" customFormat="false" ht="15.75" hidden="false" customHeight="true" outlineLevel="0" collapsed="false">
      <c r="A90" s="202" t="n">
        <v>89</v>
      </c>
      <c r="B90" s="203" t="n">
        <v>634.25</v>
      </c>
      <c r="C90" s="203" t="n">
        <v>25.28</v>
      </c>
      <c r="D90" s="203" t="n">
        <v>48.23</v>
      </c>
      <c r="E90" s="203" t="n">
        <v>114.52</v>
      </c>
      <c r="F90" s="203" t="n">
        <v>282.73</v>
      </c>
      <c r="G90" s="203" t="n">
        <v>163.16</v>
      </c>
      <c r="H90" s="35" t="n">
        <f aca="false">SUM(C90:G90)</f>
        <v>633.92</v>
      </c>
      <c r="I90" s="200" t="n">
        <f aca="false">B90-H90</f>
        <v>0.330000000000041</v>
      </c>
    </row>
    <row r="91" customFormat="false" ht="15.75" hidden="false" customHeight="true" outlineLevel="0" collapsed="false">
      <c r="A91" s="202" t="n">
        <v>90</v>
      </c>
      <c r="B91" s="203" t="n">
        <v>1048.71</v>
      </c>
      <c r="C91" s="203" t="n">
        <v>66.77</v>
      </c>
      <c r="D91" s="203" t="n">
        <v>186.17</v>
      </c>
      <c r="E91" s="203" t="n">
        <v>299.71</v>
      </c>
      <c r="F91" s="203" t="n">
        <v>363.04</v>
      </c>
      <c r="G91" s="203" t="n">
        <v>132.22</v>
      </c>
      <c r="H91" s="35" t="n">
        <f aca="false">SUM(C91:G91)</f>
        <v>1047.91</v>
      </c>
      <c r="I91" s="200" t="n">
        <f aca="false">B91-H91</f>
        <v>0.799999999999955</v>
      </c>
    </row>
    <row r="92" customFormat="false" ht="15.75" hidden="false" customHeight="true" outlineLevel="0" collapsed="false">
      <c r="A92" s="202" t="n">
        <v>91</v>
      </c>
      <c r="B92" s="203" t="n">
        <v>500.46</v>
      </c>
      <c r="C92" s="203" t="n">
        <v>23.85</v>
      </c>
      <c r="D92" s="203" t="n">
        <v>58.94</v>
      </c>
      <c r="E92" s="203" t="n">
        <v>220.99</v>
      </c>
      <c r="F92" s="203" t="n">
        <v>174.72</v>
      </c>
      <c r="G92" s="203" t="n">
        <v>21.51</v>
      </c>
      <c r="H92" s="35" t="n">
        <f aca="false">SUM(C92:G92)</f>
        <v>500.01</v>
      </c>
      <c r="I92" s="200" t="n">
        <f aca="false">B92-H92</f>
        <v>0.449999999999989</v>
      </c>
    </row>
    <row r="93" customFormat="false" ht="15.75" hidden="false" customHeight="true" outlineLevel="0" collapsed="false">
      <c r="A93" s="202" t="n">
        <v>92</v>
      </c>
      <c r="B93" s="203" t="n">
        <v>863.88</v>
      </c>
      <c r="C93" s="203" t="n">
        <v>12.83</v>
      </c>
      <c r="D93" s="203" t="n">
        <v>34.55</v>
      </c>
      <c r="E93" s="203" t="n">
        <v>107.35</v>
      </c>
      <c r="F93" s="203" t="n">
        <v>349.23</v>
      </c>
      <c r="G93" s="203" t="n">
        <v>359.23</v>
      </c>
      <c r="H93" s="35" t="n">
        <f aca="false">SUM(C93:G93)</f>
        <v>863.19</v>
      </c>
      <c r="I93" s="200" t="n">
        <f aca="false">B93-H93</f>
        <v>0.689999999999941</v>
      </c>
    </row>
    <row r="94" customFormat="false" ht="15.75" hidden="false" customHeight="true" outlineLevel="0" collapsed="false">
      <c r="A94" s="202" t="n">
        <v>93</v>
      </c>
      <c r="B94" s="203" t="n">
        <v>803.78</v>
      </c>
      <c r="C94" s="203" t="n">
        <v>45.78</v>
      </c>
      <c r="D94" s="203" t="n">
        <v>161.24</v>
      </c>
      <c r="E94" s="203" t="n">
        <v>317.56</v>
      </c>
      <c r="F94" s="203" t="n">
        <v>208.1</v>
      </c>
      <c r="G94" s="203" t="n">
        <v>70.42</v>
      </c>
      <c r="H94" s="35" t="n">
        <f aca="false">SUM(C94:G94)</f>
        <v>803.1</v>
      </c>
      <c r="I94" s="200" t="n">
        <f aca="false">B94-H94</f>
        <v>0.67999999999995</v>
      </c>
    </row>
    <row r="95" customFormat="false" ht="15.75" hidden="false" customHeight="true" outlineLevel="0" collapsed="false">
      <c r="A95" s="202" t="n">
        <v>94</v>
      </c>
      <c r="B95" s="203" t="n">
        <v>869.96</v>
      </c>
      <c r="C95" s="203" t="n">
        <v>15.34</v>
      </c>
      <c r="D95" s="203" t="n">
        <v>36.34</v>
      </c>
      <c r="E95" s="203" t="n">
        <v>243.98</v>
      </c>
      <c r="F95" s="203" t="n">
        <v>405.92</v>
      </c>
      <c r="G95" s="203" t="n">
        <v>167.21</v>
      </c>
      <c r="H95" s="35" t="n">
        <f aca="false">SUM(C95:G95)</f>
        <v>868.79</v>
      </c>
      <c r="I95" s="200" t="n">
        <f aca="false">B95-H95</f>
        <v>1.17000000000007</v>
      </c>
    </row>
    <row r="96" customFormat="false" ht="15.75" hidden="false" customHeight="true" outlineLevel="0" collapsed="false">
      <c r="A96" s="202" t="n">
        <v>95</v>
      </c>
      <c r="B96" s="203" t="n">
        <v>920.45</v>
      </c>
      <c r="C96" s="203" t="n">
        <v>26.93</v>
      </c>
      <c r="D96" s="203" t="n">
        <v>67.3</v>
      </c>
      <c r="E96" s="203" t="n">
        <v>204.82</v>
      </c>
      <c r="F96" s="203" t="n">
        <v>437.08</v>
      </c>
      <c r="G96" s="203" t="n">
        <v>183.74</v>
      </c>
      <c r="H96" s="35" t="n">
        <f aca="false">SUM(C96:G96)</f>
        <v>919.87</v>
      </c>
      <c r="I96" s="200" t="n">
        <f aca="false">B96-H96</f>
        <v>0.580000000000155</v>
      </c>
    </row>
    <row r="97" customFormat="false" ht="15.75" hidden="false" customHeight="true" outlineLevel="0" collapsed="false">
      <c r="A97" s="202" t="n">
        <v>96</v>
      </c>
      <c r="B97" s="203" t="n">
        <v>956.5</v>
      </c>
      <c r="C97" s="203" t="n">
        <v>30.65</v>
      </c>
      <c r="D97" s="203" t="n">
        <v>87.68</v>
      </c>
      <c r="E97" s="203" t="n">
        <v>318.07</v>
      </c>
      <c r="F97" s="203" t="n">
        <v>373.36</v>
      </c>
      <c r="G97" s="203" t="n">
        <v>146.44</v>
      </c>
      <c r="H97" s="35" t="n">
        <f aca="false">SUM(C97:G97)</f>
        <v>956.2</v>
      </c>
      <c r="I97" s="200" t="n">
        <f aca="false">B97-H97</f>
        <v>0.299999999999955</v>
      </c>
    </row>
    <row r="98" customFormat="false" ht="15.75" hidden="false" customHeight="true" outlineLevel="0" collapsed="false">
      <c r="A98" s="202" t="n">
        <v>97</v>
      </c>
      <c r="B98" s="203" t="n">
        <v>1027.67</v>
      </c>
      <c r="C98" s="203" t="n">
        <v>71.62</v>
      </c>
      <c r="D98" s="203" t="n">
        <v>226.4</v>
      </c>
      <c r="E98" s="203" t="n">
        <v>386.35</v>
      </c>
      <c r="F98" s="203" t="n">
        <v>265.21</v>
      </c>
      <c r="G98" s="203" t="n">
        <v>77.83</v>
      </c>
      <c r="H98" s="35" t="n">
        <f aca="false">SUM(C98:G98)</f>
        <v>1027.41</v>
      </c>
      <c r="I98" s="200" t="n">
        <f aca="false">B98-H98</f>
        <v>0.260000000000218</v>
      </c>
    </row>
    <row r="99" customFormat="false" ht="15.75" hidden="false" customHeight="true" outlineLevel="0" collapsed="false">
      <c r="A99" s="202" t="n">
        <v>98</v>
      </c>
      <c r="B99" s="203" t="n">
        <v>852.01</v>
      </c>
      <c r="C99" s="203" t="n">
        <v>30.24</v>
      </c>
      <c r="D99" s="203" t="n">
        <v>73.73</v>
      </c>
      <c r="E99" s="203" t="n">
        <v>252.89</v>
      </c>
      <c r="F99" s="203" t="n">
        <v>292.01</v>
      </c>
      <c r="G99" s="203" t="n">
        <v>202.46</v>
      </c>
      <c r="H99" s="35" t="n">
        <f aca="false">SUM(C99:G99)</f>
        <v>851.33</v>
      </c>
      <c r="I99" s="200" t="n">
        <f aca="false">B99-H99</f>
        <v>0.67999999999995</v>
      </c>
    </row>
    <row r="100" customFormat="false" ht="15.75" hidden="false" customHeight="true" outlineLevel="0" collapsed="false">
      <c r="A100" s="202" t="n">
        <v>99</v>
      </c>
      <c r="B100" s="203" t="n">
        <v>761.77</v>
      </c>
      <c r="C100" s="203" t="n">
        <v>44.08</v>
      </c>
      <c r="D100" s="203" t="n">
        <v>100</v>
      </c>
      <c r="E100" s="203" t="n">
        <v>184.14</v>
      </c>
      <c r="F100" s="203" t="n">
        <v>262.15</v>
      </c>
      <c r="G100" s="203" t="n">
        <v>170.75</v>
      </c>
      <c r="H100" s="35" t="n">
        <f aca="false">SUM(C100:G100)</f>
        <v>761.12</v>
      </c>
      <c r="I100" s="200" t="n">
        <f aca="false">B100-H100</f>
        <v>0.650000000000091</v>
      </c>
    </row>
    <row r="101" customFormat="false" ht="15.75" hidden="false" customHeight="true" outlineLevel="0" collapsed="false">
      <c r="A101" s="205" t="n">
        <v>100</v>
      </c>
      <c r="B101" s="203" t="n">
        <v>893.76</v>
      </c>
      <c r="C101" s="203" t="n">
        <v>21.06</v>
      </c>
      <c r="D101" s="203" t="n">
        <v>53.94</v>
      </c>
      <c r="E101" s="203" t="n">
        <v>149.69</v>
      </c>
      <c r="F101" s="203" t="n">
        <v>378.07</v>
      </c>
      <c r="G101" s="203" t="n">
        <v>289.42</v>
      </c>
      <c r="H101" s="35" t="n">
        <f aca="false">SUM(C101:G101)</f>
        <v>892.18</v>
      </c>
      <c r="I101" s="200" t="n">
        <f aca="false">B101-H101</f>
        <v>1.57999999999993</v>
      </c>
    </row>
    <row r="102" customFormat="false" ht="15.75" hidden="false" customHeight="true" outlineLevel="0" collapsed="false">
      <c r="B102" s="206"/>
      <c r="C102" s="206"/>
      <c r="D102" s="206"/>
      <c r="E102" s="206"/>
      <c r="F102" s="206"/>
      <c r="G102" s="206"/>
    </row>
    <row r="103" customFormat="false" ht="15.75" hidden="false" customHeight="true" outlineLevel="0" collapsed="false">
      <c r="A103" s="206"/>
      <c r="B103" s="206"/>
      <c r="C103" s="206"/>
      <c r="D103" s="206"/>
      <c r="E103" s="206"/>
      <c r="F103" s="206"/>
      <c r="G103" s="206"/>
    </row>
    <row r="104" customFormat="false" ht="15.75" hidden="false" customHeight="true" outlineLevel="0" collapsed="false">
      <c r="G104" s="206"/>
    </row>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printOptions headings="false" gridLines="false" gridLinesSet="true" horizontalCentered="false" verticalCentered="false"/>
  <pageMargins left="0.7875" right="0.7875" top="0" bottom="0"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J30" activeCellId="0" sqref="J30"/>
    </sheetView>
  </sheetViews>
  <sheetFormatPr defaultColWidth="12.7421875" defaultRowHeight="12.75" customHeight="true" zeroHeight="false" outlineLevelRow="0" outlineLevelCol="0"/>
  <cols>
    <col collapsed="false" customWidth="true" hidden="false" outlineLevel="0" max="2" min="1" style="1" width="13.02"/>
    <col collapsed="false" customWidth="true" hidden="false" outlineLevel="0" max="4" min="3" style="1" width="18.13"/>
    <col collapsed="false" customWidth="true" hidden="false" outlineLevel="0" max="5" min="5" style="1" width="28.57"/>
    <col collapsed="false" customWidth="true" hidden="false" outlineLevel="0" max="8" min="6" style="1" width="13.02"/>
  </cols>
  <sheetData>
    <row r="1" customFormat="false" ht="16.5" hidden="false" customHeight="true" outlineLevel="0" collapsed="false">
      <c r="A1" s="207" t="s">
        <v>297</v>
      </c>
      <c r="B1" s="208" t="s">
        <v>294</v>
      </c>
      <c r="C1" s="209"/>
      <c r="D1" s="209"/>
      <c r="E1" s="210" t="s">
        <v>2922</v>
      </c>
    </row>
    <row r="2" customFormat="false" ht="12.75" hidden="false" customHeight="true" outlineLevel="0" collapsed="false">
      <c r="A2" s="211"/>
      <c r="B2" s="212"/>
      <c r="C2" s="213" t="s">
        <v>16</v>
      </c>
      <c r="D2" s="213" t="s">
        <v>15</v>
      </c>
      <c r="E2" s="214"/>
      <c r="G2" s="213" t="s">
        <v>16</v>
      </c>
      <c r="H2" s="213" t="s">
        <v>15</v>
      </c>
    </row>
    <row r="3" customFormat="false" ht="17.25" hidden="false" customHeight="true" outlineLevel="0" collapsed="false">
      <c r="A3" s="202" t="n">
        <v>1</v>
      </c>
      <c r="B3" s="215" t="n">
        <v>45170</v>
      </c>
      <c r="C3" s="216" t="s">
        <v>2923</v>
      </c>
      <c r="D3" s="216" t="s">
        <v>2924</v>
      </c>
      <c r="E3" s="214"/>
      <c r="G3" s="35" t="n">
        <v>20.9394916667</v>
      </c>
      <c r="H3" s="35" t="n">
        <v>52.2461944444</v>
      </c>
    </row>
    <row r="4" customFormat="false" ht="12.75" hidden="false" customHeight="true" outlineLevel="0" collapsed="false">
      <c r="A4" s="202" t="n">
        <v>2</v>
      </c>
      <c r="B4" s="215" t="n">
        <v>45173</v>
      </c>
      <c r="C4" s="217" t="s">
        <v>2925</v>
      </c>
      <c r="D4" s="218" t="s">
        <v>2926</v>
      </c>
      <c r="E4" s="214"/>
      <c r="G4" s="35" t="n">
        <v>21.0635083333</v>
      </c>
      <c r="H4" s="35" t="n">
        <v>52.1454277778</v>
      </c>
    </row>
    <row r="5" customFormat="false" ht="12.75" hidden="false" customHeight="true" outlineLevel="0" collapsed="false">
      <c r="A5" s="202" t="n">
        <v>3</v>
      </c>
      <c r="B5" s="215" t="n">
        <v>45173</v>
      </c>
      <c r="C5" s="217" t="s">
        <v>2927</v>
      </c>
      <c r="D5" s="216" t="s">
        <v>2928</v>
      </c>
      <c r="E5" s="214"/>
      <c r="G5" s="35" t="n">
        <v>21.0457694444</v>
      </c>
      <c r="H5" s="35" t="n">
        <v>52.1492583333</v>
      </c>
    </row>
    <row r="6" customFormat="false" ht="12.75" hidden="false" customHeight="true" outlineLevel="0" collapsed="false">
      <c r="A6" s="202" t="n">
        <v>4</v>
      </c>
      <c r="B6" s="215" t="n">
        <v>45173</v>
      </c>
      <c r="C6" s="217" t="s">
        <v>2929</v>
      </c>
      <c r="D6" s="216" t="s">
        <v>2930</v>
      </c>
      <c r="E6" s="214"/>
      <c r="G6" s="35" t="n">
        <v>21.0315444444</v>
      </c>
      <c r="H6" s="35" t="n">
        <v>52.1433972222</v>
      </c>
    </row>
    <row r="7" customFormat="false" ht="12.75" hidden="false" customHeight="true" outlineLevel="0" collapsed="false">
      <c r="A7" s="202" t="n">
        <v>5</v>
      </c>
      <c r="B7" s="215" t="n">
        <v>45173</v>
      </c>
      <c r="C7" s="216" t="s">
        <v>2931</v>
      </c>
      <c r="D7" s="216" t="s">
        <v>2932</v>
      </c>
      <c r="E7" s="218" t="s">
        <v>2933</v>
      </c>
      <c r="G7" s="35" t="n">
        <v>21.0173416667</v>
      </c>
      <c r="H7" s="35" t="n">
        <v>52.151825</v>
      </c>
    </row>
    <row r="8" customFormat="false" ht="12.75" hidden="false" customHeight="true" outlineLevel="0" collapsed="false">
      <c r="A8" s="202" t="n">
        <v>6</v>
      </c>
      <c r="B8" s="215" t="n">
        <v>45173</v>
      </c>
      <c r="C8" s="217" t="s">
        <v>2934</v>
      </c>
      <c r="D8" s="216" t="s">
        <v>2935</v>
      </c>
      <c r="E8" s="218" t="s">
        <v>2936</v>
      </c>
      <c r="G8" s="35" t="n">
        <v>21.00075</v>
      </c>
      <c r="H8" s="35" t="n">
        <v>52.1421638889</v>
      </c>
    </row>
    <row r="9" customFormat="false" ht="12.75" hidden="false" customHeight="true" outlineLevel="0" collapsed="false">
      <c r="A9" s="202" t="n">
        <v>7</v>
      </c>
      <c r="B9" s="215" t="n">
        <v>45173</v>
      </c>
      <c r="C9" s="217" t="s">
        <v>2937</v>
      </c>
      <c r="D9" s="216" t="s">
        <v>2938</v>
      </c>
      <c r="E9" s="214"/>
      <c r="G9" s="35" t="n">
        <v>20.9926277778</v>
      </c>
      <c r="H9" s="35" t="n">
        <v>52.1595138889</v>
      </c>
    </row>
    <row r="10" customFormat="false" ht="12.75" hidden="false" customHeight="true" outlineLevel="0" collapsed="false">
      <c r="A10" s="202" t="n">
        <v>8</v>
      </c>
      <c r="B10" s="215" t="n">
        <v>45173</v>
      </c>
      <c r="C10" s="217" t="s">
        <v>2939</v>
      </c>
      <c r="D10" s="216" t="s">
        <v>2940</v>
      </c>
      <c r="E10" s="214"/>
      <c r="G10" s="35" t="n">
        <v>21.0211611111</v>
      </c>
      <c r="H10" s="35" t="n">
        <v>52.157975</v>
      </c>
    </row>
    <row r="11" customFormat="false" ht="12.75" hidden="false" customHeight="true" outlineLevel="0" collapsed="false">
      <c r="A11" s="202" t="n">
        <v>9</v>
      </c>
      <c r="B11" s="215" t="n">
        <v>45173</v>
      </c>
      <c r="C11" s="217" t="s">
        <v>2941</v>
      </c>
      <c r="D11" s="216" t="s">
        <v>2942</v>
      </c>
      <c r="E11" s="214"/>
      <c r="G11" s="35" t="n">
        <v>21.0315888889</v>
      </c>
      <c r="H11" s="35" t="n">
        <v>52.1583638889</v>
      </c>
    </row>
    <row r="12" customFormat="false" ht="17.25" hidden="false" customHeight="true" outlineLevel="0" collapsed="false">
      <c r="A12" s="202" t="n">
        <v>10</v>
      </c>
      <c r="B12" s="215" t="n">
        <v>45173</v>
      </c>
      <c r="C12" s="217" t="s">
        <v>2943</v>
      </c>
      <c r="D12" s="216" t="s">
        <v>2944</v>
      </c>
      <c r="E12" s="214"/>
      <c r="G12" s="35" t="n">
        <v>21.0465861111</v>
      </c>
      <c r="H12" s="35" t="n">
        <v>52.1574916667</v>
      </c>
    </row>
    <row r="13" customFormat="false" ht="15.75" hidden="false" customHeight="true" outlineLevel="0" collapsed="false">
      <c r="A13" s="202" t="n">
        <v>11</v>
      </c>
      <c r="B13" s="215" t="n">
        <v>45173</v>
      </c>
      <c r="C13" s="217" t="s">
        <v>2945</v>
      </c>
      <c r="D13" s="216" t="s">
        <v>2946</v>
      </c>
      <c r="E13" s="218" t="s">
        <v>2947</v>
      </c>
      <c r="G13" s="35" t="n">
        <v>21.0722694444</v>
      </c>
      <c r="H13" s="35" t="n">
        <v>52.1606333333</v>
      </c>
    </row>
    <row r="14" customFormat="false" ht="16.5" hidden="false" customHeight="true" outlineLevel="0" collapsed="false">
      <c r="A14" s="202" t="n">
        <v>12</v>
      </c>
      <c r="B14" s="215" t="n">
        <v>45173</v>
      </c>
      <c r="C14" s="217" t="s">
        <v>2948</v>
      </c>
      <c r="D14" s="216" t="s">
        <v>2949</v>
      </c>
      <c r="E14" s="214"/>
      <c r="G14" s="35" t="n">
        <v>21.078425</v>
      </c>
      <c r="H14" s="35" t="n">
        <v>52.174325</v>
      </c>
    </row>
    <row r="15" customFormat="false" ht="17.25" hidden="false" customHeight="true" outlineLevel="0" collapsed="false">
      <c r="A15" s="202" t="n">
        <v>13</v>
      </c>
      <c r="B15" s="215" t="n">
        <v>45173</v>
      </c>
      <c r="C15" s="217" t="s">
        <v>2950</v>
      </c>
      <c r="D15" s="216" t="s">
        <v>2951</v>
      </c>
      <c r="E15" s="218" t="s">
        <v>2952</v>
      </c>
      <c r="G15" s="35" t="n">
        <v>21.0747222222</v>
      </c>
      <c r="H15" s="35" t="n">
        <v>52.203975</v>
      </c>
    </row>
    <row r="16" customFormat="false" ht="18" hidden="false" customHeight="true" outlineLevel="0" collapsed="false">
      <c r="A16" s="202" t="n">
        <v>14</v>
      </c>
      <c r="B16" s="215" t="n">
        <v>45173</v>
      </c>
      <c r="C16" s="217" t="s">
        <v>2953</v>
      </c>
      <c r="D16" s="216" t="s">
        <v>2954</v>
      </c>
      <c r="E16" s="214"/>
      <c r="G16" s="35" t="n">
        <v>21.0680641667</v>
      </c>
      <c r="H16" s="35" t="n">
        <v>52.212375</v>
      </c>
    </row>
    <row r="17" customFormat="false" ht="12.75" hidden="false" customHeight="true" outlineLevel="0" collapsed="false">
      <c r="A17" s="202" t="n">
        <v>15</v>
      </c>
      <c r="B17" s="215" t="n">
        <v>45175</v>
      </c>
      <c r="C17" s="218" t="s">
        <v>2955</v>
      </c>
      <c r="D17" s="217" t="s">
        <v>2956</v>
      </c>
      <c r="E17" s="214"/>
      <c r="G17" s="35" t="n">
        <v>21.00205</v>
      </c>
      <c r="H17" s="35" t="n">
        <v>52.2681333333</v>
      </c>
    </row>
    <row r="18" customFormat="false" ht="12.75" hidden="false" customHeight="true" outlineLevel="0" collapsed="false">
      <c r="A18" s="202" t="n">
        <v>16</v>
      </c>
      <c r="B18" s="219" t="n">
        <v>45175</v>
      </c>
      <c r="C18" s="218" t="s">
        <v>2957</v>
      </c>
      <c r="D18" s="217" t="s">
        <v>2958</v>
      </c>
      <c r="E18" s="214"/>
      <c r="G18" s="35" t="n">
        <v>20.9120333333</v>
      </c>
      <c r="H18" s="35" t="n">
        <v>52.2849833333</v>
      </c>
    </row>
    <row r="19" customFormat="false" ht="12.75" hidden="false" customHeight="true" outlineLevel="0" collapsed="false">
      <c r="A19" s="202" t="n">
        <v>17</v>
      </c>
      <c r="B19" s="219" t="n">
        <v>45175</v>
      </c>
      <c r="C19" s="218" t="s">
        <v>2959</v>
      </c>
      <c r="D19" s="217" t="s">
        <v>2960</v>
      </c>
      <c r="E19" s="218" t="s">
        <v>2961</v>
      </c>
      <c r="G19" s="35" t="n">
        <v>20.93135</v>
      </c>
      <c r="H19" s="35" t="n">
        <v>52.2787666667</v>
      </c>
    </row>
    <row r="20" customFormat="false" ht="12.75" hidden="false" customHeight="true" outlineLevel="0" collapsed="false">
      <c r="A20" s="202" t="n">
        <v>18</v>
      </c>
      <c r="B20" s="219" t="n">
        <v>45175</v>
      </c>
      <c r="C20" s="218" t="s">
        <v>2962</v>
      </c>
      <c r="D20" s="217" t="s">
        <v>2963</v>
      </c>
      <c r="E20" s="214"/>
      <c r="G20" s="35" t="n">
        <v>20.9157833333</v>
      </c>
      <c r="H20" s="35" t="n">
        <v>52.2721333333</v>
      </c>
    </row>
    <row r="21" customFormat="false" ht="12.75" hidden="false" customHeight="true" outlineLevel="0" collapsed="false">
      <c r="A21" s="202" t="n">
        <v>19</v>
      </c>
      <c r="B21" s="219" t="n">
        <v>45175</v>
      </c>
      <c r="C21" s="218" t="s">
        <v>2964</v>
      </c>
      <c r="D21" s="217" t="s">
        <v>2965</v>
      </c>
      <c r="E21" s="218" t="s">
        <v>2933</v>
      </c>
      <c r="G21" s="35" t="n">
        <v>20.9333333333</v>
      </c>
      <c r="H21" s="35" t="n">
        <v>52.2705666667</v>
      </c>
    </row>
    <row r="22" customFormat="false" ht="12.75" hidden="false" customHeight="true" outlineLevel="0" collapsed="false">
      <c r="A22" s="202" t="n">
        <v>20</v>
      </c>
      <c r="B22" s="219" t="n">
        <v>45175</v>
      </c>
      <c r="C22" s="218" t="s">
        <v>2966</v>
      </c>
      <c r="D22" s="217" t="s">
        <v>2967</v>
      </c>
      <c r="E22" s="214"/>
      <c r="G22" s="35" t="n">
        <v>20.9503166667</v>
      </c>
      <c r="H22" s="35" t="n">
        <v>52.27065</v>
      </c>
    </row>
    <row r="23" customFormat="false" ht="12.75" hidden="false" customHeight="true" outlineLevel="0" collapsed="false">
      <c r="A23" s="202" t="n">
        <v>21</v>
      </c>
      <c r="B23" s="219" t="n">
        <v>45175</v>
      </c>
      <c r="C23" s="218" t="s">
        <v>2968</v>
      </c>
      <c r="D23" s="217" t="s">
        <v>2969</v>
      </c>
      <c r="E23" s="214"/>
      <c r="G23" s="35" t="n">
        <v>20.9444</v>
      </c>
      <c r="H23" s="35" t="n">
        <v>52.2839166667</v>
      </c>
    </row>
    <row r="24" customFormat="false" ht="12.75" hidden="false" customHeight="true" outlineLevel="0" collapsed="false">
      <c r="A24" s="202" t="n">
        <v>22</v>
      </c>
      <c r="B24" s="219" t="n">
        <v>45175</v>
      </c>
      <c r="C24" s="218" t="s">
        <v>2970</v>
      </c>
      <c r="D24" s="217" t="s">
        <v>2971</v>
      </c>
      <c r="E24" s="214"/>
      <c r="G24" s="35" t="n">
        <v>20.95875</v>
      </c>
      <c r="H24" s="35" t="n">
        <v>52.2804</v>
      </c>
    </row>
    <row r="25" customFormat="false" ht="12.75" hidden="false" customHeight="true" outlineLevel="0" collapsed="false">
      <c r="A25" s="202" t="n">
        <v>23</v>
      </c>
      <c r="B25" s="219" t="n">
        <v>45175</v>
      </c>
      <c r="C25" s="218" t="s">
        <v>2972</v>
      </c>
      <c r="D25" s="217" t="s">
        <v>2973</v>
      </c>
      <c r="E25" s="214"/>
      <c r="G25" s="35" t="n">
        <v>20.9675666667</v>
      </c>
      <c r="H25" s="35" t="n">
        <v>52.2719833333</v>
      </c>
    </row>
    <row r="26" customFormat="false" ht="12.75" hidden="false" customHeight="true" outlineLevel="0" collapsed="false">
      <c r="A26" s="202" t="n">
        <v>24</v>
      </c>
      <c r="B26" s="219" t="n">
        <v>45175</v>
      </c>
      <c r="C26" s="218" t="s">
        <v>2974</v>
      </c>
      <c r="D26" s="217" t="s">
        <v>2975</v>
      </c>
      <c r="E26" s="214"/>
      <c r="G26" s="35" t="n">
        <v>20.9775666667</v>
      </c>
      <c r="H26" s="35" t="n">
        <v>52.2665666667</v>
      </c>
    </row>
    <row r="27" customFormat="false" ht="12.75" hidden="false" customHeight="true" outlineLevel="0" collapsed="false">
      <c r="A27" s="202" t="n">
        <v>25</v>
      </c>
      <c r="B27" s="219" t="n">
        <v>45175</v>
      </c>
      <c r="C27" s="218" t="s">
        <v>2976</v>
      </c>
      <c r="D27" s="217" t="s">
        <v>2977</v>
      </c>
      <c r="E27" s="214"/>
      <c r="G27" s="35" t="n">
        <v>20.9746333333</v>
      </c>
      <c r="H27" s="35" t="n">
        <v>52.2865833333</v>
      </c>
    </row>
    <row r="28" customFormat="false" ht="12.75" hidden="false" customHeight="true" outlineLevel="0" collapsed="false">
      <c r="A28" s="202" t="n">
        <v>26</v>
      </c>
      <c r="B28" s="219" t="n">
        <v>45175</v>
      </c>
      <c r="C28" s="218" t="s">
        <v>2978</v>
      </c>
      <c r="D28" s="217" t="s">
        <v>2979</v>
      </c>
      <c r="E28" s="214"/>
      <c r="G28" s="35" t="n">
        <v>20.9902666667</v>
      </c>
      <c r="H28" s="35" t="n">
        <v>52.277</v>
      </c>
    </row>
    <row r="29" customFormat="false" ht="12.75" hidden="false" customHeight="true" outlineLevel="0" collapsed="false">
      <c r="A29" s="202" t="n">
        <v>27</v>
      </c>
      <c r="B29" s="215" t="n">
        <v>45176</v>
      </c>
      <c r="C29" s="218" t="s">
        <v>2980</v>
      </c>
      <c r="D29" s="217" t="s">
        <v>2981</v>
      </c>
      <c r="E29" s="214"/>
      <c r="G29" s="35" t="n">
        <v>21.02205</v>
      </c>
      <c r="H29" s="35" t="n">
        <v>52.2867</v>
      </c>
    </row>
    <row r="30" customFormat="false" ht="12.75" hidden="false" customHeight="true" outlineLevel="0" collapsed="false">
      <c r="A30" s="202" t="n">
        <v>28</v>
      </c>
      <c r="B30" s="215" t="n">
        <v>45176</v>
      </c>
      <c r="C30" s="218" t="s">
        <v>2982</v>
      </c>
      <c r="D30" s="217" t="s">
        <v>2983</v>
      </c>
      <c r="E30" s="214"/>
      <c r="G30" s="35" t="n">
        <v>21.03455</v>
      </c>
      <c r="H30" s="35" t="n">
        <v>52.28325</v>
      </c>
    </row>
    <row r="31" customFormat="false" ht="12.75" hidden="false" customHeight="true" outlineLevel="0" collapsed="false">
      <c r="A31" s="202" t="n">
        <v>29</v>
      </c>
      <c r="B31" s="215" t="n">
        <v>45176</v>
      </c>
      <c r="C31" s="218" t="s">
        <v>2984</v>
      </c>
      <c r="D31" s="217" t="s">
        <v>2985</v>
      </c>
      <c r="E31" s="214"/>
      <c r="G31" s="35" t="n">
        <v>21.0474</v>
      </c>
      <c r="H31" s="35" t="n">
        <v>52.2866333333</v>
      </c>
    </row>
    <row r="32" customFormat="false" ht="12.75" hidden="false" customHeight="true" outlineLevel="0" collapsed="false">
      <c r="A32" s="202" t="n">
        <v>30</v>
      </c>
      <c r="B32" s="215" t="n">
        <v>45176</v>
      </c>
      <c r="C32" s="218" t="s">
        <v>2986</v>
      </c>
      <c r="D32" s="217" t="s">
        <v>2987</v>
      </c>
      <c r="E32" s="214"/>
      <c r="G32" s="35" t="n">
        <v>21.0718666667</v>
      </c>
      <c r="H32" s="35" t="n">
        <v>52.28305</v>
      </c>
    </row>
    <row r="33" customFormat="false" ht="12.75" hidden="false" customHeight="true" outlineLevel="0" collapsed="false">
      <c r="A33" s="202" t="n">
        <v>31</v>
      </c>
      <c r="B33" s="215" t="n">
        <v>45176</v>
      </c>
      <c r="C33" s="218" t="s">
        <v>2988</v>
      </c>
      <c r="D33" s="217" t="s">
        <v>2989</v>
      </c>
      <c r="E33" s="214"/>
      <c r="G33" s="35" t="n">
        <v>21.0675666667</v>
      </c>
      <c r="H33" s="35" t="n">
        <v>52.2735333333</v>
      </c>
    </row>
    <row r="34" customFormat="false" ht="12.75" hidden="false" customHeight="true" outlineLevel="0" collapsed="false">
      <c r="A34" s="202" t="n">
        <v>32</v>
      </c>
      <c r="B34" s="215" t="n">
        <v>45176</v>
      </c>
      <c r="C34" s="218" t="s">
        <v>2990</v>
      </c>
      <c r="D34" s="217" t="s">
        <v>2991</v>
      </c>
      <c r="E34" s="214"/>
      <c r="G34" s="35" t="n">
        <v>21.0515</v>
      </c>
      <c r="H34" s="35" t="n">
        <v>52.26955</v>
      </c>
    </row>
    <row r="35" customFormat="false" ht="12.75" hidden="false" customHeight="true" outlineLevel="0" collapsed="false">
      <c r="A35" s="202" t="n">
        <v>33</v>
      </c>
      <c r="B35" s="215" t="n">
        <v>45176</v>
      </c>
      <c r="C35" s="218" t="s">
        <v>2992</v>
      </c>
      <c r="D35" s="217" t="s">
        <v>2993</v>
      </c>
      <c r="E35" s="218" t="s">
        <v>2961</v>
      </c>
      <c r="G35" s="35" t="n">
        <v>21.0377666667</v>
      </c>
      <c r="H35" s="35" t="n">
        <v>52.2664</v>
      </c>
    </row>
    <row r="36" customFormat="false" ht="12.75" hidden="false" customHeight="true" outlineLevel="0" collapsed="false">
      <c r="A36" s="202" t="n">
        <v>34</v>
      </c>
      <c r="B36" s="215" t="n">
        <v>45176</v>
      </c>
      <c r="C36" s="218" t="s">
        <v>2994</v>
      </c>
      <c r="D36" s="217" t="s">
        <v>2995</v>
      </c>
      <c r="E36" s="214"/>
      <c r="G36" s="35" t="n">
        <v>21.0223166667</v>
      </c>
      <c r="H36" s="35" t="n">
        <v>52.2622833333</v>
      </c>
    </row>
    <row r="37" customFormat="false" ht="12.75" hidden="false" customHeight="true" outlineLevel="0" collapsed="false">
      <c r="A37" s="202" t="n">
        <v>35</v>
      </c>
      <c r="B37" s="215" t="n">
        <v>45176</v>
      </c>
      <c r="C37" s="218" t="s">
        <v>2996</v>
      </c>
      <c r="D37" s="217" t="s">
        <v>2997</v>
      </c>
      <c r="E37" s="220" t="s">
        <v>2998</v>
      </c>
      <c r="G37" s="35" t="n">
        <v>21.02235</v>
      </c>
      <c r="H37" s="35" t="n">
        <v>52.2534166667</v>
      </c>
    </row>
    <row r="38" customFormat="false" ht="12.75" hidden="false" customHeight="true" outlineLevel="0" collapsed="false">
      <c r="A38" s="202" t="n">
        <v>36</v>
      </c>
      <c r="B38" s="215" t="n">
        <v>45176</v>
      </c>
      <c r="C38" s="218" t="s">
        <v>2999</v>
      </c>
      <c r="D38" s="217" t="s">
        <v>3000</v>
      </c>
      <c r="E38" s="214"/>
      <c r="G38" s="35" t="n">
        <v>21.0375333333</v>
      </c>
      <c r="H38" s="35" t="n">
        <v>52.2518333333</v>
      </c>
    </row>
    <row r="39" customFormat="false" ht="12.75" hidden="false" customHeight="true" outlineLevel="0" collapsed="false">
      <c r="A39" s="202" t="n">
        <v>37</v>
      </c>
      <c r="B39" s="215" t="n">
        <v>45176</v>
      </c>
      <c r="C39" s="218" t="s">
        <v>3001</v>
      </c>
      <c r="D39" s="217" t="s">
        <v>3002</v>
      </c>
      <c r="E39" s="218" t="s">
        <v>3003</v>
      </c>
      <c r="G39" s="35" t="n">
        <v>21.0495666667</v>
      </c>
      <c r="H39" s="35" t="n">
        <v>52.2523</v>
      </c>
    </row>
    <row r="40" customFormat="false" ht="12.75" hidden="false" customHeight="true" outlineLevel="0" collapsed="false">
      <c r="A40" s="202" t="n">
        <v>38</v>
      </c>
      <c r="B40" s="215" t="n">
        <v>45176</v>
      </c>
      <c r="C40" s="218" t="s">
        <v>3004</v>
      </c>
      <c r="D40" s="217" t="s">
        <v>3005</v>
      </c>
      <c r="E40" s="214"/>
      <c r="G40" s="35" t="n">
        <v>21.0839</v>
      </c>
      <c r="H40" s="35" t="n">
        <v>52.2526666667</v>
      </c>
    </row>
    <row r="41" customFormat="false" ht="12.75" hidden="false" customHeight="true" outlineLevel="0" collapsed="false">
      <c r="A41" s="202" t="n">
        <v>39</v>
      </c>
      <c r="B41" s="215" t="n">
        <v>45180</v>
      </c>
      <c r="C41" s="218" t="s">
        <v>3006</v>
      </c>
      <c r="D41" s="218" t="s">
        <v>3007</v>
      </c>
      <c r="E41" s="214"/>
      <c r="G41" s="35" t="n">
        <v>20.9163666667</v>
      </c>
      <c r="H41" s="35" t="n">
        <v>52.2054833333</v>
      </c>
    </row>
    <row r="42" customFormat="false" ht="12.75" hidden="false" customHeight="true" outlineLevel="0" collapsed="false">
      <c r="A42" s="202" t="n">
        <v>40</v>
      </c>
      <c r="B42" s="221" t="n">
        <v>45180</v>
      </c>
      <c r="C42" s="218" t="s">
        <v>3008</v>
      </c>
      <c r="D42" s="218" t="s">
        <v>3009</v>
      </c>
      <c r="E42" s="214"/>
      <c r="G42" s="35" t="n">
        <v>20.9247333333</v>
      </c>
      <c r="H42" s="35" t="n">
        <v>52.2038166667</v>
      </c>
    </row>
    <row r="43" customFormat="false" ht="12.75" hidden="false" customHeight="true" outlineLevel="0" collapsed="false">
      <c r="A43" s="202" t="n">
        <v>41</v>
      </c>
      <c r="B43" s="221" t="n">
        <v>45180</v>
      </c>
      <c r="C43" s="218" t="s">
        <v>3010</v>
      </c>
      <c r="D43" s="218" t="s">
        <v>3011</v>
      </c>
      <c r="E43" s="214"/>
      <c r="G43" s="35" t="n">
        <v>20.93335</v>
      </c>
      <c r="H43" s="35" t="n">
        <v>52.2018</v>
      </c>
    </row>
    <row r="44" customFormat="false" ht="12.75" hidden="false" customHeight="true" outlineLevel="0" collapsed="false">
      <c r="A44" s="202" t="n">
        <v>42</v>
      </c>
      <c r="B44" s="221" t="n">
        <v>45180</v>
      </c>
      <c r="C44" s="218" t="s">
        <v>3012</v>
      </c>
      <c r="D44" s="218" t="s">
        <v>3013</v>
      </c>
      <c r="E44" s="214"/>
      <c r="G44" s="35" t="n">
        <v>20.9566166667</v>
      </c>
      <c r="H44" s="35" t="n">
        <v>52.2020166667</v>
      </c>
    </row>
    <row r="45" customFormat="false" ht="12.75" hidden="false" customHeight="true" outlineLevel="0" collapsed="false">
      <c r="A45" s="202" t="n">
        <v>43</v>
      </c>
      <c r="B45" s="221" t="n">
        <v>45180</v>
      </c>
      <c r="C45" s="218" t="s">
        <v>3014</v>
      </c>
      <c r="D45" s="218" t="s">
        <v>3015</v>
      </c>
      <c r="E45" s="214"/>
      <c r="G45" s="35" t="n">
        <v>20.9693</v>
      </c>
      <c r="H45" s="35" t="n">
        <v>52.2020333333</v>
      </c>
    </row>
    <row r="46" customFormat="false" ht="12.75" hidden="false" customHeight="true" outlineLevel="0" collapsed="false">
      <c r="A46" s="202" t="n">
        <v>44</v>
      </c>
      <c r="B46" s="221" t="n">
        <v>45180</v>
      </c>
      <c r="C46" s="218" t="s">
        <v>3016</v>
      </c>
      <c r="D46" s="218" t="s">
        <v>3017</v>
      </c>
      <c r="E46" s="214"/>
      <c r="G46" s="35" t="n">
        <v>20.97435</v>
      </c>
      <c r="H46" s="35" t="n">
        <v>52.1847333333</v>
      </c>
    </row>
    <row r="47" customFormat="false" ht="12.75" hidden="false" customHeight="true" outlineLevel="0" collapsed="false">
      <c r="A47" s="202" t="n">
        <v>45</v>
      </c>
      <c r="B47" s="221" t="n">
        <v>45180</v>
      </c>
      <c r="C47" s="218" t="s">
        <v>3018</v>
      </c>
      <c r="D47" s="218" t="s">
        <v>3019</v>
      </c>
      <c r="E47" s="218" t="s">
        <v>3020</v>
      </c>
      <c r="G47" s="35" t="n">
        <v>20.9778166667</v>
      </c>
      <c r="H47" s="35" t="n">
        <v>52.1801666667</v>
      </c>
    </row>
    <row r="48" customFormat="false" ht="12.75" hidden="false" customHeight="true" outlineLevel="0" collapsed="false">
      <c r="A48" s="202" t="n">
        <v>46</v>
      </c>
      <c r="B48" s="221" t="n">
        <v>45180</v>
      </c>
      <c r="C48" s="218" t="s">
        <v>3021</v>
      </c>
      <c r="D48" s="218" t="s">
        <v>3022</v>
      </c>
      <c r="E48" s="214"/>
      <c r="G48" s="35" t="n">
        <v>20.9268833333</v>
      </c>
      <c r="H48" s="35" t="n">
        <v>52.19625</v>
      </c>
    </row>
    <row r="49" customFormat="false" ht="12.75" hidden="false" customHeight="true" outlineLevel="0" collapsed="false">
      <c r="A49" s="202" t="n">
        <v>47</v>
      </c>
      <c r="B49" s="221" t="n">
        <v>45180</v>
      </c>
      <c r="C49" s="218" t="s">
        <v>3023</v>
      </c>
      <c r="D49" s="218" t="s">
        <v>3024</v>
      </c>
      <c r="E49" s="214"/>
      <c r="G49" s="35" t="n">
        <v>20.9444666667</v>
      </c>
      <c r="H49" s="35" t="n">
        <v>52.1927833333</v>
      </c>
    </row>
    <row r="50" customFormat="false" ht="12.75" hidden="false" customHeight="true" outlineLevel="0" collapsed="false">
      <c r="A50" s="202" t="n">
        <v>48</v>
      </c>
      <c r="B50" s="221" t="n">
        <v>45180</v>
      </c>
      <c r="C50" s="218" t="s">
        <v>3025</v>
      </c>
      <c r="D50" s="218" t="s">
        <v>3026</v>
      </c>
      <c r="E50" s="214"/>
      <c r="G50" s="35" t="n">
        <v>20.95355</v>
      </c>
      <c r="H50" s="35" t="n">
        <v>52.191</v>
      </c>
    </row>
    <row r="51" customFormat="false" ht="12.75" hidden="false" customHeight="true" outlineLevel="0" collapsed="false">
      <c r="A51" s="202" t="n">
        <v>49</v>
      </c>
      <c r="B51" s="219" t="n">
        <v>45180</v>
      </c>
      <c r="C51" s="218" t="s">
        <v>3027</v>
      </c>
      <c r="D51" s="218" t="s">
        <v>3028</v>
      </c>
      <c r="E51" s="214"/>
      <c r="G51" s="35" t="n">
        <v>20.9500833333</v>
      </c>
      <c r="H51" s="35" t="n">
        <v>52.1821833333</v>
      </c>
    </row>
    <row r="52" customFormat="false" ht="12.75" hidden="false" customHeight="true" outlineLevel="0" collapsed="false">
      <c r="A52" s="202" t="n">
        <v>50</v>
      </c>
      <c r="B52" s="215" t="n">
        <v>45180</v>
      </c>
      <c r="C52" s="218" t="s">
        <v>3029</v>
      </c>
      <c r="D52" s="218" t="s">
        <v>3030</v>
      </c>
      <c r="E52" s="218" t="s">
        <v>3031</v>
      </c>
      <c r="G52" s="35" t="n">
        <v>20.9443</v>
      </c>
      <c r="H52" s="35" t="n">
        <v>52.1754166667</v>
      </c>
    </row>
    <row r="53" customFormat="false" ht="12.75" hidden="false" customHeight="true" outlineLevel="0" collapsed="false">
      <c r="A53" s="202" t="n">
        <v>51</v>
      </c>
      <c r="B53" s="215" t="n">
        <v>45180</v>
      </c>
      <c r="C53" s="218" t="s">
        <v>3032</v>
      </c>
      <c r="D53" s="218" t="s">
        <v>3033</v>
      </c>
      <c r="E53" s="214"/>
      <c r="G53" s="35" t="n">
        <v>20.91705</v>
      </c>
      <c r="H53" s="35" t="n">
        <v>52.2193666667</v>
      </c>
    </row>
    <row r="54" customFormat="false" ht="12.75" hidden="false" customHeight="true" outlineLevel="0" collapsed="false">
      <c r="A54" s="202" t="n">
        <v>52</v>
      </c>
      <c r="B54" s="221" t="n">
        <v>45180</v>
      </c>
      <c r="C54" s="218" t="s">
        <v>3034</v>
      </c>
      <c r="D54" s="218" t="s">
        <v>3035</v>
      </c>
      <c r="E54" s="214"/>
      <c r="G54" s="35" t="n">
        <v>20.9316666667</v>
      </c>
      <c r="H54" s="35" t="n">
        <v>52.2236333333</v>
      </c>
    </row>
    <row r="55" customFormat="false" ht="12.75" hidden="false" customHeight="true" outlineLevel="0" collapsed="false">
      <c r="A55" s="202" t="n">
        <v>53</v>
      </c>
      <c r="B55" s="221" t="n">
        <v>45180</v>
      </c>
      <c r="C55" s="218" t="s">
        <v>3036</v>
      </c>
      <c r="D55" s="218" t="s">
        <v>3037</v>
      </c>
      <c r="E55" s="214"/>
      <c r="G55" s="35" t="n">
        <v>20.9371</v>
      </c>
      <c r="H55" s="35" t="n">
        <v>52.2223666667</v>
      </c>
    </row>
    <row r="56" customFormat="false" ht="12.75" hidden="false" customHeight="true" outlineLevel="0" collapsed="false">
      <c r="A56" s="202" t="n">
        <v>54</v>
      </c>
      <c r="B56" s="221" t="n">
        <v>45180</v>
      </c>
      <c r="C56" s="218" t="s">
        <v>3038</v>
      </c>
      <c r="D56" s="218" t="s">
        <v>3039</v>
      </c>
      <c r="E56" s="214"/>
      <c r="G56" s="35" t="n">
        <v>20.9417833333</v>
      </c>
      <c r="H56" s="35" t="n">
        <v>52.2317333333</v>
      </c>
    </row>
    <row r="57" customFormat="false" ht="12.75" hidden="false" customHeight="true" outlineLevel="0" collapsed="false">
      <c r="A57" s="202" t="n">
        <v>55</v>
      </c>
      <c r="B57" s="221" t="n">
        <v>45180</v>
      </c>
      <c r="C57" s="218" t="s">
        <v>3040</v>
      </c>
      <c r="D57" s="218" t="s">
        <v>3041</v>
      </c>
      <c r="E57" s="214"/>
      <c r="G57" s="35" t="n">
        <v>20.92515</v>
      </c>
      <c r="H57" s="35" t="n">
        <v>52.2341333333</v>
      </c>
    </row>
    <row r="58" customFormat="false" ht="12.75" hidden="false" customHeight="true" outlineLevel="0" collapsed="false">
      <c r="A58" s="202" t="n">
        <v>56</v>
      </c>
      <c r="B58" s="221" t="n">
        <v>45180</v>
      </c>
      <c r="C58" s="218" t="s">
        <v>3042</v>
      </c>
      <c r="D58" s="218" t="s">
        <v>3043</v>
      </c>
      <c r="E58" s="214"/>
      <c r="G58" s="35" t="n">
        <v>20.9152</v>
      </c>
      <c r="H58" s="35" t="n">
        <v>52.2317666667</v>
      </c>
    </row>
    <row r="59" customFormat="false" ht="12.75" hidden="false" customHeight="true" outlineLevel="0" collapsed="false">
      <c r="A59" s="202" t="n">
        <v>57</v>
      </c>
      <c r="B59" s="221" t="n">
        <v>45180</v>
      </c>
      <c r="C59" s="218" t="s">
        <v>3044</v>
      </c>
      <c r="D59" s="218" t="s">
        <v>3045</v>
      </c>
      <c r="E59" s="214"/>
      <c r="G59" s="35" t="n">
        <v>20.9132833333</v>
      </c>
      <c r="H59" s="35" t="n">
        <v>52.2406333333</v>
      </c>
    </row>
    <row r="60" customFormat="false" ht="12.75" hidden="false" customHeight="true" outlineLevel="0" collapsed="false">
      <c r="A60" s="202" t="n">
        <v>58</v>
      </c>
      <c r="B60" s="221" t="n">
        <v>45180</v>
      </c>
      <c r="C60" s="218" t="s">
        <v>3046</v>
      </c>
      <c r="D60" s="218" t="s">
        <v>3047</v>
      </c>
      <c r="E60" s="214"/>
      <c r="G60" s="35" t="n">
        <v>20.9286666667</v>
      </c>
      <c r="H60" s="35" t="n">
        <v>52.2404666667</v>
      </c>
    </row>
    <row r="61" customFormat="false" ht="12.75" hidden="false" customHeight="true" outlineLevel="0" collapsed="false">
      <c r="A61" s="202" t="n">
        <v>59</v>
      </c>
      <c r="B61" s="221" t="n">
        <v>45180</v>
      </c>
      <c r="C61" s="218" t="s">
        <v>3048</v>
      </c>
      <c r="D61" s="218" t="s">
        <v>3049</v>
      </c>
      <c r="E61" s="214"/>
      <c r="G61" s="35" t="n">
        <v>20.9135333333</v>
      </c>
      <c r="H61" s="35" t="n">
        <v>52.25275</v>
      </c>
    </row>
    <row r="62" customFormat="false" ht="12.75" hidden="false" customHeight="true" outlineLevel="0" collapsed="false">
      <c r="A62" s="202" t="n">
        <v>60</v>
      </c>
      <c r="B62" s="221" t="n">
        <v>45180</v>
      </c>
      <c r="C62" s="218" t="s">
        <v>3050</v>
      </c>
      <c r="D62" s="218" t="s">
        <v>3051</v>
      </c>
      <c r="E62" s="214"/>
      <c r="G62" s="35" t="n">
        <v>20.9236166667</v>
      </c>
      <c r="H62" s="35" t="n">
        <v>52.25315</v>
      </c>
    </row>
    <row r="63" customFormat="false" ht="12.75" hidden="false" customHeight="true" outlineLevel="0" collapsed="false">
      <c r="A63" s="202" t="n">
        <v>61</v>
      </c>
      <c r="B63" s="221" t="n">
        <v>45180</v>
      </c>
      <c r="C63" s="218" t="s">
        <v>3052</v>
      </c>
      <c r="D63" s="218" t="s">
        <v>3053</v>
      </c>
      <c r="E63" s="218" t="s">
        <v>3054</v>
      </c>
      <c r="G63" s="35" t="n">
        <v>20.9402833333</v>
      </c>
      <c r="H63" s="35" t="n">
        <v>52.2610333333</v>
      </c>
    </row>
    <row r="64" customFormat="false" ht="12.75" hidden="false" customHeight="true" outlineLevel="0" collapsed="false">
      <c r="A64" s="202" t="n">
        <v>62</v>
      </c>
      <c r="B64" s="221" t="n">
        <v>45180</v>
      </c>
      <c r="C64" s="218" t="s">
        <v>3055</v>
      </c>
      <c r="D64" s="218" t="s">
        <v>3056</v>
      </c>
      <c r="E64" s="214"/>
      <c r="G64" s="35" t="n">
        <v>20.9580666667</v>
      </c>
      <c r="H64" s="35" t="n">
        <v>52.2602833333</v>
      </c>
    </row>
    <row r="65" customFormat="false" ht="12.75" hidden="false" customHeight="true" outlineLevel="0" collapsed="false">
      <c r="A65" s="202" t="n">
        <v>63</v>
      </c>
      <c r="B65" s="221" t="n">
        <v>45180</v>
      </c>
      <c r="C65" s="218" t="s">
        <v>3057</v>
      </c>
      <c r="D65" s="218" t="s">
        <v>3058</v>
      </c>
      <c r="E65" s="214"/>
      <c r="G65" s="35" t="n">
        <v>20.9636333333</v>
      </c>
      <c r="H65" s="35" t="n">
        <v>52.2374</v>
      </c>
    </row>
    <row r="66" customFormat="false" ht="12.75" hidden="false" customHeight="true" outlineLevel="0" collapsed="false">
      <c r="A66" s="202" t="n">
        <v>64</v>
      </c>
      <c r="B66" s="221" t="n">
        <v>45180</v>
      </c>
      <c r="C66" s="218" t="s">
        <v>3059</v>
      </c>
      <c r="D66" s="218" t="s">
        <v>3039</v>
      </c>
      <c r="E66" s="214"/>
      <c r="G66" s="35" t="n">
        <v>20.959</v>
      </c>
      <c r="H66" s="35" t="n">
        <v>52.2317333333</v>
      </c>
    </row>
    <row r="67" customFormat="false" ht="12.75" hidden="false" customHeight="true" outlineLevel="0" collapsed="false">
      <c r="A67" s="202" t="n">
        <v>65</v>
      </c>
      <c r="B67" s="219" t="n">
        <v>45180</v>
      </c>
      <c r="C67" s="218" t="s">
        <v>3060</v>
      </c>
      <c r="D67" s="218" t="s">
        <v>3061</v>
      </c>
      <c r="E67" s="214"/>
      <c r="G67" s="35" t="n">
        <v>20.9780666667</v>
      </c>
      <c r="H67" s="35" t="n">
        <v>52.2294333333</v>
      </c>
    </row>
    <row r="68" customFormat="false" ht="12.75" hidden="false" customHeight="true" outlineLevel="0" collapsed="false">
      <c r="A68" s="202" t="n">
        <v>66</v>
      </c>
      <c r="B68" s="215" t="n">
        <v>45181</v>
      </c>
      <c r="C68" s="218" t="s">
        <v>3062</v>
      </c>
      <c r="D68" s="218" t="s">
        <v>3063</v>
      </c>
      <c r="E68" s="214"/>
      <c r="G68" s="35" t="n">
        <v>21.07065</v>
      </c>
      <c r="H68" s="35" t="n">
        <v>52.1903</v>
      </c>
    </row>
    <row r="69" customFormat="false" ht="12.75" hidden="false" customHeight="true" outlineLevel="0" collapsed="false">
      <c r="A69" s="202" t="n">
        <v>67</v>
      </c>
      <c r="B69" s="221" t="n">
        <v>45181</v>
      </c>
      <c r="C69" s="218" t="s">
        <v>3064</v>
      </c>
      <c r="D69" s="218" t="s">
        <v>3065</v>
      </c>
      <c r="E69" s="218" t="s">
        <v>2933</v>
      </c>
      <c r="G69" s="35" t="n">
        <v>21.0462833333</v>
      </c>
      <c r="H69" s="35" t="n">
        <v>52.1876666667</v>
      </c>
    </row>
    <row r="70" customFormat="false" ht="12.75" hidden="false" customHeight="true" outlineLevel="0" collapsed="false">
      <c r="A70" s="202" t="n">
        <v>68</v>
      </c>
      <c r="B70" s="221" t="n">
        <v>45181</v>
      </c>
      <c r="C70" s="218" t="s">
        <v>3066</v>
      </c>
      <c r="D70" s="218" t="s">
        <v>3067</v>
      </c>
      <c r="E70" s="214"/>
      <c r="G70" s="35" t="n">
        <v>21.0347666667</v>
      </c>
      <c r="H70" s="35" t="n">
        <v>52.18845</v>
      </c>
    </row>
    <row r="71" customFormat="false" ht="12.75" hidden="false" customHeight="true" outlineLevel="0" collapsed="false">
      <c r="A71" s="202" t="n">
        <v>69</v>
      </c>
      <c r="B71" s="221" t="n">
        <v>45181</v>
      </c>
      <c r="C71" s="218" t="s">
        <v>3068</v>
      </c>
      <c r="D71" s="218" t="s">
        <v>3069</v>
      </c>
      <c r="E71" s="214"/>
      <c r="G71" s="35" t="n">
        <v>21.0523</v>
      </c>
      <c r="H71" s="35" t="n">
        <v>52.1731333333</v>
      </c>
    </row>
    <row r="72" customFormat="false" ht="12.75" hidden="false" customHeight="true" outlineLevel="0" collapsed="false">
      <c r="A72" s="202" t="n">
        <v>70</v>
      </c>
      <c r="B72" s="221" t="n">
        <v>45181</v>
      </c>
      <c r="C72" s="218" t="s">
        <v>3070</v>
      </c>
      <c r="D72" s="218" t="s">
        <v>3071</v>
      </c>
      <c r="E72" s="214"/>
      <c r="G72" s="35" t="n">
        <v>21.0260833333</v>
      </c>
      <c r="H72" s="35" t="n">
        <v>52.1729833333</v>
      </c>
    </row>
    <row r="73" customFormat="false" ht="12.75" hidden="false" customHeight="true" outlineLevel="0" collapsed="false">
      <c r="A73" s="202" t="n">
        <v>71</v>
      </c>
      <c r="B73" s="221" t="n">
        <v>45181</v>
      </c>
      <c r="C73" s="218" t="s">
        <v>3072</v>
      </c>
      <c r="D73" s="218" t="s">
        <v>3073</v>
      </c>
      <c r="E73" s="214"/>
      <c r="G73" s="35" t="n">
        <v>21.0127</v>
      </c>
      <c r="H73" s="35" t="n">
        <v>52.1746833333</v>
      </c>
    </row>
    <row r="74" customFormat="false" ht="12.75" hidden="false" customHeight="true" outlineLevel="0" collapsed="false">
      <c r="A74" s="202" t="n">
        <v>72</v>
      </c>
      <c r="B74" s="221" t="n">
        <v>45181</v>
      </c>
      <c r="C74" s="218" t="s">
        <v>3074</v>
      </c>
      <c r="D74" s="218" t="s">
        <v>3075</v>
      </c>
      <c r="E74" s="214"/>
      <c r="G74" s="35" t="n">
        <v>20.99765</v>
      </c>
      <c r="H74" s="35" t="n">
        <v>52.1805333333</v>
      </c>
    </row>
    <row r="75" customFormat="false" ht="12.75" hidden="false" customHeight="true" outlineLevel="0" collapsed="false">
      <c r="A75" s="202" t="n">
        <v>73</v>
      </c>
      <c r="B75" s="221" t="n">
        <v>45181</v>
      </c>
      <c r="C75" s="218" t="s">
        <v>3076</v>
      </c>
      <c r="D75" s="218" t="s">
        <v>3077</v>
      </c>
      <c r="E75" s="214"/>
      <c r="G75" s="35" t="n">
        <v>20.9954666667</v>
      </c>
      <c r="H75" s="35" t="n">
        <v>52.1888166667</v>
      </c>
    </row>
    <row r="76" customFormat="false" ht="12.75" hidden="false" customHeight="true" outlineLevel="0" collapsed="false">
      <c r="A76" s="202" t="n">
        <v>74</v>
      </c>
      <c r="B76" s="221" t="n">
        <v>45181</v>
      </c>
      <c r="C76" s="218" t="s">
        <v>3078</v>
      </c>
      <c r="D76" s="218" t="s">
        <v>3079</v>
      </c>
      <c r="E76" s="214"/>
      <c r="G76" s="35" t="n">
        <v>20.9857166667</v>
      </c>
      <c r="H76" s="35" t="n">
        <v>52.2030333333</v>
      </c>
    </row>
    <row r="77" customFormat="false" ht="12.75" hidden="false" customHeight="true" outlineLevel="0" collapsed="false">
      <c r="A77" s="202" t="n">
        <v>75</v>
      </c>
      <c r="B77" s="219" t="n">
        <v>45181</v>
      </c>
      <c r="C77" s="218" t="s">
        <v>3080</v>
      </c>
      <c r="D77" s="218" t="s">
        <v>3081</v>
      </c>
      <c r="E77" s="214"/>
      <c r="G77" s="35" t="n">
        <v>20.9899666667</v>
      </c>
      <c r="H77" s="35" t="n">
        <v>52.21655</v>
      </c>
    </row>
    <row r="78" customFormat="false" ht="12.75" hidden="false" customHeight="true" outlineLevel="0" collapsed="false">
      <c r="A78" s="202" t="n">
        <v>76</v>
      </c>
      <c r="B78" s="215" t="n">
        <v>45184</v>
      </c>
      <c r="C78" s="218" t="s">
        <v>3082</v>
      </c>
      <c r="D78" s="218" t="s">
        <v>3083</v>
      </c>
      <c r="E78" s="214"/>
      <c r="G78" s="35" t="n">
        <v>21.0172666667</v>
      </c>
      <c r="H78" s="35" t="n">
        <v>52.18885</v>
      </c>
    </row>
    <row r="79" customFormat="false" ht="12.75" hidden="false" customHeight="true" outlineLevel="0" collapsed="false">
      <c r="A79" s="202" t="n">
        <v>77</v>
      </c>
      <c r="B79" s="215" t="n">
        <v>45184</v>
      </c>
      <c r="C79" s="218" t="s">
        <v>3084</v>
      </c>
      <c r="D79" s="218" t="s">
        <v>3085</v>
      </c>
      <c r="E79" s="214"/>
      <c r="G79" s="35" t="n">
        <v>21.0127666667</v>
      </c>
      <c r="H79" s="35" t="n">
        <v>52.1976</v>
      </c>
    </row>
    <row r="80" customFormat="false" ht="12.75" hidden="false" customHeight="true" outlineLevel="0" collapsed="false">
      <c r="A80" s="202" t="n">
        <v>78</v>
      </c>
      <c r="B80" s="215" t="n">
        <v>45184</v>
      </c>
      <c r="C80" s="218" t="s">
        <v>3086</v>
      </c>
      <c r="D80" s="218" t="s">
        <v>3087</v>
      </c>
      <c r="E80" s="214"/>
      <c r="G80" s="35" t="n">
        <v>21.0130666667</v>
      </c>
      <c r="H80" s="35" t="n">
        <v>52.21735</v>
      </c>
    </row>
    <row r="81" customFormat="false" ht="12.75" hidden="false" customHeight="true" outlineLevel="0" collapsed="false">
      <c r="A81" s="202" t="n">
        <v>79</v>
      </c>
      <c r="B81" s="215" t="n">
        <v>45184</v>
      </c>
      <c r="C81" s="218" t="s">
        <v>3088</v>
      </c>
      <c r="D81" s="218" t="s">
        <v>3089</v>
      </c>
      <c r="E81" s="214"/>
      <c r="G81" s="35" t="n">
        <v>21.0050333333</v>
      </c>
      <c r="H81" s="35" t="n">
        <v>52.2175333333</v>
      </c>
    </row>
    <row r="82" customFormat="false" ht="12.75" hidden="false" customHeight="true" outlineLevel="0" collapsed="false">
      <c r="A82" s="202" t="n">
        <v>80</v>
      </c>
      <c r="B82" s="215" t="n">
        <v>45184</v>
      </c>
      <c r="C82" s="218" t="s">
        <v>3090</v>
      </c>
      <c r="D82" s="218" t="s">
        <v>3091</v>
      </c>
      <c r="E82" s="214"/>
      <c r="G82" s="35" t="n">
        <v>20.9794333333</v>
      </c>
      <c r="H82" s="35" t="n">
        <v>52.2169833333</v>
      </c>
    </row>
    <row r="83" customFormat="false" ht="12.75" hidden="false" customHeight="true" outlineLevel="0" collapsed="false">
      <c r="A83" s="202" t="n">
        <v>81</v>
      </c>
      <c r="B83" s="215" t="n">
        <v>45184</v>
      </c>
      <c r="C83" s="218" t="s">
        <v>3092</v>
      </c>
      <c r="D83" s="218" t="s">
        <v>3093</v>
      </c>
      <c r="E83" s="214"/>
      <c r="G83" s="35" t="n">
        <v>20.96305</v>
      </c>
      <c r="H83" s="35" t="n">
        <v>52.2173166667</v>
      </c>
    </row>
    <row r="84" customFormat="false" ht="12.75" hidden="false" customHeight="true" outlineLevel="0" collapsed="false">
      <c r="A84" s="202" t="n">
        <v>82</v>
      </c>
      <c r="B84" s="215" t="n">
        <v>45184</v>
      </c>
      <c r="C84" s="218" t="s">
        <v>3094</v>
      </c>
      <c r="D84" s="218" t="s">
        <v>3095</v>
      </c>
      <c r="E84" s="218" t="s">
        <v>2961</v>
      </c>
      <c r="G84" s="35" t="n">
        <v>20.9778833333</v>
      </c>
      <c r="H84" s="35" t="n">
        <v>52.2396166667</v>
      </c>
    </row>
    <row r="85" customFormat="false" ht="12.75" hidden="false" customHeight="true" outlineLevel="0" collapsed="false">
      <c r="A85" s="202" t="n">
        <v>83</v>
      </c>
      <c r="B85" s="215" t="n">
        <v>45184</v>
      </c>
      <c r="C85" s="218" t="s">
        <v>3096</v>
      </c>
      <c r="D85" s="218" t="s">
        <v>3097</v>
      </c>
      <c r="E85" s="214"/>
      <c r="G85" s="35" t="n">
        <v>20.9844833333</v>
      </c>
      <c r="H85" s="35" t="n">
        <v>52.2549833333</v>
      </c>
    </row>
    <row r="86" customFormat="false" ht="12.75" hidden="false" customHeight="true" outlineLevel="0" collapsed="false">
      <c r="A86" s="202" t="n">
        <v>84</v>
      </c>
      <c r="B86" s="215" t="n">
        <v>45184</v>
      </c>
      <c r="C86" s="218" t="s">
        <v>3076</v>
      </c>
      <c r="D86" s="218" t="s">
        <v>3098</v>
      </c>
      <c r="E86" s="214"/>
      <c r="G86" s="35" t="n">
        <v>20.9954666667</v>
      </c>
      <c r="H86" s="35" t="n">
        <v>52.25795</v>
      </c>
    </row>
    <row r="87" customFormat="false" ht="12.75" hidden="false" customHeight="true" outlineLevel="0" collapsed="false">
      <c r="A87" s="202" t="n">
        <v>85</v>
      </c>
      <c r="B87" s="215" t="n">
        <v>45184</v>
      </c>
      <c r="C87" s="218" t="s">
        <v>3099</v>
      </c>
      <c r="D87" s="218" t="s">
        <v>3100</v>
      </c>
      <c r="E87" s="214"/>
      <c r="G87" s="35" t="n">
        <v>21.0029833333</v>
      </c>
      <c r="H87" s="35" t="n">
        <v>52.2453833333</v>
      </c>
    </row>
    <row r="88" customFormat="false" ht="12.75" hidden="false" customHeight="true" outlineLevel="0" collapsed="false">
      <c r="A88" s="202" t="n">
        <v>86</v>
      </c>
      <c r="B88" s="215" t="n">
        <v>45184</v>
      </c>
      <c r="C88" s="218" t="s">
        <v>3101</v>
      </c>
      <c r="D88" s="218" t="s">
        <v>3102</v>
      </c>
      <c r="E88" s="214"/>
      <c r="G88" s="35" t="n">
        <v>20.9940166667</v>
      </c>
      <c r="H88" s="35" t="n">
        <v>52.24125</v>
      </c>
    </row>
    <row r="89" customFormat="false" ht="12.75" hidden="false" customHeight="true" outlineLevel="0" collapsed="false">
      <c r="A89" s="202" t="n">
        <v>87</v>
      </c>
      <c r="B89" s="215" t="n">
        <v>45184</v>
      </c>
      <c r="C89" s="218" t="s">
        <v>3103</v>
      </c>
      <c r="D89" s="218" t="s">
        <v>3104</v>
      </c>
      <c r="E89" s="214"/>
      <c r="G89" s="35" t="n">
        <v>20.99885</v>
      </c>
      <c r="H89" s="35" t="n">
        <v>52.2321833333</v>
      </c>
    </row>
    <row r="90" customFormat="false" ht="12.75" hidden="false" customHeight="true" outlineLevel="0" collapsed="false">
      <c r="A90" s="202" t="n">
        <v>88</v>
      </c>
      <c r="B90" s="215" t="n">
        <v>45184</v>
      </c>
      <c r="C90" s="218" t="s">
        <v>3105</v>
      </c>
      <c r="D90" s="218" t="s">
        <v>3106</v>
      </c>
      <c r="E90" s="214"/>
      <c r="G90" s="35" t="n">
        <v>21.0010666667</v>
      </c>
      <c r="H90" s="35" t="n">
        <v>52.2277833333</v>
      </c>
    </row>
    <row r="91" customFormat="false" ht="12.75" hidden="false" customHeight="true" outlineLevel="0" collapsed="false">
      <c r="A91" s="202" t="n">
        <v>89</v>
      </c>
      <c r="B91" s="215" t="n">
        <v>45184</v>
      </c>
      <c r="C91" s="218" t="s">
        <v>3107</v>
      </c>
      <c r="D91" s="218" t="s">
        <v>3108</v>
      </c>
      <c r="E91" s="214"/>
      <c r="G91" s="35" t="n">
        <v>21.02045</v>
      </c>
      <c r="H91" s="35" t="n">
        <v>52.2323</v>
      </c>
    </row>
    <row r="92" customFormat="false" ht="12.75" hidden="false" customHeight="true" outlineLevel="0" collapsed="false">
      <c r="A92" s="202" t="n">
        <v>90</v>
      </c>
      <c r="B92" s="215" t="n">
        <v>45184</v>
      </c>
      <c r="C92" s="218" t="s">
        <v>3109</v>
      </c>
      <c r="D92" s="218" t="s">
        <v>3110</v>
      </c>
      <c r="E92" s="214"/>
      <c r="G92" s="35" t="n">
        <v>21.01635</v>
      </c>
      <c r="H92" s="35" t="n">
        <v>52.2422</v>
      </c>
    </row>
    <row r="93" customFormat="false" ht="12.75" hidden="false" customHeight="true" outlineLevel="0" collapsed="false">
      <c r="A93" s="202" t="n">
        <v>91</v>
      </c>
      <c r="B93" s="215" t="n">
        <v>45184</v>
      </c>
      <c r="C93" s="218" t="s">
        <v>3111</v>
      </c>
      <c r="D93" s="218" t="s">
        <v>3112</v>
      </c>
      <c r="E93" s="214"/>
      <c r="G93" s="35" t="n">
        <v>21.03995</v>
      </c>
      <c r="H93" s="35" t="n">
        <v>52.19655</v>
      </c>
    </row>
    <row r="94" customFormat="false" ht="12.75" hidden="false" customHeight="true" outlineLevel="0" collapsed="false">
      <c r="A94" s="202" t="n">
        <v>92</v>
      </c>
      <c r="B94" s="215" t="n">
        <v>45187</v>
      </c>
      <c r="C94" s="218" t="s">
        <v>3113</v>
      </c>
      <c r="D94" s="218" t="s">
        <v>3114</v>
      </c>
      <c r="E94" s="214"/>
      <c r="G94" s="35" t="n">
        <v>21.0380166667</v>
      </c>
      <c r="H94" s="35" t="n">
        <v>52.2434666667</v>
      </c>
    </row>
    <row r="95" customFormat="false" ht="12.75" hidden="false" customHeight="true" outlineLevel="0" collapsed="false">
      <c r="A95" s="202" t="n">
        <v>93</v>
      </c>
      <c r="B95" s="215" t="n">
        <v>45187</v>
      </c>
      <c r="C95" s="218" t="s">
        <v>3115</v>
      </c>
      <c r="D95" s="218" t="s">
        <v>3116</v>
      </c>
      <c r="E95" s="214"/>
      <c r="G95" s="35" t="n">
        <v>21.0506833333</v>
      </c>
      <c r="H95" s="35" t="n">
        <v>52.2377</v>
      </c>
    </row>
    <row r="96" customFormat="false" ht="12.75" hidden="false" customHeight="true" outlineLevel="0" collapsed="false">
      <c r="A96" s="202" t="n">
        <v>94</v>
      </c>
      <c r="B96" s="215" t="n">
        <v>45187</v>
      </c>
      <c r="C96" s="218" t="s">
        <v>3117</v>
      </c>
      <c r="D96" s="218" t="s">
        <v>3118</v>
      </c>
      <c r="E96" s="214"/>
      <c r="G96" s="35" t="n">
        <v>21.0365</v>
      </c>
      <c r="H96" s="35" t="n">
        <v>52.232</v>
      </c>
    </row>
    <row r="97" customFormat="false" ht="12.75" hidden="false" customHeight="true" outlineLevel="0" collapsed="false">
      <c r="A97" s="202" t="n">
        <v>95</v>
      </c>
      <c r="B97" s="215" t="n">
        <v>45187</v>
      </c>
      <c r="C97" s="218" t="s">
        <v>3119</v>
      </c>
      <c r="D97" s="218" t="s">
        <v>3120</v>
      </c>
      <c r="E97" s="214"/>
      <c r="G97" s="35" t="n">
        <v>21.03615</v>
      </c>
      <c r="H97" s="35" t="n">
        <v>52.2207</v>
      </c>
    </row>
    <row r="98" customFormat="false" ht="12.75" hidden="false" customHeight="true" outlineLevel="0" collapsed="false">
      <c r="A98" s="202" t="n">
        <v>96</v>
      </c>
      <c r="B98" s="215" t="n">
        <v>45187</v>
      </c>
      <c r="C98" s="218" t="s">
        <v>3121</v>
      </c>
      <c r="D98" s="218" t="s">
        <v>3122</v>
      </c>
      <c r="E98" s="214"/>
      <c r="G98" s="35" t="n">
        <v>21.0462</v>
      </c>
      <c r="H98" s="35" t="n">
        <v>52.21445</v>
      </c>
    </row>
    <row r="99" customFormat="false" ht="12.75" hidden="false" customHeight="true" outlineLevel="0" collapsed="false">
      <c r="A99" s="202" t="n">
        <v>97</v>
      </c>
      <c r="B99" s="215" t="n">
        <v>45187</v>
      </c>
      <c r="C99" s="218" t="s">
        <v>3123</v>
      </c>
      <c r="D99" s="218" t="s">
        <v>3124</v>
      </c>
      <c r="E99" s="214"/>
      <c r="G99" s="35" t="n">
        <v>21.0498166667</v>
      </c>
      <c r="H99" s="35" t="n">
        <v>52.20125</v>
      </c>
    </row>
    <row r="100" customFormat="false" ht="12.75" hidden="false" customHeight="true" outlineLevel="0" collapsed="false">
      <c r="A100" s="202" t="n">
        <v>98</v>
      </c>
      <c r="B100" s="215" t="n">
        <v>45187</v>
      </c>
      <c r="C100" s="218" t="s">
        <v>3125</v>
      </c>
      <c r="D100" s="218" t="s">
        <v>3126</v>
      </c>
      <c r="E100" s="214"/>
      <c r="G100" s="35" t="n">
        <v>21.0591</v>
      </c>
      <c r="H100" s="35" t="n">
        <v>52.2273333333</v>
      </c>
    </row>
    <row r="101" customFormat="false" ht="12.75" hidden="false" customHeight="true" outlineLevel="0" collapsed="false">
      <c r="A101" s="202" t="n">
        <v>99</v>
      </c>
      <c r="B101" s="215" t="n">
        <v>45187</v>
      </c>
      <c r="C101" s="218" t="s">
        <v>3127</v>
      </c>
      <c r="D101" s="218" t="s">
        <v>3128</v>
      </c>
      <c r="E101" s="214"/>
      <c r="G101" s="35" t="n">
        <v>21.0667333333</v>
      </c>
      <c r="H101" s="35" t="n">
        <v>52.2329666667</v>
      </c>
    </row>
    <row r="102" customFormat="false" ht="12.75" hidden="false" customHeight="true" outlineLevel="0" collapsed="false">
      <c r="A102" s="202" t="n">
        <v>100</v>
      </c>
      <c r="B102" s="215" t="n">
        <v>45187</v>
      </c>
      <c r="C102" s="218" t="s">
        <v>3129</v>
      </c>
      <c r="D102" s="218" t="s">
        <v>3130</v>
      </c>
      <c r="E102" s="218" t="s">
        <v>2961</v>
      </c>
      <c r="G102" s="35" t="n">
        <v>21.0759833333</v>
      </c>
      <c r="H102" s="35" t="n">
        <v>52.2428166667</v>
      </c>
    </row>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1">
    <mergeCell ref="C1:D1"/>
  </mergeCells>
  <printOptions headings="false" gridLines="false" gridLinesSet="true" horizontalCentered="false" verticalCentered="false"/>
  <pageMargins left="0.747916666666667" right="0.747916666666667" top="0.984027777777778" bottom="0.984027777777778"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104857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I4" activeCellId="0" sqref="I4"/>
    </sheetView>
  </sheetViews>
  <sheetFormatPr defaultColWidth="12.7421875" defaultRowHeight="12.75" customHeight="true" zeroHeight="false" outlineLevelRow="0" outlineLevelCol="0"/>
  <cols>
    <col collapsed="false" customWidth="true" hidden="false" outlineLevel="0" max="5" min="1" style="1" width="11.71"/>
    <col collapsed="false" customWidth="true" hidden="false" outlineLevel="0" max="6" min="6" style="184" width="11.57"/>
    <col collapsed="false" customWidth="true" hidden="false" outlineLevel="0" max="7" min="7" style="1" width="11.71"/>
    <col collapsed="false" customWidth="true" hidden="false" outlineLevel="0" max="8" min="8" style="124" width="11.71"/>
    <col collapsed="false" customWidth="true" hidden="false" outlineLevel="0" max="15" min="9" style="1" width="11.71"/>
  </cols>
  <sheetData>
    <row r="1" customFormat="false" ht="27.6" hidden="false" customHeight="true" outlineLevel="0" collapsed="false">
      <c r="A1" s="35" t="s">
        <v>202</v>
      </c>
      <c r="B1" s="35" t="s">
        <v>3131</v>
      </c>
      <c r="C1" s="35" t="s">
        <v>3132</v>
      </c>
      <c r="D1" s="35" t="s">
        <v>3133</v>
      </c>
      <c r="E1" s="35" t="s">
        <v>3134</v>
      </c>
      <c r="F1" s="222" t="s">
        <v>3135</v>
      </c>
      <c r="G1" s="1" t="n">
        <v>10</v>
      </c>
      <c r="H1" s="124" t="s">
        <v>3136</v>
      </c>
    </row>
    <row r="2" customFormat="false" ht="12.75" hidden="false" customHeight="true" outlineLevel="0" collapsed="false">
      <c r="B2" s="35" t="s">
        <v>3137</v>
      </c>
      <c r="C2" s="35" t="s">
        <v>3138</v>
      </c>
      <c r="D2" s="35" t="s">
        <v>3139</v>
      </c>
      <c r="E2" s="35" t="s">
        <v>3140</v>
      </c>
      <c r="F2" s="184" t="s">
        <v>234</v>
      </c>
      <c r="G2" s="35" t="s">
        <v>3141</v>
      </c>
    </row>
    <row r="3" customFormat="false" ht="12.75" hidden="false" customHeight="true" outlineLevel="0" collapsed="false">
      <c r="A3" s="1" t="s">
        <v>166</v>
      </c>
      <c r="F3" s="184" t="s">
        <v>11</v>
      </c>
      <c r="G3" s="184" t="s">
        <v>11</v>
      </c>
    </row>
    <row r="4" customFormat="false" ht="12.75" hidden="false" customHeight="true" outlineLevel="0" collapsed="false">
      <c r="A4" s="223" t="s">
        <v>3142</v>
      </c>
      <c r="B4" s="223" t="n">
        <v>-0.09</v>
      </c>
      <c r="C4" s="223" t="n">
        <v>-0.02</v>
      </c>
      <c r="D4" s="223" t="n">
        <v>-4.55</v>
      </c>
      <c r="E4" s="223" t="n">
        <v>-4</v>
      </c>
      <c r="F4" s="224" t="n">
        <f aca="false">SQRT((B4)^2+(C4)^2+(D4)^2)*10^(E4)</f>
        <v>0.000455093397007691</v>
      </c>
      <c r="G4" s="224" t="n">
        <f aca="false">F4-F$4</f>
        <v>0</v>
      </c>
    </row>
    <row r="5" customFormat="false" ht="12.75" hidden="false" customHeight="true" outlineLevel="0" collapsed="false">
      <c r="A5" s="35" t="n">
        <v>1</v>
      </c>
      <c r="B5" s="35" t="n">
        <v>0.61</v>
      </c>
      <c r="C5" s="35" t="n">
        <v>0.63</v>
      </c>
      <c r="D5" s="35" t="n">
        <v>-12.47</v>
      </c>
      <c r="E5" s="35" t="n">
        <v>-3</v>
      </c>
      <c r="F5" s="184" t="n">
        <f aca="false">SQRT((B5)^2+(C5)^2+(D5)^2)*10^(E5)</f>
        <v>0.012500795974657</v>
      </c>
      <c r="G5" s="184" t="n">
        <f aca="false">F5-F$4</f>
        <v>0.0120457025776493</v>
      </c>
      <c r="O5" s="35"/>
    </row>
    <row r="6" customFormat="false" ht="12.75" hidden="false" customHeight="true" outlineLevel="0" collapsed="false">
      <c r="A6" s="35" t="n">
        <v>2</v>
      </c>
      <c r="B6" s="35" t="n">
        <v>-0.79</v>
      </c>
      <c r="C6" s="35" t="n">
        <v>-0.67</v>
      </c>
      <c r="D6" s="35" t="n">
        <v>-5.79</v>
      </c>
      <c r="E6" s="35" t="n">
        <v>-3</v>
      </c>
      <c r="F6" s="184" t="n">
        <f aca="false">SQRT((B6)^2+(C6)^2+(D6)^2)*10^(E6)</f>
        <v>0.00588192995538029</v>
      </c>
      <c r="G6" s="184" t="n">
        <f aca="false">F6-F$4</f>
        <v>0.0054268365583726</v>
      </c>
      <c r="O6" s="35"/>
    </row>
    <row r="7" customFormat="false" ht="12.75" hidden="false" customHeight="true" outlineLevel="0" collapsed="false">
      <c r="A7" s="35" t="n">
        <v>3</v>
      </c>
      <c r="B7" s="35" t="n">
        <v>-3.62</v>
      </c>
      <c r="C7" s="35" t="n">
        <v>3.57</v>
      </c>
      <c r="D7" s="35" t="n">
        <v>-9.95</v>
      </c>
      <c r="E7" s="35" t="n">
        <v>-3</v>
      </c>
      <c r="F7" s="184" t="n">
        <f aca="false">SQRT((B7)^2+(C7)^2+(D7)^2)*10^(E7)</f>
        <v>0.0111737102163963</v>
      </c>
      <c r="G7" s="184" t="n">
        <f aca="false">F7-F$4</f>
        <v>0.0107186168193886</v>
      </c>
      <c r="O7" s="35"/>
    </row>
    <row r="8" customFormat="false" ht="12.75" hidden="false" customHeight="true" outlineLevel="0" collapsed="false">
      <c r="A8" s="35" t="n">
        <v>4</v>
      </c>
      <c r="B8" s="35" t="n">
        <v>0.51</v>
      </c>
      <c r="C8" s="35" t="n">
        <v>-0.02</v>
      </c>
      <c r="D8" s="35" t="n">
        <v>-5.93</v>
      </c>
      <c r="E8" s="35" t="n">
        <v>-3</v>
      </c>
      <c r="F8" s="184" t="n">
        <f aca="false">SQRT((B8)^2+(C8)^2+(D8)^2)*10^(E8)</f>
        <v>0.00595192405865532</v>
      </c>
      <c r="G8" s="184" t="n">
        <f aca="false">F8-F$4</f>
        <v>0.00549683066164763</v>
      </c>
      <c r="O8" s="35"/>
    </row>
    <row r="9" customFormat="false" ht="12.75" hidden="false" customHeight="true" outlineLevel="0" collapsed="false">
      <c r="A9" s="35" t="n">
        <v>5</v>
      </c>
      <c r="B9" s="35" t="n">
        <v>-1.78</v>
      </c>
      <c r="C9" s="35" t="n">
        <v>0.55</v>
      </c>
      <c r="D9" s="35" t="n">
        <v>-10.64</v>
      </c>
      <c r="E9" s="35" t="n">
        <v>-3</v>
      </c>
      <c r="F9" s="184" t="n">
        <f aca="false">SQRT((B9)^2+(C9)^2+(D9)^2)*10^(E9)</f>
        <v>0.0108018748372678</v>
      </c>
      <c r="G9" s="184" t="n">
        <f aca="false">F9-F$4</f>
        <v>0.0103467814402601</v>
      </c>
      <c r="O9" s="35"/>
    </row>
    <row r="10" customFormat="false" ht="12.75" hidden="false" customHeight="true" outlineLevel="0" collapsed="false">
      <c r="A10" s="35" t="n">
        <v>6</v>
      </c>
      <c r="B10" s="35" t="n">
        <v>0.46</v>
      </c>
      <c r="C10" s="35" t="n">
        <v>0.23</v>
      </c>
      <c r="D10" s="35" t="n">
        <v>-9.81</v>
      </c>
      <c r="E10" s="35" t="n">
        <v>-3</v>
      </c>
      <c r="F10" s="184" t="n">
        <f aca="false">SQRT((B10)^2+(C10)^2+(D10)^2)*10^(E10)</f>
        <v>0.00982347189134269</v>
      </c>
      <c r="G10" s="184" t="n">
        <f aca="false">F10-F$4</f>
        <v>0.009368378494335</v>
      </c>
      <c r="O10" s="35"/>
    </row>
    <row r="11" customFormat="false" ht="12.75" hidden="false" customHeight="true" outlineLevel="0" collapsed="false">
      <c r="A11" s="35" t="n">
        <v>7</v>
      </c>
      <c r="B11" s="35" t="n">
        <v>0.4</v>
      </c>
      <c r="C11" s="35" t="n">
        <v>-0.02</v>
      </c>
      <c r="D11" s="35" t="n">
        <v>-4.78</v>
      </c>
      <c r="E11" s="35" t="n">
        <v>-3</v>
      </c>
      <c r="F11" s="184" t="n">
        <f aca="false">SQRT((B11)^2+(C11)^2+(D11)^2)*10^(E11)</f>
        <v>0.00479674889899398</v>
      </c>
      <c r="G11" s="184" t="n">
        <f aca="false">F11-F$4</f>
        <v>0.00434165550198629</v>
      </c>
      <c r="O11" s="35"/>
    </row>
    <row r="12" customFormat="false" ht="12.75" hidden="false" customHeight="true" outlineLevel="0" collapsed="false">
      <c r="A12" s="35" t="n">
        <v>8</v>
      </c>
      <c r="B12" s="35" t="n">
        <v>-1.92</v>
      </c>
      <c r="C12" s="35" t="n">
        <v>2.39</v>
      </c>
      <c r="D12" s="35" t="n">
        <v>-9.41</v>
      </c>
      <c r="E12" s="35" t="n">
        <v>-3</v>
      </c>
      <c r="F12" s="184" t="n">
        <f aca="false">SQRT((B12)^2+(C12)^2+(D12)^2)*10^(E12)</f>
        <v>0.00989679746180551</v>
      </c>
      <c r="G12" s="184" t="n">
        <f aca="false">F12-F$4</f>
        <v>0.00944170406479782</v>
      </c>
      <c r="O12" s="35"/>
    </row>
    <row r="13" customFormat="false" ht="12.75" hidden="false" customHeight="true" outlineLevel="0" collapsed="false">
      <c r="A13" s="35" t="n">
        <v>9</v>
      </c>
      <c r="B13" s="35" t="n">
        <v>-0.01</v>
      </c>
      <c r="C13" s="35" t="n">
        <v>-7.58</v>
      </c>
      <c r="D13" s="35" t="n">
        <v>-19.81</v>
      </c>
      <c r="E13" s="35" t="n">
        <v>-3</v>
      </c>
      <c r="F13" s="184" t="n">
        <f aca="false">SQRT((B13)^2+(C13)^2+(D13)^2)*10^(E13)</f>
        <v>0.021210671842259</v>
      </c>
      <c r="G13" s="184" t="n">
        <f aca="false">F13-F$4</f>
        <v>0.0207555784452513</v>
      </c>
      <c r="O13" s="35"/>
    </row>
    <row r="14" customFormat="false" ht="12.75" hidden="false" customHeight="true" outlineLevel="0" collapsed="false">
      <c r="A14" s="35" t="n">
        <v>10</v>
      </c>
      <c r="B14" s="35" t="n">
        <v>-0.11</v>
      </c>
      <c r="C14" s="35" t="n">
        <v>0.4</v>
      </c>
      <c r="D14" s="35" t="n">
        <v>-5.66</v>
      </c>
      <c r="E14" s="35" t="n">
        <v>-3</v>
      </c>
      <c r="F14" s="184" t="n">
        <f aca="false">SQRT((B14)^2+(C14)^2+(D14)^2)*10^(E14)</f>
        <v>0.0056751828164386</v>
      </c>
      <c r="G14" s="184" t="n">
        <f aca="false">F14-F$4</f>
        <v>0.00522008941943091</v>
      </c>
      <c r="O14" s="35"/>
    </row>
    <row r="15" customFormat="false" ht="12.75" hidden="false" customHeight="true" outlineLevel="0" collapsed="false">
      <c r="A15" s="35" t="n">
        <v>11</v>
      </c>
      <c r="B15" s="35" t="n">
        <v>1.08</v>
      </c>
      <c r="C15" s="35" t="n">
        <v>-0.06</v>
      </c>
      <c r="D15" s="35" t="n">
        <v>-3.49</v>
      </c>
      <c r="E15" s="35" t="n">
        <v>-3</v>
      </c>
      <c r="F15" s="184" t="n">
        <f aca="false">SQRT((B15)^2+(C15)^2+(D15)^2)*10^(E15)</f>
        <v>0.00365377886577718</v>
      </c>
      <c r="G15" s="184" t="n">
        <f aca="false">F15-F$4</f>
        <v>0.00319868546876949</v>
      </c>
      <c r="O15" s="35"/>
    </row>
    <row r="16" customFormat="false" ht="12.75" hidden="false" customHeight="true" outlineLevel="0" collapsed="false">
      <c r="A16" s="35" t="n">
        <v>12</v>
      </c>
      <c r="B16" s="35" t="n">
        <v>0.08</v>
      </c>
      <c r="C16" s="35" t="n">
        <v>0.02</v>
      </c>
      <c r="D16" s="35" t="n">
        <v>-0.56</v>
      </c>
      <c r="E16" s="35" t="n">
        <v>-2</v>
      </c>
      <c r="F16" s="184" t="n">
        <f aca="false">SQRT((B16)^2+(C16)^2+(D16)^2)*10^(E16)</f>
        <v>0.00566038867923396</v>
      </c>
      <c r="G16" s="184" t="n">
        <f aca="false">F16-F$4</f>
        <v>0.00520529528222627</v>
      </c>
      <c r="O16" s="35"/>
    </row>
    <row r="17" customFormat="false" ht="12.75" hidden="false" customHeight="true" outlineLevel="0" collapsed="false">
      <c r="A17" s="35" t="n">
        <v>13</v>
      </c>
      <c r="B17" s="35" t="n">
        <v>-1.25</v>
      </c>
      <c r="C17" s="35" t="n">
        <v>2.17</v>
      </c>
      <c r="D17" s="35" t="n">
        <v>-10.5</v>
      </c>
      <c r="E17" s="35" t="n">
        <v>-3</v>
      </c>
      <c r="F17" s="184" t="n">
        <f aca="false">SQRT((B17)^2+(C17)^2+(D17)^2)*10^(E17)</f>
        <v>0.0107945078627976</v>
      </c>
      <c r="G17" s="184" t="n">
        <f aca="false">F17-F$4</f>
        <v>0.0103394144657899</v>
      </c>
      <c r="O17" s="35"/>
    </row>
    <row r="18" customFormat="false" ht="12.75" hidden="false" customHeight="true" outlineLevel="0" collapsed="false">
      <c r="A18" s="35" t="n">
        <v>14</v>
      </c>
      <c r="B18" s="35" t="n">
        <v>-0.38</v>
      </c>
      <c r="C18" s="35" t="n">
        <v>-0.55</v>
      </c>
      <c r="D18" s="35" t="n">
        <v>-5.99</v>
      </c>
      <c r="E18" s="35" t="n">
        <v>-3</v>
      </c>
      <c r="F18" s="184" t="n">
        <f aca="false">SQRT((B18)^2+(C18)^2+(D18)^2)*10^(E18)</f>
        <v>0.00602718839924554</v>
      </c>
      <c r="G18" s="184" t="n">
        <f aca="false">F18-F$4</f>
        <v>0.00557209500223785</v>
      </c>
      <c r="O18" s="35"/>
    </row>
    <row r="19" customFormat="false" ht="12.75" hidden="false" customHeight="true" outlineLevel="0" collapsed="false">
      <c r="A19" s="35" t="n">
        <v>15</v>
      </c>
      <c r="B19" s="35" t="n">
        <v>-1.6</v>
      </c>
      <c r="C19" s="35" t="n">
        <v>-2.83</v>
      </c>
      <c r="D19" s="35" t="n">
        <v>-5.71</v>
      </c>
      <c r="E19" s="35" t="n">
        <v>-3</v>
      </c>
      <c r="F19" s="184" t="n">
        <f aca="false">SQRT((B19)^2+(C19)^2+(D19)^2)*10^(E19)</f>
        <v>0.00657061640943983</v>
      </c>
      <c r="G19" s="184" t="n">
        <f aca="false">F19-F$4</f>
        <v>0.00611552301243214</v>
      </c>
      <c r="O19" s="35"/>
    </row>
    <row r="20" customFormat="false" ht="12.75" hidden="false" customHeight="true" outlineLevel="0" collapsed="false">
      <c r="A20" s="35" t="n">
        <v>16</v>
      </c>
      <c r="B20" s="35" t="n">
        <v>0.56</v>
      </c>
      <c r="C20" s="35" t="n">
        <v>0.5</v>
      </c>
      <c r="D20" s="35" t="n">
        <v>0.07</v>
      </c>
      <c r="E20" s="35" t="n">
        <v>-2</v>
      </c>
      <c r="F20" s="184" t="n">
        <f aca="false">SQRT((B20)^2+(C20)^2+(D20)^2)*10^(E20)</f>
        <v>0.00753989389845772</v>
      </c>
      <c r="G20" s="184" t="n">
        <f aca="false">F20-F$4</f>
        <v>0.00708480050145003</v>
      </c>
      <c r="O20" s="35"/>
    </row>
    <row r="21" customFormat="false" ht="12.75" hidden="false" customHeight="true" outlineLevel="0" collapsed="false">
      <c r="A21" s="35" t="n">
        <v>17</v>
      </c>
      <c r="B21" s="35" t="n">
        <v>-0.4</v>
      </c>
      <c r="C21" s="35" t="n">
        <v>-0.37</v>
      </c>
      <c r="D21" s="35" t="n">
        <v>-11.9</v>
      </c>
      <c r="E21" s="35" t="n">
        <v>-3</v>
      </c>
      <c r="F21" s="184" t="n">
        <f aca="false">SQRT((B21)^2+(C21)^2+(D21)^2)*10^(E21)</f>
        <v>0.0119124682580899</v>
      </c>
      <c r="G21" s="184" t="n">
        <f aca="false">F21-F$4</f>
        <v>0.0114573748610822</v>
      </c>
      <c r="O21" s="35"/>
    </row>
    <row r="22" customFormat="false" ht="12.75" hidden="false" customHeight="true" outlineLevel="0" collapsed="false">
      <c r="A22" s="35" t="n">
        <v>18</v>
      </c>
      <c r="B22" s="35" t="n">
        <v>0.11</v>
      </c>
      <c r="C22" s="35" t="n">
        <v>0.3</v>
      </c>
      <c r="D22" s="35" t="n">
        <v>-7.45</v>
      </c>
      <c r="E22" s="35" t="n">
        <v>-3</v>
      </c>
      <c r="F22" s="184" t="n">
        <f aca="false">SQRT((B22)^2+(C22)^2+(D22)^2)*10^(E22)</f>
        <v>0.00745684920056722</v>
      </c>
      <c r="G22" s="184" t="n">
        <f aca="false">F22-F$4</f>
        <v>0.00700175580355953</v>
      </c>
      <c r="O22" s="35"/>
    </row>
    <row r="23" customFormat="false" ht="12.75" hidden="false" customHeight="true" outlineLevel="0" collapsed="false">
      <c r="A23" s="35" t="n">
        <v>19</v>
      </c>
      <c r="B23" s="35" t="n">
        <v>5.53</v>
      </c>
      <c r="C23" s="35" t="n">
        <v>4.61</v>
      </c>
      <c r="D23" s="35" t="n">
        <v>-12.05</v>
      </c>
      <c r="E23" s="35" t="n">
        <v>-3</v>
      </c>
      <c r="F23" s="184" t="n">
        <f aca="false">SQRT((B23)^2+(C23)^2+(D23)^2)*10^(E23)</f>
        <v>0.0140369334257878</v>
      </c>
      <c r="G23" s="184" t="n">
        <f aca="false">F23-F$4</f>
        <v>0.0135818400287801</v>
      </c>
      <c r="O23" s="35"/>
    </row>
    <row r="24" customFormat="false" ht="12.75" hidden="false" customHeight="true" outlineLevel="0" collapsed="false">
      <c r="A24" s="35" t="n">
        <v>20</v>
      </c>
      <c r="B24" s="35" t="n">
        <v>0.12</v>
      </c>
      <c r="C24" s="35" t="n">
        <v>-0.07</v>
      </c>
      <c r="D24" s="35" t="n">
        <v>-7.96</v>
      </c>
      <c r="E24" s="35" t="n">
        <v>-3</v>
      </c>
      <c r="F24" s="184" t="n">
        <f aca="false">SQRT((B24)^2+(C24)^2+(D24)^2)*10^(E24)</f>
        <v>0.00796121221925405</v>
      </c>
      <c r="G24" s="184" t="n">
        <f aca="false">F24-F$4</f>
        <v>0.00750611882224636</v>
      </c>
      <c r="O24" s="35"/>
    </row>
    <row r="25" customFormat="false" ht="12.75" hidden="false" customHeight="true" outlineLevel="0" collapsed="false">
      <c r="A25" s="35" t="n">
        <v>21</v>
      </c>
      <c r="B25" s="35" t="n">
        <v>1.01</v>
      </c>
      <c r="C25" s="35" t="n">
        <v>-0.82</v>
      </c>
      <c r="D25" s="35" t="n">
        <v>-14.88</v>
      </c>
      <c r="E25" s="35" t="n">
        <v>-3</v>
      </c>
      <c r="F25" s="184" t="n">
        <f aca="false">SQRT((B25)^2+(C25)^2+(D25)^2)*10^(E25)</f>
        <v>0.0149367633709582</v>
      </c>
      <c r="G25" s="184" t="n">
        <f aca="false">F25-F$4</f>
        <v>0.0144816699739505</v>
      </c>
      <c r="O25" s="35"/>
    </row>
    <row r="26" customFormat="false" ht="12.75" hidden="false" customHeight="true" outlineLevel="0" collapsed="false">
      <c r="A26" s="35" t="n">
        <v>22</v>
      </c>
      <c r="B26" s="35" t="n">
        <v>9.92</v>
      </c>
      <c r="C26" s="35" t="n">
        <v>2.92</v>
      </c>
      <c r="D26" s="35" t="n">
        <v>-14.41</v>
      </c>
      <c r="E26" s="35" t="n">
        <v>-3</v>
      </c>
      <c r="F26" s="184" t="n">
        <f aca="false">SQRT((B26)^2+(C26)^2+(D26)^2)*10^(E26)</f>
        <v>0.0177364286145774</v>
      </c>
      <c r="G26" s="184" t="n">
        <f aca="false">F26-F$4</f>
        <v>0.0172813352175697</v>
      </c>
      <c r="O26" s="35"/>
    </row>
    <row r="27" customFormat="false" ht="12.75" hidden="false" customHeight="true" outlineLevel="0" collapsed="false">
      <c r="A27" s="35" t="n">
        <v>23</v>
      </c>
      <c r="B27" s="35" t="n">
        <v>5.43</v>
      </c>
      <c r="C27" s="35" t="n">
        <v>-2.21</v>
      </c>
      <c r="D27" s="35" t="n">
        <v>-2.35</v>
      </c>
      <c r="E27" s="35" t="n">
        <v>-3</v>
      </c>
      <c r="F27" s="184" t="n">
        <f aca="false">SQRT((B27)^2+(C27)^2+(D27)^2)*10^(E27)</f>
        <v>0.0063159718175432</v>
      </c>
      <c r="G27" s="184" t="n">
        <f aca="false">F27-F$4</f>
        <v>0.00586087842053551</v>
      </c>
      <c r="O27" s="35"/>
    </row>
    <row r="28" customFormat="false" ht="12.75" hidden="false" customHeight="true" outlineLevel="0" collapsed="false">
      <c r="A28" s="35" t="n">
        <v>24</v>
      </c>
      <c r="B28" s="35" t="n">
        <v>0.91</v>
      </c>
      <c r="C28" s="35" t="n">
        <v>-0.54</v>
      </c>
      <c r="D28" s="35" t="n">
        <v>-14.36</v>
      </c>
      <c r="E28" s="35" t="n">
        <v>-3</v>
      </c>
      <c r="F28" s="184" t="n">
        <f aca="false">SQRT((B28)^2+(C28)^2+(D28)^2)*10^(E28)</f>
        <v>0.0143989339883201</v>
      </c>
      <c r="G28" s="184" t="n">
        <f aca="false">F28-F$4</f>
        <v>0.0139438405913124</v>
      </c>
      <c r="O28" s="35"/>
    </row>
    <row r="29" customFormat="false" ht="12.75" hidden="false" customHeight="true" outlineLevel="0" collapsed="false">
      <c r="A29" s="35" t="n">
        <v>25</v>
      </c>
      <c r="B29" s="35" t="n">
        <v>0.05</v>
      </c>
      <c r="C29" s="35" t="n">
        <v>0.12</v>
      </c>
      <c r="D29" s="35" t="n">
        <v>-2.04</v>
      </c>
      <c r="E29" s="35" t="n">
        <v>-2</v>
      </c>
      <c r="F29" s="184" t="n">
        <f aca="false">SQRT((B29)^2+(C29)^2+(D29)^2)*10^(E29)</f>
        <v>0.0204413796011913</v>
      </c>
      <c r="G29" s="184" t="n">
        <f aca="false">F29-F$4</f>
        <v>0.0199862862041836</v>
      </c>
      <c r="O29" s="35"/>
    </row>
    <row r="30" customFormat="false" ht="12.75" hidden="false" customHeight="true" outlineLevel="0" collapsed="false">
      <c r="A30" s="35" t="n">
        <v>26</v>
      </c>
      <c r="B30" s="35" t="n">
        <v>0.89</v>
      </c>
      <c r="C30" s="35" t="n">
        <v>1.88</v>
      </c>
      <c r="D30" s="35" t="n">
        <v>-10.06</v>
      </c>
      <c r="E30" s="35" t="n">
        <v>-3</v>
      </c>
      <c r="F30" s="184" t="n">
        <f aca="false">SQRT((B30)^2+(C30)^2+(D30)^2)*10^(E30)</f>
        <v>0.0102727844326648</v>
      </c>
      <c r="G30" s="184" t="n">
        <f aca="false">F30-F$4</f>
        <v>0.00981769103565711</v>
      </c>
      <c r="O30" s="35"/>
    </row>
    <row r="31" customFormat="false" ht="12.75" hidden="false" customHeight="true" outlineLevel="0" collapsed="false">
      <c r="A31" s="35" t="n">
        <v>27</v>
      </c>
      <c r="B31" s="35" t="n">
        <v>0.99</v>
      </c>
      <c r="C31" s="35" t="n">
        <v>-0.31</v>
      </c>
      <c r="D31" s="35" t="n">
        <v>-15.35</v>
      </c>
      <c r="E31" s="35" t="n">
        <v>-3</v>
      </c>
      <c r="F31" s="184" t="n">
        <f aca="false">SQRT((B31)^2+(C31)^2+(D31)^2)*10^(E31)</f>
        <v>0.0153850154371063</v>
      </c>
      <c r="G31" s="184" t="n">
        <f aca="false">F31-F$4</f>
        <v>0.0149299220400986</v>
      </c>
      <c r="O31" s="35"/>
    </row>
    <row r="32" customFormat="false" ht="12.75" hidden="false" customHeight="true" outlineLevel="0" collapsed="false">
      <c r="A32" s="35" t="n">
        <v>28</v>
      </c>
      <c r="B32" s="35" t="n">
        <v>-0.09</v>
      </c>
      <c r="C32" s="35" t="n">
        <v>-0.6</v>
      </c>
      <c r="D32" s="35" t="n">
        <v>-14.92</v>
      </c>
      <c r="E32" s="35" t="n">
        <v>-3</v>
      </c>
      <c r="F32" s="184" t="n">
        <f aca="false">SQRT((B32)^2+(C32)^2+(D32)^2)*10^(E32)</f>
        <v>0.0149323306955077</v>
      </c>
      <c r="G32" s="184" t="n">
        <f aca="false">F32-F$4</f>
        <v>0.0144772372985</v>
      </c>
      <c r="O32" s="35"/>
    </row>
    <row r="33" customFormat="false" ht="12.75" hidden="false" customHeight="true" outlineLevel="0" collapsed="false">
      <c r="A33" s="35" t="n">
        <v>29</v>
      </c>
      <c r="B33" s="35" t="n">
        <v>-0.87</v>
      </c>
      <c r="C33" s="35" t="n">
        <v>0.83</v>
      </c>
      <c r="D33" s="35" t="n">
        <v>-11.14</v>
      </c>
      <c r="E33" s="35" t="n">
        <v>-3</v>
      </c>
      <c r="F33" s="184" t="n">
        <f aca="false">SQRT((B33)^2+(C33)^2+(D33)^2)*10^(E33)</f>
        <v>0.0112047043691478</v>
      </c>
      <c r="G33" s="184" t="n">
        <f aca="false">F33-F$4</f>
        <v>0.0107496109721401</v>
      </c>
      <c r="O33" s="35"/>
    </row>
    <row r="34" customFormat="false" ht="12.75" hidden="false" customHeight="true" outlineLevel="0" collapsed="false">
      <c r="A34" s="35" t="n">
        <v>30</v>
      </c>
      <c r="B34" s="35" t="n">
        <v>-0.4</v>
      </c>
      <c r="C34" s="35" t="n">
        <v>13.19</v>
      </c>
      <c r="D34" s="35" t="n">
        <v>2.02</v>
      </c>
      <c r="E34" s="35" t="n">
        <v>-3</v>
      </c>
      <c r="F34" s="184" t="n">
        <f aca="false">SQRT((B34)^2+(C34)^2+(D34)^2)*10^(E34)</f>
        <v>0.0133497752790075</v>
      </c>
      <c r="G34" s="184" t="n">
        <f aca="false">F34-F$4</f>
        <v>0.0128946818819998</v>
      </c>
      <c r="O34" s="35"/>
    </row>
    <row r="35" customFormat="false" ht="12.75" hidden="false" customHeight="true" outlineLevel="0" collapsed="false">
      <c r="A35" s="35" t="n">
        <v>31</v>
      </c>
      <c r="B35" s="35" t="n">
        <v>0.3</v>
      </c>
      <c r="C35" s="35" t="n">
        <v>0.17</v>
      </c>
      <c r="D35" s="35" t="n">
        <v>-8.83</v>
      </c>
      <c r="E35" s="35" t="n">
        <v>-3</v>
      </c>
      <c r="F35" s="184" t="n">
        <f aca="false">SQRT((B35)^2+(C35)^2+(D35)^2)*10^(E35)</f>
        <v>0.00883673016448958</v>
      </c>
      <c r="G35" s="184" t="n">
        <f aca="false">F35-F$4</f>
        <v>0.00838163676748189</v>
      </c>
      <c r="O35" s="35"/>
    </row>
    <row r="36" customFormat="false" ht="12.75" hidden="false" customHeight="true" outlineLevel="0" collapsed="false">
      <c r="A36" s="35" t="n">
        <v>32</v>
      </c>
      <c r="B36" s="35" t="n">
        <v>0.39</v>
      </c>
      <c r="C36" s="35" t="n">
        <v>-0.07</v>
      </c>
      <c r="D36" s="35" t="n">
        <v>-9.47</v>
      </c>
      <c r="E36" s="35" t="n">
        <v>-3</v>
      </c>
      <c r="F36" s="184" t="n">
        <f aca="false">SQRT((B36)^2+(C36)^2+(D36)^2)*10^(E36)</f>
        <v>0.00947828570997942</v>
      </c>
      <c r="G36" s="184" t="n">
        <f aca="false">F36-F$4</f>
        <v>0.00902319231297173</v>
      </c>
      <c r="O36" s="35"/>
    </row>
    <row r="37" customFormat="false" ht="12.75" hidden="false" customHeight="true" outlineLevel="0" collapsed="false">
      <c r="A37" s="35" t="n">
        <v>33</v>
      </c>
      <c r="B37" s="35" t="n">
        <v>-0.24</v>
      </c>
      <c r="C37" s="35" t="n">
        <v>-0.05</v>
      </c>
      <c r="D37" s="35" t="n">
        <v>-19.52</v>
      </c>
      <c r="E37" s="35" t="n">
        <v>-3</v>
      </c>
      <c r="F37" s="184" t="n">
        <f aca="false">SQRT((B37)^2+(C37)^2+(D37)^2)*10^(E37)</f>
        <v>0.0195215393860218</v>
      </c>
      <c r="G37" s="184" t="n">
        <f aca="false">F37-F$4</f>
        <v>0.0190664459890141</v>
      </c>
      <c r="O37" s="35"/>
    </row>
    <row r="38" customFormat="false" ht="12.75" hidden="false" customHeight="true" outlineLevel="0" collapsed="false">
      <c r="A38" s="35" t="n">
        <v>34</v>
      </c>
      <c r="B38" s="35" t="n">
        <v>-1.51</v>
      </c>
      <c r="C38" s="35" t="n">
        <v>4.31</v>
      </c>
      <c r="D38" s="35" t="n">
        <v>-9.53</v>
      </c>
      <c r="E38" s="35" t="n">
        <v>-3</v>
      </c>
      <c r="F38" s="184" t="n">
        <f aca="false">SQRT((B38)^2+(C38)^2+(D38)^2)*10^(E38)</f>
        <v>0.0105677386417341</v>
      </c>
      <c r="G38" s="184" t="n">
        <f aca="false">F38-F$4</f>
        <v>0.0101126452447264</v>
      </c>
      <c r="O38" s="35"/>
    </row>
    <row r="39" customFormat="false" ht="12.75" hidden="false" customHeight="true" outlineLevel="0" collapsed="false">
      <c r="A39" s="35" t="n">
        <v>35</v>
      </c>
      <c r="B39" s="35" t="n">
        <v>-0.15</v>
      </c>
      <c r="C39" s="35" t="n">
        <v>0.03</v>
      </c>
      <c r="D39" s="35" t="n">
        <v>-5.57</v>
      </c>
      <c r="E39" s="35" t="n">
        <v>-3</v>
      </c>
      <c r="F39" s="184" t="n">
        <f aca="false">SQRT((B39)^2+(C39)^2+(D39)^2)*10^(E39)</f>
        <v>0.00557210014267511</v>
      </c>
      <c r="G39" s="184" t="n">
        <f aca="false">F39-F$4</f>
        <v>0.00511700674566742</v>
      </c>
      <c r="O39" s="35"/>
    </row>
    <row r="40" customFormat="false" ht="12.75" hidden="false" customHeight="true" outlineLevel="0" collapsed="false">
      <c r="A40" s="35" t="n">
        <v>36</v>
      </c>
      <c r="B40" s="35" t="n">
        <v>-1.77</v>
      </c>
      <c r="C40" s="35" t="n">
        <v>-0.04</v>
      </c>
      <c r="D40" s="35" t="n">
        <v>-19.08</v>
      </c>
      <c r="E40" s="35" t="n">
        <v>-3</v>
      </c>
      <c r="F40" s="184" t="n">
        <f aca="false">SQRT((B40)^2+(C40)^2+(D40)^2)*10^(E40)</f>
        <v>0.0191619649305597</v>
      </c>
      <c r="G40" s="184" t="n">
        <f aca="false">F40-F$4</f>
        <v>0.018706871533552</v>
      </c>
      <c r="O40" s="35"/>
    </row>
    <row r="41" customFormat="false" ht="12.75" hidden="false" customHeight="true" outlineLevel="0" collapsed="false">
      <c r="A41" s="35" t="n">
        <v>37</v>
      </c>
      <c r="B41" s="35" t="n">
        <v>-0.28</v>
      </c>
      <c r="C41" s="35" t="n">
        <v>-0.46</v>
      </c>
      <c r="D41" s="35" t="n">
        <v>-11.14</v>
      </c>
      <c r="E41" s="35" t="n">
        <v>-3</v>
      </c>
      <c r="F41" s="184" t="n">
        <f aca="false">SQRT((B41)^2+(C41)^2+(D41)^2)*10^(E41)</f>
        <v>0.0111530085627153</v>
      </c>
      <c r="G41" s="184" t="n">
        <f aca="false">F41-F$4</f>
        <v>0.0106979151657076</v>
      </c>
      <c r="O41" s="35"/>
    </row>
    <row r="42" customFormat="false" ht="12.75" hidden="false" customHeight="true" outlineLevel="0" collapsed="false">
      <c r="A42" s="35" t="n">
        <v>38</v>
      </c>
      <c r="B42" s="35" t="n">
        <v>0.67</v>
      </c>
      <c r="C42" s="35" t="n">
        <v>0.24</v>
      </c>
      <c r="D42" s="35" t="n">
        <v>-10.2</v>
      </c>
      <c r="E42" s="35" t="n">
        <v>-3</v>
      </c>
      <c r="F42" s="184" t="n">
        <f aca="false">SQRT((B42)^2+(C42)^2+(D42)^2)*10^(E42)</f>
        <v>0.0102247982865189</v>
      </c>
      <c r="G42" s="184" t="n">
        <f aca="false">F42-F$4</f>
        <v>0.00976970488951121</v>
      </c>
      <c r="O42" s="35"/>
    </row>
    <row r="43" customFormat="false" ht="12.75" hidden="false" customHeight="true" outlineLevel="0" collapsed="false">
      <c r="A43" s="35" t="n">
        <v>39</v>
      </c>
      <c r="B43" s="35" t="n">
        <v>0.07</v>
      </c>
      <c r="C43" s="35" t="n">
        <v>0.14</v>
      </c>
      <c r="D43" s="35" t="n">
        <v>-9.99</v>
      </c>
      <c r="E43" s="35" t="n">
        <v>-3</v>
      </c>
      <c r="F43" s="184" t="n">
        <f aca="false">SQRT((B43)^2+(C43)^2+(D43)^2)*10^(E43)</f>
        <v>0.00999122615097867</v>
      </c>
      <c r="G43" s="184" t="n">
        <f aca="false">F43-F$4</f>
        <v>0.00953613275397098</v>
      </c>
      <c r="O43" s="35"/>
    </row>
    <row r="44" customFormat="false" ht="12.75" hidden="false" customHeight="true" outlineLevel="0" collapsed="false">
      <c r="A44" s="35" t="n">
        <v>40</v>
      </c>
      <c r="B44" s="35" t="n">
        <v>-1.41</v>
      </c>
      <c r="C44" s="35" t="n">
        <v>1.27</v>
      </c>
      <c r="D44" s="35" t="n">
        <v>-15.08</v>
      </c>
      <c r="E44" s="35" t="n">
        <v>-3</v>
      </c>
      <c r="F44" s="184" t="n">
        <f aca="false">SQRT((B44)^2+(C44)^2+(D44)^2)*10^(E44)</f>
        <v>0.0151989275937482</v>
      </c>
      <c r="G44" s="184" t="n">
        <f aca="false">F44-F$4</f>
        <v>0.0147438341967405</v>
      </c>
      <c r="O44" s="35"/>
    </row>
    <row r="45" customFormat="false" ht="12.75" hidden="false" customHeight="true" outlineLevel="0" collapsed="false">
      <c r="A45" s="35" t="n">
        <v>41</v>
      </c>
      <c r="B45" s="35" t="n">
        <v>0.16</v>
      </c>
      <c r="C45" s="35" t="n">
        <v>1.82</v>
      </c>
      <c r="D45" s="35" t="n">
        <v>-10.75</v>
      </c>
      <c r="E45" s="35" t="n">
        <v>-3</v>
      </c>
      <c r="F45" s="184" t="n">
        <f aca="false">SQRT((B45)^2+(C45)^2+(D45)^2)*10^(E45)</f>
        <v>0.0109041505859008</v>
      </c>
      <c r="G45" s="184" t="n">
        <f aca="false">F45-F$4</f>
        <v>0.0104490571888931</v>
      </c>
      <c r="O45" s="35"/>
    </row>
    <row r="46" customFormat="false" ht="12.75" hidden="false" customHeight="true" outlineLevel="0" collapsed="false">
      <c r="A46" s="35" t="n">
        <v>42</v>
      </c>
      <c r="B46" s="35" t="n">
        <v>-2.43</v>
      </c>
      <c r="C46" s="35" t="n">
        <v>6.69</v>
      </c>
      <c r="D46" s="35" t="n">
        <v>-10.32</v>
      </c>
      <c r="E46" s="35" t="n">
        <v>-3</v>
      </c>
      <c r="F46" s="184" t="n">
        <f aca="false">SQRT((B46)^2+(C46)^2+(D46)^2)*10^(E46)</f>
        <v>0.012536482760328</v>
      </c>
      <c r="G46" s="184" t="n">
        <f aca="false">F46-F$4</f>
        <v>0.0120813893633203</v>
      </c>
      <c r="O46" s="35"/>
    </row>
    <row r="47" customFormat="false" ht="12.75" hidden="false" customHeight="true" outlineLevel="0" collapsed="false">
      <c r="A47" s="35" t="n">
        <v>43</v>
      </c>
      <c r="B47" s="35" t="n">
        <v>0.78</v>
      </c>
      <c r="C47" s="35" t="n">
        <v>0.12</v>
      </c>
      <c r="D47" s="35" t="n">
        <v>-9.6</v>
      </c>
      <c r="E47" s="35" t="n">
        <v>-3</v>
      </c>
      <c r="F47" s="184" t="n">
        <f aca="false">SQRT((B47)^2+(C47)^2+(D47)^2)*10^(E47)</f>
        <v>0.00963238288275544</v>
      </c>
      <c r="G47" s="184" t="n">
        <f aca="false">F47-F$4</f>
        <v>0.00917728948574775</v>
      </c>
      <c r="O47" s="35"/>
    </row>
    <row r="48" customFormat="false" ht="12.75" hidden="false" customHeight="true" outlineLevel="0" collapsed="false">
      <c r="A48" s="35" t="n">
        <v>44</v>
      </c>
      <c r="B48" s="35" t="n">
        <v>0.44</v>
      </c>
      <c r="C48" s="35" t="n">
        <v>-0.52</v>
      </c>
      <c r="D48" s="35" t="n">
        <v>-11.6</v>
      </c>
      <c r="E48" s="35" t="n">
        <v>-3</v>
      </c>
      <c r="F48" s="184" t="n">
        <f aca="false">SQRT((B48)^2+(C48)^2+(D48)^2)*10^(E48)</f>
        <v>0.0116199827882833</v>
      </c>
      <c r="G48" s="184" t="n">
        <f aca="false">F48-F$4</f>
        <v>0.0111648893912756</v>
      </c>
      <c r="O48" s="35"/>
    </row>
    <row r="49" customFormat="false" ht="12.75" hidden="false" customHeight="true" outlineLevel="0" collapsed="false">
      <c r="A49" s="35" t="n">
        <v>45</v>
      </c>
      <c r="B49" s="35" t="n">
        <v>-0.22</v>
      </c>
      <c r="C49" s="35" t="n">
        <v>1.6</v>
      </c>
      <c r="D49" s="35" t="n">
        <v>-18.94</v>
      </c>
      <c r="E49" s="35" t="n">
        <v>-3</v>
      </c>
      <c r="F49" s="184" t="n">
        <f aca="false">SQRT((B49)^2+(C49)^2+(D49)^2)*10^(E49)</f>
        <v>0.0190087348342808</v>
      </c>
      <c r="G49" s="184" t="n">
        <f aca="false">F49-F$4</f>
        <v>0.0185536414372731</v>
      </c>
      <c r="O49" s="35"/>
    </row>
    <row r="50" customFormat="false" ht="12.75" hidden="false" customHeight="true" outlineLevel="0" collapsed="false">
      <c r="A50" s="35" t="n">
        <v>46</v>
      </c>
      <c r="B50" s="35" t="n">
        <v>2.15</v>
      </c>
      <c r="C50" s="35" t="n">
        <v>-0.62</v>
      </c>
      <c r="D50" s="35" t="n">
        <v>-18.99</v>
      </c>
      <c r="E50" s="35" t="n">
        <v>-3</v>
      </c>
      <c r="F50" s="184" t="n">
        <f aca="false">SQRT((B50)^2+(C50)^2+(D50)^2)*10^(E50)</f>
        <v>0.0191213754735375</v>
      </c>
      <c r="G50" s="184" t="n">
        <f aca="false">F50-F$4</f>
        <v>0.0186662820765298</v>
      </c>
      <c r="O50" s="35"/>
    </row>
    <row r="51" customFormat="false" ht="12.75" hidden="false" customHeight="true" outlineLevel="0" collapsed="false">
      <c r="A51" s="35" t="n">
        <v>47</v>
      </c>
      <c r="B51" s="35" t="n">
        <v>-0.49</v>
      </c>
      <c r="C51" s="35" t="n">
        <v>-0.33</v>
      </c>
      <c r="D51" s="35" t="n">
        <v>-11.55</v>
      </c>
      <c r="E51" s="35" t="n">
        <v>-3</v>
      </c>
      <c r="F51" s="184" t="n">
        <f aca="false">SQRT((B51)^2+(C51)^2+(D51)^2)*10^(E51)</f>
        <v>0.0115650983566937</v>
      </c>
      <c r="G51" s="184" t="n">
        <f aca="false">F51-F$4</f>
        <v>0.011110004959686</v>
      </c>
      <c r="O51" s="35"/>
    </row>
    <row r="52" customFormat="false" ht="12.75" hidden="false" customHeight="true" outlineLevel="0" collapsed="false">
      <c r="A52" s="35" t="n">
        <v>48</v>
      </c>
      <c r="B52" s="35" t="n">
        <v>-0.57</v>
      </c>
      <c r="C52" s="35" t="n">
        <v>-0.1</v>
      </c>
      <c r="D52" s="35" t="n">
        <v>-11.42</v>
      </c>
      <c r="E52" s="35" t="n">
        <v>-3</v>
      </c>
      <c r="F52" s="184" t="n">
        <f aca="false">SQRT((B52)^2+(C52)^2+(D52)^2)*10^(E52)</f>
        <v>0.011434653470919</v>
      </c>
      <c r="G52" s="184" t="n">
        <f aca="false">F52-F$4</f>
        <v>0.0109795600739113</v>
      </c>
      <c r="O52" s="35"/>
    </row>
    <row r="53" customFormat="false" ht="12.75" hidden="false" customHeight="true" outlineLevel="0" collapsed="false">
      <c r="A53" s="35" t="n">
        <v>49</v>
      </c>
      <c r="B53" s="35" t="n">
        <v>0.3</v>
      </c>
      <c r="C53" s="35" t="n">
        <v>0.19</v>
      </c>
      <c r="D53" s="35" t="n">
        <v>-9.99</v>
      </c>
      <c r="E53" s="35" t="n">
        <v>-3</v>
      </c>
      <c r="F53" s="184" t="n">
        <f aca="false">SQRT((B53)^2+(C53)^2+(D53)^2)*10^(E53)</f>
        <v>0.00999630931894367</v>
      </c>
      <c r="G53" s="184" t="n">
        <f aca="false">F53-F$4</f>
        <v>0.00954121592193598</v>
      </c>
      <c r="O53" s="35"/>
    </row>
    <row r="54" customFormat="false" ht="12.75" hidden="false" customHeight="true" outlineLevel="0" collapsed="false">
      <c r="A54" s="35" t="n">
        <v>50</v>
      </c>
      <c r="B54" s="35" t="n">
        <v>0.16</v>
      </c>
      <c r="C54" s="35" t="n">
        <v>0.18</v>
      </c>
      <c r="D54" s="35" t="n">
        <v>-15.78</v>
      </c>
      <c r="E54" s="35" t="n">
        <v>-3</v>
      </c>
      <c r="F54" s="184" t="n">
        <f aca="false">SQRT((B54)^2+(C54)^2+(D54)^2)*10^(E54)</f>
        <v>0.0157818376623256</v>
      </c>
      <c r="G54" s="184" t="n">
        <f aca="false">F54-F$4</f>
        <v>0.0153267442653179</v>
      </c>
      <c r="O54" s="35"/>
    </row>
    <row r="55" customFormat="false" ht="12.75" hidden="false" customHeight="true" outlineLevel="0" collapsed="false">
      <c r="A55" s="35" t="n">
        <v>51</v>
      </c>
      <c r="B55" s="35" t="n">
        <v>0.39</v>
      </c>
      <c r="C55" s="35" t="n">
        <v>-0.01</v>
      </c>
      <c r="D55" s="35" t="n">
        <v>-8.14</v>
      </c>
      <c r="E55" s="35" t="n">
        <v>-3</v>
      </c>
      <c r="F55" s="184" t="n">
        <f aca="false">SQRT((B55)^2+(C55)^2+(D55)^2)*10^(E55)</f>
        <v>0.00814934353184353</v>
      </c>
      <c r="G55" s="184" t="n">
        <f aca="false">F55-F$4</f>
        <v>0.00769425013483584</v>
      </c>
      <c r="O55" s="35"/>
    </row>
    <row r="56" customFormat="false" ht="12.75" hidden="false" customHeight="true" outlineLevel="0" collapsed="false">
      <c r="A56" s="35" t="n">
        <v>52</v>
      </c>
      <c r="B56" s="35" t="n">
        <v>0.25</v>
      </c>
      <c r="C56" s="35" t="n">
        <v>-0.74</v>
      </c>
      <c r="D56" s="35" t="n">
        <v>-8.57</v>
      </c>
      <c r="E56" s="35" t="n">
        <v>-3</v>
      </c>
      <c r="F56" s="184" t="n">
        <f aca="false">SQRT((B56)^2+(C56)^2+(D56)^2)*10^(E56)</f>
        <v>0.00860552148332685</v>
      </c>
      <c r="G56" s="184" t="n">
        <f aca="false">F56-F$4</f>
        <v>0.00815042808631916</v>
      </c>
      <c r="O56" s="35"/>
    </row>
    <row r="57" customFormat="false" ht="12.75" hidden="false" customHeight="true" outlineLevel="0" collapsed="false">
      <c r="A57" s="35" t="n">
        <v>53</v>
      </c>
      <c r="B57" s="35" t="n">
        <v>-0.81</v>
      </c>
      <c r="C57" s="35" t="n">
        <v>0.12</v>
      </c>
      <c r="D57" s="35" t="n">
        <v>-13.11</v>
      </c>
      <c r="E57" s="35" t="n">
        <v>-3</v>
      </c>
      <c r="F57" s="184" t="n">
        <f aca="false">SQRT((B57)^2+(C57)^2+(D57)^2)*10^(E57)</f>
        <v>0.013135547190734</v>
      </c>
      <c r="G57" s="184" t="n">
        <f aca="false">F57-F$4</f>
        <v>0.0126804537937263</v>
      </c>
      <c r="O57" s="35"/>
    </row>
    <row r="58" customFormat="false" ht="12.75" hidden="false" customHeight="true" outlineLevel="0" collapsed="false">
      <c r="A58" s="35" t="n">
        <v>54</v>
      </c>
      <c r="B58" s="35" t="n">
        <v>0.21</v>
      </c>
      <c r="C58" s="35" t="n">
        <v>0.14</v>
      </c>
      <c r="D58" s="35" t="n">
        <v>-8.21</v>
      </c>
      <c r="E58" s="35" t="n">
        <v>-3</v>
      </c>
      <c r="F58" s="184" t="n">
        <f aca="false">SQRT((B58)^2+(C58)^2+(D58)^2)*10^(E58)</f>
        <v>0.00821387849922313</v>
      </c>
      <c r="G58" s="184" t="n">
        <f aca="false">F58-F$4</f>
        <v>0.00775878510221544</v>
      </c>
      <c r="O58" s="35"/>
    </row>
    <row r="59" customFormat="false" ht="12.75" hidden="false" customHeight="true" outlineLevel="0" collapsed="false">
      <c r="A59" s="35" t="n">
        <v>55</v>
      </c>
      <c r="B59" s="35" t="n">
        <v>0.85</v>
      </c>
      <c r="C59" s="35" t="n">
        <v>-0.4</v>
      </c>
      <c r="D59" s="35" t="n">
        <v>-14.08</v>
      </c>
      <c r="E59" s="35" t="n">
        <v>-3</v>
      </c>
      <c r="F59" s="184" t="n">
        <f aca="false">SQRT((B59)^2+(C59)^2+(D59)^2)*10^(E59)</f>
        <v>0.0141113039794344</v>
      </c>
      <c r="G59" s="184" t="n">
        <f aca="false">F59-F$4</f>
        <v>0.0136562105824267</v>
      </c>
      <c r="O59" s="35"/>
    </row>
    <row r="60" customFormat="false" ht="12.75" hidden="false" customHeight="true" outlineLevel="0" collapsed="false">
      <c r="A60" s="35" t="n">
        <v>55</v>
      </c>
      <c r="B60" s="35" t="n">
        <v>-2.88</v>
      </c>
      <c r="C60" s="35" t="n">
        <v>2.68</v>
      </c>
      <c r="D60" s="35" t="n">
        <v>-12.96</v>
      </c>
      <c r="E60" s="35" t="n">
        <v>-3</v>
      </c>
      <c r="F60" s="184" t="n">
        <f aca="false">SQRT((B60)^2+(C60)^2+(D60)^2)*10^(E60)</f>
        <v>0.0135439432958057</v>
      </c>
      <c r="G60" s="184" t="n">
        <f aca="false">F60-F$4</f>
        <v>0.013088849898798</v>
      </c>
      <c r="O60" s="35"/>
    </row>
    <row r="61" customFormat="false" ht="12.75" hidden="false" customHeight="true" outlineLevel="0" collapsed="false">
      <c r="A61" s="35" t="n">
        <v>56</v>
      </c>
      <c r="B61" s="35" t="n">
        <v>0.28</v>
      </c>
      <c r="C61" s="35" t="n">
        <v>0.32</v>
      </c>
      <c r="D61" s="35" t="n">
        <v>-12.17</v>
      </c>
      <c r="E61" s="35" t="n">
        <v>-3</v>
      </c>
      <c r="F61" s="184" t="n">
        <f aca="false">SQRT((B61)^2+(C61)^2+(D61)^2)*10^(E61)</f>
        <v>0.012177425836358</v>
      </c>
      <c r="G61" s="184" t="n">
        <f aca="false">F61-F$4</f>
        <v>0.0117223324393503</v>
      </c>
      <c r="O61" s="35"/>
    </row>
    <row r="62" customFormat="false" ht="12.75" hidden="false" customHeight="true" outlineLevel="0" collapsed="false">
      <c r="A62" s="35" t="n">
        <v>58</v>
      </c>
      <c r="B62" s="35" t="n">
        <v>0.98</v>
      </c>
      <c r="C62" s="35" t="n">
        <v>-0.58</v>
      </c>
      <c r="D62" s="35" t="n">
        <v>-18.21</v>
      </c>
      <c r="E62" s="35" t="n">
        <v>-3</v>
      </c>
      <c r="F62" s="184" t="n">
        <f aca="false">SQRT((B62)^2+(C62)^2+(D62)^2)*10^(E62)</f>
        <v>0.0182455720655725</v>
      </c>
      <c r="G62" s="184" t="n">
        <f aca="false">F62-F$4</f>
        <v>0.0177904786685648</v>
      </c>
      <c r="O62" s="35"/>
    </row>
    <row r="63" customFormat="false" ht="12.75" hidden="false" customHeight="true" outlineLevel="0" collapsed="false">
      <c r="A63" s="35" t="n">
        <v>59</v>
      </c>
      <c r="B63" s="35" t="n">
        <v>0.66</v>
      </c>
      <c r="C63" s="35" t="n">
        <v>-0.16</v>
      </c>
      <c r="D63" s="35" t="n">
        <v>-11.94</v>
      </c>
      <c r="E63" s="35" t="n">
        <v>-3</v>
      </c>
      <c r="F63" s="184" t="n">
        <f aca="false">SQRT((B63)^2+(C63)^2+(D63)^2)*10^(E63)</f>
        <v>0.0119592976382395</v>
      </c>
      <c r="G63" s="184" t="n">
        <f aca="false">F63-F$4</f>
        <v>0.0115042042412318</v>
      </c>
      <c r="O63" s="35"/>
    </row>
    <row r="64" customFormat="false" ht="12.75" hidden="false" customHeight="true" outlineLevel="0" collapsed="false">
      <c r="A64" s="35" t="n">
        <v>60</v>
      </c>
      <c r="B64" s="35" t="n">
        <v>0.6</v>
      </c>
      <c r="C64" s="35" t="n">
        <v>1.03</v>
      </c>
      <c r="D64" s="35" t="n">
        <v>-11.24</v>
      </c>
      <c r="E64" s="35" t="n">
        <v>-3</v>
      </c>
      <c r="F64" s="184" t="n">
        <f aca="false">SQRT((B64)^2+(C64)^2+(D64)^2)*10^(E64)</f>
        <v>0.0113030305670647</v>
      </c>
      <c r="G64" s="184" t="n">
        <f aca="false">F64-F$4</f>
        <v>0.010847937170057</v>
      </c>
      <c r="O64" s="35"/>
    </row>
    <row r="65" customFormat="false" ht="12.75" hidden="false" customHeight="true" outlineLevel="0" collapsed="false">
      <c r="A65" s="35" t="n">
        <v>61</v>
      </c>
      <c r="B65" s="35" t="n">
        <v>-0.32</v>
      </c>
      <c r="C65" s="35" t="n">
        <v>0.15</v>
      </c>
      <c r="D65" s="35" t="n">
        <v>-2.65</v>
      </c>
      <c r="E65" s="35" t="n">
        <v>-3</v>
      </c>
      <c r="F65" s="184" t="n">
        <f aca="false">SQRT((B65)^2+(C65)^2+(D65)^2)*10^(E65)</f>
        <v>0.00267346217478385</v>
      </c>
      <c r="G65" s="184" t="n">
        <f aca="false">F65-F$4</f>
        <v>0.00221836877777616</v>
      </c>
    </row>
    <row r="66" customFormat="false" ht="12.75" hidden="false" customHeight="true" outlineLevel="0" collapsed="false">
      <c r="A66" s="35" t="n">
        <v>62</v>
      </c>
      <c r="B66" s="35" t="n">
        <v>-1.51</v>
      </c>
      <c r="C66" s="35" t="n">
        <v>-1.17</v>
      </c>
      <c r="D66" s="35" t="n">
        <v>-19.43</v>
      </c>
      <c r="E66" s="35" t="n">
        <v>-3</v>
      </c>
      <c r="F66" s="184" t="n">
        <f aca="false">SQRT((B66)^2+(C66)^2+(D66)^2)*10^(E66)</f>
        <v>0.0195236753712</v>
      </c>
      <c r="G66" s="184" t="n">
        <f aca="false">F66-F$4</f>
        <v>0.0190685819741923</v>
      </c>
    </row>
    <row r="67" customFormat="false" ht="12.75" hidden="false" customHeight="true" outlineLevel="0" collapsed="false">
      <c r="A67" s="35" t="n">
        <v>63</v>
      </c>
      <c r="B67" s="35" t="n">
        <v>-0.87</v>
      </c>
      <c r="C67" s="35" t="n">
        <v>-2.04</v>
      </c>
      <c r="D67" s="35" t="n">
        <v>-12.9</v>
      </c>
      <c r="E67" s="35" t="n">
        <v>-3</v>
      </c>
      <c r="F67" s="184" t="n">
        <f aca="false">SQRT((B67)^2+(C67)^2+(D67)^2)*10^(E67)</f>
        <v>0.0130892513154878</v>
      </c>
      <c r="G67" s="184" t="n">
        <f aca="false">F67-F$4</f>
        <v>0.0126341579184801</v>
      </c>
    </row>
    <row r="68" customFormat="false" ht="12.75" hidden="false" customHeight="true" outlineLevel="0" collapsed="false">
      <c r="A68" s="35" t="n">
        <v>64</v>
      </c>
      <c r="B68" s="35" t="n">
        <v>-0.34</v>
      </c>
      <c r="C68" s="35" t="n">
        <v>0.64</v>
      </c>
      <c r="D68" s="35" t="n">
        <v>-11.51</v>
      </c>
      <c r="E68" s="35" t="n">
        <v>-3</v>
      </c>
      <c r="F68" s="184" t="n">
        <f aca="false">SQRT((B68)^2+(C68)^2+(D68)^2)*10^(E68)</f>
        <v>0.0115327923765236</v>
      </c>
      <c r="G68" s="184" t="n">
        <f aca="false">F68-F$4</f>
        <v>0.0110776989795159</v>
      </c>
    </row>
    <row r="69" customFormat="false" ht="12.75" hidden="false" customHeight="true" outlineLevel="0" collapsed="false">
      <c r="A69" s="35" t="n">
        <v>65</v>
      </c>
      <c r="B69" s="35" t="n">
        <v>1.27</v>
      </c>
      <c r="C69" s="35" t="n">
        <v>0.61</v>
      </c>
      <c r="D69" s="35" t="n">
        <v>-15.17</v>
      </c>
      <c r="E69" s="35" t="n">
        <v>-3</v>
      </c>
      <c r="F69" s="184" t="n">
        <f aca="false">SQRT((B69)^2+(C69)^2+(D69)^2)*10^(E69)</f>
        <v>0.0152352847036083</v>
      </c>
      <c r="G69" s="184" t="n">
        <f aca="false">F69-F$4</f>
        <v>0.0147801913066006</v>
      </c>
    </row>
    <row r="70" customFormat="false" ht="12.75" hidden="false" customHeight="true" outlineLevel="0" collapsed="false">
      <c r="A70" s="35" t="n">
        <v>66</v>
      </c>
      <c r="B70" s="35" t="n">
        <v>-0.86</v>
      </c>
      <c r="C70" s="35" t="n">
        <v>0.29</v>
      </c>
      <c r="D70" s="35" t="n">
        <v>-5.13</v>
      </c>
      <c r="E70" s="35" t="n">
        <v>-3</v>
      </c>
      <c r="F70" s="184" t="n">
        <f aca="false">SQRT((B70)^2+(C70)^2+(D70)^2)*10^(E70)</f>
        <v>0.00520966409665729</v>
      </c>
      <c r="G70" s="184" t="n">
        <f aca="false">F70-F$4</f>
        <v>0.0047545706996496</v>
      </c>
    </row>
    <row r="71" customFormat="false" ht="12.75" hidden="false" customHeight="true" outlineLevel="0" collapsed="false">
      <c r="A71" s="35" t="n">
        <v>67</v>
      </c>
      <c r="B71" s="35" t="n">
        <v>-0.56</v>
      </c>
      <c r="C71" s="35" t="n">
        <v>-0.64</v>
      </c>
      <c r="D71" s="35" t="n">
        <v>-15.3</v>
      </c>
      <c r="E71" s="35" t="n">
        <v>-3</v>
      </c>
      <c r="F71" s="184" t="n">
        <f aca="false">SQRT((B71)^2+(C71)^2+(D71)^2)*10^(E71)</f>
        <v>0.0153236157613012</v>
      </c>
      <c r="G71" s="184" t="n">
        <f aca="false">F71-F$4</f>
        <v>0.0148685223642935</v>
      </c>
    </row>
    <row r="72" customFormat="false" ht="12.75" hidden="false" customHeight="true" outlineLevel="0" collapsed="false">
      <c r="A72" s="35" t="n">
        <v>68</v>
      </c>
      <c r="B72" s="35" t="n">
        <v>0.66</v>
      </c>
      <c r="C72" s="35" t="n">
        <v>-0.52</v>
      </c>
      <c r="D72" s="35" t="n">
        <v>-12.97</v>
      </c>
      <c r="E72" s="35" t="n">
        <v>-3</v>
      </c>
      <c r="F72" s="184" t="n">
        <f aca="false">SQRT((B72)^2+(C72)^2+(D72)^2)*10^(E72)</f>
        <v>0.0129971881574439</v>
      </c>
      <c r="G72" s="184" t="n">
        <f aca="false">F72-F$4</f>
        <v>0.0125420947604362</v>
      </c>
    </row>
    <row r="73" customFormat="false" ht="12.75" hidden="false" customHeight="true" outlineLevel="0" collapsed="false">
      <c r="A73" s="35" t="n">
        <v>69</v>
      </c>
      <c r="B73" s="35" t="n">
        <v>-0.29</v>
      </c>
      <c r="C73" s="35" t="n">
        <v>-0.05</v>
      </c>
      <c r="D73" s="35" t="n">
        <v>-0.84</v>
      </c>
      <c r="E73" s="35" t="n">
        <v>-2</v>
      </c>
      <c r="F73" s="184" t="n">
        <f aca="false">SQRT((B73)^2+(C73)^2+(D73)^2)*10^(E73)</f>
        <v>0.00890056178002265</v>
      </c>
      <c r="G73" s="184" t="n">
        <f aca="false">F73-F$4</f>
        <v>0.00844546838301496</v>
      </c>
    </row>
    <row r="74" customFormat="false" ht="12.75" hidden="false" customHeight="true" outlineLevel="0" collapsed="false">
      <c r="A74" s="35" t="n">
        <v>70</v>
      </c>
      <c r="B74" s="35" t="n">
        <v>-1.98</v>
      </c>
      <c r="C74" s="35" t="n">
        <v>-0.41</v>
      </c>
      <c r="D74" s="35" t="n">
        <v>-12.02</v>
      </c>
      <c r="E74" s="35" t="n">
        <v>-3</v>
      </c>
      <c r="F74" s="184" t="n">
        <f aca="false">SQRT((B74)^2+(C74)^2+(D74)^2)*10^(E74)</f>
        <v>0.0121888842803597</v>
      </c>
      <c r="G74" s="184" t="n">
        <f aca="false">F74-F$4</f>
        <v>0.011733790883352</v>
      </c>
    </row>
    <row r="75" customFormat="false" ht="12.75" hidden="false" customHeight="true" outlineLevel="0" collapsed="false">
      <c r="A75" s="223" t="s">
        <v>3142</v>
      </c>
      <c r="B75" s="223" t="n">
        <v>-0.17</v>
      </c>
      <c r="C75" s="223" t="n">
        <v>0.16</v>
      </c>
      <c r="D75" s="223" t="n">
        <v>-3.8</v>
      </c>
      <c r="E75" s="223" t="n">
        <v>-4</v>
      </c>
      <c r="F75" s="224" t="n">
        <f aca="false">SQRT((B75)^2+(C75)^2+(D75)^2)*10^(E75)</f>
        <v>0.000380716429905514</v>
      </c>
      <c r="G75" s="224" t="n">
        <f aca="false">F75-F$75</f>
        <v>0</v>
      </c>
    </row>
    <row r="76" customFormat="false" ht="12.75" hidden="false" customHeight="true" outlineLevel="0" collapsed="false">
      <c r="A76" s="35" t="n">
        <v>71</v>
      </c>
      <c r="B76" s="35" t="n">
        <v>0.63</v>
      </c>
      <c r="C76" s="35" t="n">
        <v>0.71</v>
      </c>
      <c r="D76" s="35" t="n">
        <v>-11.79</v>
      </c>
      <c r="E76" s="35" t="n">
        <v>-3</v>
      </c>
      <c r="F76" s="184" t="n">
        <f aca="false">SQRT((B76)^2+(C76)^2+(D76)^2)*10^(E76)</f>
        <v>0.0118281486294348</v>
      </c>
      <c r="G76" s="184" t="n">
        <f aca="false">F76-F$75</f>
        <v>0.0114474321995293</v>
      </c>
    </row>
    <row r="77" customFormat="false" ht="12.75" hidden="false" customHeight="true" outlineLevel="0" collapsed="false">
      <c r="A77" s="35" t="n">
        <v>72</v>
      </c>
      <c r="B77" s="35" t="n">
        <v>0.48</v>
      </c>
      <c r="C77" s="35" t="n">
        <v>-0.59</v>
      </c>
      <c r="D77" s="35" t="n">
        <v>-15.53</v>
      </c>
      <c r="E77" s="35" t="n">
        <v>-3</v>
      </c>
      <c r="F77" s="184" t="n">
        <f aca="false">SQRT((B77)^2+(C77)^2+(D77)^2)*10^(E77)</f>
        <v>0.0155486140861493</v>
      </c>
      <c r="G77" s="184" t="n">
        <f aca="false">F77-F$75</f>
        <v>0.0151678976562438</v>
      </c>
    </row>
    <row r="78" customFormat="false" ht="12.75" hidden="false" customHeight="true" outlineLevel="0" collapsed="false">
      <c r="A78" s="35" t="n">
        <v>73</v>
      </c>
      <c r="B78" s="35" t="n">
        <v>-0.53</v>
      </c>
      <c r="C78" s="35" t="n">
        <v>-0.04</v>
      </c>
      <c r="D78" s="35" t="n">
        <v>-9.46</v>
      </c>
      <c r="E78" s="35" t="n">
        <v>-3</v>
      </c>
      <c r="F78" s="184" t="n">
        <f aca="false">SQRT((B78)^2+(C78)^2+(D78)^2)*10^(E78)</f>
        <v>0.00947491952472421</v>
      </c>
      <c r="G78" s="184" t="n">
        <f aca="false">F78-F$75</f>
        <v>0.0090942030948187</v>
      </c>
    </row>
    <row r="79" customFormat="false" ht="12.75" hidden="false" customHeight="true" outlineLevel="0" collapsed="false">
      <c r="A79" s="35" t="n">
        <v>74</v>
      </c>
      <c r="B79" s="35" t="n">
        <v>0.44</v>
      </c>
      <c r="C79" s="35" t="n">
        <v>0</v>
      </c>
      <c r="D79" s="35" t="n">
        <v>-16.18</v>
      </c>
      <c r="E79" s="35" t="n">
        <v>-3</v>
      </c>
      <c r="F79" s="184" t="n">
        <f aca="false">SQRT((B79)^2+(C79)^2+(D79)^2)*10^(E79)</f>
        <v>0.0161859815890171</v>
      </c>
      <c r="G79" s="184" t="n">
        <f aca="false">F79-F$75</f>
        <v>0.0158052651591116</v>
      </c>
    </row>
    <row r="80" customFormat="false" ht="12.75" hidden="false" customHeight="true" outlineLevel="0" collapsed="false">
      <c r="A80" s="35" t="n">
        <v>75</v>
      </c>
      <c r="B80" s="35" t="n">
        <v>-0.1</v>
      </c>
      <c r="C80" s="35" t="n">
        <v>-0.22</v>
      </c>
      <c r="D80" s="35" t="n">
        <v>-11.52</v>
      </c>
      <c r="E80" s="35" t="n">
        <v>-3</v>
      </c>
      <c r="F80" s="184" t="n">
        <f aca="false">SQRT((B80)^2+(C80)^2+(D80)^2)*10^(E80)</f>
        <v>0.0115225344434287</v>
      </c>
      <c r="G80" s="184" t="n">
        <f aca="false">F80-F$75</f>
        <v>0.0111418180135232</v>
      </c>
    </row>
    <row r="81" customFormat="false" ht="12.75" hidden="false" customHeight="true" outlineLevel="0" collapsed="false">
      <c r="A81" s="35" t="n">
        <v>76</v>
      </c>
      <c r="B81" s="35" t="n">
        <v>-2.62</v>
      </c>
      <c r="C81" s="35" t="n">
        <v>-7.29</v>
      </c>
      <c r="D81" s="35" t="n">
        <v>-9.39</v>
      </c>
      <c r="E81" s="35" t="n">
        <v>-3</v>
      </c>
      <c r="F81" s="184" t="n">
        <f aca="false">SQRT((B81)^2+(C81)^2+(D81)^2)*10^(E81)</f>
        <v>0.0121729454118549</v>
      </c>
      <c r="G81" s="184" t="n">
        <f aca="false">F81-F$75</f>
        <v>0.0117922289819494</v>
      </c>
    </row>
    <row r="82" customFormat="false" ht="12.75" hidden="false" customHeight="true" outlineLevel="0" collapsed="false">
      <c r="A82" s="35" t="n">
        <v>77</v>
      </c>
      <c r="B82" s="35" t="n">
        <v>-0.12</v>
      </c>
      <c r="C82" s="35" t="n">
        <v>-0.14</v>
      </c>
      <c r="D82" s="35" t="n">
        <v>-11.25</v>
      </c>
      <c r="E82" s="35" t="n">
        <v>-3</v>
      </c>
      <c r="F82" s="184" t="n">
        <f aca="false">SQRT((B82)^2+(C82)^2+(D82)^2)*10^(E82)</f>
        <v>0.0112515110096378</v>
      </c>
      <c r="G82" s="184" t="n">
        <f aca="false">F82-F$75</f>
        <v>0.0108707945797323</v>
      </c>
    </row>
    <row r="83" customFormat="false" ht="12.75" hidden="false" customHeight="true" outlineLevel="0" collapsed="false">
      <c r="A83" s="35" t="n">
        <v>78</v>
      </c>
      <c r="B83" s="35" t="n">
        <v>0.49</v>
      </c>
      <c r="C83" s="35" t="n">
        <v>0.03</v>
      </c>
      <c r="D83" s="35" t="n">
        <v>-8.44</v>
      </c>
      <c r="E83" s="35" t="n">
        <v>-3</v>
      </c>
      <c r="F83" s="184" t="n">
        <f aca="false">SQRT((B83)^2+(C83)^2+(D83)^2)*10^(E83)</f>
        <v>0.00845426519574587</v>
      </c>
      <c r="G83" s="184" t="n">
        <f aca="false">F83-F$75</f>
        <v>0.00807354876584036</v>
      </c>
    </row>
    <row r="84" customFormat="false" ht="12.75" hidden="false" customHeight="true" outlineLevel="0" collapsed="false">
      <c r="A84" s="35" t="n">
        <v>79</v>
      </c>
      <c r="B84" s="35" t="n">
        <v>-1.6</v>
      </c>
      <c r="C84" s="35" t="n">
        <v>1.21</v>
      </c>
      <c r="D84" s="35" t="n">
        <v>-10</v>
      </c>
      <c r="E84" s="35" t="n">
        <v>-3</v>
      </c>
      <c r="F84" s="184" t="n">
        <f aca="false">SQRT((B84)^2+(C84)^2+(D84)^2)*10^(E84)</f>
        <v>0.0101992205584545</v>
      </c>
      <c r="G84" s="184" t="n">
        <f aca="false">F84-F$75</f>
        <v>0.00981850412854894</v>
      </c>
    </row>
    <row r="85" customFormat="false" ht="12.75" hidden="false" customHeight="true" outlineLevel="0" collapsed="false">
      <c r="A85" s="35" t="n">
        <v>80</v>
      </c>
      <c r="B85" s="35" t="n">
        <v>0.28</v>
      </c>
      <c r="C85" s="35" t="n">
        <v>0.28</v>
      </c>
      <c r="D85" s="35" t="n">
        <v>-16.47</v>
      </c>
      <c r="E85" s="35" t="n">
        <v>-3</v>
      </c>
      <c r="F85" s="184" t="n">
        <f aca="false">SQRT((B85)^2+(C85)^2+(D85)^2)*10^(E85)</f>
        <v>0.0164747594823111</v>
      </c>
      <c r="G85" s="184" t="n">
        <f aca="false">F85-F$75</f>
        <v>0.0160940430524056</v>
      </c>
    </row>
    <row r="86" customFormat="false" ht="12.75" hidden="false" customHeight="true" outlineLevel="0" collapsed="false">
      <c r="A86" s="35" t="n">
        <v>81</v>
      </c>
      <c r="B86" s="35" t="n">
        <v>-0.03</v>
      </c>
      <c r="C86" s="35" t="n">
        <v>0.04</v>
      </c>
      <c r="D86" s="35" t="n">
        <v>-2.04</v>
      </c>
      <c r="E86" s="35" t="n">
        <v>-2</v>
      </c>
      <c r="F86" s="184" t="n">
        <f aca="false">SQRT((B86)^2+(C86)^2+(D86)^2)*10^(E86)</f>
        <v>0.02040612653102</v>
      </c>
      <c r="G86" s="184" t="n">
        <f aca="false">F86-F$75</f>
        <v>0.0200254101011145</v>
      </c>
    </row>
    <row r="87" customFormat="false" ht="12.75" hidden="false" customHeight="true" outlineLevel="0" collapsed="false">
      <c r="A87" s="35" t="n">
        <v>82</v>
      </c>
      <c r="B87" s="35" t="n">
        <v>0.11</v>
      </c>
      <c r="C87" s="35" t="n">
        <v>-0.03</v>
      </c>
      <c r="D87" s="35" t="n">
        <v>-2.15</v>
      </c>
      <c r="E87" s="35" t="n">
        <v>-2</v>
      </c>
      <c r="F87" s="184" t="n">
        <f aca="false">SQRT((B87)^2+(C87)^2+(D87)^2)*10^(E87)</f>
        <v>0.0215302113319865</v>
      </c>
      <c r="G87" s="184" t="n">
        <f aca="false">F87-F$75</f>
        <v>0.021149494902081</v>
      </c>
    </row>
    <row r="88" customFormat="false" ht="12.75" hidden="false" customHeight="true" outlineLevel="0" collapsed="false">
      <c r="A88" s="35" t="n">
        <v>83</v>
      </c>
      <c r="B88" s="35" t="n">
        <v>-0.34</v>
      </c>
      <c r="C88" s="35" t="n">
        <v>-0.03</v>
      </c>
      <c r="D88" s="35" t="n">
        <v>-16.36</v>
      </c>
      <c r="E88" s="35" t="n">
        <v>-3</v>
      </c>
      <c r="F88" s="184" t="n">
        <f aca="false">SQRT((B88)^2+(C88)^2+(D88)^2)*10^(E88)</f>
        <v>0.016363560126085</v>
      </c>
      <c r="G88" s="184" t="n">
        <f aca="false">F88-F$75</f>
        <v>0.0159828436961795</v>
      </c>
    </row>
    <row r="89" customFormat="false" ht="12.75" hidden="false" customHeight="true" outlineLevel="0" collapsed="false">
      <c r="A89" s="35" t="n">
        <v>84</v>
      </c>
      <c r="B89" s="35" t="n">
        <v>0.59</v>
      </c>
      <c r="C89" s="35" t="n">
        <v>0.24</v>
      </c>
      <c r="D89" s="35" t="n">
        <v>-16.79</v>
      </c>
      <c r="E89" s="35" t="n">
        <v>-3</v>
      </c>
      <c r="F89" s="184" t="n">
        <f aca="false">SQRT((B89)^2+(C89)^2+(D89)^2)*10^(E89)</f>
        <v>0.0168020772525304</v>
      </c>
      <c r="G89" s="184" t="n">
        <f aca="false">F89-F$75</f>
        <v>0.0164213608226249</v>
      </c>
    </row>
    <row r="90" customFormat="false" ht="12.75" hidden="false" customHeight="true" outlineLevel="0" collapsed="false">
      <c r="A90" s="35" t="n">
        <v>85</v>
      </c>
      <c r="B90" s="35" t="n">
        <v>-2.19</v>
      </c>
      <c r="C90" s="35" t="n">
        <v>-2.68</v>
      </c>
      <c r="D90" s="35" t="n">
        <v>-16.42</v>
      </c>
      <c r="E90" s="35" t="n">
        <v>-3</v>
      </c>
      <c r="F90" s="184" t="n">
        <f aca="false">SQRT((B90)^2+(C90)^2+(D90)^2)*10^(E90)</f>
        <v>0.0167807896119342</v>
      </c>
      <c r="G90" s="184" t="n">
        <f aca="false">F90-F$75</f>
        <v>0.0164000731820287</v>
      </c>
    </row>
    <row r="91" customFormat="false" ht="12.75" hidden="false" customHeight="true" outlineLevel="0" collapsed="false">
      <c r="A91" s="35" t="n">
        <v>86</v>
      </c>
      <c r="B91" s="35" t="n">
        <v>-1.32</v>
      </c>
      <c r="C91" s="35" t="n">
        <v>-0.41</v>
      </c>
      <c r="D91" s="35" t="n">
        <v>-12.24</v>
      </c>
      <c r="E91" s="35" t="n">
        <v>-3</v>
      </c>
      <c r="F91" s="184" t="n">
        <f aca="false">SQRT((B91)^2+(C91)^2+(D91)^2)*10^(E91)</f>
        <v>0.0123177960691026</v>
      </c>
      <c r="G91" s="184" t="n">
        <f aca="false">F91-F$75</f>
        <v>0.0119370796391971</v>
      </c>
    </row>
    <row r="92" customFormat="false" ht="12.75" hidden="false" customHeight="true" outlineLevel="0" collapsed="false">
      <c r="A92" s="35" t="n">
        <v>87</v>
      </c>
      <c r="B92" s="35" t="n">
        <v>-0.96</v>
      </c>
      <c r="C92" s="35" t="n">
        <v>0.03</v>
      </c>
      <c r="D92" s="35" t="n">
        <v>-13.55</v>
      </c>
      <c r="E92" s="35" t="n">
        <v>-3</v>
      </c>
      <c r="F92" s="184" t="n">
        <f aca="false">SQRT((B92)^2+(C92)^2+(D92)^2)*10^(E92)</f>
        <v>0.0135839979387513</v>
      </c>
      <c r="G92" s="184" t="n">
        <f aca="false">F92-F$75</f>
        <v>0.0132032815088458</v>
      </c>
    </row>
    <row r="93" customFormat="false" ht="12.75" hidden="false" customHeight="true" outlineLevel="0" collapsed="false">
      <c r="A93" s="35" t="n">
        <v>88</v>
      </c>
      <c r="B93" s="35" t="n">
        <v>-0.05</v>
      </c>
      <c r="C93" s="35" t="n">
        <v>0.01</v>
      </c>
      <c r="D93" s="35" t="n">
        <v>-2.56</v>
      </c>
      <c r="E93" s="35" t="n">
        <v>-2</v>
      </c>
      <c r="F93" s="184" t="n">
        <f aca="false">SQRT((B93)^2+(C93)^2+(D93)^2)*10^(E93)</f>
        <v>0.0256050776214406</v>
      </c>
      <c r="G93" s="184" t="n">
        <f aca="false">F93-F$75</f>
        <v>0.0252243611915351</v>
      </c>
    </row>
    <row r="94" customFormat="false" ht="12.75" hidden="false" customHeight="true" outlineLevel="0" collapsed="false">
      <c r="A94" s="35" t="n">
        <v>89</v>
      </c>
      <c r="B94" s="35" t="n">
        <v>-1.76</v>
      </c>
      <c r="C94" s="35" t="n">
        <v>2.82</v>
      </c>
      <c r="D94" s="35" t="n">
        <v>-15.3</v>
      </c>
      <c r="E94" s="35" t="n">
        <v>-3</v>
      </c>
      <c r="F94" s="184" t="n">
        <f aca="false">SQRT((B94)^2+(C94)^2+(D94)^2)*10^(E94)</f>
        <v>0.0156569473397594</v>
      </c>
      <c r="G94" s="184" t="n">
        <f aca="false">F94-F$75</f>
        <v>0.0152762309098539</v>
      </c>
    </row>
    <row r="95" customFormat="false" ht="12.75" hidden="false" customHeight="true" outlineLevel="0" collapsed="false">
      <c r="A95" s="35" t="n">
        <v>90</v>
      </c>
      <c r="B95" s="35" t="n">
        <v>-0.91</v>
      </c>
      <c r="C95" s="35" t="n">
        <v>-0.18</v>
      </c>
      <c r="D95" s="35" t="n">
        <v>-8.35</v>
      </c>
      <c r="E95" s="35" t="n">
        <v>-3</v>
      </c>
      <c r="F95" s="184" t="n">
        <f aca="false">SQRT((B95)^2+(C95)^2+(D95)^2)*10^(E95)</f>
        <v>0.00840136893607226</v>
      </c>
      <c r="G95" s="184" t="n">
        <f aca="false">F95-F$75</f>
        <v>0.00802065250616675</v>
      </c>
    </row>
    <row r="96" customFormat="false" ht="12.75" hidden="false" customHeight="true" outlineLevel="0" collapsed="false">
      <c r="A96" s="35" t="n">
        <v>91</v>
      </c>
      <c r="B96" s="35" t="n">
        <v>0.46</v>
      </c>
      <c r="C96" s="35" t="n">
        <v>-0.25</v>
      </c>
      <c r="D96" s="35" t="n">
        <v>-4.63</v>
      </c>
      <c r="E96" s="35" t="n">
        <v>-3</v>
      </c>
      <c r="F96" s="184" t="n">
        <f aca="false">SQRT((B96)^2+(C96)^2+(D96)^2)*10^(E96)</f>
        <v>0.00465950641162774</v>
      </c>
      <c r="G96" s="184" t="n">
        <f aca="false">F96-F$75</f>
        <v>0.00427878998172222</v>
      </c>
    </row>
    <row r="97" customFormat="false" ht="12.75" hidden="false" customHeight="true" outlineLevel="0" collapsed="false">
      <c r="A97" s="35" t="n">
        <v>92</v>
      </c>
      <c r="B97" s="35" t="n">
        <v>-0.88</v>
      </c>
      <c r="C97" s="35" t="n">
        <v>0.77</v>
      </c>
      <c r="D97" s="35" t="n">
        <v>-18.2</v>
      </c>
      <c r="E97" s="35" t="n">
        <v>-3</v>
      </c>
      <c r="F97" s="184" t="n">
        <f aca="false">SQRT((B97)^2+(C97)^2+(D97)^2)*10^(E97)</f>
        <v>0.0182375245030678</v>
      </c>
      <c r="G97" s="184" t="n">
        <f aca="false">F97-F$75</f>
        <v>0.0178568080731623</v>
      </c>
    </row>
    <row r="98" customFormat="false" ht="12.75" hidden="false" customHeight="true" outlineLevel="0" collapsed="false">
      <c r="A98" s="35" t="n">
        <v>93</v>
      </c>
      <c r="B98" s="35" t="n">
        <v>-0.4</v>
      </c>
      <c r="C98" s="35" t="n">
        <v>-0.41</v>
      </c>
      <c r="D98" s="35" t="n">
        <v>-2.6</v>
      </c>
      <c r="E98" s="35" t="n">
        <v>-2</v>
      </c>
      <c r="F98" s="184" t="n">
        <f aca="false">SQRT((B98)^2+(C98)^2+(D98)^2)*10^(E98)</f>
        <v>0.0266234858724398</v>
      </c>
      <c r="G98" s="184" t="n">
        <f aca="false">F98-F$75</f>
        <v>0.0262427694425343</v>
      </c>
    </row>
    <row r="99" customFormat="false" ht="12.75" hidden="false" customHeight="true" outlineLevel="0" collapsed="false">
      <c r="A99" s="35" t="n">
        <v>94</v>
      </c>
      <c r="B99" s="35" t="n">
        <v>-0.3</v>
      </c>
      <c r="C99" s="35" t="n">
        <v>-0.14</v>
      </c>
      <c r="D99" s="35" t="n">
        <v>-14.03</v>
      </c>
      <c r="E99" s="35" t="n">
        <v>-3</v>
      </c>
      <c r="F99" s="184" t="n">
        <f aca="false">SQRT((B99)^2+(C99)^2+(D99)^2)*10^(E99)</f>
        <v>0.0140339053723474</v>
      </c>
      <c r="G99" s="184" t="n">
        <f aca="false">F99-F$75</f>
        <v>0.0136531889424418</v>
      </c>
    </row>
    <row r="100" customFormat="false" ht="12.75" hidden="false" customHeight="true" outlineLevel="0" collapsed="false">
      <c r="A100" s="35" t="n">
        <v>95</v>
      </c>
      <c r="B100" s="35" t="n">
        <v>1.7</v>
      </c>
      <c r="C100" s="35" t="n">
        <v>-3.91</v>
      </c>
      <c r="D100" s="35" t="n">
        <v>-0.29</v>
      </c>
      <c r="E100" s="35" t="n">
        <v>-3</v>
      </c>
      <c r="F100" s="184" t="n">
        <f aca="false">SQRT((B100)^2+(C100)^2+(D100)^2)*10^(E100)</f>
        <v>0.00427342953609861</v>
      </c>
      <c r="G100" s="184" t="n">
        <f aca="false">F100-F$75</f>
        <v>0.0038927131061931</v>
      </c>
    </row>
    <row r="101" customFormat="false" ht="12.75" hidden="false" customHeight="true" outlineLevel="0" collapsed="false">
      <c r="A101" s="35" t="n">
        <v>96</v>
      </c>
      <c r="B101" s="35" t="n">
        <v>-3.73</v>
      </c>
      <c r="C101" s="35" t="n">
        <v>-4.91</v>
      </c>
      <c r="D101" s="35" t="n">
        <v>-12.54</v>
      </c>
      <c r="E101" s="35" t="n">
        <v>-3</v>
      </c>
      <c r="F101" s="184" t="n">
        <f aca="false">SQRT((B101)^2+(C101)^2+(D101)^2)*10^(E101)</f>
        <v>0.0139739972806638</v>
      </c>
      <c r="G101" s="184" t="n">
        <f aca="false">F101-F$75</f>
        <v>0.0135932808507583</v>
      </c>
    </row>
    <row r="102" customFormat="false" ht="12.75" hidden="false" customHeight="true" outlineLevel="0" collapsed="false">
      <c r="A102" s="35" t="n">
        <v>97</v>
      </c>
      <c r="B102" s="35" t="n">
        <v>5.57</v>
      </c>
      <c r="C102" s="35" t="n">
        <v>0.12</v>
      </c>
      <c r="D102" s="35" t="n">
        <v>-9.74</v>
      </c>
      <c r="E102" s="35" t="n">
        <v>-3</v>
      </c>
      <c r="F102" s="184" t="n">
        <f aca="false">SQRT((B102)^2+(C102)^2+(D102)^2)*10^(E102)</f>
        <v>0.0112208243903913</v>
      </c>
      <c r="G102" s="184" t="n">
        <f aca="false">F102-F$75</f>
        <v>0.0108401079604858</v>
      </c>
    </row>
    <row r="103" customFormat="false" ht="12.75" hidden="false" customHeight="true" outlineLevel="0" collapsed="false">
      <c r="A103" s="35" t="n">
        <v>98</v>
      </c>
      <c r="B103" s="35" t="n">
        <v>0.05</v>
      </c>
      <c r="C103" s="35" t="n">
        <v>0</v>
      </c>
      <c r="D103" s="35" t="n">
        <v>-8.09</v>
      </c>
      <c r="E103" s="35" t="n">
        <v>-3</v>
      </c>
      <c r="F103" s="184" t="n">
        <f aca="false">SQRT((B103)^2+(C103)^2+(D103)^2)*10^(E103)</f>
        <v>0.0080901545102674</v>
      </c>
      <c r="G103" s="184" t="n">
        <f aca="false">F103-F$75</f>
        <v>0.00770943808036189</v>
      </c>
    </row>
    <row r="104" customFormat="false" ht="12.75" hidden="false" customHeight="true" outlineLevel="0" collapsed="false">
      <c r="A104" s="35" t="n">
        <v>99</v>
      </c>
      <c r="B104" s="35" t="n">
        <v>-0.2</v>
      </c>
      <c r="C104" s="35" t="n">
        <v>-0.27</v>
      </c>
      <c r="D104" s="35" t="n">
        <v>-2.48</v>
      </c>
      <c r="E104" s="35" t="n">
        <v>-2</v>
      </c>
      <c r="F104" s="184" t="n">
        <f aca="false">SQRT((B104)^2+(C104)^2+(D104)^2)*10^(E104)</f>
        <v>0.0250265858638369</v>
      </c>
      <c r="G104" s="184" t="n">
        <f aca="false">F104-F$75</f>
        <v>0.0246458694339314</v>
      </c>
    </row>
    <row r="105" customFormat="false" ht="12.75" hidden="false" customHeight="true" outlineLevel="0" collapsed="false">
      <c r="A105" s="35" t="n">
        <v>100</v>
      </c>
      <c r="B105" s="35" t="n">
        <v>0.52</v>
      </c>
      <c r="C105" s="35" t="n">
        <v>-0.85</v>
      </c>
      <c r="D105" s="35" t="n">
        <v>-9.61</v>
      </c>
      <c r="E105" s="35" t="n">
        <v>-3</v>
      </c>
      <c r="F105" s="184" t="n">
        <f aca="false">SQRT((B105)^2+(C105)^2+(D105)^2)*10^(E105)</f>
        <v>0.00966152161928958</v>
      </c>
      <c r="G105" s="184" t="n">
        <f aca="false">F105-F$75</f>
        <v>0.00928080518938407</v>
      </c>
    </row>
    <row r="106" customFormat="false" ht="12.75" hidden="false" customHeight="true" outlineLevel="0" collapsed="false">
      <c r="A106" s="223" t="s">
        <v>3142</v>
      </c>
      <c r="B106" s="223" t="n">
        <v>0.18</v>
      </c>
      <c r="C106" s="223" t="n">
        <v>0.12</v>
      </c>
      <c r="D106" s="223" t="n">
        <v>-4.8</v>
      </c>
      <c r="E106" s="223" t="n">
        <v>-4</v>
      </c>
      <c r="F106" s="224" t="n">
        <f aca="false">SQRT((B106)^2+(C106)^2+(D106)^2)*10^(E106)</f>
        <v>0.000480487252692514</v>
      </c>
      <c r="G106" s="224" t="n">
        <f aca="false">F106-F$106</f>
        <v>0</v>
      </c>
    </row>
    <row r="107" customFormat="false" ht="12.75" hidden="false" customHeight="true" outlineLevel="0" collapsed="false">
      <c r="A107" s="124" t="s">
        <v>3143</v>
      </c>
      <c r="B107" s="35" t="n">
        <v>0.1</v>
      </c>
      <c r="C107" s="35" t="n">
        <v>0.03</v>
      </c>
      <c r="D107" s="35" t="n">
        <v>-5.47</v>
      </c>
      <c r="E107" s="35" t="n">
        <v>-2</v>
      </c>
      <c r="F107" s="184" t="n">
        <f aca="false">SQRT((B107)^2+(C107)^2+(D107)^2)*10^(E107)</f>
        <v>0.0547099625296892</v>
      </c>
      <c r="G107" s="184" t="n">
        <f aca="false">F107-F$106</f>
        <v>0.0542294752769967</v>
      </c>
    </row>
    <row r="108" customFormat="false" ht="12.75" hidden="false" customHeight="true" outlineLevel="0" collapsed="false">
      <c r="A108" s="124" t="s">
        <v>3144</v>
      </c>
      <c r="B108" s="35" t="n">
        <v>0.01</v>
      </c>
      <c r="C108" s="35" t="n">
        <v>0.09</v>
      </c>
      <c r="D108" s="35" t="n">
        <v>-3.49</v>
      </c>
      <c r="E108" s="35" t="n">
        <v>-2</v>
      </c>
      <c r="F108" s="184" t="n">
        <f aca="false">SQRT((B108)^2+(C108)^2+(D108)^2)*10^(E108)</f>
        <v>0.0349117458744188</v>
      </c>
      <c r="G108" s="184" t="n">
        <f aca="false">F108-F$106</f>
        <v>0.0344312586217263</v>
      </c>
    </row>
    <row r="109" customFormat="false" ht="12.75" hidden="false" customHeight="true" outlineLevel="0" collapsed="false">
      <c r="A109" s="124" t="s">
        <v>3145</v>
      </c>
      <c r="B109" s="35" t="n">
        <v>0.09</v>
      </c>
      <c r="C109" s="35" t="n">
        <v>0.29</v>
      </c>
      <c r="D109" s="35" t="n">
        <v>-2.29</v>
      </c>
      <c r="E109" s="35" t="n">
        <v>-2</v>
      </c>
      <c r="F109" s="184" t="n">
        <f aca="false">SQRT((B109)^2+(C109)^2+(D109)^2)*10^(E109)</f>
        <v>0.0231004328963766</v>
      </c>
      <c r="G109" s="184" t="n">
        <f aca="false">F109-F$106</f>
        <v>0.0226199456436841</v>
      </c>
    </row>
    <row r="110" customFormat="false" ht="12.75" hidden="false" customHeight="true" outlineLevel="0" collapsed="false">
      <c r="A110" s="124" t="s">
        <v>3146</v>
      </c>
      <c r="B110" s="35" t="n">
        <v>0.06</v>
      </c>
      <c r="C110" s="35" t="n">
        <v>0.07</v>
      </c>
      <c r="D110" s="35" t="n">
        <v>-3.44</v>
      </c>
      <c r="E110" s="35" t="n">
        <v>-2</v>
      </c>
      <c r="F110" s="184" t="n">
        <f aca="false">SQRT((B110)^2+(C110)^2+(D110)^2)*10^(E110)</f>
        <v>0.0344123524333923</v>
      </c>
      <c r="G110" s="184" t="n">
        <f aca="false">F110-F$106</f>
        <v>0.0339318651806998</v>
      </c>
    </row>
    <row r="111" customFormat="false" ht="12.75" hidden="false" customHeight="true" outlineLevel="0" collapsed="false">
      <c r="A111" s="124" t="s">
        <v>3147</v>
      </c>
      <c r="B111" s="35" t="n">
        <v>0.88</v>
      </c>
      <c r="C111" s="35" t="n">
        <v>-2.29</v>
      </c>
      <c r="D111" s="35" t="n">
        <v>-3.95</v>
      </c>
      <c r="E111" s="35" t="n">
        <v>-2</v>
      </c>
      <c r="F111" s="184" t="n">
        <f aca="false">SQRT((B111)^2+(C111)^2+(D111)^2)*10^(E111)</f>
        <v>0.0464983870688006</v>
      </c>
      <c r="G111" s="184" t="n">
        <f aca="false">F111-F$106</f>
        <v>0.0460178998161081</v>
      </c>
    </row>
    <row r="112" customFormat="false" ht="12.75" hidden="false" customHeight="true" outlineLevel="0" collapsed="false">
      <c r="A112" s="124" t="s">
        <v>3148</v>
      </c>
      <c r="B112" s="35" t="n">
        <v>0.27</v>
      </c>
      <c r="C112" s="35" t="n">
        <v>-0.45</v>
      </c>
      <c r="D112" s="35" t="n">
        <v>-2.39</v>
      </c>
      <c r="E112" s="35" t="n">
        <v>-2</v>
      </c>
      <c r="F112" s="184" t="n">
        <f aca="false">SQRT((B112)^2+(C112)^2+(D112)^2)*10^(E112)</f>
        <v>0.0244693686064843</v>
      </c>
      <c r="G112" s="184" t="n">
        <f aca="false">F112-F$106</f>
        <v>0.0239888813537918</v>
      </c>
    </row>
    <row r="113" customFormat="false" ht="12.75" hidden="false" customHeight="true" outlineLevel="0" collapsed="false">
      <c r="A113" s="124" t="s">
        <v>3149</v>
      </c>
      <c r="B113" s="35" t="n">
        <v>0.04</v>
      </c>
      <c r="C113" s="35" t="n">
        <v>0.1</v>
      </c>
      <c r="D113" s="35" t="n">
        <v>-3.82</v>
      </c>
      <c r="E113" s="35" t="n">
        <v>-2</v>
      </c>
      <c r="F113" s="184" t="n">
        <f aca="false">SQRT((B113)^2+(C113)^2+(D113)^2)*10^(E113)</f>
        <v>0.0382151802298511</v>
      </c>
      <c r="G113" s="184" t="n">
        <f aca="false">F113-F$106</f>
        <v>0.0377346929771586</v>
      </c>
    </row>
    <row r="114" customFormat="false" ht="12.75" hidden="false" customHeight="true" outlineLevel="0" collapsed="false">
      <c r="A114" s="124" t="s">
        <v>3150</v>
      </c>
      <c r="B114" s="35" t="n">
        <v>-0.03</v>
      </c>
      <c r="C114" s="35" t="n">
        <v>0.11</v>
      </c>
      <c r="D114" s="35" t="n">
        <v>-2.47</v>
      </c>
      <c r="E114" s="35" t="n">
        <v>-2</v>
      </c>
      <c r="F114" s="184" t="n">
        <f aca="false">SQRT((B114)^2+(C114)^2+(D114)^2)*10^(E114)</f>
        <v>0.0247263017857503</v>
      </c>
      <c r="G114" s="184" t="n">
        <f aca="false">F114-F$106</f>
        <v>0.0242458145330578</v>
      </c>
    </row>
    <row r="115" customFormat="false" ht="12.75" hidden="false" customHeight="true" outlineLevel="0" collapsed="false">
      <c r="A115" s="124" t="s">
        <v>3151</v>
      </c>
      <c r="B115" s="35" t="n">
        <v>7.54</v>
      </c>
      <c r="C115" s="35" t="n">
        <v>6.28</v>
      </c>
      <c r="D115" s="35" t="n">
        <v>-13.79</v>
      </c>
      <c r="E115" s="35" t="n">
        <v>-3</v>
      </c>
      <c r="F115" s="184" t="n">
        <f aca="false">SQRT((B115)^2+(C115)^2+(D115)^2)*10^(E115)</f>
        <v>0.0169249549482414</v>
      </c>
      <c r="G115" s="184" t="n">
        <f aca="false">F115-F$106</f>
        <v>0.0164444676955489</v>
      </c>
    </row>
    <row r="116" customFormat="false" ht="12.75" hidden="false" customHeight="true" outlineLevel="0" collapsed="false">
      <c r="A116" s="124" t="s">
        <v>3152</v>
      </c>
      <c r="B116" s="35" t="n">
        <v>-0.1</v>
      </c>
      <c r="C116" s="35" t="n">
        <v>0.03</v>
      </c>
      <c r="D116" s="35" t="n">
        <v>-2.76</v>
      </c>
      <c r="E116" s="35" t="n">
        <v>-2</v>
      </c>
      <c r="F116" s="184" t="n">
        <f aca="false">SQRT((B116)^2+(C116)^2+(D116)^2)*10^(E116)</f>
        <v>0.0276197393181036</v>
      </c>
      <c r="G116" s="184" t="n">
        <f aca="false">F116-F$106</f>
        <v>0.0271392520654111</v>
      </c>
    </row>
    <row r="117" customFormat="false" ht="12.75" hidden="false" customHeight="true" outlineLevel="0" collapsed="false">
      <c r="A117" s="124" t="s">
        <v>3153</v>
      </c>
      <c r="B117" s="35" t="n">
        <v>0.05</v>
      </c>
      <c r="C117" s="35" t="n">
        <v>-0.04</v>
      </c>
      <c r="D117" s="35" t="n">
        <v>-2.29</v>
      </c>
      <c r="E117" s="35" t="n">
        <v>-2</v>
      </c>
      <c r="F117" s="184" t="n">
        <f aca="false">SQRT((B117)^2+(C117)^2+(D117)^2)*10^(E117)</f>
        <v>0.0229089502160182</v>
      </c>
      <c r="G117" s="184" t="n">
        <f aca="false">F117-F$106</f>
        <v>0.0224284629633257</v>
      </c>
    </row>
    <row r="118" customFormat="false" ht="12.75" hidden="false" customHeight="true" outlineLevel="0" collapsed="false">
      <c r="A118" s="124" t="s">
        <v>3154</v>
      </c>
      <c r="B118" s="35" t="n">
        <v>0.28</v>
      </c>
      <c r="C118" s="35" t="n">
        <v>0.7</v>
      </c>
      <c r="D118" s="35" t="n">
        <v>-11.23</v>
      </c>
      <c r="E118" s="35" t="n">
        <v>-3</v>
      </c>
      <c r="F118" s="184" t="n">
        <f aca="false">SQRT((B118)^2+(C118)^2+(D118)^2)*10^(E118)</f>
        <v>0.0112552787615412</v>
      </c>
      <c r="G118" s="184" t="n">
        <f aca="false">F118-F$106</f>
        <v>0.0107747915088487</v>
      </c>
    </row>
    <row r="119" customFormat="false" ht="12.75" hidden="false" customHeight="true" outlineLevel="0" collapsed="false">
      <c r="A119" s="124" t="s">
        <v>3155</v>
      </c>
      <c r="B119" s="35" t="n">
        <v>-0.12</v>
      </c>
      <c r="C119" s="35" t="n">
        <v>0.1</v>
      </c>
      <c r="D119" s="35" t="n">
        <v>-2.9</v>
      </c>
      <c r="E119" s="35" t="n">
        <v>-2</v>
      </c>
      <c r="F119" s="184" t="n">
        <f aca="false">SQRT((B119)^2+(C119)^2+(D119)^2)*10^(E119)</f>
        <v>0.0290420384959458</v>
      </c>
      <c r="G119" s="184" t="n">
        <f aca="false">F119-F$106</f>
        <v>0.0285615512432533</v>
      </c>
    </row>
    <row r="120" customFormat="false" ht="12.75" hidden="false" customHeight="true" outlineLevel="0" collapsed="false">
      <c r="A120" s="124" t="s">
        <v>3156</v>
      </c>
      <c r="B120" s="35" t="n">
        <v>0.01</v>
      </c>
      <c r="C120" s="35" t="n">
        <v>-0.03</v>
      </c>
      <c r="D120" s="35" t="n">
        <v>-2.6</v>
      </c>
      <c r="E120" s="35" t="n">
        <v>-2</v>
      </c>
      <c r="F120" s="184" t="n">
        <f aca="false">SQRT((B120)^2+(C120)^2+(D120)^2)*10^(E120)</f>
        <v>0.0260019230058086</v>
      </c>
      <c r="G120" s="184" t="n">
        <f aca="false">F120-F$106</f>
        <v>0.0255214357531161</v>
      </c>
    </row>
    <row r="121" customFormat="false" ht="12.75" hidden="false" customHeight="true" outlineLevel="0" collapsed="false">
      <c r="A121" s="124" t="s">
        <v>3157</v>
      </c>
      <c r="B121" s="35" t="n">
        <v>0.92</v>
      </c>
      <c r="C121" s="35" t="n">
        <v>-1.86</v>
      </c>
      <c r="D121" s="35" t="n">
        <v>-10.76</v>
      </c>
      <c r="E121" s="35" t="n">
        <v>-2</v>
      </c>
      <c r="F121" s="184" t="n">
        <f aca="false">SQRT((B121)^2+(C121)^2+(D121)^2)*10^(E121)</f>
        <v>0.109582662862334</v>
      </c>
      <c r="G121" s="184" t="n">
        <f aca="false">F121-F$106</f>
        <v>0.109102175609642</v>
      </c>
    </row>
    <row r="122" customFormat="false" ht="12.75" hidden="false" customHeight="true" outlineLevel="0" collapsed="false">
      <c r="A122" s="124" t="s">
        <v>3158</v>
      </c>
      <c r="B122" s="35" t="n">
        <v>0.53</v>
      </c>
      <c r="C122" s="35" t="n">
        <v>-0.27</v>
      </c>
      <c r="D122" s="35" t="n">
        <v>-19.54</v>
      </c>
      <c r="E122" s="35" t="n">
        <v>-3</v>
      </c>
      <c r="F122" s="184" t="n">
        <f aca="false">SQRT((B122)^2+(C122)^2+(D122)^2)*10^(E122)</f>
        <v>0.0195490511278681</v>
      </c>
      <c r="G122" s="184" t="n">
        <f aca="false">F122-F$106</f>
        <v>0.0190685638751756</v>
      </c>
    </row>
    <row r="123" customFormat="false" ht="12.75" hidden="false" customHeight="true" outlineLevel="0" collapsed="false">
      <c r="A123" s="124" t="s">
        <v>3159</v>
      </c>
      <c r="B123" s="35" t="n">
        <v>-0.06</v>
      </c>
      <c r="C123" s="35" t="n">
        <v>0.08</v>
      </c>
      <c r="D123" s="35" t="n">
        <v>-2.48</v>
      </c>
      <c r="E123" s="35" t="n">
        <v>-2</v>
      </c>
      <c r="F123" s="184" t="n">
        <f aca="false">SQRT((B123)^2+(C123)^2+(D123)^2)*10^(E123)</f>
        <v>0.0248201531018646</v>
      </c>
      <c r="G123" s="184" t="n">
        <f aca="false">F123-F$106</f>
        <v>0.0243396658491721</v>
      </c>
    </row>
    <row r="124" customFormat="false" ht="12.75" hidden="false" customHeight="true" outlineLevel="0" collapsed="false">
      <c r="A124" s="124" t="s">
        <v>3160</v>
      </c>
      <c r="B124" s="35" t="n">
        <v>-0.07</v>
      </c>
      <c r="C124" s="35" t="n">
        <v>0.17</v>
      </c>
      <c r="D124" s="35" t="n">
        <v>-3.05</v>
      </c>
      <c r="E124" s="35" t="n">
        <v>-2</v>
      </c>
      <c r="F124" s="184" t="n">
        <f aca="false">SQRT((B124)^2+(C124)^2+(D124)^2)*10^(E124)</f>
        <v>0.0305553595953312</v>
      </c>
      <c r="G124" s="184" t="n">
        <f aca="false">F124-F$106</f>
        <v>0.0300748723426387</v>
      </c>
    </row>
    <row r="125" customFormat="false" ht="12.75" hidden="false" customHeight="true" outlineLevel="0" collapsed="false">
      <c r="A125" s="124" t="s">
        <v>3161</v>
      </c>
      <c r="B125" s="35" t="n">
        <v>0.01</v>
      </c>
      <c r="C125" s="35" t="n">
        <v>-0.01</v>
      </c>
      <c r="D125" s="35" t="n">
        <v>-2.57</v>
      </c>
      <c r="E125" s="35" t="n">
        <v>-2</v>
      </c>
      <c r="F125" s="184" t="n">
        <f aca="false">SQRT((B125)^2+(C125)^2+(D125)^2)*10^(E125)</f>
        <v>0.0257003891021128</v>
      </c>
      <c r="G125" s="184" t="n">
        <f aca="false">F125-F$106</f>
        <v>0.0252199018494203</v>
      </c>
      <c r="I125" s="1" t="s">
        <v>3161</v>
      </c>
      <c r="J125" s="1" t="n">
        <v>-0.23</v>
      </c>
      <c r="K125" s="1" t="n">
        <v>0.02</v>
      </c>
      <c r="L125" s="1" t="n">
        <v>-2.63</v>
      </c>
      <c r="M125" s="1" t="n">
        <v>-2</v>
      </c>
      <c r="N125" s="184" t="n">
        <f aca="false">SQRT((J125)^2+(K125)^2+(L125)^2)*10^(M125)</f>
        <v>0.0264011363391806</v>
      </c>
      <c r="O125" s="184" t="n">
        <f aca="false">N125-F$266</f>
        <v>0.0250840232081246</v>
      </c>
    </row>
    <row r="126" customFormat="false" ht="12.75" hidden="false" customHeight="true" outlineLevel="0" collapsed="false">
      <c r="A126" s="124" t="s">
        <v>3162</v>
      </c>
      <c r="B126" s="35" t="n">
        <v>-0.93</v>
      </c>
      <c r="C126" s="35" t="n">
        <v>4.75</v>
      </c>
      <c r="D126" s="35" t="n">
        <v>-8.39</v>
      </c>
      <c r="E126" s="35" t="n">
        <v>-3</v>
      </c>
      <c r="F126" s="184" t="n">
        <f aca="false">SQRT((B126)^2+(C126)^2+(D126)^2)*10^(E126)</f>
        <v>0.0096860466651777</v>
      </c>
      <c r="G126" s="184" t="n">
        <f aca="false">F126-F$106</f>
        <v>0.00920555941248519</v>
      </c>
    </row>
    <row r="127" customFormat="false" ht="12.75" hidden="false" customHeight="true" outlineLevel="0" collapsed="false">
      <c r="A127" s="124" t="s">
        <v>3163</v>
      </c>
      <c r="B127" s="35" t="n">
        <v>2.45</v>
      </c>
      <c r="C127" s="35" t="n">
        <v>-3.43</v>
      </c>
      <c r="D127" s="35" t="n">
        <v>-1.11</v>
      </c>
      <c r="E127" s="35" t="n">
        <v>-2</v>
      </c>
      <c r="F127" s="184" t="n">
        <f aca="false">SQRT((B127)^2+(C127)^2+(D127)^2)*10^(E127)</f>
        <v>0.0435884158922987</v>
      </c>
      <c r="G127" s="184" t="n">
        <f aca="false">F127-F$106</f>
        <v>0.0431079286396062</v>
      </c>
    </row>
    <row r="128" customFormat="false" ht="12.75" hidden="false" customHeight="true" outlineLevel="0" collapsed="false">
      <c r="A128" s="124" t="s">
        <v>3164</v>
      </c>
      <c r="B128" s="35" t="n">
        <v>1.27</v>
      </c>
      <c r="C128" s="35" t="n">
        <v>-0.23</v>
      </c>
      <c r="D128" s="35" t="n">
        <v>-17.17</v>
      </c>
      <c r="E128" s="35" t="n">
        <v>-3</v>
      </c>
      <c r="F128" s="184" t="n">
        <f aca="false">SQRT((B128)^2+(C128)^2+(D128)^2)*10^(E128)</f>
        <v>0.0172184406959515</v>
      </c>
      <c r="G128" s="184" t="n">
        <f aca="false">F128-F$106</f>
        <v>0.016737953443259</v>
      </c>
    </row>
    <row r="129" customFormat="false" ht="12.75" hidden="false" customHeight="true" outlineLevel="0" collapsed="false">
      <c r="A129" s="124" t="s">
        <v>3165</v>
      </c>
      <c r="B129" s="35" t="n">
        <v>-0.01</v>
      </c>
      <c r="C129" s="35" t="n">
        <v>0</v>
      </c>
      <c r="D129" s="35" t="n">
        <v>-2.22</v>
      </c>
      <c r="E129" s="35" t="n">
        <v>-2</v>
      </c>
      <c r="F129" s="184" t="n">
        <f aca="false">SQRT((B129)^2+(C129)^2+(D129)^2)*10^(E129)</f>
        <v>0.0222002252240827</v>
      </c>
      <c r="G129" s="184" t="n">
        <f aca="false">F129-F$106</f>
        <v>0.0217197379713902</v>
      </c>
    </row>
    <row r="130" customFormat="false" ht="12.75" hidden="false" customHeight="true" outlineLevel="0" collapsed="false">
      <c r="A130" s="124" t="s">
        <v>3166</v>
      </c>
      <c r="B130" s="35" t="n">
        <v>0.48</v>
      </c>
      <c r="C130" s="35" t="n">
        <v>-0.18</v>
      </c>
      <c r="D130" s="35" t="n">
        <v>-3.07</v>
      </c>
      <c r="E130" s="35" t="n">
        <v>-2</v>
      </c>
      <c r="F130" s="184" t="n">
        <f aca="false">SQRT((B130)^2+(C130)^2+(D130)^2)*10^(E130)</f>
        <v>0.0311250702810451</v>
      </c>
      <c r="G130" s="184" t="n">
        <f aca="false">F130-F$106</f>
        <v>0.0306445830283526</v>
      </c>
    </row>
    <row r="131" customFormat="false" ht="12.75" hidden="false" customHeight="true" outlineLevel="0" collapsed="false">
      <c r="A131" s="124" t="s">
        <v>3167</v>
      </c>
      <c r="B131" s="35" t="n">
        <v>0.03</v>
      </c>
      <c r="C131" s="35" t="n">
        <v>-0.05</v>
      </c>
      <c r="D131" s="35" t="n">
        <v>-2.93</v>
      </c>
      <c r="E131" s="35" t="n">
        <v>-2</v>
      </c>
      <c r="F131" s="184" t="n">
        <f aca="false">SQRT((B131)^2+(C131)^2+(D131)^2)*10^(E131)</f>
        <v>0.0293058014734284</v>
      </c>
      <c r="G131" s="184" t="n">
        <f aca="false">F131-F$106</f>
        <v>0.0288253142207359</v>
      </c>
    </row>
    <row r="132" customFormat="false" ht="12.75" hidden="false" customHeight="true" outlineLevel="0" collapsed="false">
      <c r="A132" s="124" t="s">
        <v>3168</v>
      </c>
      <c r="B132" s="35" t="n">
        <v>0.67</v>
      </c>
      <c r="C132" s="35" t="n">
        <v>0.17</v>
      </c>
      <c r="D132" s="35" t="n">
        <v>-3.3</v>
      </c>
      <c r="E132" s="35" t="n">
        <v>-2</v>
      </c>
      <c r="F132" s="184" t="n">
        <f aca="false">SQRT((B132)^2+(C132)^2+(D132)^2)*10^(E132)</f>
        <v>0.0337161682283144</v>
      </c>
      <c r="G132" s="184" t="n">
        <f aca="false">F132-F$106</f>
        <v>0.0332356809756219</v>
      </c>
    </row>
    <row r="133" customFormat="false" ht="12.75" hidden="false" customHeight="true" outlineLevel="0" collapsed="false">
      <c r="A133" s="124" t="s">
        <v>3169</v>
      </c>
      <c r="B133" s="225" t="n">
        <v>0.71</v>
      </c>
      <c r="C133" s="225" t="n">
        <v>-1.74</v>
      </c>
      <c r="D133" s="225" t="n">
        <v>-10.73</v>
      </c>
      <c r="E133" s="225" t="n">
        <v>-2</v>
      </c>
      <c r="F133" s="226" t="n">
        <f aca="false">SQRT((B133)^2+(C133)^2+(D133)^2)*10^(E133)</f>
        <v>0.108933282333729</v>
      </c>
      <c r="G133" s="226" t="n">
        <f aca="false">F133-F$106</f>
        <v>0.108452795081037</v>
      </c>
    </row>
    <row r="134" customFormat="false" ht="12.75" hidden="false" customHeight="true" outlineLevel="0" collapsed="false">
      <c r="A134" s="227" t="s">
        <v>3142</v>
      </c>
      <c r="B134" s="223" t="n">
        <v>0.06</v>
      </c>
      <c r="C134" s="223" t="n">
        <v>0.03</v>
      </c>
      <c r="D134" s="223" t="n">
        <v>-5.05</v>
      </c>
      <c r="E134" s="223" t="n">
        <v>-4</v>
      </c>
      <c r="F134" s="224" t="n">
        <f aca="false">SQRT((B134)^2+(C134)^2+(D134)^2)*10^(E134)</f>
        <v>0.000505044552490174</v>
      </c>
      <c r="G134" s="224" t="n">
        <f aca="false">F134-F$134</f>
        <v>0</v>
      </c>
    </row>
    <row r="135" customFormat="false" ht="12.75" hidden="false" customHeight="true" outlineLevel="0" collapsed="false">
      <c r="A135" s="124" t="s">
        <v>3170</v>
      </c>
      <c r="B135" s="35" t="n">
        <v>-0.06</v>
      </c>
      <c r="C135" s="35" t="n">
        <v>-0.22</v>
      </c>
      <c r="D135" s="35" t="n">
        <v>-3.84</v>
      </c>
      <c r="E135" s="35" t="n">
        <v>-2</v>
      </c>
      <c r="F135" s="184" t="n">
        <f aca="false">SQRT((B135)^2+(C135)^2+(D135)^2)*10^(E135)</f>
        <v>0.0384676487454068</v>
      </c>
      <c r="G135" s="184" t="n">
        <f aca="false">F135-F$134</f>
        <v>0.0379626041929167</v>
      </c>
    </row>
    <row r="136" customFormat="false" ht="12.75" hidden="false" customHeight="true" outlineLevel="0" collapsed="false">
      <c r="A136" s="124" t="s">
        <v>3171</v>
      </c>
      <c r="B136" s="35" t="n">
        <v>0.03</v>
      </c>
      <c r="C136" s="35" t="n">
        <v>-0.07</v>
      </c>
      <c r="D136" s="35" t="n">
        <v>-2.8</v>
      </c>
      <c r="E136" s="35" t="n">
        <v>-2</v>
      </c>
      <c r="F136" s="184" t="n">
        <f aca="false">SQRT((B136)^2+(C136)^2+(D136)^2)*10^(E136)</f>
        <v>0.0280103552280224</v>
      </c>
      <c r="G136" s="184" t="n">
        <f aca="false">F136-F$134</f>
        <v>0.0275053106755322</v>
      </c>
    </row>
    <row r="137" customFormat="false" ht="12.75" hidden="false" customHeight="true" outlineLevel="0" collapsed="false">
      <c r="A137" s="124" t="s">
        <v>3172</v>
      </c>
      <c r="B137" s="35" t="n">
        <v>0.09</v>
      </c>
      <c r="C137" s="35" t="n">
        <v>-0.03</v>
      </c>
      <c r="D137" s="35" t="n">
        <v>-2.19</v>
      </c>
      <c r="E137" s="35" t="n">
        <v>-2</v>
      </c>
      <c r="F137" s="184" t="n">
        <f aca="false">SQRT((B137)^2+(C137)^2+(D137)^2)*10^(E137)</f>
        <v>0.0219205383145579</v>
      </c>
      <c r="G137" s="184" t="n">
        <f aca="false">F137-F$134</f>
        <v>0.0214154937620677</v>
      </c>
    </row>
    <row r="138" customFormat="false" ht="12.75" hidden="false" customHeight="true" outlineLevel="0" collapsed="false">
      <c r="A138" s="124" t="s">
        <v>3173</v>
      </c>
      <c r="B138" s="35" t="n">
        <v>0.19</v>
      </c>
      <c r="C138" s="35" t="n">
        <v>0.31</v>
      </c>
      <c r="D138" s="35" t="n">
        <v>-2.86</v>
      </c>
      <c r="E138" s="35" t="n">
        <v>-2</v>
      </c>
      <c r="F138" s="184" t="n">
        <f aca="false">SQRT((B138)^2+(C138)^2+(D138)^2)*10^(E138)</f>
        <v>0.0288301925071617</v>
      </c>
      <c r="G138" s="184" t="n">
        <f aca="false">F138-F$134</f>
        <v>0.0283251479546715</v>
      </c>
    </row>
    <row r="139" customFormat="false" ht="12.75" hidden="false" customHeight="true" outlineLevel="0" collapsed="false">
      <c r="A139" s="124" t="s">
        <v>3174</v>
      </c>
      <c r="B139" s="35" t="n">
        <v>-2.37</v>
      </c>
      <c r="C139" s="35" t="n">
        <v>-1.54</v>
      </c>
      <c r="D139" s="35" t="n">
        <v>-1.83</v>
      </c>
      <c r="E139" s="35" t="n">
        <v>-2</v>
      </c>
      <c r="F139" s="184" t="n">
        <f aca="false">SQRT((B139)^2+(C139)^2+(D139)^2)*10^(E139)</f>
        <v>0.0336710558195017</v>
      </c>
      <c r="G139" s="184" t="n">
        <f aca="false">F139-F$134</f>
        <v>0.0331660112670115</v>
      </c>
    </row>
    <row r="140" customFormat="false" ht="12.75" hidden="false" customHeight="true" outlineLevel="0" collapsed="false">
      <c r="A140" s="124" t="s">
        <v>3175</v>
      </c>
      <c r="B140" s="35" t="n">
        <v>-0.01</v>
      </c>
      <c r="C140" s="35" t="n">
        <v>-0.08</v>
      </c>
      <c r="D140" s="35" t="n">
        <v>-2.28</v>
      </c>
      <c r="E140" s="35" t="n">
        <v>-2</v>
      </c>
      <c r="F140" s="184" t="n">
        <f aca="false">SQRT((B140)^2+(C140)^2+(D140)^2)*10^(E140)</f>
        <v>0.0228142499328819</v>
      </c>
      <c r="G140" s="184" t="n">
        <f aca="false">F140-F$134</f>
        <v>0.0223092053803917</v>
      </c>
    </row>
    <row r="141" customFormat="false" ht="12.75" hidden="false" customHeight="true" outlineLevel="0" collapsed="false">
      <c r="A141" s="124" t="s">
        <v>3176</v>
      </c>
      <c r="B141" s="35" t="n">
        <v>0.18</v>
      </c>
      <c r="C141" s="35" t="n">
        <v>1.36</v>
      </c>
      <c r="D141" s="35" t="n">
        <v>-3.46</v>
      </c>
      <c r="E141" s="35" t="n">
        <v>-2</v>
      </c>
      <c r="F141" s="184" t="n">
        <f aca="false">SQRT((B141)^2+(C141)^2+(D141)^2)*10^(E141)</f>
        <v>0.0372204245005346</v>
      </c>
      <c r="G141" s="184" t="n">
        <f aca="false">F141-F$134</f>
        <v>0.0367153799480445</v>
      </c>
    </row>
    <row r="142" customFormat="false" ht="12.75" hidden="false" customHeight="true" outlineLevel="0" collapsed="false">
      <c r="A142" s="124" t="s">
        <v>3177</v>
      </c>
      <c r="B142" s="35" t="n">
        <v>0.04</v>
      </c>
      <c r="C142" s="35" t="n">
        <v>-0.08</v>
      </c>
      <c r="D142" s="35" t="n">
        <v>-2.58</v>
      </c>
      <c r="E142" s="35" t="n">
        <v>-2</v>
      </c>
      <c r="F142" s="184" t="n">
        <f aca="false">SQRT((B142)^2+(C142)^2+(D142)^2)*10^(E142)</f>
        <v>0.0258154992204296</v>
      </c>
      <c r="G142" s="184" t="n">
        <f aca="false">F142-F$134</f>
        <v>0.0253104546679394</v>
      </c>
    </row>
    <row r="143" customFormat="false" ht="12.75" hidden="false" customHeight="true" outlineLevel="0" collapsed="false">
      <c r="A143" s="124" t="s">
        <v>3178</v>
      </c>
      <c r="B143" s="35" t="n">
        <v>-0.06</v>
      </c>
      <c r="C143" s="35" t="n">
        <v>0.28</v>
      </c>
      <c r="D143" s="35" t="n">
        <v>-2.51</v>
      </c>
      <c r="E143" s="35" t="n">
        <v>-2</v>
      </c>
      <c r="F143" s="184" t="n">
        <f aca="false">SQRT((B143)^2+(C143)^2+(D143)^2)*10^(E143)</f>
        <v>0.0252628185284224</v>
      </c>
      <c r="G143" s="184" t="n">
        <f aca="false">F143-F$134</f>
        <v>0.0247577739759322</v>
      </c>
    </row>
    <row r="144" customFormat="false" ht="12.75" hidden="false" customHeight="true" outlineLevel="0" collapsed="false">
      <c r="A144" s="124" t="s">
        <v>3179</v>
      </c>
      <c r="B144" s="35" t="n">
        <v>0.21</v>
      </c>
      <c r="C144" s="35" t="n">
        <v>0.1</v>
      </c>
      <c r="D144" s="35" t="n">
        <v>-3.77</v>
      </c>
      <c r="E144" s="35" t="n">
        <v>-2</v>
      </c>
      <c r="F144" s="184" t="n">
        <f aca="false">SQRT((B144)^2+(C144)^2+(D144)^2)*10^(E144)</f>
        <v>0.0377716825148153</v>
      </c>
      <c r="G144" s="184" t="n">
        <f aca="false">F144-F$134</f>
        <v>0.0372666379623251</v>
      </c>
    </row>
    <row r="145" customFormat="false" ht="12.75" hidden="false" customHeight="true" outlineLevel="0" collapsed="false">
      <c r="A145" s="124" t="s">
        <v>3180</v>
      </c>
      <c r="B145" s="35" t="n">
        <v>-0.01</v>
      </c>
      <c r="C145" s="35" t="n">
        <v>0.03</v>
      </c>
      <c r="D145" s="35" t="n">
        <v>-2.17</v>
      </c>
      <c r="E145" s="35" t="n">
        <v>-2</v>
      </c>
      <c r="F145" s="184" t="n">
        <f aca="false">SQRT((B145)^2+(C145)^2+(D145)^2)*10^(E145)</f>
        <v>0.021702304025149</v>
      </c>
      <c r="G145" s="184" t="n">
        <f aca="false">F145-F$134</f>
        <v>0.0211972594726589</v>
      </c>
    </row>
    <row r="146" customFormat="false" ht="12.75" hidden="false" customHeight="true" outlineLevel="0" collapsed="false">
      <c r="A146" s="124" t="s">
        <v>3181</v>
      </c>
      <c r="B146" s="35" t="n">
        <v>-0.06</v>
      </c>
      <c r="C146" s="35" t="n">
        <v>0.17</v>
      </c>
      <c r="D146" s="35" t="n">
        <v>-2.06</v>
      </c>
      <c r="E146" s="35" t="n">
        <v>-2</v>
      </c>
      <c r="F146" s="184" t="n">
        <f aca="false">SQRT((B146)^2+(C146)^2+(D146)^2)*10^(E146)</f>
        <v>0.0206787330366248</v>
      </c>
      <c r="G146" s="184" t="n">
        <f aca="false">F146-F$134</f>
        <v>0.0201736884841347</v>
      </c>
    </row>
    <row r="147" customFormat="false" ht="12.75" hidden="false" customHeight="true" outlineLevel="0" collapsed="false">
      <c r="A147" s="124" t="s">
        <v>3182</v>
      </c>
      <c r="B147" s="35" t="n">
        <v>0.03</v>
      </c>
      <c r="C147" s="35" t="n">
        <v>-0.05</v>
      </c>
      <c r="D147" s="35" t="n">
        <v>-2.18</v>
      </c>
      <c r="E147" s="35" t="n">
        <v>-2</v>
      </c>
      <c r="F147" s="184" t="n">
        <f aca="false">SQRT((B147)^2+(C147)^2+(D147)^2)*10^(E147)</f>
        <v>0.0218077967708799</v>
      </c>
      <c r="G147" s="184" t="n">
        <f aca="false">F147-F$134</f>
        <v>0.0213027522183897</v>
      </c>
    </row>
    <row r="148" customFormat="false" ht="12.75" hidden="false" customHeight="true" outlineLevel="0" collapsed="false">
      <c r="A148" s="223" t="s">
        <v>3142</v>
      </c>
      <c r="B148" s="223" t="n">
        <v>0.03</v>
      </c>
      <c r="C148" s="223" t="n">
        <v>0.11</v>
      </c>
      <c r="D148" s="223" t="n">
        <v>-5.03</v>
      </c>
      <c r="E148" s="223" t="n">
        <v>-4</v>
      </c>
      <c r="F148" s="224" t="n">
        <f aca="false">SQRT((B148)^2+(C148)^2+(D148)^2)*10^(E148)</f>
        <v>0.000503129208056936</v>
      </c>
      <c r="G148" s="224" t="n">
        <f aca="false">F148-F$148</f>
        <v>0</v>
      </c>
    </row>
    <row r="149" customFormat="false" ht="12.75" hidden="false" customHeight="true" outlineLevel="0" collapsed="false">
      <c r="A149" s="1" t="s">
        <v>3183</v>
      </c>
      <c r="B149" s="1" t="n">
        <v>-1.04</v>
      </c>
      <c r="C149" s="1" t="n">
        <v>-0.44</v>
      </c>
      <c r="D149" s="1" t="n">
        <v>-18.79</v>
      </c>
      <c r="E149" s="1" t="n">
        <v>-3</v>
      </c>
      <c r="F149" s="184" t="n">
        <f aca="false">SQRT((B149)^2+(C149)^2+(D149)^2)*10^(E149)</f>
        <v>0.0188239023584378</v>
      </c>
      <c r="G149" s="184" t="n">
        <f aca="false">F149-F$148</f>
        <v>0.0183207731503809</v>
      </c>
    </row>
    <row r="150" customFormat="false" ht="12.75" hidden="false" customHeight="true" outlineLevel="0" collapsed="false">
      <c r="A150" s="1" t="s">
        <v>3184</v>
      </c>
      <c r="B150" s="1" t="n">
        <v>0.14</v>
      </c>
      <c r="C150" s="1" t="n">
        <v>0.66</v>
      </c>
      <c r="D150" s="1" t="n">
        <v>-19.51</v>
      </c>
      <c r="E150" s="1" t="n">
        <v>-3</v>
      </c>
      <c r="F150" s="184" t="n">
        <f aca="false">SQRT((B150)^2+(C150)^2+(D150)^2)*10^(E150)</f>
        <v>0.019521662326759</v>
      </c>
      <c r="G150" s="184" t="n">
        <f aca="false">F150-F$148</f>
        <v>0.019018533118702</v>
      </c>
    </row>
    <row r="151" customFormat="false" ht="12.75" hidden="false" customHeight="true" outlineLevel="0" collapsed="false">
      <c r="A151" s="223" t="s">
        <v>3142</v>
      </c>
      <c r="B151" s="223" t="n">
        <v>0.05</v>
      </c>
      <c r="C151" s="223" t="n">
        <v>0.06</v>
      </c>
      <c r="D151" s="223" t="n">
        <v>-4.95</v>
      </c>
      <c r="E151" s="223" t="n">
        <v>-4</v>
      </c>
      <c r="F151" s="224" t="n">
        <f aca="false">SQRT((B151)^2+(C151)^2+(D151)^2)*10^(E151)</f>
        <v>0.000495061612327193</v>
      </c>
      <c r="G151" s="224" t="n">
        <f aca="false">F151-F$151</f>
        <v>0</v>
      </c>
    </row>
    <row r="152" customFormat="false" ht="12.75" hidden="false" customHeight="true" outlineLevel="0" collapsed="false">
      <c r="A152" s="1" t="s">
        <v>3185</v>
      </c>
      <c r="B152" s="1" t="n">
        <v>-0.48</v>
      </c>
      <c r="C152" s="1" t="n">
        <v>0.41</v>
      </c>
      <c r="D152" s="1" t="n">
        <v>-3.21</v>
      </c>
      <c r="E152" s="1" t="n">
        <v>-2</v>
      </c>
      <c r="F152" s="184" t="n">
        <f aca="false">SQRT((B152)^2+(C152)^2+(D152)^2)*10^(E152)</f>
        <v>0.0327148284421606</v>
      </c>
      <c r="G152" s="184" t="n">
        <f aca="false">F152-F$151</f>
        <v>0.0322197668298334</v>
      </c>
    </row>
    <row r="153" customFormat="false" ht="12.75" hidden="false" customHeight="true" outlineLevel="0" collapsed="false">
      <c r="A153" s="1" t="s">
        <v>3186</v>
      </c>
      <c r="B153" s="1" t="n">
        <v>-0.91</v>
      </c>
      <c r="C153" s="1" t="n">
        <v>0.88</v>
      </c>
      <c r="D153" s="1" t="n">
        <v>-10.18</v>
      </c>
      <c r="E153" s="1" t="n">
        <v>-3</v>
      </c>
      <c r="F153" s="184" t="n">
        <f aca="false">SQRT((B153)^2+(C153)^2+(D153)^2)*10^(E153)</f>
        <v>0.0102584063089741</v>
      </c>
      <c r="G153" s="184" t="n">
        <f aca="false">F153-F$151</f>
        <v>0.00976334469664692</v>
      </c>
    </row>
    <row r="154" customFormat="false" ht="12.75" hidden="false" customHeight="true" outlineLevel="0" collapsed="false">
      <c r="A154" s="1" t="s">
        <v>3187</v>
      </c>
      <c r="B154" s="1" t="n">
        <v>-3.04</v>
      </c>
      <c r="C154" s="1" t="n">
        <v>-15.63</v>
      </c>
      <c r="D154" s="1" t="n">
        <v>-11.92</v>
      </c>
      <c r="E154" s="1" t="n">
        <v>-3</v>
      </c>
      <c r="F154" s="184" t="n">
        <f aca="false">SQRT((B154)^2+(C154)^2+(D154)^2)*10^(E154)</f>
        <v>0.0198903217671309</v>
      </c>
      <c r="G154" s="184" t="n">
        <f aca="false">F154-F$151</f>
        <v>0.0193952601548037</v>
      </c>
    </row>
    <row r="155" customFormat="false" ht="12.75" hidden="false" customHeight="true" outlineLevel="0" collapsed="false">
      <c r="A155" s="1" t="s">
        <v>3188</v>
      </c>
      <c r="B155" s="1" t="n">
        <v>0.15</v>
      </c>
      <c r="C155" s="1" t="n">
        <v>0.32</v>
      </c>
      <c r="D155" s="1" t="n">
        <v>-7.14</v>
      </c>
      <c r="E155" s="1" t="n">
        <v>-3</v>
      </c>
      <c r="F155" s="184" t="n">
        <f aca="false">SQRT((B155)^2+(C155)^2+(D155)^2)*10^(E155)</f>
        <v>0.00714874114792248</v>
      </c>
      <c r="G155" s="184" t="n">
        <f aca="false">F155-F$151</f>
        <v>0.00665367953559529</v>
      </c>
    </row>
    <row r="156" customFormat="false" ht="12.75" hidden="false" customHeight="true" outlineLevel="0" collapsed="false">
      <c r="A156" s="1" t="s">
        <v>3189</v>
      </c>
      <c r="B156" s="1" t="n">
        <v>-0.95</v>
      </c>
      <c r="C156" s="1" t="n">
        <v>0.55</v>
      </c>
      <c r="D156" s="1" t="n">
        <v>-8.12</v>
      </c>
      <c r="E156" s="1" t="n">
        <v>-3</v>
      </c>
      <c r="F156" s="184" t="n">
        <f aca="false">SQRT((B156)^2+(C156)^2+(D156)^2)*10^(E156)</f>
        <v>0.0081938635575655</v>
      </c>
      <c r="G156" s="184" t="n">
        <f aca="false">F156-F$151</f>
        <v>0.00769880194523831</v>
      </c>
    </row>
    <row r="157" customFormat="false" ht="12.75" hidden="false" customHeight="true" outlineLevel="0" collapsed="false">
      <c r="A157" s="1" t="s">
        <v>3190</v>
      </c>
      <c r="B157" s="1" t="n">
        <v>-0.33</v>
      </c>
      <c r="C157" s="1" t="n">
        <v>0.1</v>
      </c>
      <c r="D157" s="1" t="n">
        <v>-17.5</v>
      </c>
      <c r="E157" s="1" t="n">
        <v>-3</v>
      </c>
      <c r="F157" s="184" t="n">
        <f aca="false">SQRT((B157)^2+(C157)^2+(D157)^2)*10^(E157)</f>
        <v>0.0175033968131903</v>
      </c>
      <c r="G157" s="184" t="n">
        <f aca="false">F157-F$151</f>
        <v>0.0170083352008631</v>
      </c>
    </row>
    <row r="158" customFormat="false" ht="12.75" hidden="false" customHeight="true" outlineLevel="0" collapsed="false">
      <c r="A158" s="1" t="s">
        <v>3191</v>
      </c>
      <c r="B158" s="1" t="n">
        <v>0.01</v>
      </c>
      <c r="C158" s="1" t="n">
        <v>0.1</v>
      </c>
      <c r="D158" s="1" t="n">
        <v>-2.34</v>
      </c>
      <c r="E158" s="1" t="n">
        <v>-2</v>
      </c>
      <c r="F158" s="184" t="n">
        <f aca="false">SQRT((B158)^2+(C158)^2+(D158)^2)*10^(E158)</f>
        <v>0.0234215712538677</v>
      </c>
      <c r="G158" s="184" t="n">
        <f aca="false">F158-F$151</f>
        <v>0.0229265096415405</v>
      </c>
    </row>
    <row r="159" customFormat="false" ht="12.75" hidden="false" customHeight="true" outlineLevel="0" collapsed="false">
      <c r="A159" s="1" t="s">
        <v>3192</v>
      </c>
      <c r="B159" s="1" t="n">
        <v>-0.07</v>
      </c>
      <c r="C159" s="1" t="n">
        <v>0.03</v>
      </c>
      <c r="D159" s="1" t="n">
        <v>-2.04</v>
      </c>
      <c r="E159" s="1" t="n">
        <v>-2</v>
      </c>
      <c r="F159" s="184" t="n">
        <f aca="false">SQRT((B159)^2+(C159)^2+(D159)^2)*10^(E159)</f>
        <v>0.0204142107366413</v>
      </c>
      <c r="G159" s="184" t="n">
        <f aca="false">F159-F$151</f>
        <v>0.0199191491243141</v>
      </c>
    </row>
    <row r="160" customFormat="false" ht="12.75" hidden="false" customHeight="true" outlineLevel="0" collapsed="false">
      <c r="A160" s="1" t="s">
        <v>3193</v>
      </c>
      <c r="B160" s="1" t="n">
        <v>-0.12</v>
      </c>
      <c r="C160" s="1" t="n">
        <v>0</v>
      </c>
      <c r="D160" s="1" t="n">
        <v>-2.41</v>
      </c>
      <c r="E160" s="1" t="n">
        <v>-2</v>
      </c>
      <c r="F160" s="184" t="n">
        <f aca="false">SQRT((B160)^2+(C160)^2+(D160)^2)*10^(E160)</f>
        <v>0.0241298570240273</v>
      </c>
      <c r="G160" s="184" t="n">
        <f aca="false">F160-F$151</f>
        <v>0.0236347954117001</v>
      </c>
    </row>
    <row r="161" customFormat="false" ht="12.75" hidden="false" customHeight="true" outlineLevel="0" collapsed="false">
      <c r="A161" s="1" t="s">
        <v>3194</v>
      </c>
      <c r="B161" s="1" t="n">
        <v>-0.14</v>
      </c>
      <c r="C161" s="1" t="n">
        <v>0.09</v>
      </c>
      <c r="D161" s="1" t="n">
        <v>-2.59</v>
      </c>
      <c r="E161" s="1" t="n">
        <v>-2</v>
      </c>
      <c r="F161" s="184" t="n">
        <f aca="false">SQRT((B161)^2+(C161)^2+(D161)^2)*10^(E161)</f>
        <v>0.0259534198131961</v>
      </c>
      <c r="G161" s="184" t="n">
        <f aca="false">F161-F$151</f>
        <v>0.0254583582008689</v>
      </c>
    </row>
    <row r="162" customFormat="false" ht="12.75" hidden="false" customHeight="true" outlineLevel="0" collapsed="false">
      <c r="A162" s="1" t="s">
        <v>3195</v>
      </c>
      <c r="B162" s="1" t="n">
        <v>-0.03</v>
      </c>
      <c r="C162" s="1" t="n">
        <v>-0.02</v>
      </c>
      <c r="D162" s="1" t="n">
        <v>-2.32</v>
      </c>
      <c r="E162" s="1" t="n">
        <v>-2</v>
      </c>
      <c r="F162" s="184" t="n">
        <f aca="false">SQRT((B162)^2+(C162)^2+(D162)^2)*10^(E162)</f>
        <v>0.0232028015549847</v>
      </c>
      <c r="G162" s="184" t="n">
        <f aca="false">F162-F$151</f>
        <v>0.0227077399426575</v>
      </c>
    </row>
    <row r="163" customFormat="false" ht="12.75" hidden="false" customHeight="true" outlineLevel="0" collapsed="false">
      <c r="A163" s="1" t="s">
        <v>3196</v>
      </c>
      <c r="B163" s="1" t="n">
        <v>-0.37</v>
      </c>
      <c r="C163" s="1" t="n">
        <v>0.54</v>
      </c>
      <c r="D163" s="1" t="n">
        <v>-19.3</v>
      </c>
      <c r="E163" s="1" t="n">
        <v>-3</v>
      </c>
      <c r="F163" s="184" t="n">
        <f aca="false">SQRT((B163)^2+(C163)^2+(D163)^2)*10^(E163)</f>
        <v>0.0193110978455395</v>
      </c>
      <c r="G163" s="184" t="n">
        <f aca="false">F163-F$151</f>
        <v>0.0188160362332123</v>
      </c>
    </row>
    <row r="164" customFormat="false" ht="12.75" hidden="false" customHeight="true" outlineLevel="0" collapsed="false">
      <c r="A164" s="1" t="s">
        <v>3197</v>
      </c>
      <c r="B164" s="1" t="n">
        <v>-0.16</v>
      </c>
      <c r="C164" s="1" t="n">
        <v>-0.03</v>
      </c>
      <c r="D164" s="1" t="n">
        <v>-2.17</v>
      </c>
      <c r="E164" s="1" t="n">
        <v>-2</v>
      </c>
      <c r="F164" s="184" t="n">
        <f aca="false">SQRT((B164)^2+(C164)^2+(D164)^2)*10^(E164)</f>
        <v>0.0217609742428964</v>
      </c>
      <c r="G164" s="184" t="n">
        <f aca="false">F164-F$151</f>
        <v>0.0212659126305692</v>
      </c>
    </row>
    <row r="165" customFormat="false" ht="12.75" hidden="false" customHeight="true" outlineLevel="0" collapsed="false">
      <c r="A165" s="1" t="s">
        <v>3198</v>
      </c>
      <c r="B165" s="1" t="n">
        <v>-0.38</v>
      </c>
      <c r="C165" s="1" t="n">
        <v>0.11</v>
      </c>
      <c r="D165" s="1" t="n">
        <v>-3.81</v>
      </c>
      <c r="E165" s="1" t="n">
        <v>-2</v>
      </c>
      <c r="F165" s="184" t="n">
        <f aca="false">SQRT((B165)^2+(C165)^2+(D165)^2)*10^(E165)</f>
        <v>0.0383048299826536</v>
      </c>
      <c r="G165" s="184" t="n">
        <f aca="false">F165-F$151</f>
        <v>0.0378097683703264</v>
      </c>
    </row>
    <row r="166" customFormat="false" ht="12.75" hidden="false" customHeight="true" outlineLevel="0" collapsed="false">
      <c r="A166" s="1" t="s">
        <v>3199</v>
      </c>
      <c r="B166" s="1" t="n">
        <v>-1.13</v>
      </c>
      <c r="C166" s="1" t="n">
        <v>0.53</v>
      </c>
      <c r="D166" s="1" t="n">
        <v>-7.47</v>
      </c>
      <c r="E166" s="1" t="n">
        <v>-3</v>
      </c>
      <c r="F166" s="184" t="n">
        <f aca="false">SQRT((B166)^2+(C166)^2+(D166)^2)*10^(E166)</f>
        <v>0.0075735526670117</v>
      </c>
      <c r="G166" s="184" t="n">
        <f aca="false">F166-F$151</f>
        <v>0.0070784910546845</v>
      </c>
    </row>
    <row r="167" customFormat="false" ht="12.75" hidden="false" customHeight="true" outlineLevel="0" collapsed="false">
      <c r="A167" s="223" t="s">
        <v>3142</v>
      </c>
      <c r="B167" s="223" t="n">
        <v>-0.06</v>
      </c>
      <c r="C167" s="223" t="n">
        <v>0.07</v>
      </c>
      <c r="D167" s="223" t="n">
        <v>-5.33</v>
      </c>
      <c r="E167" s="223" t="n">
        <v>-4</v>
      </c>
      <c r="F167" s="224" t="n">
        <f aca="false">SQRT((B167)^2+(C167)^2+(D167)^2)*10^(E167)</f>
        <v>0.000533079731372334</v>
      </c>
      <c r="G167" s="224" t="n">
        <f aca="false">F167-F$167</f>
        <v>0</v>
      </c>
    </row>
    <row r="168" customFormat="false" ht="12.75" hidden="false" customHeight="true" outlineLevel="0" collapsed="false">
      <c r="A168" s="1" t="s">
        <v>3200</v>
      </c>
      <c r="B168" s="1" t="n">
        <v>-0.39</v>
      </c>
      <c r="C168" s="1" t="n">
        <v>0.32</v>
      </c>
      <c r="D168" s="1" t="n">
        <v>-17.54</v>
      </c>
      <c r="E168" s="1" t="n">
        <v>-3</v>
      </c>
      <c r="F168" s="184" t="n">
        <f aca="false">SQRT((B168)^2+(C168)^2+(D168)^2)*10^(E168)</f>
        <v>0.0175472533463218</v>
      </c>
      <c r="G168" s="184" t="n">
        <f aca="false">F168-F$167</f>
        <v>0.0170141736149494</v>
      </c>
    </row>
    <row r="169" customFormat="false" ht="12.75" hidden="false" customHeight="true" outlineLevel="0" collapsed="false">
      <c r="A169" s="1" t="s">
        <v>3201</v>
      </c>
      <c r="B169" s="1" t="n">
        <v>0.56</v>
      </c>
      <c r="C169" s="1" t="n">
        <v>0.96</v>
      </c>
      <c r="D169" s="1" t="n">
        <v>-10.7</v>
      </c>
      <c r="E169" s="1" t="n">
        <v>-3</v>
      </c>
      <c r="F169" s="184" t="n">
        <f aca="false">SQRT((B169)^2+(C169)^2+(D169)^2)*10^(E169)</f>
        <v>0.0107575647801907</v>
      </c>
      <c r="G169" s="184" t="n">
        <f aca="false">F169-F$167</f>
        <v>0.0102244850488184</v>
      </c>
    </row>
    <row r="170" customFormat="false" ht="12.75" hidden="false" customHeight="true" outlineLevel="0" collapsed="false">
      <c r="A170" s="1" t="s">
        <v>3202</v>
      </c>
      <c r="B170" s="1" t="n">
        <v>-7.21</v>
      </c>
      <c r="C170" s="1" t="n">
        <v>1.04</v>
      </c>
      <c r="D170" s="1" t="n">
        <v>-12.6</v>
      </c>
      <c r="E170" s="1" t="n">
        <v>-3</v>
      </c>
      <c r="F170" s="184" t="n">
        <f aca="false">SQRT((B170)^2+(C170)^2+(D170)^2)*10^(E170)</f>
        <v>0.0145542330612094</v>
      </c>
      <c r="G170" s="184" t="n">
        <f aca="false">F170-F$167</f>
        <v>0.014021153329837</v>
      </c>
    </row>
    <row r="171" customFormat="false" ht="12.75" hidden="false" customHeight="true" outlineLevel="0" collapsed="false">
      <c r="A171" s="1" t="s">
        <v>3203</v>
      </c>
      <c r="B171" s="1" t="n">
        <v>0.01</v>
      </c>
      <c r="C171" s="1" t="n">
        <v>0.04</v>
      </c>
      <c r="D171" s="1" t="n">
        <v>-2.62</v>
      </c>
      <c r="E171" s="1" t="n">
        <v>-2</v>
      </c>
      <c r="F171" s="184" t="n">
        <f aca="false">SQRT((B171)^2+(C171)^2+(D171)^2)*10^(E171)</f>
        <v>0.0262032440739692</v>
      </c>
      <c r="G171" s="184" t="n">
        <f aca="false">F171-F$167</f>
        <v>0.0256701643425968</v>
      </c>
    </row>
    <row r="172" customFormat="false" ht="12.75" hidden="false" customHeight="true" outlineLevel="0" collapsed="false">
      <c r="A172" s="1" t="s">
        <v>3204</v>
      </c>
      <c r="B172" s="1" t="n">
        <v>1.68</v>
      </c>
      <c r="C172" s="1" t="n">
        <v>0.05</v>
      </c>
      <c r="D172" s="1" t="n">
        <v>-8.93</v>
      </c>
      <c r="E172" s="1" t="n">
        <v>-3</v>
      </c>
      <c r="F172" s="184" t="n">
        <f aca="false">SQRT((B172)^2+(C172)^2+(D172)^2)*10^(E172)</f>
        <v>0.00908679261345828</v>
      </c>
      <c r="G172" s="184" t="n">
        <f aca="false">F172-F$167</f>
        <v>0.00855371288208595</v>
      </c>
    </row>
    <row r="173" customFormat="false" ht="12.75" hidden="false" customHeight="true" outlineLevel="0" collapsed="false">
      <c r="A173" s="1" t="s">
        <v>3205</v>
      </c>
      <c r="B173" s="1" t="n">
        <v>0.17</v>
      </c>
      <c r="C173" s="1" t="n">
        <v>-1.55</v>
      </c>
      <c r="D173" s="1" t="n">
        <v>-12.6</v>
      </c>
      <c r="E173" s="1" t="n">
        <v>-3</v>
      </c>
      <c r="F173" s="184" t="n">
        <f aca="false">SQRT((B173)^2+(C173)^2+(D173)^2)*10^(E173)</f>
        <v>0.0126961175167844</v>
      </c>
      <c r="G173" s="184" t="n">
        <f aca="false">F173-F$167</f>
        <v>0.0121630377854121</v>
      </c>
    </row>
    <row r="174" customFormat="false" ht="12.75" hidden="false" customHeight="true" outlineLevel="0" collapsed="false">
      <c r="A174" s="1" t="s">
        <v>3206</v>
      </c>
      <c r="B174" s="1" t="n">
        <v>2.56</v>
      </c>
      <c r="C174" s="1" t="n">
        <v>-0.14</v>
      </c>
      <c r="D174" s="1" t="n">
        <v>-17.94</v>
      </c>
      <c r="E174" s="1" t="n">
        <v>-3</v>
      </c>
      <c r="F174" s="184" t="n">
        <f aca="false">SQRT((B174)^2+(C174)^2+(D174)^2)*10^(E174)</f>
        <v>0.0181222735880463</v>
      </c>
      <c r="G174" s="184" t="n">
        <f aca="false">F174-F$167</f>
        <v>0.017589193856674</v>
      </c>
    </row>
    <row r="175" customFormat="false" ht="12.75" hidden="false" customHeight="true" outlineLevel="0" collapsed="false">
      <c r="A175" s="1" t="s">
        <v>3207</v>
      </c>
      <c r="B175" s="1" t="n">
        <v>-0.04</v>
      </c>
      <c r="C175" s="1" t="n">
        <v>-0.67</v>
      </c>
      <c r="D175" s="1" t="n">
        <v>-2.2</v>
      </c>
      <c r="E175" s="1" t="n">
        <v>-2</v>
      </c>
      <c r="F175" s="184" t="n">
        <f aca="false">SQRT((B175)^2+(C175)^2+(D175)^2)*10^(E175)</f>
        <v>0.0230010869308387</v>
      </c>
      <c r="G175" s="184" t="n">
        <f aca="false">F175-F$167</f>
        <v>0.0224680071994664</v>
      </c>
    </row>
    <row r="176" customFormat="false" ht="12.75" hidden="false" customHeight="true" outlineLevel="0" collapsed="false">
      <c r="A176" s="223" t="s">
        <v>3142</v>
      </c>
      <c r="B176" s="223" t="n">
        <v>-0.09</v>
      </c>
      <c r="C176" s="223" t="n">
        <v>0.13</v>
      </c>
      <c r="D176" s="223" t="n">
        <v>-5.2</v>
      </c>
      <c r="E176" s="223" t="n">
        <v>-4</v>
      </c>
      <c r="F176" s="224" t="n">
        <f aca="false">SQRT((B176)^2+(C176)^2+(D176)^2)*10^(E176)</f>
        <v>0.000520240329078783</v>
      </c>
      <c r="G176" s="224" t="n">
        <f aca="false">F176-F$176</f>
        <v>0</v>
      </c>
    </row>
    <row r="177" customFormat="false" ht="12.75" hidden="false" customHeight="true" outlineLevel="0" collapsed="false">
      <c r="A177" s="1" t="s">
        <v>3208</v>
      </c>
      <c r="B177" s="1" t="n">
        <v>0.67</v>
      </c>
      <c r="C177" s="1" t="n">
        <v>0.08</v>
      </c>
      <c r="D177" s="1" t="n">
        <v>-11.47</v>
      </c>
      <c r="E177" s="1" t="n">
        <v>-3</v>
      </c>
      <c r="F177" s="184" t="n">
        <f aca="false">SQRT((B177)^2+(C177)^2+(D177)^2)*10^(E177)</f>
        <v>0.0114898302859529</v>
      </c>
      <c r="G177" s="184" t="n">
        <f aca="false">F177-F$176</f>
        <v>0.0109695899568741</v>
      </c>
    </row>
    <row r="178" customFormat="false" ht="12.75" hidden="false" customHeight="true" outlineLevel="0" collapsed="false">
      <c r="A178" s="1" t="s">
        <v>3209</v>
      </c>
      <c r="B178" s="1" t="n">
        <v>-0.27</v>
      </c>
      <c r="C178" s="1" t="n">
        <v>0.62</v>
      </c>
      <c r="D178" s="1" t="n">
        <v>-8.9</v>
      </c>
      <c r="E178" s="1" t="n">
        <v>-3</v>
      </c>
      <c r="F178" s="184" t="n">
        <f aca="false">SQRT((B178)^2+(C178)^2+(D178)^2)*10^(E178)</f>
        <v>0.00892565403766021</v>
      </c>
      <c r="G178" s="184" t="n">
        <f aca="false">F178-F$176</f>
        <v>0.00840541370858143</v>
      </c>
    </row>
    <row r="179" customFormat="false" ht="12.75" hidden="false" customHeight="true" outlineLevel="0" collapsed="false">
      <c r="A179" s="1" t="s">
        <v>3210</v>
      </c>
      <c r="B179" s="1" t="n">
        <v>-6.66</v>
      </c>
      <c r="C179" s="1" t="n">
        <v>5.21</v>
      </c>
      <c r="D179" s="1" t="n">
        <v>-3.13</v>
      </c>
      <c r="E179" s="1" t="n">
        <v>-3</v>
      </c>
      <c r="F179" s="184" t="n">
        <f aca="false">SQRT((B179)^2+(C179)^2+(D179)^2)*10^(E179)</f>
        <v>0.00901646272104532</v>
      </c>
      <c r="G179" s="184" t="n">
        <f aca="false">F179-F$176</f>
        <v>0.00849622239196654</v>
      </c>
    </row>
    <row r="180" customFormat="false" ht="12.75" hidden="false" customHeight="true" outlineLevel="0" collapsed="false">
      <c r="A180" s="1" t="s">
        <v>3210</v>
      </c>
      <c r="B180" s="1" t="n">
        <v>-6.38</v>
      </c>
      <c r="C180" s="1" t="n">
        <v>5.02</v>
      </c>
      <c r="D180" s="1" t="n">
        <v>-3.15</v>
      </c>
      <c r="E180" s="1" t="n">
        <v>-3</v>
      </c>
      <c r="F180" s="184" t="n">
        <f aca="false">SQRT((B180)^2+(C180)^2+(D180)^2)*10^(E180)</f>
        <v>0.00870788722940301</v>
      </c>
      <c r="G180" s="184" t="n">
        <f aca="false">F180-F$176</f>
        <v>0.00818764690032423</v>
      </c>
    </row>
    <row r="181" customFormat="false" ht="12.75" hidden="false" customHeight="true" outlineLevel="0" collapsed="false">
      <c r="A181" s="1" t="s">
        <v>3211</v>
      </c>
      <c r="B181" s="1" t="n">
        <v>-0.1</v>
      </c>
      <c r="C181" s="1" t="n">
        <v>0.51</v>
      </c>
      <c r="D181" s="1" t="n">
        <v>-8.03</v>
      </c>
      <c r="E181" s="1" t="n">
        <v>-3</v>
      </c>
      <c r="F181" s="184" t="n">
        <f aca="false">SQRT((B181)^2+(C181)^2+(D181)^2)*10^(E181)</f>
        <v>0.00804680060645223</v>
      </c>
      <c r="G181" s="184" t="n">
        <f aca="false">F181-F$176</f>
        <v>0.00752656027737345</v>
      </c>
    </row>
    <row r="182" customFormat="false" ht="12.75" hidden="false" customHeight="true" outlineLevel="0" collapsed="false">
      <c r="A182" s="1" t="s">
        <v>3212</v>
      </c>
      <c r="B182" s="1" t="n">
        <v>-0.63</v>
      </c>
      <c r="C182" s="1" t="n">
        <v>0.12</v>
      </c>
      <c r="D182" s="1" t="n">
        <v>-7.81</v>
      </c>
      <c r="E182" s="1" t="n">
        <v>-3</v>
      </c>
      <c r="F182" s="184" t="n">
        <f aca="false">SQRT((B182)^2+(C182)^2+(D182)^2)*10^(E182)</f>
        <v>0.00783628738625632</v>
      </c>
      <c r="G182" s="184" t="n">
        <f aca="false">F182-F$176</f>
        <v>0.00731604705717754</v>
      </c>
    </row>
    <row r="183" customFormat="false" ht="12.75" hidden="false" customHeight="true" outlineLevel="0" collapsed="false">
      <c r="A183" s="1" t="s">
        <v>3213</v>
      </c>
      <c r="B183" s="1" t="n">
        <v>-0.01</v>
      </c>
      <c r="C183" s="1" t="n">
        <v>0.05</v>
      </c>
      <c r="D183" s="1" t="n">
        <v>-2.51</v>
      </c>
      <c r="E183" s="1" t="n">
        <v>-2</v>
      </c>
      <c r="F183" s="184" t="n">
        <f aca="false">SQRT((B183)^2+(C183)^2+(D183)^2)*10^(E183)</f>
        <v>0.0251051787486168</v>
      </c>
      <c r="G183" s="184" t="n">
        <f aca="false">F183-F$176</f>
        <v>0.024584938419538</v>
      </c>
      <c r="H183" s="124" t="s">
        <v>3214</v>
      </c>
    </row>
    <row r="184" customFormat="false" ht="12.75" hidden="false" customHeight="true" outlineLevel="0" collapsed="false">
      <c r="A184" s="1" t="s">
        <v>3215</v>
      </c>
      <c r="B184" s="1" t="n">
        <v>-0.27</v>
      </c>
      <c r="C184" s="1" t="n">
        <v>0.47</v>
      </c>
      <c r="D184" s="1" t="n">
        <v>-4.75</v>
      </c>
      <c r="E184" s="1" t="n">
        <v>-2</v>
      </c>
      <c r="F184" s="184" t="n">
        <f aca="false">SQRT((B184)^2+(C184)^2+(D184)^2)*10^(E184)</f>
        <v>0.0478082628841501</v>
      </c>
      <c r="G184" s="184" t="n">
        <f aca="false">F184-F$176</f>
        <v>0.0472880225550713</v>
      </c>
      <c r="H184" s="124" t="s">
        <v>3216</v>
      </c>
    </row>
    <row r="185" customFormat="false" ht="12.75" hidden="false" customHeight="true" outlineLevel="0" collapsed="false">
      <c r="A185" s="223" t="s">
        <v>3142</v>
      </c>
      <c r="B185" s="223" t="n">
        <v>-0.02</v>
      </c>
      <c r="C185" s="223" t="n">
        <v>0.25</v>
      </c>
      <c r="D185" s="223" t="n">
        <v>-5.08</v>
      </c>
      <c r="E185" s="223" t="n">
        <v>-4</v>
      </c>
      <c r="F185" s="224" t="n">
        <f aca="false">SQRT((B185)^2+(C185)^2+(D185)^2)*10^(E185)</f>
        <v>0.00050861871770512</v>
      </c>
      <c r="G185" s="224" t="n">
        <f aca="false">F185-F$185</f>
        <v>0</v>
      </c>
    </row>
    <row r="186" customFormat="false" ht="12.75" hidden="false" customHeight="true" outlineLevel="0" collapsed="false">
      <c r="A186" s="1" t="s">
        <v>3217</v>
      </c>
      <c r="B186" s="1" t="n">
        <v>-1.71</v>
      </c>
      <c r="C186" s="1" t="n">
        <v>0.57</v>
      </c>
      <c r="D186" s="1" t="n">
        <v>-2.61</v>
      </c>
      <c r="E186" s="1" t="n">
        <v>-2</v>
      </c>
      <c r="F186" s="184" t="n">
        <f aca="false">SQRT((B186)^2+(C186)^2+(D186)^2)*10^(E186)</f>
        <v>0.0317192370652259</v>
      </c>
      <c r="G186" s="184" t="n">
        <f aca="false">F186-F$185</f>
        <v>0.0312106183475208</v>
      </c>
    </row>
    <row r="187" customFormat="false" ht="12.75" hidden="false" customHeight="true" outlineLevel="0" collapsed="false">
      <c r="A187" s="1" t="s">
        <v>3218</v>
      </c>
      <c r="B187" s="1" t="n">
        <v>5.21</v>
      </c>
      <c r="C187" s="1" t="n">
        <v>5.85</v>
      </c>
      <c r="D187" s="1" t="n">
        <v>4.37</v>
      </c>
      <c r="E187" s="1" t="n">
        <v>-2</v>
      </c>
      <c r="F187" s="184" t="n">
        <f aca="false">SQRT((B187)^2+(C187)^2+(D187)^2)*10^(E187)</f>
        <v>0.0897014492636546</v>
      </c>
      <c r="G187" s="184" t="n">
        <f aca="false">F187-F$185</f>
        <v>0.0891928305459495</v>
      </c>
    </row>
    <row r="188" customFormat="false" ht="12.75" hidden="false" customHeight="true" outlineLevel="0" collapsed="false">
      <c r="A188" s="1" t="s">
        <v>3213</v>
      </c>
      <c r="B188" s="1" t="n">
        <v>0</v>
      </c>
      <c r="C188" s="1" t="n">
        <v>0.05</v>
      </c>
      <c r="D188" s="1" t="n">
        <v>-2.58</v>
      </c>
      <c r="E188" s="1" t="n">
        <v>-2</v>
      </c>
      <c r="F188" s="184" t="n">
        <f aca="false">SQRT((B188)^2+(C188)^2+(D188)^2)*10^(E188)</f>
        <v>0.02580484450641</v>
      </c>
      <c r="G188" s="184" t="n">
        <f aca="false">F188-F$185</f>
        <v>0.0252962257887049</v>
      </c>
      <c r="H188" s="124" t="s">
        <v>3216</v>
      </c>
    </row>
    <row r="189" customFormat="false" ht="12.75" hidden="false" customHeight="true" outlineLevel="0" collapsed="false">
      <c r="A189" s="1" t="s">
        <v>3215</v>
      </c>
      <c r="B189" s="1" t="n">
        <v>1.6</v>
      </c>
      <c r="C189" s="1" t="n">
        <v>0.81</v>
      </c>
      <c r="D189" s="1" t="n">
        <v>-14.29</v>
      </c>
      <c r="E189" s="1" t="n">
        <v>-3</v>
      </c>
      <c r="F189" s="184" t="n">
        <f aca="false">SQRT((B189)^2+(C189)^2+(D189)^2)*10^(E189)</f>
        <v>0.0144020901260893</v>
      </c>
      <c r="G189" s="184" t="n">
        <f aca="false">F189-F$185</f>
        <v>0.0138934714083842</v>
      </c>
      <c r="H189" s="124" t="s">
        <v>3214</v>
      </c>
    </row>
    <row r="190" customFormat="false" ht="12.75" hidden="false" customHeight="true" outlineLevel="0" collapsed="false">
      <c r="A190" s="1" t="s">
        <v>3219</v>
      </c>
      <c r="B190" s="1" t="n">
        <v>0.97</v>
      </c>
      <c r="C190" s="1" t="n">
        <v>-2.74</v>
      </c>
      <c r="D190" s="1" t="n">
        <v>-13.21</v>
      </c>
      <c r="E190" s="1" t="n">
        <v>-3</v>
      </c>
      <c r="F190" s="184" t="n">
        <f aca="false">SQRT((B190)^2+(C190)^2+(D190)^2)*10^(E190)</f>
        <v>0.0135259971905956</v>
      </c>
      <c r="G190" s="184" t="n">
        <f aca="false">F190-F$185</f>
        <v>0.0130173784728905</v>
      </c>
    </row>
    <row r="191" customFormat="false" ht="12.75" hidden="false" customHeight="true" outlineLevel="0" collapsed="false">
      <c r="A191" s="1" t="s">
        <v>3220</v>
      </c>
      <c r="B191" s="1" t="n">
        <v>-3.22</v>
      </c>
      <c r="C191" s="1" t="n">
        <v>0.99</v>
      </c>
      <c r="D191" s="1" t="n">
        <v>-0.81</v>
      </c>
      <c r="E191" s="1" t="n">
        <v>-2</v>
      </c>
      <c r="F191" s="184" t="n">
        <f aca="false">SQRT((B191)^2+(C191)^2+(D191)^2)*10^(E191)</f>
        <v>0.034647655043307</v>
      </c>
      <c r="G191" s="184" t="n">
        <f aca="false">F191-F$185</f>
        <v>0.0341390363256019</v>
      </c>
    </row>
    <row r="192" customFormat="false" ht="12.75" hidden="false" customHeight="true" outlineLevel="0" collapsed="false">
      <c r="A192" s="1" t="s">
        <v>3221</v>
      </c>
      <c r="B192" s="1" t="n">
        <v>-0.06</v>
      </c>
      <c r="C192" s="1" t="n">
        <v>0.02</v>
      </c>
      <c r="D192" s="1" t="n">
        <v>-2.34</v>
      </c>
      <c r="E192" s="1" t="n">
        <v>-2</v>
      </c>
      <c r="F192" s="184" t="n">
        <f aca="false">SQRT((B192)^2+(C192)^2+(D192)^2)*10^(E192)</f>
        <v>0.0234085454481905</v>
      </c>
      <c r="G192" s="184" t="n">
        <f aca="false">F192-F$185</f>
        <v>0.0228999267304854</v>
      </c>
    </row>
    <row r="193" customFormat="false" ht="12.75" hidden="false" customHeight="true" outlineLevel="0" collapsed="false">
      <c r="A193" s="1" t="s">
        <v>3222</v>
      </c>
      <c r="B193" s="1" t="n">
        <v>-0.76</v>
      </c>
      <c r="C193" s="1" t="n">
        <v>0.26</v>
      </c>
      <c r="D193" s="1" t="n">
        <v>-3.43</v>
      </c>
      <c r="E193" s="1" t="n">
        <v>-2</v>
      </c>
      <c r="F193" s="184" t="n">
        <f aca="false">SQRT((B193)^2+(C193)^2+(D193)^2)*10^(E193)</f>
        <v>0.0352279718405701</v>
      </c>
      <c r="G193" s="184" t="n">
        <f aca="false">F193-F$185</f>
        <v>0.034719353122865</v>
      </c>
    </row>
    <row r="194" customFormat="false" ht="12.75" hidden="false" customHeight="true" outlineLevel="0" collapsed="false">
      <c r="A194" s="223" t="s">
        <v>3142</v>
      </c>
      <c r="B194" s="223" t="n">
        <v>-0.07</v>
      </c>
      <c r="C194" s="223" t="n">
        <v>0.22</v>
      </c>
      <c r="D194" s="223" t="n">
        <v>-5.14</v>
      </c>
      <c r="E194" s="223" t="n">
        <v>-4</v>
      </c>
      <c r="F194" s="224" t="n">
        <f aca="false">SQRT((B194)^2+(C194)^2+(D194)^2)*10^(E194)</f>
        <v>0.000514518221251687</v>
      </c>
      <c r="G194" s="224" t="n">
        <f aca="false">F194-F$194</f>
        <v>0</v>
      </c>
    </row>
    <row r="195" customFormat="false" ht="12.75" hidden="false" customHeight="true" outlineLevel="0" collapsed="false">
      <c r="A195" s="1" t="s">
        <v>3223</v>
      </c>
      <c r="B195" s="1" t="n">
        <v>0.31</v>
      </c>
      <c r="C195" s="1" t="n">
        <v>0.18</v>
      </c>
      <c r="D195" s="1" t="n">
        <v>-18.06</v>
      </c>
      <c r="E195" s="1" t="n">
        <v>-3</v>
      </c>
      <c r="F195" s="184" t="n">
        <f aca="false">SQRT((B195)^2+(C195)^2+(D195)^2)*10^(E195)</f>
        <v>0.0180635572354949</v>
      </c>
      <c r="G195" s="184" t="n">
        <f aca="false">F195-F$194</f>
        <v>0.0175490390142432</v>
      </c>
    </row>
    <row r="196" customFormat="false" ht="12.75" hidden="false" customHeight="true" outlineLevel="0" collapsed="false">
      <c r="A196" s="1" t="s">
        <v>3224</v>
      </c>
      <c r="B196" s="1" t="n">
        <v>-1.01</v>
      </c>
      <c r="C196" s="1" t="n">
        <v>-3.61</v>
      </c>
      <c r="D196" s="1" t="n">
        <v>-11.53</v>
      </c>
      <c r="E196" s="1" t="n">
        <v>-3</v>
      </c>
      <c r="F196" s="184" t="n">
        <f aca="false">SQRT((B196)^2+(C196)^2+(D196)^2)*10^(E196)</f>
        <v>0.0121240710984388</v>
      </c>
      <c r="G196" s="184" t="n">
        <f aca="false">F196-F$194</f>
        <v>0.0116095528771872</v>
      </c>
    </row>
    <row r="197" customFormat="false" ht="12.75" hidden="false" customHeight="true" outlineLevel="0" collapsed="false">
      <c r="A197" s="1" t="s">
        <v>3225</v>
      </c>
      <c r="B197" s="1" t="n">
        <v>-0.06</v>
      </c>
      <c r="C197" s="1" t="n">
        <v>-4.09</v>
      </c>
      <c r="D197" s="1" t="n">
        <v>-12.09</v>
      </c>
      <c r="E197" s="1" t="n">
        <v>-3</v>
      </c>
      <c r="F197" s="184" t="n">
        <f aca="false">SQRT((B197)^2+(C197)^2+(D197)^2)*10^(E197)</f>
        <v>0.0127632205966989</v>
      </c>
      <c r="G197" s="184" t="n">
        <f aca="false">F197-F$194</f>
        <v>0.0122487023754473</v>
      </c>
    </row>
    <row r="198" customFormat="false" ht="12.75" hidden="false" customHeight="true" outlineLevel="0" collapsed="false">
      <c r="A198" s="1" t="s">
        <v>3226</v>
      </c>
      <c r="B198" s="1" t="n">
        <v>0.2</v>
      </c>
      <c r="C198" s="1" t="n">
        <v>-2.27</v>
      </c>
      <c r="D198" s="1" t="n">
        <v>-18.62</v>
      </c>
      <c r="E198" s="1" t="n">
        <v>-3</v>
      </c>
      <c r="F198" s="184" t="n">
        <f aca="false">SQRT((B198)^2+(C198)^2+(D198)^2)*10^(E198)</f>
        <v>0.0187589258754333</v>
      </c>
      <c r="G198" s="184" t="n">
        <f aca="false">F198-F$194</f>
        <v>0.0182444076541816</v>
      </c>
    </row>
    <row r="199" customFormat="false" ht="12.75" hidden="false" customHeight="true" outlineLevel="0" collapsed="false">
      <c r="A199" s="223" t="s">
        <v>3142</v>
      </c>
      <c r="B199" s="223" t="n">
        <v>-0.04</v>
      </c>
      <c r="C199" s="223" t="n">
        <v>0.17</v>
      </c>
      <c r="D199" s="223" t="n">
        <v>-5.62</v>
      </c>
      <c r="E199" s="223" t="n">
        <v>-4</v>
      </c>
      <c r="F199" s="224" t="n">
        <f aca="false">SQRT((B199)^2+(C199)^2+(D199)^2)*10^(E199)</f>
        <v>0.000562271286835812</v>
      </c>
      <c r="G199" s="224" t="n">
        <f aca="false">F199-F$199</f>
        <v>0</v>
      </c>
    </row>
    <row r="200" customFormat="false" ht="12.75" hidden="false" customHeight="true" outlineLevel="0" collapsed="false">
      <c r="A200" s="1" t="s">
        <v>3227</v>
      </c>
      <c r="B200" s="1" t="n">
        <v>0.03</v>
      </c>
      <c r="C200" s="1" t="n">
        <v>-0.47</v>
      </c>
      <c r="D200" s="1" t="n">
        <v>-3.78</v>
      </c>
      <c r="E200" s="1" t="n">
        <v>-2</v>
      </c>
      <c r="F200" s="184" t="n">
        <f aca="false">SQRT((B200)^2+(C200)^2+(D200)^2)*10^(E200)</f>
        <v>0.0380922564309336</v>
      </c>
      <c r="G200" s="184" t="n">
        <f aca="false">F200-F$199</f>
        <v>0.0375299851440978</v>
      </c>
    </row>
    <row r="201" customFormat="false" ht="12.75" hidden="false" customHeight="true" outlineLevel="0" collapsed="false">
      <c r="A201" s="1" t="s">
        <v>3228</v>
      </c>
      <c r="B201" s="1" t="n">
        <v>0</v>
      </c>
      <c r="C201" s="1" t="n">
        <v>0.02</v>
      </c>
      <c r="D201" s="1" t="n">
        <v>-2.18</v>
      </c>
      <c r="E201" s="1" t="n">
        <v>-2</v>
      </c>
      <c r="F201" s="184" t="n">
        <f aca="false">SQRT((B201)^2+(C201)^2+(D201)^2)*10^(E201)</f>
        <v>0.0218009174118889</v>
      </c>
      <c r="G201" s="184" t="n">
        <f aca="false">F201-F$199</f>
        <v>0.0212386461250531</v>
      </c>
    </row>
    <row r="202" customFormat="false" ht="12.75" hidden="false" customHeight="true" outlineLevel="0" collapsed="false">
      <c r="A202" s="1" t="s">
        <v>3229</v>
      </c>
      <c r="B202" s="1" t="n">
        <v>-9.32</v>
      </c>
      <c r="C202" s="1" t="n">
        <v>7.48</v>
      </c>
      <c r="D202" s="1" t="n">
        <v>0.44</v>
      </c>
      <c r="E202" s="1" t="n">
        <v>-3</v>
      </c>
      <c r="F202" s="184" t="n">
        <f aca="false">SQRT((B202)^2+(C202)^2+(D202)^2)*10^(E202)</f>
        <v>0.0119585283375506</v>
      </c>
      <c r="G202" s="184" t="n">
        <f aca="false">F202-F$199</f>
        <v>0.0113962570507148</v>
      </c>
    </row>
    <row r="203" customFormat="false" ht="12.75" hidden="false" customHeight="true" outlineLevel="0" collapsed="false">
      <c r="A203" s="1" t="s">
        <v>3230</v>
      </c>
      <c r="B203" s="1" t="n">
        <v>0.1</v>
      </c>
      <c r="C203" s="1" t="n">
        <v>0.35</v>
      </c>
      <c r="D203" s="1" t="n">
        <v>-3.34</v>
      </c>
      <c r="E203" s="1" t="n">
        <v>-2</v>
      </c>
      <c r="F203" s="184" t="n">
        <f aca="false">SQRT((B203)^2+(C203)^2+(D203)^2)*10^(E203)</f>
        <v>0.0335977677829942</v>
      </c>
      <c r="G203" s="184" t="n">
        <f aca="false">F203-F$199</f>
        <v>0.0330354964961583</v>
      </c>
    </row>
    <row r="204" customFormat="false" ht="12.75" hidden="false" customHeight="true" outlineLevel="0" collapsed="false">
      <c r="A204" s="1" t="s">
        <v>3231</v>
      </c>
      <c r="B204" s="1" t="n">
        <v>0.11</v>
      </c>
      <c r="C204" s="1" t="n">
        <v>0.01</v>
      </c>
      <c r="D204" s="1" t="n">
        <v>-2.72</v>
      </c>
      <c r="E204" s="1" t="n">
        <v>-2</v>
      </c>
      <c r="F204" s="184" t="n">
        <f aca="false">SQRT((B204)^2+(C204)^2+(D204)^2)*10^(E204)</f>
        <v>0.0272224172328616</v>
      </c>
      <c r="G204" s="184" t="n">
        <f aca="false">F204-F$199</f>
        <v>0.0266601459460258</v>
      </c>
    </row>
    <row r="205" customFormat="false" ht="12.75" hidden="false" customHeight="true" outlineLevel="0" collapsed="false">
      <c r="A205" s="1" t="s">
        <v>3232</v>
      </c>
      <c r="B205" s="1" t="n">
        <v>0.21</v>
      </c>
      <c r="C205" s="1" t="n">
        <v>-0.37</v>
      </c>
      <c r="D205" s="1" t="n">
        <v>-8.97</v>
      </c>
      <c r="E205" s="1" t="n">
        <v>-3</v>
      </c>
      <c r="F205" s="184" t="n">
        <f aca="false">SQRT((B205)^2+(C205)^2+(D205)^2)*10^(E205)</f>
        <v>0.00898008351854258</v>
      </c>
      <c r="G205" s="184" t="n">
        <f aca="false">F205-F$199</f>
        <v>0.00841781223170677</v>
      </c>
    </row>
    <row r="206" customFormat="false" ht="12.75" hidden="false" customHeight="true" outlineLevel="0" collapsed="false">
      <c r="A206" s="1" t="s">
        <v>3233</v>
      </c>
      <c r="B206" s="1" t="n">
        <v>-1.32</v>
      </c>
      <c r="C206" s="1" t="n">
        <v>-1.92</v>
      </c>
      <c r="D206" s="1" t="n">
        <v>-13.28</v>
      </c>
      <c r="E206" s="1" t="n">
        <v>-3</v>
      </c>
      <c r="F206" s="184" t="n">
        <f aca="false">SQRT((B206)^2+(C206)^2+(D206)^2)*10^(E206)</f>
        <v>0.0134828483637546</v>
      </c>
      <c r="G206" s="184" t="n">
        <f aca="false">F206-F$199</f>
        <v>0.0129205770769188</v>
      </c>
    </row>
    <row r="207" customFormat="false" ht="12.75" hidden="false" customHeight="true" outlineLevel="0" collapsed="false">
      <c r="A207" s="1" t="s">
        <v>3234</v>
      </c>
      <c r="B207" s="1" t="n">
        <v>0.05</v>
      </c>
      <c r="C207" s="1" t="n">
        <v>0.04</v>
      </c>
      <c r="D207" s="1" t="n">
        <v>-2.03</v>
      </c>
      <c r="E207" s="1" t="n">
        <v>-2</v>
      </c>
      <c r="F207" s="184" t="n">
        <f aca="false">SQRT((B207)^2+(C207)^2+(D207)^2)*10^(E207)</f>
        <v>0.0203100960115899</v>
      </c>
      <c r="G207" s="184" t="n">
        <f aca="false">F207-F$199</f>
        <v>0.0197478247247541</v>
      </c>
    </row>
    <row r="208" customFormat="false" ht="12.75" hidden="false" customHeight="true" outlineLevel="0" collapsed="false">
      <c r="A208" s="1" t="s">
        <v>3235</v>
      </c>
      <c r="B208" s="1" t="n">
        <v>1.51</v>
      </c>
      <c r="C208" s="1" t="n">
        <v>0.35</v>
      </c>
      <c r="D208" s="1" t="n">
        <v>-3.15</v>
      </c>
      <c r="E208" s="1" t="n">
        <v>-2</v>
      </c>
      <c r="F208" s="184" t="n">
        <f aca="false">SQRT((B208)^2+(C208)^2+(D208)^2)*10^(E208)</f>
        <v>0.035107121784618</v>
      </c>
      <c r="G208" s="184" t="n">
        <f aca="false">F208-F$199</f>
        <v>0.0345448504977822</v>
      </c>
    </row>
    <row r="209" customFormat="false" ht="12.75" hidden="false" customHeight="true" outlineLevel="0" collapsed="false">
      <c r="A209" s="1" t="s">
        <v>3236</v>
      </c>
      <c r="B209" s="1" t="n">
        <v>1.51</v>
      </c>
      <c r="C209" s="1" t="n">
        <v>4.47</v>
      </c>
      <c r="D209" s="1" t="n">
        <v>-15.79</v>
      </c>
      <c r="E209" s="1" t="n">
        <v>-3</v>
      </c>
      <c r="F209" s="184" t="n">
        <f aca="false">SQRT((B209)^2+(C209)^2+(D209)^2)*10^(E209)</f>
        <v>0.0164798391982446</v>
      </c>
      <c r="G209" s="184" t="n">
        <f aca="false">F209-F$199</f>
        <v>0.0159175679114088</v>
      </c>
    </row>
    <row r="210" customFormat="false" ht="12.75" hidden="false" customHeight="true" outlineLevel="0" collapsed="false">
      <c r="A210" s="1" t="s">
        <v>3237</v>
      </c>
      <c r="B210" s="1" t="n">
        <v>0.06</v>
      </c>
      <c r="C210" s="1" t="n">
        <v>0</v>
      </c>
      <c r="D210" s="1" t="n">
        <v>-2.02</v>
      </c>
      <c r="E210" s="1" t="n">
        <v>-2</v>
      </c>
      <c r="F210" s="184" t="n">
        <f aca="false">SQRT((B210)^2+(C210)^2+(D210)^2)*10^(E210)</f>
        <v>0.0202089089265106</v>
      </c>
      <c r="G210" s="184" t="n">
        <f aca="false">F210-F$199</f>
        <v>0.0196466376396748</v>
      </c>
    </row>
    <row r="211" customFormat="false" ht="12.75" hidden="false" customHeight="true" outlineLevel="0" collapsed="false">
      <c r="A211" s="1" t="s">
        <v>3238</v>
      </c>
      <c r="B211" s="1" t="n">
        <v>0.52</v>
      </c>
      <c r="C211" s="1" t="n">
        <v>-0.23</v>
      </c>
      <c r="D211" s="1" t="n">
        <v>-18.93</v>
      </c>
      <c r="E211" s="1" t="n">
        <v>-3</v>
      </c>
      <c r="F211" s="184" t="n">
        <f aca="false">SQRT((B211)^2+(C211)^2+(D211)^2)*10^(E211)</f>
        <v>0.0189385374303297</v>
      </c>
      <c r="G211" s="184" t="n">
        <f aca="false">F211-F$199</f>
        <v>0.0183762661434939</v>
      </c>
    </row>
    <row r="212" customFormat="false" ht="12.75" hidden="false" customHeight="true" outlineLevel="0" collapsed="false">
      <c r="A212" s="1" t="s">
        <v>3239</v>
      </c>
      <c r="B212" s="1" t="n">
        <v>-0.55</v>
      </c>
      <c r="C212" s="1" t="n">
        <v>4.76</v>
      </c>
      <c r="D212" s="1" t="n">
        <v>-11.7</v>
      </c>
      <c r="E212" s="1" t="n">
        <v>-3</v>
      </c>
      <c r="F212" s="184" t="n">
        <f aca="false">SQRT((B212)^2+(C212)^2+(D212)^2)*10^(E212)</f>
        <v>0.0126431839344368</v>
      </c>
      <c r="G212" s="184" t="n">
        <f aca="false">F212-F$199</f>
        <v>0.012080912647601</v>
      </c>
    </row>
    <row r="213" customFormat="false" ht="12.75" hidden="false" customHeight="true" outlineLevel="0" collapsed="false">
      <c r="A213" s="1" t="s">
        <v>3240</v>
      </c>
      <c r="B213" s="1" t="n">
        <v>-0.07</v>
      </c>
      <c r="C213" s="1" t="n">
        <v>-0.25</v>
      </c>
      <c r="D213" s="1" t="n">
        <v>-16.78</v>
      </c>
      <c r="E213" s="1" t="n">
        <v>-3</v>
      </c>
      <c r="F213" s="184" t="n">
        <f aca="false">SQRT((B213)^2+(C213)^2+(D213)^2)*10^(E213)</f>
        <v>0.0167820082230942</v>
      </c>
      <c r="G213" s="184" t="n">
        <f aca="false">F213-F$199</f>
        <v>0.0162197369362584</v>
      </c>
    </row>
    <row r="214" customFormat="false" ht="12.75" hidden="false" customHeight="true" outlineLevel="0" collapsed="false">
      <c r="A214" s="1" t="s">
        <v>3241</v>
      </c>
      <c r="B214" s="1" t="n">
        <v>-0.31</v>
      </c>
      <c r="C214" s="1" t="n">
        <v>-0.53</v>
      </c>
      <c r="D214" s="1" t="n">
        <v>-7.46</v>
      </c>
      <c r="E214" s="1" t="n">
        <v>-3</v>
      </c>
      <c r="F214" s="184" t="n">
        <f aca="false">SQRT((B214)^2+(C214)^2+(D214)^2)*10^(E214)</f>
        <v>0.00748522544750658</v>
      </c>
      <c r="G214" s="184" t="n">
        <f aca="false">F214-F$199</f>
        <v>0.00692295416067076</v>
      </c>
    </row>
    <row r="215" customFormat="false" ht="12.75" hidden="false" customHeight="true" outlineLevel="0" collapsed="false">
      <c r="A215" s="1" t="s">
        <v>3242</v>
      </c>
      <c r="B215" s="1" t="n">
        <v>-0.59</v>
      </c>
      <c r="C215" s="1" t="n">
        <v>0.16</v>
      </c>
      <c r="D215" s="1" t="n">
        <v>-5.28</v>
      </c>
      <c r="E215" s="1" t="n">
        <v>-3</v>
      </c>
      <c r="F215" s="184" t="n">
        <f aca="false">SQRT((B215)^2+(C215)^2+(D215)^2)*10^(E215)</f>
        <v>0.00531527045407851</v>
      </c>
      <c r="G215" s="184" t="n">
        <f aca="false">F215-F$199</f>
        <v>0.0047529991672427</v>
      </c>
    </row>
    <row r="216" customFormat="false" ht="12.75" hidden="false" customHeight="true" outlineLevel="0" collapsed="false">
      <c r="A216" s="1" t="s">
        <v>3243</v>
      </c>
      <c r="B216" s="1" t="n">
        <v>-3.63</v>
      </c>
      <c r="C216" s="1" t="n">
        <v>-1.91</v>
      </c>
      <c r="D216" s="1" t="n">
        <v>-5</v>
      </c>
      <c r="E216" s="1" t="n">
        <v>-3</v>
      </c>
      <c r="F216" s="184" t="n">
        <f aca="false">SQRT((B216)^2+(C216)^2+(D216)^2)*10^(E216)</f>
        <v>0.00646722506180201</v>
      </c>
      <c r="G216" s="184" t="n">
        <f aca="false">F216-F$199</f>
        <v>0.0059049537749662</v>
      </c>
    </row>
    <row r="217" customFormat="false" ht="12.75" hidden="false" customHeight="true" outlineLevel="0" collapsed="false">
      <c r="A217" s="1" t="s">
        <v>3244</v>
      </c>
      <c r="B217" s="1" t="n">
        <v>0.1</v>
      </c>
      <c r="C217" s="1" t="n">
        <v>-0.1</v>
      </c>
      <c r="D217" s="1" t="n">
        <v>-2.45</v>
      </c>
      <c r="E217" s="1" t="n">
        <v>-2</v>
      </c>
      <c r="F217" s="184" t="n">
        <f aca="false">SQRT((B217)^2+(C217)^2+(D217)^2)*10^(E217)</f>
        <v>0.0245407823836161</v>
      </c>
      <c r="G217" s="184" t="n">
        <f aca="false">F217-F$199</f>
        <v>0.0239785110967802</v>
      </c>
    </row>
    <row r="218" customFormat="false" ht="12.75" hidden="false" customHeight="true" outlineLevel="0" collapsed="false">
      <c r="A218" s="1" t="s">
        <v>3245</v>
      </c>
      <c r="B218" s="1" t="n">
        <v>-0.56</v>
      </c>
      <c r="C218" s="1" t="n">
        <v>-3.79</v>
      </c>
      <c r="D218" s="1" t="n">
        <v>-1.79</v>
      </c>
      <c r="E218" s="1" t="n">
        <v>-2</v>
      </c>
      <c r="F218" s="184" t="n">
        <f aca="false">SQRT((B218)^2+(C218)^2+(D218)^2)*10^(E218)</f>
        <v>0.0422868773971311</v>
      </c>
      <c r="G218" s="184" t="n">
        <f aca="false">F218-F$199</f>
        <v>0.0417246061102953</v>
      </c>
    </row>
    <row r="219" customFormat="false" ht="12.75" hidden="false" customHeight="true" outlineLevel="0" collapsed="false">
      <c r="A219" s="1" t="s">
        <v>3246</v>
      </c>
      <c r="B219" s="1" t="n">
        <v>0.28</v>
      </c>
      <c r="C219" s="1" t="n">
        <v>1.79</v>
      </c>
      <c r="D219" s="1" t="n">
        <v>2.19</v>
      </c>
      <c r="E219" s="1" t="n">
        <v>-2</v>
      </c>
      <c r="F219" s="184" t="n">
        <f aca="false">SQRT((B219)^2+(C219)^2+(D219)^2)*10^(E219)</f>
        <v>0.0284228781090163</v>
      </c>
      <c r="G219" s="184" t="n">
        <f aca="false">F219-F$199</f>
        <v>0.0278606068221805</v>
      </c>
    </row>
    <row r="220" customFormat="false" ht="12.75" hidden="false" customHeight="true" outlineLevel="0" collapsed="false">
      <c r="A220" s="223" t="s">
        <v>3142</v>
      </c>
      <c r="B220" s="223" t="n">
        <v>-0.01</v>
      </c>
      <c r="C220" s="223" t="n">
        <v>0.15</v>
      </c>
      <c r="D220" s="223" t="n">
        <v>-6.02</v>
      </c>
      <c r="E220" s="223" t="n">
        <v>-4</v>
      </c>
      <c r="F220" s="224" t="n">
        <f aca="false">SQRT((B220)^2+(C220)^2+(D220)^2)*10^(E220)</f>
        <v>0.000602187678386066</v>
      </c>
      <c r="G220" s="224" t="n">
        <f aca="false">F220-F$220</f>
        <v>0</v>
      </c>
    </row>
    <row r="221" customFormat="false" ht="12.75" hidden="false" customHeight="true" outlineLevel="0" collapsed="false">
      <c r="A221" s="1" t="s">
        <v>3247</v>
      </c>
      <c r="B221" s="1" t="n">
        <v>0.37</v>
      </c>
      <c r="C221" s="1" t="n">
        <v>0.01</v>
      </c>
      <c r="D221" s="1" t="n">
        <v>-2.76</v>
      </c>
      <c r="E221" s="1" t="n">
        <v>-2</v>
      </c>
      <c r="F221" s="184" t="n">
        <f aca="false">SQRT((B221)^2+(C221)^2+(D221)^2)*10^(E221)</f>
        <v>0.027847082432456</v>
      </c>
      <c r="G221" s="184" t="n">
        <f aca="false">F221-F$220</f>
        <v>0.0272448947540699</v>
      </c>
    </row>
    <row r="222" customFormat="false" ht="12.75" hidden="false" customHeight="true" outlineLevel="0" collapsed="false">
      <c r="A222" s="1" t="s">
        <v>3248</v>
      </c>
      <c r="B222" s="1" t="n">
        <v>-0.48</v>
      </c>
      <c r="C222" s="1" t="n">
        <v>-0.13</v>
      </c>
      <c r="D222" s="1" t="n">
        <v>-11.62</v>
      </c>
      <c r="E222" s="1" t="n">
        <v>-3</v>
      </c>
      <c r="F222" s="184" t="n">
        <f aca="false">SQRT((B222)^2+(C222)^2+(D222)^2)*10^(E222)</f>
        <v>0.0116306362680638</v>
      </c>
      <c r="G222" s="184" t="n">
        <f aca="false">F222-F$220</f>
        <v>0.0110284485896777</v>
      </c>
    </row>
    <row r="223" customFormat="false" ht="12.75" hidden="false" customHeight="true" outlineLevel="0" collapsed="false">
      <c r="A223" s="1" t="s">
        <v>3249</v>
      </c>
      <c r="B223" s="1" t="n">
        <v>-4.46</v>
      </c>
      <c r="C223" s="1" t="n">
        <v>2.29</v>
      </c>
      <c r="D223" s="1" t="n">
        <v>-12.41</v>
      </c>
      <c r="E223" s="1" t="n">
        <v>-3</v>
      </c>
      <c r="F223" s="184" t="n">
        <f aca="false">SQRT((B223)^2+(C223)^2+(D223)^2)*10^(E223)</f>
        <v>0.0133844611396948</v>
      </c>
      <c r="G223" s="184" t="n">
        <f aca="false">F223-F$220</f>
        <v>0.0127822734613087</v>
      </c>
    </row>
    <row r="224" customFormat="false" ht="12.75" hidden="false" customHeight="true" outlineLevel="0" collapsed="false">
      <c r="A224" s="1" t="s">
        <v>3250</v>
      </c>
      <c r="B224" s="1" t="n">
        <v>0.05</v>
      </c>
      <c r="C224" s="1" t="n">
        <v>0.02</v>
      </c>
      <c r="D224" s="1" t="n">
        <v>-2.13</v>
      </c>
      <c r="E224" s="1" t="n">
        <v>-2</v>
      </c>
      <c r="F224" s="184" t="n">
        <f aca="false">SQRT((B224)^2+(C224)^2+(D224)^2)*10^(E224)</f>
        <v>0.0213068064242392</v>
      </c>
      <c r="G224" s="184" t="n">
        <f aca="false">F224-F$220</f>
        <v>0.0207046187458531</v>
      </c>
    </row>
    <row r="225" customFormat="false" ht="12.75" hidden="false" customHeight="true" outlineLevel="0" collapsed="false">
      <c r="A225" s="1" t="s">
        <v>3251</v>
      </c>
      <c r="B225" s="1" t="n">
        <v>0.04</v>
      </c>
      <c r="C225" s="1" t="n">
        <v>-0.28</v>
      </c>
      <c r="D225" s="1" t="n">
        <v>-14.17</v>
      </c>
      <c r="E225" s="1" t="n">
        <v>-3</v>
      </c>
      <c r="F225" s="184" t="n">
        <f aca="false">SQRT((B225)^2+(C225)^2+(D225)^2)*10^(E225)</f>
        <v>0.0141728225840868</v>
      </c>
      <c r="G225" s="184" t="n">
        <f aca="false">F225-F$220</f>
        <v>0.0135706349057007</v>
      </c>
    </row>
    <row r="226" customFormat="false" ht="12.75" hidden="false" customHeight="true" outlineLevel="0" collapsed="false">
      <c r="A226" s="1" t="s">
        <v>3252</v>
      </c>
      <c r="B226" s="1" t="n">
        <v>-1.59</v>
      </c>
      <c r="C226" s="1" t="n">
        <v>0.6</v>
      </c>
      <c r="D226" s="1" t="n">
        <v>-17.51</v>
      </c>
      <c r="E226" s="1" t="n">
        <v>-3</v>
      </c>
      <c r="F226" s="184" t="n">
        <f aca="false">SQRT((B226)^2+(C226)^2+(D226)^2)*10^(E226)</f>
        <v>0.0175922767145131</v>
      </c>
      <c r="G226" s="184" t="n">
        <f aca="false">F226-F$220</f>
        <v>0.016990089036127</v>
      </c>
    </row>
    <row r="227" customFormat="false" ht="12.75" hidden="false" customHeight="true" outlineLevel="0" collapsed="false">
      <c r="A227" s="1" t="s">
        <v>3253</v>
      </c>
      <c r="B227" s="1" t="n">
        <v>-0.57</v>
      </c>
      <c r="C227" s="1" t="n">
        <v>-0.41</v>
      </c>
      <c r="D227" s="1" t="n">
        <v>-2.66</v>
      </c>
      <c r="E227" s="1" t="n">
        <v>-2</v>
      </c>
      <c r="F227" s="184" t="n">
        <f aca="false">SQRT((B227)^2+(C227)^2+(D227)^2)*10^(E227)</f>
        <v>0.0275110886734786</v>
      </c>
      <c r="G227" s="184" t="n">
        <f aca="false">F227-F$220</f>
        <v>0.0269089009950925</v>
      </c>
    </row>
    <row r="228" customFormat="false" ht="12.75" hidden="false" customHeight="true" outlineLevel="0" collapsed="false">
      <c r="A228" s="1" t="s">
        <v>3254</v>
      </c>
      <c r="B228" s="1" t="n">
        <v>0.06</v>
      </c>
      <c r="C228" s="1" t="n">
        <v>0.14</v>
      </c>
      <c r="D228" s="1" t="n">
        <v>-12.46</v>
      </c>
      <c r="E228" s="1" t="n">
        <v>-3</v>
      </c>
      <c r="F228" s="184" t="n">
        <f aca="false">SQRT((B228)^2+(C228)^2+(D228)^2)*10^(E228)</f>
        <v>0.0124609309443556</v>
      </c>
      <c r="G228" s="184" t="n">
        <f aca="false">F228-F$220</f>
        <v>0.0118587432659696</v>
      </c>
    </row>
    <row r="229" customFormat="false" ht="12.75" hidden="false" customHeight="true" outlineLevel="0" collapsed="false">
      <c r="A229" s="164" t="s">
        <v>3142</v>
      </c>
      <c r="B229" s="228" t="n">
        <v>-0.2</v>
      </c>
      <c r="C229" s="228" t="n">
        <v>0.26</v>
      </c>
      <c r="D229" s="228" t="n">
        <v>-18</v>
      </c>
      <c r="E229" s="164" t="n">
        <v>-4</v>
      </c>
      <c r="F229" s="229" t="n">
        <f aca="false">SQRT((B229)^2+(C229)^2+(D229)^2)*10^(E229)</f>
        <v>0.00180029886407785</v>
      </c>
      <c r="G229" s="229" t="n">
        <f aca="false">F229-F$220</f>
        <v>0.00119811118569178</v>
      </c>
    </row>
    <row r="230" customFormat="false" ht="12.75" hidden="false" customHeight="true" outlineLevel="0" collapsed="false">
      <c r="A230" s="1" t="s">
        <v>3255</v>
      </c>
      <c r="B230" s="230" t="n">
        <v>1.27</v>
      </c>
      <c r="C230" s="230" t="n">
        <v>-1.18</v>
      </c>
      <c r="D230" s="230" t="n">
        <v>-3.43</v>
      </c>
      <c r="E230" s="1" t="n">
        <v>-2</v>
      </c>
      <c r="F230" s="184" t="n">
        <f aca="false">SQRT((B230)^2+(C230)^2+(D230)^2)*10^(E230)</f>
        <v>0.0384320179017444</v>
      </c>
      <c r="G230" s="184" t="n">
        <f aca="false">F230-F$220</f>
        <v>0.0378298302233583</v>
      </c>
    </row>
    <row r="231" customFormat="false" ht="12.75" hidden="false" customHeight="true" outlineLevel="0" collapsed="false">
      <c r="A231" s="1" t="s">
        <v>3256</v>
      </c>
      <c r="B231" s="230" t="n">
        <v>-1.03</v>
      </c>
      <c r="C231" s="230" t="n">
        <v>1.37</v>
      </c>
      <c r="D231" s="230" t="n">
        <v>-18.15</v>
      </c>
      <c r="E231" s="1" t="n">
        <v>-3</v>
      </c>
      <c r="F231" s="184" t="n">
        <f aca="false">SQRT((B231)^2+(C231)^2+(D231)^2)*10^(E231)</f>
        <v>0.0182307514930131</v>
      </c>
      <c r="G231" s="184" t="n">
        <f aca="false">F231-F$220</f>
        <v>0.0176285638146271</v>
      </c>
    </row>
    <row r="232" customFormat="false" ht="12.75" hidden="false" customHeight="true" outlineLevel="0" collapsed="false">
      <c r="A232" s="1" t="s">
        <v>3257</v>
      </c>
      <c r="B232" s="230" t="n">
        <v>-6.89</v>
      </c>
      <c r="C232" s="230" t="n">
        <v>-3.66</v>
      </c>
      <c r="D232" s="230" t="n">
        <v>-14.62</v>
      </c>
      <c r="E232" s="1" t="n">
        <v>-3</v>
      </c>
      <c r="F232" s="184" t="n">
        <f aca="false">SQRT((B232)^2+(C232)^2+(D232)^2)*10^(E232)</f>
        <v>0.0165714241995068</v>
      </c>
      <c r="G232" s="184" t="n">
        <f aca="false">F232-F$220</f>
        <v>0.0159692365211207</v>
      </c>
    </row>
    <row r="233" customFormat="false" ht="12.75" hidden="false" customHeight="true" outlineLevel="0" collapsed="false">
      <c r="A233" s="1" t="s">
        <v>3258</v>
      </c>
      <c r="B233" s="230" t="n">
        <v>0.47</v>
      </c>
      <c r="C233" s="230" t="n">
        <v>0.66</v>
      </c>
      <c r="D233" s="230" t="n">
        <v>-16.7</v>
      </c>
      <c r="E233" s="1" t="n">
        <v>-3</v>
      </c>
      <c r="F233" s="184" t="n">
        <f aca="false">SQRT((B233)^2+(C233)^2+(D233)^2)*10^(E233)</f>
        <v>0.0167196441349689</v>
      </c>
      <c r="G233" s="184" t="n">
        <f aca="false">F233-F$220</f>
        <v>0.0161174564565828</v>
      </c>
    </row>
    <row r="234" customFormat="false" ht="12.75" hidden="false" customHeight="true" outlineLevel="0" collapsed="false">
      <c r="A234" s="1" t="s">
        <v>3259</v>
      </c>
      <c r="B234" s="230" t="n">
        <v>-0.04</v>
      </c>
      <c r="C234" s="230" t="n">
        <v>0.05</v>
      </c>
      <c r="D234" s="230" t="n">
        <v>-2.47</v>
      </c>
      <c r="E234" s="1" t="n">
        <v>-2</v>
      </c>
      <c r="F234" s="184" t="n">
        <f aca="false">SQRT((B234)^2+(C234)^2+(D234)^2)*10^(E234)</f>
        <v>0.0247082982012117</v>
      </c>
      <c r="G234" s="184" t="n">
        <f aca="false">F234-F$220</f>
        <v>0.0241061105228256</v>
      </c>
    </row>
    <row r="235" customFormat="false" ht="12.75" hidden="false" customHeight="true" outlineLevel="0" collapsed="false">
      <c r="A235" s="1" t="s">
        <v>3260</v>
      </c>
      <c r="B235" s="230" t="n">
        <v>-0.04</v>
      </c>
      <c r="C235" s="230" t="n">
        <v>0.04</v>
      </c>
      <c r="D235" s="230" t="n">
        <v>-2.23</v>
      </c>
      <c r="E235" s="1" t="n">
        <v>-2</v>
      </c>
      <c r="F235" s="184" t="n">
        <f aca="false">SQRT((B235)^2+(C235)^2+(D235)^2)*10^(E235)</f>
        <v>0.0223071737340256</v>
      </c>
      <c r="G235" s="184" t="n">
        <f aca="false">F235-F$220</f>
        <v>0.0217049860556395</v>
      </c>
    </row>
    <row r="236" customFormat="false" ht="12.75" hidden="false" customHeight="true" outlineLevel="0" collapsed="false">
      <c r="A236" s="1" t="s">
        <v>3261</v>
      </c>
      <c r="B236" s="230" t="n">
        <v>-0.26</v>
      </c>
      <c r="C236" s="230" t="n">
        <v>-4.28</v>
      </c>
      <c r="D236" s="230" t="n">
        <v>1.4</v>
      </c>
      <c r="E236" s="1" t="n">
        <v>-3</v>
      </c>
      <c r="F236" s="184" t="n">
        <f aca="false">SQRT((B236)^2+(C236)^2+(D236)^2)*10^(E236)</f>
        <v>0.00451065405456903</v>
      </c>
      <c r="G236" s="184" t="n">
        <f aca="false">F236-F$220</f>
        <v>0.00390846637618296</v>
      </c>
    </row>
    <row r="237" customFormat="false" ht="12.75" hidden="false" customHeight="true" outlineLevel="0" collapsed="false">
      <c r="A237" s="1" t="s">
        <v>3262</v>
      </c>
      <c r="B237" s="230" t="n">
        <v>-0.42</v>
      </c>
      <c r="C237" s="230" t="n">
        <v>0.59</v>
      </c>
      <c r="D237" s="230" t="n">
        <v>-16.52</v>
      </c>
      <c r="E237" s="1" t="n">
        <v>-3</v>
      </c>
      <c r="F237" s="184" t="n">
        <f aca="false">SQRT((B237)^2+(C237)^2+(D237)^2)*10^(E237)</f>
        <v>0.0165358670773564</v>
      </c>
      <c r="G237" s="184" t="n">
        <f aca="false">F237-F$220</f>
        <v>0.0159336793989704</v>
      </c>
    </row>
    <row r="238" customFormat="false" ht="12.75" hidden="false" customHeight="true" outlineLevel="0" collapsed="false">
      <c r="A238" s="1" t="s">
        <v>3263</v>
      </c>
      <c r="B238" s="230" t="n">
        <v>0.02</v>
      </c>
      <c r="C238" s="230" t="n">
        <v>0.11</v>
      </c>
      <c r="D238" s="230" t="n">
        <v>-2.06</v>
      </c>
      <c r="E238" s="1" t="n">
        <v>-2</v>
      </c>
      <c r="F238" s="184" t="n">
        <f aca="false">SQRT((B238)^2+(C238)^2+(D238)^2)*10^(E238)</f>
        <v>0.020630317496345</v>
      </c>
      <c r="G238" s="184" t="n">
        <f aca="false">F238-F$220</f>
        <v>0.020028129817959</v>
      </c>
    </row>
    <row r="239" customFormat="false" ht="12.75" hidden="false" customHeight="true" outlineLevel="0" collapsed="false">
      <c r="A239" s="1" t="s">
        <v>3264</v>
      </c>
      <c r="B239" s="230" t="n">
        <v>-0.14</v>
      </c>
      <c r="C239" s="230" t="n">
        <v>0.05</v>
      </c>
      <c r="D239" s="230" t="n">
        <v>-2.35</v>
      </c>
      <c r="E239" s="1" t="n">
        <v>-2</v>
      </c>
      <c r="F239" s="184" t="n">
        <f aca="false">SQRT((B239)^2+(C239)^2+(D239)^2)*10^(E239)</f>
        <v>0.0235469743279259</v>
      </c>
      <c r="G239" s="184" t="n">
        <f aca="false">F239-F$220</f>
        <v>0.0229447866495398</v>
      </c>
    </row>
    <row r="240" customFormat="false" ht="12.75" hidden="false" customHeight="true" outlineLevel="0" collapsed="false">
      <c r="A240" s="1" t="s">
        <v>3265</v>
      </c>
      <c r="B240" s="230" t="n">
        <v>0.76</v>
      </c>
      <c r="C240" s="230" t="n">
        <v>-0.51</v>
      </c>
      <c r="D240" s="230" t="n">
        <v>-10.48</v>
      </c>
      <c r="E240" s="1" t="n">
        <v>-3</v>
      </c>
      <c r="F240" s="184" t="n">
        <f aca="false">SQRT((B240)^2+(C240)^2+(D240)^2)*10^(E240)</f>
        <v>0.0105198906838427</v>
      </c>
      <c r="G240" s="184" t="n">
        <f aca="false">F240-F$220</f>
        <v>0.00991770300545661</v>
      </c>
    </row>
    <row r="241" customFormat="false" ht="12.75" hidden="false" customHeight="true" outlineLevel="0" collapsed="false">
      <c r="A241" s="1" t="s">
        <v>3266</v>
      </c>
      <c r="B241" s="230" t="n">
        <v>1.82</v>
      </c>
      <c r="C241" s="230" t="n">
        <v>-1.49</v>
      </c>
      <c r="D241" s="230" t="n">
        <v>3.97</v>
      </c>
      <c r="E241" s="1" t="n">
        <v>-4</v>
      </c>
      <c r="F241" s="229" t="n">
        <f aca="false">SQRT((B241)^2+(C241)^2+(D241)^2)*10^(E241)</f>
        <v>0.000461447721849399</v>
      </c>
      <c r="G241" s="184" t="n">
        <f aca="false">F241-F$220</f>
        <v>-0.000140739956536667</v>
      </c>
    </row>
    <row r="242" customFormat="false" ht="12.75" hidden="false" customHeight="true" outlineLevel="0" collapsed="false">
      <c r="A242" s="1" t="s">
        <v>3267</v>
      </c>
      <c r="B242" s="230" t="n">
        <v>-0.66</v>
      </c>
      <c r="C242" s="230" t="n">
        <v>1.21</v>
      </c>
      <c r="D242" s="230" t="n">
        <v>-9.66</v>
      </c>
      <c r="E242" s="1" t="n">
        <v>-3</v>
      </c>
      <c r="F242" s="184" t="n">
        <f aca="false">SQRT((B242)^2+(C242)^2+(D242)^2)*10^(E242)</f>
        <v>0.00975783275117995</v>
      </c>
      <c r="G242" s="184" t="n">
        <f aca="false">F242-F$220</f>
        <v>0.00915564507279388</v>
      </c>
    </row>
    <row r="243" customFormat="false" ht="12.75" hidden="false" customHeight="true" outlineLevel="0" collapsed="false">
      <c r="A243" s="1" t="s">
        <v>3268</v>
      </c>
      <c r="B243" s="230" t="n">
        <v>-0.77</v>
      </c>
      <c r="C243" s="230" t="n">
        <v>0.86</v>
      </c>
      <c r="D243" s="230" t="n">
        <v>-18.21</v>
      </c>
      <c r="E243" s="1" t="n">
        <v>-3</v>
      </c>
      <c r="F243" s="184" t="n">
        <f aca="false">SQRT((B243)^2+(C243)^2+(D243)^2)*10^(E243)</f>
        <v>0.0182465503589035</v>
      </c>
      <c r="G243" s="184" t="n">
        <f aca="false">F243-F$220</f>
        <v>0.0176443626805174</v>
      </c>
    </row>
    <row r="244" customFormat="false" ht="12.75" hidden="false" customHeight="true" outlineLevel="0" collapsed="false">
      <c r="A244" s="223" t="s">
        <v>3142</v>
      </c>
      <c r="B244" s="231" t="n">
        <v>0</v>
      </c>
      <c r="C244" s="231" t="n">
        <v>0.07</v>
      </c>
      <c r="D244" s="231" t="n">
        <v>-5.18</v>
      </c>
      <c r="E244" s="223" t="n">
        <v>-4</v>
      </c>
      <c r="F244" s="224" t="n">
        <f aca="false">SQRT((B244)^2+(C244)^2+(D244)^2)*10^(E244)</f>
        <v>0.000518047295138195</v>
      </c>
      <c r="G244" s="224" t="n">
        <f aca="false">F244-F$244</f>
        <v>0</v>
      </c>
    </row>
    <row r="245" customFormat="false" ht="12.75" hidden="false" customHeight="true" outlineLevel="0" collapsed="false">
      <c r="A245" s="1" t="s">
        <v>3269</v>
      </c>
      <c r="B245" s="230" t="n">
        <v>-4.78</v>
      </c>
      <c r="C245" s="230" t="n">
        <v>-0.43</v>
      </c>
      <c r="D245" s="230" t="n">
        <v>-16.65</v>
      </c>
      <c r="E245" s="1" t="n">
        <v>-3</v>
      </c>
      <c r="F245" s="184" t="n">
        <f aca="false">SQRT((B245)^2+(C245)^2+(D245)^2)*10^(E245)</f>
        <v>0.0173278908122137</v>
      </c>
      <c r="G245" s="184" t="n">
        <f aca="false">F245-F$244</f>
        <v>0.0168098435170755</v>
      </c>
    </row>
    <row r="246" customFormat="false" ht="12.75" hidden="false" customHeight="true" outlineLevel="0" collapsed="false">
      <c r="A246" s="1" t="s">
        <v>3270</v>
      </c>
      <c r="B246" s="230" t="n">
        <v>-0.09</v>
      </c>
      <c r="C246" s="230" t="n">
        <v>0.27</v>
      </c>
      <c r="D246" s="230" t="n">
        <v>-11.1</v>
      </c>
      <c r="E246" s="1" t="n">
        <v>-3</v>
      </c>
      <c r="F246" s="184" t="n">
        <f aca="false">SQRT((B246)^2+(C246)^2+(D246)^2)*10^(E246)</f>
        <v>0.0111036480491774</v>
      </c>
      <c r="G246" s="184" t="n">
        <f aca="false">F246-F$244</f>
        <v>0.0105856007540392</v>
      </c>
    </row>
    <row r="247" customFormat="false" ht="12.75" hidden="false" customHeight="true" outlineLevel="0" collapsed="false">
      <c r="A247" s="1" t="s">
        <v>3271</v>
      </c>
      <c r="B247" s="230" t="n">
        <v>0.22</v>
      </c>
      <c r="C247" s="230" t="n">
        <v>0.68</v>
      </c>
      <c r="D247" s="230" t="n">
        <v>-14.93</v>
      </c>
      <c r="E247" s="1" t="n">
        <v>-3</v>
      </c>
      <c r="F247" s="184" t="n">
        <f aca="false">SQRT((B247)^2+(C247)^2+(D247)^2)*10^(E247)</f>
        <v>0.0149470967080567</v>
      </c>
      <c r="G247" s="184" t="n">
        <f aca="false">F247-F$244</f>
        <v>0.0144290494129185</v>
      </c>
    </row>
    <row r="248" customFormat="false" ht="12.75" hidden="false" customHeight="true" outlineLevel="0" collapsed="false">
      <c r="A248" s="1" t="s">
        <v>3272</v>
      </c>
      <c r="B248" s="230" t="n">
        <v>0.01</v>
      </c>
      <c r="C248" s="230" t="n">
        <v>0.02</v>
      </c>
      <c r="D248" s="230" t="n">
        <v>-2.16</v>
      </c>
      <c r="E248" s="1" t="n">
        <v>-2</v>
      </c>
      <c r="F248" s="184" t="n">
        <f aca="false">SQRT((B248)^2+(C248)^2+(D248)^2)*10^(E248)</f>
        <v>0.0216011573764</v>
      </c>
      <c r="G248" s="184" t="n">
        <f aca="false">F248-F$244</f>
        <v>0.0210831100812618</v>
      </c>
    </row>
    <row r="249" customFormat="false" ht="12.75" hidden="false" customHeight="true" outlineLevel="0" collapsed="false">
      <c r="A249" s="1" t="s">
        <v>3273</v>
      </c>
      <c r="B249" s="230" t="n">
        <v>-18.31</v>
      </c>
      <c r="C249" s="230" t="n">
        <v>0.03</v>
      </c>
      <c r="D249" s="230" t="n">
        <v>-15.91</v>
      </c>
      <c r="E249" s="1" t="n">
        <v>-3</v>
      </c>
      <c r="F249" s="184" t="n">
        <f aca="false">SQRT((B249)^2+(C249)^2+(D249)^2)*10^(E249)</f>
        <v>0.0242566506344136</v>
      </c>
      <c r="G249" s="184" t="n">
        <f aca="false">F249-F$244</f>
        <v>0.0237386033392755</v>
      </c>
    </row>
    <row r="250" customFormat="false" ht="12.75" hidden="false" customHeight="true" outlineLevel="0" collapsed="false">
      <c r="A250" s="1" t="s">
        <v>3274</v>
      </c>
      <c r="B250" s="230" t="n">
        <v>-0.07</v>
      </c>
      <c r="C250" s="230" t="n">
        <v>0.09</v>
      </c>
      <c r="D250" s="230" t="n">
        <v>-2.14</v>
      </c>
      <c r="E250" s="1" t="n">
        <v>-2</v>
      </c>
      <c r="F250" s="184" t="n">
        <f aca="false">SQRT((B250)^2+(C250)^2+(D250)^2)*10^(E250)</f>
        <v>0.0214303523069501</v>
      </c>
      <c r="G250" s="184" t="n">
        <f aca="false">F250-F$244</f>
        <v>0.0209123050118119</v>
      </c>
    </row>
    <row r="251" customFormat="false" ht="12.75" hidden="false" customHeight="true" outlineLevel="0" collapsed="false">
      <c r="A251" s="223" t="s">
        <v>3142</v>
      </c>
      <c r="B251" s="231" t="n">
        <v>0</v>
      </c>
      <c r="C251" s="231" t="n">
        <v>-0.03</v>
      </c>
      <c r="D251" s="231" t="n">
        <v>-5.33</v>
      </c>
      <c r="E251" s="223" t="n">
        <v>-4</v>
      </c>
      <c r="F251" s="224" t="n">
        <f aca="false">SQRT((B251)^2+(C251)^2+(D251)^2)*10^(E251)</f>
        <v>0.000533008442709869</v>
      </c>
      <c r="G251" s="224" t="n">
        <f aca="false">F251-F$251</f>
        <v>0</v>
      </c>
    </row>
    <row r="252" customFormat="false" ht="12.75" hidden="false" customHeight="true" outlineLevel="0" collapsed="false">
      <c r="A252" s="1" t="s">
        <v>3275</v>
      </c>
      <c r="B252" s="230" t="n">
        <v>-1.81</v>
      </c>
      <c r="C252" s="230" t="n">
        <v>-0.92</v>
      </c>
      <c r="D252" s="230" t="n">
        <v>-7.98</v>
      </c>
      <c r="E252" s="1" t="n">
        <v>-3</v>
      </c>
      <c r="F252" s="184" t="n">
        <f aca="false">SQRT((B252)^2+(C252)^2+(D252)^2)*10^(E252)</f>
        <v>0.00823425163569829</v>
      </c>
      <c r="G252" s="184" t="n">
        <f aca="false">F252-F$251</f>
        <v>0.00770124319298842</v>
      </c>
    </row>
    <row r="253" customFormat="false" ht="12.75" hidden="false" customHeight="true" outlineLevel="0" collapsed="false">
      <c r="A253" s="1" t="s">
        <v>3276</v>
      </c>
      <c r="B253" s="230" t="n">
        <v>0.91</v>
      </c>
      <c r="C253" s="230" t="n">
        <v>-0.23</v>
      </c>
      <c r="D253" s="230" t="n">
        <v>-3.14</v>
      </c>
      <c r="E253" s="1" t="n">
        <v>-3</v>
      </c>
      <c r="F253" s="184" t="n">
        <f aca="false">SQRT((B253)^2+(C253)^2+(D253)^2)*10^(E253)</f>
        <v>0.00327728546208596</v>
      </c>
      <c r="G253" s="184" t="n">
        <f aca="false">F253-F$251</f>
        <v>0.00274427701937609</v>
      </c>
    </row>
    <row r="254" customFormat="false" ht="12.75" hidden="false" customHeight="true" outlineLevel="0" collapsed="false">
      <c r="A254" s="1" t="s">
        <v>3277</v>
      </c>
      <c r="B254" s="230" t="n">
        <v>9.88</v>
      </c>
      <c r="C254" s="230" t="n">
        <v>-2.88</v>
      </c>
      <c r="D254" s="230" t="n">
        <v>-11.46</v>
      </c>
      <c r="E254" s="1" t="n">
        <v>-3</v>
      </c>
      <c r="F254" s="184" t="n">
        <f aca="false">SQRT((B254)^2+(C254)^2+(D254)^2)*10^(E254)</f>
        <v>0.0154026101684098</v>
      </c>
      <c r="G254" s="184" t="n">
        <f aca="false">F254-F$251</f>
        <v>0.0148696017256999</v>
      </c>
    </row>
    <row r="255" customFormat="false" ht="12.75" hidden="false" customHeight="true" outlineLevel="0" collapsed="false">
      <c r="A255" s="1" t="s">
        <v>3278</v>
      </c>
      <c r="B255" s="230" t="n">
        <v>3.03</v>
      </c>
      <c r="C255" s="230" t="n">
        <v>-1.47</v>
      </c>
      <c r="D255" s="230" t="n">
        <v>-4.54</v>
      </c>
      <c r="E255" s="1" t="n">
        <v>-2</v>
      </c>
      <c r="F255" s="184" t="n">
        <f aca="false">SQRT((B255)^2+(C255)^2+(D255)^2)*10^(E255)</f>
        <v>0.0565273385186319</v>
      </c>
      <c r="G255" s="184" t="n">
        <f aca="false">F255-F$251</f>
        <v>0.055994330075922</v>
      </c>
    </row>
    <row r="256" customFormat="false" ht="12.75" hidden="false" customHeight="true" outlineLevel="0" collapsed="false">
      <c r="A256" s="1" t="s">
        <v>3279</v>
      </c>
      <c r="B256" s="230" t="n">
        <v>-0.02</v>
      </c>
      <c r="C256" s="230" t="n">
        <v>-0.04</v>
      </c>
      <c r="D256" s="230" t="n">
        <v>-2.45</v>
      </c>
      <c r="E256" s="1" t="n">
        <v>-2</v>
      </c>
      <c r="F256" s="184" t="n">
        <f aca="false">SQRT((B256)^2+(C256)^2+(D256)^2)*10^(E256)</f>
        <v>0.0245040812927153</v>
      </c>
      <c r="G256" s="184" t="n">
        <f aca="false">F256-F$251</f>
        <v>0.0239710728500054</v>
      </c>
    </row>
    <row r="257" customFormat="false" ht="12.75" hidden="false" customHeight="true" outlineLevel="0" collapsed="false">
      <c r="A257" s="1" t="s">
        <v>3280</v>
      </c>
      <c r="B257" s="230" t="n">
        <v>0.07</v>
      </c>
      <c r="C257" s="230" t="n">
        <v>-0.15</v>
      </c>
      <c r="D257" s="230" t="n">
        <v>-7.44</v>
      </c>
      <c r="E257" s="1" t="n">
        <v>-3</v>
      </c>
      <c r="F257" s="184" t="n">
        <f aca="false">SQRT((B257)^2+(C257)^2+(D257)^2)*10^(E257)</f>
        <v>0.00744184117003313</v>
      </c>
      <c r="G257" s="184" t="n">
        <f aca="false">F257-F$251</f>
        <v>0.00690883272732326</v>
      </c>
    </row>
    <row r="258" customFormat="false" ht="12.75" hidden="false" customHeight="true" outlineLevel="0" collapsed="false">
      <c r="A258" s="1" t="s">
        <v>3281</v>
      </c>
      <c r="B258" s="230" t="n">
        <v>-1.12</v>
      </c>
      <c r="C258" s="230" t="n">
        <v>-0.38</v>
      </c>
      <c r="D258" s="230" t="n">
        <v>-7.53</v>
      </c>
      <c r="E258" s="1" t="n">
        <v>-3</v>
      </c>
      <c r="F258" s="184" t="n">
        <f aca="false">SQRT((B258)^2+(C258)^2+(D258)^2)*10^(E258)</f>
        <v>0.00762231592103083</v>
      </c>
      <c r="G258" s="184" t="n">
        <f aca="false">F258-F$251</f>
        <v>0.00708930747832096</v>
      </c>
    </row>
    <row r="259" customFormat="false" ht="12.75" hidden="false" customHeight="true" outlineLevel="0" collapsed="false">
      <c r="A259" s="1" t="s">
        <v>3282</v>
      </c>
      <c r="B259" s="230" t="n">
        <v>-1.23</v>
      </c>
      <c r="C259" s="230" t="n">
        <v>0.43</v>
      </c>
      <c r="D259" s="230" t="n">
        <v>-8.45</v>
      </c>
      <c r="E259" s="1" t="n">
        <v>-3</v>
      </c>
      <c r="F259" s="184" t="n">
        <f aca="false">SQRT((B259)^2+(C259)^2+(D259)^2)*10^(E259)</f>
        <v>0.00854987134406127</v>
      </c>
      <c r="G259" s="184" t="n">
        <f aca="false">F259-F$251</f>
        <v>0.0080168629013514</v>
      </c>
    </row>
    <row r="260" customFormat="false" ht="12.75" hidden="false" customHeight="true" outlineLevel="0" collapsed="false">
      <c r="A260" s="223" t="s">
        <v>3142</v>
      </c>
      <c r="B260" s="223" t="n">
        <v>-0.02</v>
      </c>
      <c r="C260" s="223" t="n">
        <v>0.09</v>
      </c>
      <c r="D260" s="223" t="n">
        <v>-5.8</v>
      </c>
      <c r="E260" s="223" t="n">
        <v>-4</v>
      </c>
      <c r="F260" s="232" t="n">
        <f aca="false">SQRT((B260)^2+(C260)^2+(D260)^2)*10^(E260)</f>
        <v>0.000580073271233902</v>
      </c>
      <c r="G260" s="223" t="n">
        <f aca="false">F260-F$260</f>
        <v>0</v>
      </c>
    </row>
    <row r="261" customFormat="false" ht="12.75" hidden="false" customHeight="true" outlineLevel="0" collapsed="false">
      <c r="A261" s="1" t="s">
        <v>3283</v>
      </c>
      <c r="B261" s="1" t="n">
        <v>-12.12</v>
      </c>
      <c r="C261" s="1" t="n">
        <v>14.05</v>
      </c>
      <c r="D261" s="1" t="n">
        <v>-13.15</v>
      </c>
      <c r="E261" s="1" t="n">
        <v>-3</v>
      </c>
      <c r="F261" s="184" t="n">
        <f aca="false">SQRT((B261)^2+(C261)^2+(D261)^2)*10^(E261)</f>
        <v>0.0227424580905407</v>
      </c>
      <c r="G261" s="184" t="n">
        <f aca="false">F261-F$260</f>
        <v>0.0221623848193068</v>
      </c>
    </row>
    <row r="262" customFormat="false" ht="12.75" hidden="false" customHeight="true" outlineLevel="0" collapsed="false">
      <c r="A262" s="1" t="s">
        <v>3239</v>
      </c>
      <c r="B262" s="1" t="n">
        <v>-4.8</v>
      </c>
      <c r="C262" s="1" t="n">
        <v>1.83</v>
      </c>
      <c r="D262" s="1" t="n">
        <v>-10.25</v>
      </c>
      <c r="E262" s="1" t="n">
        <v>-3</v>
      </c>
      <c r="F262" s="184" t="n">
        <f aca="false">SQRT((B262)^2+(C262)^2+(D262)^2)*10^(E262)</f>
        <v>0.0114652256846518</v>
      </c>
      <c r="G262" s="184" t="n">
        <f aca="false">F262-F$260</f>
        <v>0.0108851524134179</v>
      </c>
    </row>
    <row r="263" customFormat="false" ht="12.75" hidden="false" customHeight="true" outlineLevel="0" collapsed="false">
      <c r="A263" s="1" t="s">
        <v>3284</v>
      </c>
      <c r="B263" s="1" t="n">
        <v>-0.22</v>
      </c>
      <c r="C263" s="1" t="n">
        <v>0.18</v>
      </c>
      <c r="D263" s="1" t="n">
        <v>-7.93</v>
      </c>
      <c r="E263" s="1" t="n">
        <v>-3</v>
      </c>
      <c r="F263" s="184" t="n">
        <f aca="false">SQRT((B263)^2+(C263)^2+(D263)^2)*10^(E263)</f>
        <v>0.00793509294211479</v>
      </c>
      <c r="G263" s="184" t="n">
        <f aca="false">F263-F$260</f>
        <v>0.00735501967088089</v>
      </c>
    </row>
    <row r="264" customFormat="false" ht="13.4" hidden="false" customHeight="true" outlineLevel="0" collapsed="false">
      <c r="A264" s="1" t="s">
        <v>3285</v>
      </c>
      <c r="B264" s="1" t="n">
        <v>6.18</v>
      </c>
      <c r="C264" s="1" t="n">
        <v>3.82</v>
      </c>
      <c r="D264" s="1" t="n">
        <v>-9.62</v>
      </c>
      <c r="E264" s="1" t="n">
        <v>-3</v>
      </c>
      <c r="F264" s="184" t="n">
        <f aca="false">SQRT((B264)^2+(C264)^2+(D264)^2)*10^(E264)</f>
        <v>0.0120552561150728</v>
      </c>
      <c r="G264" s="184" t="n">
        <f aca="false">F264-F$260</f>
        <v>0.0114751828438389</v>
      </c>
    </row>
    <row r="265" customFormat="false" ht="11.9" hidden="false" customHeight="true" outlineLevel="0" collapsed="false">
      <c r="A265" s="1" t="s">
        <v>3286</v>
      </c>
      <c r="B265" s="1" t="n">
        <v>-0.71</v>
      </c>
      <c r="C265" s="1" t="n">
        <v>-1.44</v>
      </c>
      <c r="D265" s="1" t="n">
        <v>-11.95</v>
      </c>
      <c r="E265" s="1" t="n">
        <v>-3</v>
      </c>
      <c r="F265" s="184" t="n">
        <f aca="false">SQRT((B265)^2+(C265)^2+(D265)^2)*10^(E265)</f>
        <v>0.0120573711894426</v>
      </c>
      <c r="G265" s="184" t="n">
        <f aca="false">F265-F$260</f>
        <v>0.0114772979182087</v>
      </c>
    </row>
    <row r="266" customFormat="false" ht="12.75" hidden="false" customHeight="true" outlineLevel="0" collapsed="false">
      <c r="A266" s="223" t="s">
        <v>3142</v>
      </c>
      <c r="B266" s="223" t="n">
        <v>0.03</v>
      </c>
      <c r="C266" s="223" t="n">
        <v>0.17</v>
      </c>
      <c r="D266" s="223" t="n">
        <v>-13.17</v>
      </c>
      <c r="E266" s="223" t="n">
        <v>-4</v>
      </c>
      <c r="F266" s="232" t="n">
        <f aca="false">SQRT((B266)^2+(C266)^2+(D266)^2)*10^(E266)</f>
        <v>0.00131711313105595</v>
      </c>
      <c r="G266" s="223" t="n">
        <f aca="false">F266-F$266</f>
        <v>0</v>
      </c>
    </row>
    <row r="267" customFormat="false" ht="12.75" hidden="false" customHeight="true" outlineLevel="0" collapsed="false">
      <c r="A267" s="1" t="s">
        <v>3161</v>
      </c>
      <c r="B267" s="1" t="n">
        <v>-0.23</v>
      </c>
      <c r="C267" s="1" t="n">
        <v>0.02</v>
      </c>
      <c r="D267" s="1" t="n">
        <v>-2.63</v>
      </c>
      <c r="E267" s="1" t="n">
        <v>-2</v>
      </c>
      <c r="F267" s="184" t="n">
        <f aca="false">SQRT((B267)^2+(C267)^2+(D267)^2)*10^(E267)</f>
        <v>0.0264011363391806</v>
      </c>
      <c r="G267" s="184" t="n">
        <f aca="false">F267-F$266</f>
        <v>0.0250840232081246</v>
      </c>
      <c r="H267" s="124" t="s">
        <v>3216</v>
      </c>
    </row>
    <row r="268" customFormat="false" ht="12.75" hidden="false" customHeight="true" outlineLevel="0" collapsed="false">
      <c r="A268" s="1" t="s">
        <v>3287</v>
      </c>
      <c r="B268" s="1" t="n">
        <v>0.06</v>
      </c>
      <c r="C268" s="1" t="n">
        <v>0.2</v>
      </c>
      <c r="D268" s="1" t="n">
        <v>-12.66</v>
      </c>
      <c r="E268" s="1" t="n">
        <v>-3</v>
      </c>
      <c r="F268" s="184" t="n">
        <f aca="false">SQRT((B268)^2+(C268)^2+(D268)^2)*10^(E268)</f>
        <v>0.0126617218418349</v>
      </c>
      <c r="G268" s="184" t="n">
        <f aca="false">F268-F$266</f>
        <v>0.011344608710779</v>
      </c>
    </row>
    <row r="269" customFormat="false" ht="12.75" hidden="false" customHeight="true" outlineLevel="0" collapsed="false">
      <c r="A269" s="1" t="s">
        <v>3288</v>
      </c>
      <c r="B269" s="1" t="n">
        <v>0.13</v>
      </c>
      <c r="C269" s="1" t="n">
        <v>0.16</v>
      </c>
      <c r="D269" s="1" t="n">
        <v>-16.88</v>
      </c>
      <c r="E269" s="1" t="n">
        <v>-3</v>
      </c>
      <c r="F269" s="184" t="n">
        <f aca="false">SQRT((B269)^2+(C269)^2+(D269)^2)*10^(E269)</f>
        <v>0.0168812588393165</v>
      </c>
      <c r="G269" s="184" t="n">
        <f aca="false">F269-F$266</f>
        <v>0.0155641457082605</v>
      </c>
    </row>
    <row r="270" customFormat="false" ht="12.75" hidden="false" customHeight="true" outlineLevel="0" collapsed="false">
      <c r="A270" s="1" t="s">
        <v>3289</v>
      </c>
      <c r="B270" s="1" t="n">
        <v>2.09</v>
      </c>
      <c r="C270" s="1" t="n">
        <v>1.84</v>
      </c>
      <c r="D270" s="1" t="n">
        <v>-1.56</v>
      </c>
      <c r="E270" s="1" t="n">
        <v>-2</v>
      </c>
      <c r="F270" s="184" t="n">
        <f aca="false">SQRT((B270)^2+(C270)^2+(D270)^2)*10^(E270)</f>
        <v>0.0319175500312916</v>
      </c>
      <c r="G270" s="184" t="n">
        <f aca="false">F270-F$266</f>
        <v>0.0306004369002356</v>
      </c>
    </row>
    <row r="271" customFormat="false" ht="12.75" hidden="false" customHeight="true" outlineLevel="0" collapsed="false">
      <c r="A271" s="1" t="s">
        <v>3290</v>
      </c>
      <c r="B271" s="1" t="n">
        <v>-3.74</v>
      </c>
      <c r="C271" s="1" t="n">
        <v>3.33</v>
      </c>
      <c r="D271" s="1" t="n">
        <v>-14.31</v>
      </c>
      <c r="E271" s="1" t="n">
        <v>-3</v>
      </c>
      <c r="F271" s="184" t="n">
        <f aca="false">SQRT((B271)^2+(C271)^2+(D271)^2)*10^(E271)</f>
        <v>0.0151608904751667</v>
      </c>
      <c r="G271" s="184" t="n">
        <f aca="false">F271-F$266</f>
        <v>0.0138437773441107</v>
      </c>
    </row>
    <row r="272" customFormat="false" ht="12.75" hidden="false" customHeight="true" outlineLevel="0" collapsed="false">
      <c r="A272" s="1" t="s">
        <v>3291</v>
      </c>
      <c r="B272" s="1" t="n">
        <v>-1.21</v>
      </c>
      <c r="C272" s="1" t="n">
        <v>-0.41</v>
      </c>
      <c r="D272" s="1" t="n">
        <v>-2.16</v>
      </c>
      <c r="E272" s="1" t="n">
        <v>-2</v>
      </c>
      <c r="F272" s="184" t="n">
        <f aca="false">SQRT((B272)^2+(C272)^2+(D272)^2)*10^(E272)</f>
        <v>0.0250954179084549</v>
      </c>
      <c r="G272" s="184" t="n">
        <f aca="false">F272-F$266</f>
        <v>0.023778304777399</v>
      </c>
    </row>
    <row r="273" customFormat="false" ht="12.75" hidden="false" customHeight="true" outlineLevel="0" collapsed="false">
      <c r="A273" s="1" t="s">
        <v>3292</v>
      </c>
      <c r="B273" s="1" t="n">
        <v>0.23</v>
      </c>
      <c r="C273" s="1" t="n">
        <v>0.01</v>
      </c>
      <c r="D273" s="1" t="n">
        <v>-3.45</v>
      </c>
      <c r="E273" s="1" t="n">
        <v>-2</v>
      </c>
      <c r="F273" s="184" t="n">
        <f aca="false">SQRT((B273)^2+(C273)^2+(D273)^2)*10^(E273)</f>
        <v>0.0345767262764999</v>
      </c>
      <c r="G273" s="184" t="n">
        <f aca="false">F273-F$266</f>
        <v>0.033259613145444</v>
      </c>
    </row>
    <row r="274" customFormat="false" ht="12.75" hidden="false" customHeight="true" outlineLevel="0" collapsed="false">
      <c r="A274" s="1" t="s">
        <v>3293</v>
      </c>
      <c r="B274" s="1" t="n">
        <v>-0.55</v>
      </c>
      <c r="C274" s="1" t="n">
        <v>0.23</v>
      </c>
      <c r="D274" s="1" t="n">
        <v>-13.6</v>
      </c>
      <c r="E274" s="1" t="n">
        <v>-3</v>
      </c>
      <c r="F274" s="184" t="n">
        <f aca="false">SQRT((B274)^2+(C274)^2+(D274)^2)*10^(E274)</f>
        <v>0.0136130599058404</v>
      </c>
      <c r="G274" s="184" t="n">
        <f aca="false">F274-F$266</f>
        <v>0.0122959467747845</v>
      </c>
    </row>
    <row r="275" customFormat="false" ht="12.75" hidden="false" customHeight="true" outlineLevel="0" collapsed="false">
      <c r="A275" s="1" t="s">
        <v>3294</v>
      </c>
      <c r="B275" s="1" t="n">
        <v>0.54</v>
      </c>
      <c r="C275" s="1" t="n">
        <v>0.5</v>
      </c>
      <c r="D275" s="1" t="n">
        <v>-3.22</v>
      </c>
      <c r="E275" s="1" t="n">
        <v>-2</v>
      </c>
      <c r="F275" s="184" t="n">
        <f aca="false">SQRT((B275)^2+(C275)^2+(D275)^2)*10^(E275)</f>
        <v>0.0330302891298275</v>
      </c>
      <c r="G275" s="184" t="n">
        <f aca="false">F275-F$266</f>
        <v>0.0317131759987716</v>
      </c>
    </row>
    <row r="276" customFormat="false" ht="12.75" hidden="false" customHeight="true" outlineLevel="0" collapsed="false">
      <c r="A276" s="1" t="s">
        <v>3295</v>
      </c>
      <c r="B276" s="1" t="n">
        <v>0.08</v>
      </c>
      <c r="C276" s="1" t="n">
        <v>0.23</v>
      </c>
      <c r="D276" s="1" t="n">
        <v>-10.36</v>
      </c>
      <c r="E276" s="1" t="n">
        <v>-3</v>
      </c>
      <c r="F276" s="184" t="n">
        <f aca="false">SQRT((B276)^2+(C276)^2+(D276)^2)*10^(E276)</f>
        <v>0.010362861573909</v>
      </c>
      <c r="G276" s="184" t="n">
        <f aca="false">F276-F$266</f>
        <v>0.00904574844285307</v>
      </c>
    </row>
    <row r="277" customFormat="false" ht="12.75" hidden="false" customHeight="true" outlineLevel="0" collapsed="false">
      <c r="A277" s="1" t="s">
        <v>3296</v>
      </c>
      <c r="B277" s="1" t="n">
        <v>0.06</v>
      </c>
      <c r="C277" s="1" t="n">
        <v>-0.02</v>
      </c>
      <c r="D277" s="1" t="n">
        <v>-2.68</v>
      </c>
      <c r="E277" s="1" t="n">
        <v>-2</v>
      </c>
      <c r="F277" s="184" t="n">
        <f aca="false">SQRT((B277)^2+(C277)^2+(D277)^2)*10^(E277)</f>
        <v>0.0268074616478323</v>
      </c>
      <c r="G277" s="184" t="n">
        <f aca="false">F277-F$266</f>
        <v>0.0254903485167764</v>
      </c>
    </row>
    <row r="278" customFormat="false" ht="12.75" hidden="false" customHeight="true" outlineLevel="0" collapsed="false">
      <c r="A278" s="223" t="s">
        <v>3142</v>
      </c>
      <c r="B278" s="223" t="n">
        <v>0.03</v>
      </c>
      <c r="C278" s="223" t="n">
        <v>-0.09</v>
      </c>
      <c r="D278" s="223" t="n">
        <v>-5.76</v>
      </c>
      <c r="E278" s="223" t="n">
        <v>-4</v>
      </c>
      <c r="F278" s="232" t="n">
        <f aca="false">SQRT((B278)^2+(C278)^2+(D278)^2)*10^(E278)</f>
        <v>0.000576078119702528</v>
      </c>
      <c r="G278" s="223" t="n">
        <f aca="false">F278-F$278</f>
        <v>0</v>
      </c>
    </row>
    <row r="279" customFormat="false" ht="12.75" hidden="false" customHeight="true" outlineLevel="0" collapsed="false">
      <c r="A279" s="1" t="s">
        <v>3297</v>
      </c>
      <c r="B279" s="1" t="n">
        <v>-0.01</v>
      </c>
      <c r="C279" s="1" t="n">
        <v>0</v>
      </c>
      <c r="D279" s="1" t="n">
        <v>-0.49</v>
      </c>
      <c r="E279" s="1" t="n">
        <v>-2</v>
      </c>
      <c r="F279" s="184" t="n">
        <f aca="false">SQRT((B279)^2+(C279)^2+(D279)^2)*10^(E279)</f>
        <v>0.00490102030193714</v>
      </c>
      <c r="G279" s="184" t="n">
        <f aca="false">F279-F$278</f>
        <v>0.00432494218223461</v>
      </c>
    </row>
    <row r="280" customFormat="false" ht="12.75" hidden="false" customHeight="true" outlineLevel="0" collapsed="false">
      <c r="A280" s="1" t="s">
        <v>3298</v>
      </c>
      <c r="B280" s="1" t="n">
        <v>0.89</v>
      </c>
      <c r="C280" s="1" t="n">
        <v>0.9</v>
      </c>
      <c r="D280" s="1" t="n">
        <v>-3.69</v>
      </c>
      <c r="E280" s="1" t="n">
        <v>-2</v>
      </c>
      <c r="F280" s="184" t="n">
        <f aca="false">SQRT((B280)^2+(C280)^2+(D280)^2)*10^(E280)</f>
        <v>0.0390105114039793</v>
      </c>
      <c r="G280" s="184" t="n">
        <f aca="false">F280-F$278</f>
        <v>0.0384344332842768</v>
      </c>
    </row>
    <row r="281" customFormat="false" ht="12.75" hidden="false" customHeight="true" outlineLevel="0" collapsed="false">
      <c r="A281" s="1" t="s">
        <v>3299</v>
      </c>
      <c r="B281" s="1" t="n">
        <v>-4.33</v>
      </c>
      <c r="C281" s="1" t="n">
        <v>-3.03</v>
      </c>
      <c r="D281" s="1" t="n">
        <v>-19.5</v>
      </c>
      <c r="E281" s="1" t="n">
        <v>-3</v>
      </c>
      <c r="F281" s="184" t="n">
        <f aca="false">SQRT((B281)^2+(C281)^2+(D281)^2)*10^(E281)</f>
        <v>0.0202034600996958</v>
      </c>
      <c r="G281" s="184" t="n">
        <f aca="false">F281-F$278</f>
        <v>0.0196273819799933</v>
      </c>
    </row>
    <row r="282" customFormat="false" ht="12.75" hidden="false" customHeight="true" outlineLevel="0" collapsed="false">
      <c r="A282" s="1" t="s">
        <v>3300</v>
      </c>
      <c r="B282" s="1" t="n">
        <v>-6.56</v>
      </c>
      <c r="C282" s="1" t="n">
        <v>1.54</v>
      </c>
      <c r="D282" s="1" t="n">
        <v>-5.72</v>
      </c>
      <c r="E282" s="1" t="n">
        <v>-3</v>
      </c>
      <c r="F282" s="184" t="n">
        <f aca="false">SQRT((B282)^2+(C282)^2+(D282)^2)*10^(E282)</f>
        <v>0.00883875556851755</v>
      </c>
      <c r="G282" s="184" t="n">
        <f aca="false">F282-F$278</f>
        <v>0.00826267744881502</v>
      </c>
    </row>
    <row r="283" customFormat="false" ht="12.75" hidden="false" customHeight="true" outlineLevel="0" collapsed="false">
      <c r="A283" s="1" t="s">
        <v>3301</v>
      </c>
      <c r="B283" s="1" t="n">
        <v>-1.6</v>
      </c>
      <c r="C283" s="1" t="n">
        <v>-8.67</v>
      </c>
      <c r="D283" s="1" t="n">
        <v>-13.01</v>
      </c>
      <c r="E283" s="1" t="n">
        <v>-3</v>
      </c>
      <c r="F283" s="184" t="n">
        <f aca="false">SQRT((B283)^2+(C283)^2+(D283)^2)*10^(E283)</f>
        <v>0.0157158836849857</v>
      </c>
      <c r="G283" s="184" t="n">
        <f aca="false">F283-F$278</f>
        <v>0.0151398055652832</v>
      </c>
    </row>
    <row r="284" customFormat="false" ht="12.75" hidden="false" customHeight="true" outlineLevel="0" collapsed="false">
      <c r="A284" s="223" t="s">
        <v>3142</v>
      </c>
      <c r="B284" s="223" t="n">
        <v>-0.23</v>
      </c>
      <c r="C284" s="223" t="n">
        <v>0.47</v>
      </c>
      <c r="D284" s="223" t="n">
        <v>-8.16</v>
      </c>
      <c r="E284" s="223" t="n">
        <v>-4</v>
      </c>
      <c r="F284" s="232" t="n">
        <f aca="false">SQRT((B284)^2+(C284)^2+(D284)^2)*10^(E284)</f>
        <v>0.00081767597494362</v>
      </c>
      <c r="G284" s="223" t="n">
        <f aca="false">F284-F$284</f>
        <v>0</v>
      </c>
    </row>
    <row r="285" customFormat="false" ht="12.75" hidden="false" customHeight="true" outlineLevel="0" collapsed="false">
      <c r="A285" s="1" t="s">
        <v>3302</v>
      </c>
      <c r="B285" s="1" t="n">
        <v>-0.86</v>
      </c>
      <c r="C285" s="1" t="n">
        <v>-0.55</v>
      </c>
      <c r="D285" s="1" t="n">
        <v>-14.23</v>
      </c>
      <c r="E285" s="1" t="n">
        <v>-3</v>
      </c>
      <c r="F285" s="184" t="n">
        <f aca="false">SQRT((B285)^2+(C285)^2+(D285)^2)*10^(E285)</f>
        <v>0.0142665693143096</v>
      </c>
      <c r="G285" s="184" t="n">
        <f aca="false">F285-F$284</f>
        <v>0.013448893339366</v>
      </c>
    </row>
    <row r="286" customFormat="false" ht="12.75" hidden="false" customHeight="true" outlineLevel="0" collapsed="false">
      <c r="A286" s="1" t="s">
        <v>3303</v>
      </c>
      <c r="B286" s="1" t="n">
        <v>0.01</v>
      </c>
      <c r="C286" s="1" t="n">
        <v>0.19</v>
      </c>
      <c r="D286" s="1" t="n">
        <v>-10.95</v>
      </c>
      <c r="E286" s="1" t="n">
        <v>-3</v>
      </c>
      <c r="F286" s="184" t="n">
        <f aca="false">SQRT((B286)^2+(C286)^2+(D286)^2)*10^(E286)</f>
        <v>0.0109516528432927</v>
      </c>
      <c r="G286" s="184" t="n">
        <f aca="false">F286-F$284</f>
        <v>0.010133976868349</v>
      </c>
    </row>
    <row r="287" customFormat="false" ht="12.75" hidden="false" customHeight="true" outlineLevel="0" collapsed="false">
      <c r="A287" s="1" t="s">
        <v>3304</v>
      </c>
      <c r="B287" s="1" t="n">
        <v>1.64</v>
      </c>
      <c r="C287" s="1" t="n">
        <v>0.59</v>
      </c>
      <c r="D287" s="1" t="n">
        <v>-16.06</v>
      </c>
      <c r="E287" s="1" t="n">
        <v>-3</v>
      </c>
      <c r="F287" s="184" t="n">
        <f aca="false">SQRT((B287)^2+(C287)^2+(D287)^2)*10^(E287)</f>
        <v>0.0161542966420702</v>
      </c>
      <c r="G287" s="184" t="n">
        <f aca="false">F287-F$284</f>
        <v>0.0153366206671266</v>
      </c>
    </row>
    <row r="288" customFormat="false" ht="12.75" hidden="false" customHeight="true" outlineLevel="0" collapsed="false">
      <c r="A288" s="1" t="s">
        <v>3305</v>
      </c>
      <c r="B288" s="1" t="n">
        <v>0</v>
      </c>
      <c r="C288" s="1" t="n">
        <v>0.08</v>
      </c>
      <c r="D288" s="1" t="n">
        <v>-6.21</v>
      </c>
      <c r="E288" s="1" t="n">
        <v>-3</v>
      </c>
      <c r="F288" s="184" t="n">
        <f aca="false">SQRT((B288)^2+(C288)^2+(D288)^2)*10^(E288)</f>
        <v>0.00621051527652899</v>
      </c>
      <c r="G288" s="184" t="n">
        <f aca="false">F288-F$284</f>
        <v>0.00539283930158537</v>
      </c>
    </row>
    <row r="289" customFormat="false" ht="12.75" hidden="false" customHeight="true" outlineLevel="0" collapsed="false">
      <c r="A289" s="1" t="s">
        <v>3306</v>
      </c>
      <c r="B289" s="1" t="n">
        <v>-0.1</v>
      </c>
      <c r="C289" s="1" t="n">
        <v>-0.12</v>
      </c>
      <c r="D289" s="1" t="n">
        <v>-4.36</v>
      </c>
      <c r="E289" s="1" t="n">
        <v>-3</v>
      </c>
      <c r="F289" s="184" t="n">
        <f aca="false">SQRT((B289)^2+(C289)^2+(D289)^2)*10^(E289)</f>
        <v>0.00436279726780881</v>
      </c>
      <c r="G289" s="184" t="n">
        <f aca="false">F289-F$284</f>
        <v>0.00354512129286519</v>
      </c>
    </row>
    <row r="290" customFormat="false" ht="12.75" hidden="false" customHeight="true" outlineLevel="0" collapsed="false">
      <c r="A290" s="1" t="s">
        <v>3307</v>
      </c>
      <c r="B290" s="1" t="n">
        <v>0.82</v>
      </c>
      <c r="C290" s="1" t="n">
        <v>1.11</v>
      </c>
      <c r="D290" s="1" t="n">
        <v>-8.71</v>
      </c>
      <c r="E290" s="1" t="n">
        <v>-3</v>
      </c>
      <c r="F290" s="184" t="n">
        <f aca="false">SQRT((B290)^2+(C290)^2+(D290)^2)*10^(E290)</f>
        <v>0.00881865069044012</v>
      </c>
      <c r="G290" s="184" t="n">
        <f aca="false">F290-F$284</f>
        <v>0.0080009747154965</v>
      </c>
    </row>
    <row r="291" customFormat="false" ht="12.75" hidden="false" customHeight="true" outlineLevel="0" collapsed="false">
      <c r="A291" s="1" t="s">
        <v>3308</v>
      </c>
      <c r="B291" s="1" t="n">
        <v>-0.71</v>
      </c>
      <c r="C291" s="1" t="n">
        <v>-1.17</v>
      </c>
      <c r="D291" s="1" t="n">
        <v>-9.37</v>
      </c>
      <c r="E291" s="1" t="n">
        <v>-3</v>
      </c>
      <c r="F291" s="184" t="n">
        <f aca="false">SQRT((B291)^2+(C291)^2+(D291)^2)*10^(E291)</f>
        <v>0.00946941920077467</v>
      </c>
      <c r="G291" s="184" t="n">
        <f aca="false">F291-F$284</f>
        <v>0.00865174322583105</v>
      </c>
    </row>
    <row r="292" customFormat="false" ht="12.75" hidden="false" customHeight="true" outlineLevel="0" collapsed="false">
      <c r="A292" s="1" t="s">
        <v>3309</v>
      </c>
      <c r="B292" s="1" t="n">
        <v>1.5</v>
      </c>
      <c r="C292" s="1" t="n">
        <v>1.06</v>
      </c>
      <c r="D292" s="1" t="n">
        <v>-13.92</v>
      </c>
      <c r="E292" s="1" t="n">
        <v>-3</v>
      </c>
      <c r="F292" s="184" t="n">
        <f aca="false">SQRT((B292)^2+(C292)^2+(D292)^2)*10^(E292)</f>
        <v>0.0140406552553647</v>
      </c>
      <c r="G292" s="184" t="n">
        <f aca="false">F292-F$284</f>
        <v>0.0132229792804211</v>
      </c>
    </row>
    <row r="293" customFormat="false" ht="12.75" hidden="false" customHeight="true" outlineLevel="0" collapsed="false">
      <c r="A293" s="1" t="s">
        <v>3310</v>
      </c>
      <c r="B293" s="1" t="n">
        <v>-0.15</v>
      </c>
      <c r="C293" s="1" t="n">
        <v>-0.33</v>
      </c>
      <c r="D293" s="1" t="n">
        <v>-16.95</v>
      </c>
      <c r="E293" s="1" t="n">
        <v>-3</v>
      </c>
      <c r="F293" s="184" t="n">
        <f aca="false">SQRT((B293)^2+(C293)^2+(D293)^2)*10^(E293)</f>
        <v>0.0169538756631043</v>
      </c>
      <c r="G293" s="184" t="n">
        <f aca="false">F293-F$284</f>
        <v>0.0161361996881607</v>
      </c>
    </row>
    <row r="294" customFormat="false" ht="12.75" hidden="false" customHeight="true" outlineLevel="0" collapsed="false">
      <c r="A294" s="1" t="s">
        <v>3311</v>
      </c>
      <c r="B294" s="1" t="n">
        <v>-2.9</v>
      </c>
      <c r="C294" s="1" t="n">
        <v>-0.78</v>
      </c>
      <c r="D294" s="1" t="n">
        <v>-13.72</v>
      </c>
      <c r="E294" s="1" t="n">
        <v>-3</v>
      </c>
      <c r="F294" s="184" t="n">
        <f aca="false">SQRT((B294)^2+(C294)^2+(D294)^2)*10^(E294)</f>
        <v>0.0140448139895123</v>
      </c>
      <c r="G294" s="184" t="n">
        <f aca="false">F294-F$284</f>
        <v>0.0132271380145687</v>
      </c>
    </row>
    <row r="295" customFormat="false" ht="12.75" hidden="false" customHeight="true" outlineLevel="0" collapsed="false">
      <c r="A295" s="1" t="s">
        <v>3312</v>
      </c>
      <c r="B295" s="1" t="n">
        <v>-0.03</v>
      </c>
      <c r="C295" s="1" t="n">
        <v>0.09</v>
      </c>
      <c r="D295" s="1" t="n">
        <v>-5.55</v>
      </c>
      <c r="E295" s="1" t="n">
        <v>-3</v>
      </c>
      <c r="F295" s="184" t="n">
        <f aca="false">SQRT((B295)^2+(C295)^2+(D295)^2)*10^(E295)</f>
        <v>0.00555081075159296</v>
      </c>
      <c r="G295" s="184" t="n">
        <f aca="false">F295-F$284</f>
        <v>0.00473313477664934</v>
      </c>
    </row>
    <row r="296" customFormat="false" ht="12.75" hidden="false" customHeight="true" outlineLevel="0" collapsed="false">
      <c r="A296" s="1" t="s">
        <v>3313</v>
      </c>
      <c r="B296" s="1" t="n">
        <v>-0.61</v>
      </c>
      <c r="C296" s="1" t="n">
        <v>-0.28</v>
      </c>
      <c r="D296" s="1" t="n">
        <v>-15.38</v>
      </c>
      <c r="E296" s="1" t="n">
        <v>-3</v>
      </c>
      <c r="F296" s="184" t="n">
        <f aca="false">SQRT((B296)^2+(C296)^2+(D296)^2)*10^(E296)</f>
        <v>0.0153946386771499</v>
      </c>
      <c r="G296" s="184" t="n">
        <f aca="false">F296-F$284</f>
        <v>0.0145769627022063</v>
      </c>
    </row>
    <row r="297" customFormat="false" ht="12.75" hidden="false" customHeight="true" outlineLevel="0" collapsed="false">
      <c r="A297" s="1" t="s">
        <v>3314</v>
      </c>
      <c r="B297" s="1" t="n">
        <v>0.12</v>
      </c>
      <c r="C297" s="1" t="n">
        <v>0.35</v>
      </c>
      <c r="D297" s="1" t="n">
        <v>-17.72</v>
      </c>
      <c r="E297" s="1" t="n">
        <v>-3</v>
      </c>
      <c r="F297" s="184" t="n">
        <f aca="false">SQRT((B297)^2+(C297)^2+(D297)^2)*10^(E297)</f>
        <v>0.0177238624458666</v>
      </c>
      <c r="G297" s="184" t="n">
        <f aca="false">F297-F$284</f>
        <v>0.016906186470923</v>
      </c>
    </row>
    <row r="298" customFormat="false" ht="12.75" hidden="false" customHeight="true" outlineLevel="0" collapsed="false">
      <c r="A298" s="223" t="s">
        <v>3142</v>
      </c>
      <c r="B298" s="223" t="n">
        <v>-0.04</v>
      </c>
      <c r="C298" s="223" t="n">
        <v>0.05</v>
      </c>
      <c r="D298" s="223" t="n">
        <v>-5.95</v>
      </c>
      <c r="E298" s="223" t="n">
        <v>-4</v>
      </c>
      <c r="F298" s="232" t="n">
        <f aca="false">SQRT((B298)^2+(C298)^2+(D298)^2)*10^(E298)</f>
        <v>0.000595034452784039</v>
      </c>
      <c r="G298" s="223" t="n">
        <f aca="false">F298-F$298</f>
        <v>0</v>
      </c>
    </row>
    <row r="299" customFormat="false" ht="12.75" hidden="false" customHeight="true" outlineLevel="0" collapsed="false">
      <c r="A299" s="1" t="s">
        <v>3315</v>
      </c>
      <c r="B299" s="1" t="n">
        <v>0.22</v>
      </c>
      <c r="C299" s="1" t="n">
        <v>0.18</v>
      </c>
      <c r="D299" s="1" t="n">
        <v>-10.23</v>
      </c>
      <c r="E299" s="1" t="n">
        <v>-3</v>
      </c>
      <c r="F299" s="184" t="n">
        <f aca="false">SQRT((B299)^2+(C299)^2+(D299)^2)*10^(E299)</f>
        <v>0.0102339484071398</v>
      </c>
      <c r="G299" s="184" t="n">
        <f aca="false">F299-F$298</f>
        <v>0.0096389139543558</v>
      </c>
    </row>
    <row r="300" customFormat="false" ht="12.75" hidden="false" customHeight="true" outlineLevel="0" collapsed="false">
      <c r="A300" s="1" t="s">
        <v>3316</v>
      </c>
      <c r="B300" s="1" t="n">
        <v>0.28</v>
      </c>
      <c r="C300" s="1" t="n">
        <v>-0.08</v>
      </c>
      <c r="D300" s="1" t="n">
        <v>-8.35</v>
      </c>
      <c r="E300" s="1" t="n">
        <v>-3</v>
      </c>
      <c r="F300" s="184" t="n">
        <f aca="false">SQRT((B300)^2+(C300)^2+(D300)^2)*10^(E300)</f>
        <v>0.00835507630126739</v>
      </c>
      <c r="G300" s="184" t="n">
        <f aca="false">F300-F$298</f>
        <v>0.00776004184848335</v>
      </c>
    </row>
    <row r="301" customFormat="false" ht="12.75" hidden="false" customHeight="true" outlineLevel="0" collapsed="false">
      <c r="A301" s="1" t="s">
        <v>3317</v>
      </c>
      <c r="B301" s="1" t="n">
        <v>-0.36</v>
      </c>
      <c r="C301" s="1" t="n">
        <v>0.26</v>
      </c>
      <c r="D301" s="1" t="n">
        <v>-13.42</v>
      </c>
      <c r="E301" s="1" t="n">
        <v>-3</v>
      </c>
      <c r="F301" s="184" t="n">
        <f aca="false">SQRT((B301)^2+(C301)^2+(D301)^2)*10^(E301)</f>
        <v>0.0134273452327703</v>
      </c>
      <c r="G301" s="184" t="n">
        <f aca="false">F301-F$298</f>
        <v>0.0128323107799863</v>
      </c>
    </row>
    <row r="302" customFormat="false" ht="12.75" hidden="false" customHeight="true" outlineLevel="0" collapsed="false">
      <c r="A302" s="1" t="s">
        <v>3318</v>
      </c>
      <c r="B302" s="1" t="n">
        <v>-0.28</v>
      </c>
      <c r="C302" s="1" t="n">
        <v>0.2</v>
      </c>
      <c r="D302" s="1" t="n">
        <v>-6.68</v>
      </c>
      <c r="E302" s="1" t="n">
        <v>-3</v>
      </c>
      <c r="F302" s="184" t="n">
        <f aca="false">SQRT((B302)^2+(C302)^2+(D302)^2)*10^(E302)</f>
        <v>0.00668885640449846</v>
      </c>
      <c r="G302" s="184" t="n">
        <f aca="false">F302-F$298</f>
        <v>0.00609382195171442</v>
      </c>
    </row>
    <row r="303" customFormat="false" ht="12.75" hidden="false" customHeight="true" outlineLevel="0" collapsed="false">
      <c r="A303" s="1" t="s">
        <v>3319</v>
      </c>
      <c r="B303" s="1" t="n">
        <v>-2.75</v>
      </c>
      <c r="C303" s="1" t="n">
        <v>3.24</v>
      </c>
      <c r="D303" s="1" t="n">
        <v>-8.98</v>
      </c>
      <c r="E303" s="1" t="n">
        <v>-3</v>
      </c>
      <c r="F303" s="184" t="n">
        <f aca="false">SQRT((B303)^2+(C303)^2+(D303)^2)*10^(E303)</f>
        <v>0.0099348125296857</v>
      </c>
      <c r="G303" s="184" t="n">
        <f aca="false">F303-F$298</f>
        <v>0.00933977807690166</v>
      </c>
    </row>
    <row r="304" customFormat="false" ht="12.75" hidden="false" customHeight="true" outlineLevel="0" collapsed="false">
      <c r="A304" s="1" t="s">
        <v>3320</v>
      </c>
      <c r="B304" s="1" t="n">
        <v>-1.43</v>
      </c>
      <c r="C304" s="1" t="n">
        <v>0.05</v>
      </c>
      <c r="D304" s="1" t="n">
        <v>-15.12</v>
      </c>
      <c r="E304" s="1" t="n">
        <v>-3</v>
      </c>
      <c r="F304" s="184" t="n">
        <f aca="false">SQRT((B304)^2+(C304)^2+(D304)^2)*10^(E304)</f>
        <v>0.0151875541151299</v>
      </c>
      <c r="G304" s="184" t="n">
        <f aca="false">F304-F$298</f>
        <v>0.0145925196623459</v>
      </c>
    </row>
    <row r="305" customFormat="false" ht="12.75" hidden="false" customHeight="true" outlineLevel="0" collapsed="false">
      <c r="A305" s="1" t="s">
        <v>3321</v>
      </c>
      <c r="B305" s="1" t="n">
        <v>0.01</v>
      </c>
      <c r="C305" s="1" t="n">
        <v>0.23</v>
      </c>
      <c r="D305" s="1" t="n">
        <v>-3.54</v>
      </c>
      <c r="E305" s="1" t="n">
        <v>-3</v>
      </c>
      <c r="F305" s="184" t="n">
        <f aca="false">SQRT((B305)^2+(C305)^2+(D305)^2)*10^(E305)</f>
        <v>0.00354747797738055</v>
      </c>
      <c r="G305" s="184" t="n">
        <f aca="false">F305-F$298</f>
        <v>0.00295244352459651</v>
      </c>
    </row>
    <row r="306" customFormat="false" ht="12.75" hidden="false" customHeight="true" outlineLevel="0" collapsed="false">
      <c r="A306" s="1" t="s">
        <v>3322</v>
      </c>
      <c r="B306" s="1" t="n">
        <v>0.03</v>
      </c>
      <c r="C306" s="1" t="n">
        <v>0.79</v>
      </c>
      <c r="D306" s="1" t="n">
        <v>-4.51</v>
      </c>
      <c r="E306" s="1" t="n">
        <v>-2</v>
      </c>
      <c r="F306" s="184" t="n">
        <f aca="false">SQRT((B306)^2+(C306)^2+(D306)^2)*10^(E306)</f>
        <v>0.0457876620936252</v>
      </c>
      <c r="G306" s="184" t="n">
        <f aca="false">F306-F$298</f>
        <v>0.0451926276408411</v>
      </c>
    </row>
    <row r="307" customFormat="false" ht="12.75" hidden="false" customHeight="true" outlineLevel="0" collapsed="false">
      <c r="A307" s="1" t="s">
        <v>3323</v>
      </c>
      <c r="B307" s="1" t="n">
        <v>0.24</v>
      </c>
      <c r="C307" s="1" t="n">
        <v>0.31</v>
      </c>
      <c r="D307" s="1" t="n">
        <v>-7.58</v>
      </c>
      <c r="E307" s="1" t="n">
        <v>-3</v>
      </c>
      <c r="F307" s="184" t="n">
        <f aca="false">SQRT((B307)^2+(C307)^2+(D307)^2)*10^(E307)</f>
        <v>0.00759013175116216</v>
      </c>
      <c r="G307" s="184" t="n">
        <f aca="false">F307-F$298</f>
        <v>0.00699509729837813</v>
      </c>
    </row>
    <row r="308" customFormat="false" ht="12.75" hidden="false" customHeight="true" outlineLevel="0" collapsed="false">
      <c r="A308" s="1" t="s">
        <v>3324</v>
      </c>
      <c r="B308" s="1" t="n">
        <v>-0.38</v>
      </c>
      <c r="C308" s="1" t="n">
        <v>1.42</v>
      </c>
      <c r="D308" s="1" t="n">
        <v>-6.85</v>
      </c>
      <c r="E308" s="1" t="n">
        <v>-3</v>
      </c>
      <c r="F308" s="184" t="n">
        <f aca="false">SQRT((B308)^2+(C308)^2+(D308)^2)*10^(E308)</f>
        <v>0.00700594747339716</v>
      </c>
      <c r="G308" s="184" t="n">
        <f aca="false">F308-F$298</f>
        <v>0.00641091302061312</v>
      </c>
    </row>
    <row r="309" customFormat="false" ht="12.75" hidden="false" customHeight="true" outlineLevel="0" collapsed="false">
      <c r="A309" s="1" t="s">
        <v>3325</v>
      </c>
      <c r="B309" s="1" t="n">
        <v>-2.6</v>
      </c>
      <c r="C309" s="1" t="n">
        <v>4.37</v>
      </c>
      <c r="D309" s="1" t="n">
        <v>-15.45</v>
      </c>
      <c r="E309" s="1" t="n">
        <v>-3</v>
      </c>
      <c r="F309" s="184" t="n">
        <f aca="false">SQRT((B309)^2+(C309)^2+(D309)^2)*10^(E309)</f>
        <v>0.0162652820448955</v>
      </c>
      <c r="G309" s="184" t="n">
        <f aca="false">F309-F$298</f>
        <v>0.0156702475921115</v>
      </c>
    </row>
    <row r="310" customFormat="false" ht="12.75" hidden="false" customHeight="true" outlineLevel="0" collapsed="false">
      <c r="A310" s="1" t="s">
        <v>3230</v>
      </c>
      <c r="B310" s="1" t="n">
        <v>-0.02</v>
      </c>
      <c r="C310" s="1" t="n">
        <v>0.07</v>
      </c>
      <c r="D310" s="1" t="n">
        <v>-2.58</v>
      </c>
      <c r="E310" s="1" t="n">
        <v>-2</v>
      </c>
      <c r="F310" s="184" t="n">
        <f aca="false">SQRT((B310)^2+(C310)^2+(D310)^2)*10^(E310)</f>
        <v>0.02581026927407</v>
      </c>
      <c r="G310" s="184" t="n">
        <f aca="false">F310-F$298</f>
        <v>0.0252152348212859</v>
      </c>
    </row>
    <row r="311" customFormat="false" ht="12.75" hidden="false" customHeight="true" outlineLevel="0" collapsed="false">
      <c r="A311" s="1" t="s">
        <v>3326</v>
      </c>
      <c r="B311" s="1" t="n">
        <v>-0.48</v>
      </c>
      <c r="C311" s="1" t="n">
        <v>0.7</v>
      </c>
      <c r="D311" s="1" t="n">
        <v>-14.87</v>
      </c>
      <c r="E311" s="1" t="n">
        <v>-3</v>
      </c>
      <c r="F311" s="184" t="n">
        <f aca="false">SQRT((B311)^2+(C311)^2+(D311)^2)*10^(E311)</f>
        <v>0.014894203570517</v>
      </c>
      <c r="G311" s="184" t="n">
        <f aca="false">F311-F$298</f>
        <v>0.0142991691177329</v>
      </c>
    </row>
    <row r="312" customFormat="false" ht="12.75" hidden="false" customHeight="true" outlineLevel="0" collapsed="false">
      <c r="A312" s="1" t="s">
        <v>3327</v>
      </c>
      <c r="B312" s="1" t="n">
        <v>-0.48</v>
      </c>
      <c r="C312" s="1" t="n">
        <v>0.27</v>
      </c>
      <c r="D312" s="1" t="n">
        <v>-12.99</v>
      </c>
      <c r="E312" s="1" t="n">
        <v>-3</v>
      </c>
      <c r="F312" s="184" t="n">
        <f aca="false">SQRT((B312)^2+(C312)^2+(D312)^2)*10^(E312)</f>
        <v>0.0130016691236164</v>
      </c>
      <c r="G312" s="184" t="n">
        <f aca="false">F312-F$298</f>
        <v>0.0124066346708324</v>
      </c>
    </row>
    <row r="313" customFormat="false" ht="12.75" hidden="false" customHeight="true" outlineLevel="0" collapsed="false">
      <c r="A313" s="1" t="s">
        <v>3328</v>
      </c>
      <c r="B313" s="1" t="n">
        <v>-1.06</v>
      </c>
      <c r="C313" s="1" t="n">
        <v>-0.7</v>
      </c>
      <c r="D313" s="1" t="n">
        <v>-7.82</v>
      </c>
      <c r="E313" s="1" t="n">
        <v>-3</v>
      </c>
      <c r="F313" s="184" t="n">
        <f aca="false">SQRT((B313)^2+(C313)^2+(D313)^2)*10^(E313)</f>
        <v>0.00792249960555379</v>
      </c>
      <c r="G313" s="184" t="n">
        <f aca="false">F313-F$298</f>
        <v>0.00732746515276975</v>
      </c>
    </row>
    <row r="314" customFormat="false" ht="12.75" hidden="false" customHeight="true" outlineLevel="0" collapsed="false">
      <c r="A314" s="1" t="s">
        <v>3329</v>
      </c>
      <c r="B314" s="1" t="n">
        <v>-1.34</v>
      </c>
      <c r="C314" s="1" t="n">
        <v>0.16</v>
      </c>
      <c r="D314" s="1" t="n">
        <v>-10.28</v>
      </c>
      <c r="E314" s="1" t="n">
        <v>-3</v>
      </c>
      <c r="F314" s="184" t="n">
        <f aca="false">SQRT((B314)^2+(C314)^2+(D314)^2)*10^(E314)</f>
        <v>0.010368201386933</v>
      </c>
      <c r="G314" s="184" t="n">
        <f aca="false">F314-F$298</f>
        <v>0.00977316693414899</v>
      </c>
    </row>
    <row r="315" customFormat="false" ht="12.75" hidden="false" customHeight="true" outlineLevel="0" collapsed="false">
      <c r="A315" s="1" t="s">
        <v>3330</v>
      </c>
      <c r="B315" s="1" t="n">
        <v>-0.24</v>
      </c>
      <c r="C315" s="1" t="n">
        <v>-0.58</v>
      </c>
      <c r="D315" s="1" t="n">
        <v>-10.43</v>
      </c>
      <c r="E315" s="1" t="n">
        <v>-3</v>
      </c>
      <c r="F315" s="184" t="n">
        <f aca="false">SQRT((B315)^2+(C315)^2+(D315)^2)*10^(E315)</f>
        <v>0.0104488707523828</v>
      </c>
      <c r="G315" s="184" t="n">
        <f aca="false">F315-F$298</f>
        <v>0.00985383629959873</v>
      </c>
    </row>
    <row r="316" customFormat="false" ht="12.75" hidden="false" customHeight="true" outlineLevel="0" collapsed="false">
      <c r="A316" s="1" t="s">
        <v>3331</v>
      </c>
      <c r="B316" s="1" t="n">
        <v>0.7</v>
      </c>
      <c r="C316" s="1" t="n">
        <v>-0.03</v>
      </c>
      <c r="D316" s="1" t="n">
        <v>-9.39</v>
      </c>
      <c r="E316" s="1" t="n">
        <v>-3</v>
      </c>
      <c r="F316" s="184" t="n">
        <f aca="false">SQRT((B316)^2+(C316)^2+(D316)^2)*10^(E316)</f>
        <v>0.00941610322798131</v>
      </c>
      <c r="G316" s="184" t="n">
        <f aca="false">F316-F$298</f>
        <v>0.00882106877519727</v>
      </c>
    </row>
    <row r="317" customFormat="false" ht="12.75" hidden="false" customHeight="true" outlineLevel="0" collapsed="false">
      <c r="A317" s="1" t="s">
        <v>3332</v>
      </c>
      <c r="B317" s="1" t="n">
        <v>-0.06</v>
      </c>
      <c r="C317" s="1" t="n">
        <v>0.36</v>
      </c>
      <c r="D317" s="1" t="n">
        <v>-5.63</v>
      </c>
      <c r="E317" s="1" t="n">
        <v>-3</v>
      </c>
      <c r="F317" s="184" t="n">
        <f aca="false">SQRT((B317)^2+(C317)^2+(D317)^2)*10^(E317)</f>
        <v>0.00564181708317453</v>
      </c>
      <c r="G317" s="184" t="n">
        <f aca="false">F317-F$298</f>
        <v>0.0050467826303905</v>
      </c>
    </row>
    <row r="318" customFormat="false" ht="12.75" hidden="false" customHeight="true" outlineLevel="0" collapsed="false">
      <c r="A318" s="1" t="s">
        <v>3333</v>
      </c>
      <c r="B318" s="1" t="n">
        <v>-4.08</v>
      </c>
      <c r="C318" s="1" t="n">
        <v>-0.93</v>
      </c>
      <c r="D318" s="1" t="n">
        <v>-8.12</v>
      </c>
      <c r="E318" s="1" t="n">
        <v>-3</v>
      </c>
      <c r="F318" s="184" t="n">
        <f aca="false">SQRT((B318)^2+(C318)^2+(D318)^2)*10^(E318)</f>
        <v>0.00913486179424736</v>
      </c>
      <c r="G318" s="184" t="n">
        <f aca="false">F318-F$298</f>
        <v>0.00853982734146332</v>
      </c>
    </row>
    <row r="319" customFormat="false" ht="12.75" hidden="false" customHeight="true" outlineLevel="0" collapsed="false">
      <c r="A319" s="1" t="s">
        <v>3334</v>
      </c>
      <c r="B319" s="1" t="n">
        <v>-0.63</v>
      </c>
      <c r="C319" s="1" t="n">
        <v>0.05</v>
      </c>
      <c r="D319" s="1" t="n">
        <v>-12.48</v>
      </c>
      <c r="E319" s="1" t="n">
        <v>-3</v>
      </c>
      <c r="F319" s="184" t="n">
        <f aca="false">SQRT((B319)^2+(C319)^2+(D319)^2)*10^(E319)</f>
        <v>0.0124959913572313</v>
      </c>
      <c r="G319" s="184" t="n">
        <f aca="false">F319-F$298</f>
        <v>0.0119009569044473</v>
      </c>
    </row>
    <row r="320" customFormat="false" ht="12.75" hidden="false" customHeight="true" outlineLevel="0" collapsed="false">
      <c r="A320" s="1" t="s">
        <v>3335</v>
      </c>
      <c r="B320" s="1" t="n">
        <v>0</v>
      </c>
      <c r="C320" s="1" t="n">
        <v>-0.75</v>
      </c>
      <c r="D320" s="1" t="n">
        <v>-6.1</v>
      </c>
      <c r="E320" s="1" t="n">
        <v>-3</v>
      </c>
      <c r="F320" s="184" t="n">
        <f aca="false">SQRT((B320)^2+(C320)^2+(D320)^2)*10^(E320)</f>
        <v>0.00614593361500106</v>
      </c>
      <c r="G320" s="184" t="n">
        <f aca="false">F320-F$298</f>
        <v>0.00555089916221702</v>
      </c>
    </row>
    <row r="321" customFormat="false" ht="12.75" hidden="false" customHeight="true" outlineLevel="0" collapsed="false">
      <c r="A321" s="1" t="s">
        <v>3336</v>
      </c>
      <c r="B321" s="1" t="n">
        <v>-1.3</v>
      </c>
      <c r="C321" s="1" t="n">
        <v>2.84</v>
      </c>
      <c r="D321" s="1" t="n">
        <v>-19.53</v>
      </c>
      <c r="E321" s="1" t="n">
        <v>-3</v>
      </c>
      <c r="F321" s="184" t="n">
        <f aca="false">SQRT((B321)^2+(C321)^2+(D321)^2)*10^(E321)</f>
        <v>0.0197781824240753</v>
      </c>
      <c r="G321" s="184" t="n">
        <f aca="false">F321-F$298</f>
        <v>0.0191831479712912</v>
      </c>
    </row>
    <row r="322" customFormat="false" ht="12.75" hidden="false" customHeight="true" outlineLevel="0" collapsed="false">
      <c r="A322" s="223" t="s">
        <v>3142</v>
      </c>
      <c r="B322" s="223" t="n">
        <v>-0.1</v>
      </c>
      <c r="C322" s="223" t="n">
        <v>-0.14</v>
      </c>
      <c r="D322" s="223" t="n">
        <v>-6.01</v>
      </c>
      <c r="E322" s="223" t="n">
        <v>-4</v>
      </c>
      <c r="F322" s="232" t="n">
        <f aca="false">SQRT((B322)^2+(C322)^2+(D322)^2)*10^(E322)</f>
        <v>0.000601246205809234</v>
      </c>
      <c r="G322" s="223" t="n">
        <f aca="false">F322-F$322</f>
        <v>0</v>
      </c>
    </row>
    <row r="323" customFormat="false" ht="12.75" hidden="false" customHeight="true" outlineLevel="0" collapsed="false">
      <c r="A323" s="1" t="s">
        <v>3337</v>
      </c>
      <c r="B323" s="1" t="n">
        <v>0.15</v>
      </c>
      <c r="C323" s="1" t="n">
        <v>-2.05</v>
      </c>
      <c r="D323" s="1" t="n">
        <v>-13.62</v>
      </c>
      <c r="E323" s="1" t="n">
        <v>-3</v>
      </c>
      <c r="F323" s="184" t="n">
        <f aca="false">SQRT((B323)^2+(C323)^2+(D323)^2)*10^(E323)</f>
        <v>0.0137742295610317</v>
      </c>
      <c r="G323" s="184" t="n">
        <f aca="false">F323-F$322</f>
        <v>0.0131729833552225</v>
      </c>
    </row>
    <row r="324" customFormat="false" ht="12.75" hidden="false" customHeight="true" outlineLevel="0" collapsed="false">
      <c r="A324" s="1" t="s">
        <v>3338</v>
      </c>
      <c r="B324" s="1" t="n">
        <v>0.38</v>
      </c>
      <c r="C324" s="1" t="n">
        <v>0.9</v>
      </c>
      <c r="D324" s="1" t="n">
        <v>-4.82</v>
      </c>
      <c r="E324" s="1" t="n">
        <v>-3</v>
      </c>
      <c r="F324" s="184" t="n">
        <f aca="false">SQRT((B324)^2+(C324)^2+(D324)^2)*10^(E324)</f>
        <v>0.00491800772671211</v>
      </c>
      <c r="G324" s="184" t="n">
        <f aca="false">F324-F$322</f>
        <v>0.00431676152090287</v>
      </c>
    </row>
    <row r="325" customFormat="false" ht="12.75" hidden="false" customHeight="true" outlineLevel="0" collapsed="false">
      <c r="A325" s="1" t="s">
        <v>3339</v>
      </c>
      <c r="B325" s="1" t="n">
        <v>-1.66</v>
      </c>
      <c r="C325" s="1" t="n">
        <v>-3.59</v>
      </c>
      <c r="D325" s="1" t="n">
        <v>-2.15</v>
      </c>
      <c r="E325" s="1" t="n">
        <v>-2</v>
      </c>
      <c r="F325" s="184" t="n">
        <f aca="false">SQRT((B325)^2+(C325)^2+(D325)^2)*10^(E325)</f>
        <v>0.0450179964014393</v>
      </c>
      <c r="G325" s="184" t="n">
        <f aca="false">F325-F$322</f>
        <v>0.04441675019563</v>
      </c>
    </row>
    <row r="326" customFormat="false" ht="12.75" hidden="false" customHeight="true" outlineLevel="0" collapsed="false">
      <c r="A326" s="1" t="s">
        <v>3340</v>
      </c>
      <c r="B326" s="1" t="n">
        <v>-1.46</v>
      </c>
      <c r="C326" s="1" t="n">
        <v>-3.34</v>
      </c>
      <c r="D326" s="1" t="n">
        <v>-2.17</v>
      </c>
      <c r="E326" s="1" t="n">
        <v>-2</v>
      </c>
      <c r="F326" s="184" t="n">
        <f aca="false">SQRT((B326)^2+(C326)^2+(D326)^2)*10^(E326)</f>
        <v>0.0424218104281277</v>
      </c>
      <c r="G326" s="184" t="n">
        <f aca="false">F326-F$322</f>
        <v>0.0418205642223184</v>
      </c>
    </row>
    <row r="327" customFormat="false" ht="12.75" hidden="false" customHeight="true" outlineLevel="0" collapsed="false">
      <c r="A327" s="1" t="s">
        <v>3341</v>
      </c>
      <c r="B327" s="1" t="n">
        <v>-1.27</v>
      </c>
      <c r="C327" s="1" t="n">
        <v>0.44</v>
      </c>
      <c r="D327" s="1" t="n">
        <v>-13.38</v>
      </c>
      <c r="E327" s="1" t="n">
        <v>-3</v>
      </c>
      <c r="F327" s="184" t="n">
        <f aca="false">SQRT((B327)^2+(C327)^2+(D327)^2)*10^(E327)</f>
        <v>0.0134473380265389</v>
      </c>
      <c r="G327" s="184" t="n">
        <f aca="false">F327-F$322</f>
        <v>0.0128460918207297</v>
      </c>
    </row>
    <row r="328" customFormat="false" ht="12.75" hidden="false" customHeight="true" outlineLevel="0" collapsed="false">
      <c r="A328" s="1" t="s">
        <v>3342</v>
      </c>
      <c r="B328" s="1" t="n">
        <v>-1.54</v>
      </c>
      <c r="C328" s="1" t="n">
        <v>1.99</v>
      </c>
      <c r="D328" s="1" t="n">
        <v>-5.04</v>
      </c>
      <c r="E328" s="1" t="n">
        <v>-3</v>
      </c>
      <c r="F328" s="184" t="n">
        <f aca="false">SQRT((B328)^2+(C328)^2+(D328)^2)*10^(E328)</f>
        <v>0.00563323175450824</v>
      </c>
      <c r="G328" s="184" t="n">
        <f aca="false">F328-F$322</f>
        <v>0.00503198554869901</v>
      </c>
    </row>
    <row r="329" customFormat="false" ht="12.75" hidden="false" customHeight="true" outlineLevel="0" collapsed="false">
      <c r="A329" s="1" t="s">
        <v>3343</v>
      </c>
      <c r="B329" s="1" t="n">
        <v>6.48</v>
      </c>
      <c r="C329" s="1" t="n">
        <v>-8.24</v>
      </c>
      <c r="D329" s="1" t="n">
        <v>-8.59</v>
      </c>
      <c r="E329" s="1" t="n">
        <v>-3</v>
      </c>
      <c r="F329" s="184" t="n">
        <f aca="false">SQRT((B329)^2+(C329)^2+(D329)^2)*10^(E329)</f>
        <v>0.0135527155950385</v>
      </c>
      <c r="G329" s="184" t="n">
        <f aca="false">F329-F$322</f>
        <v>0.0129514693892293</v>
      </c>
    </row>
    <row r="330" customFormat="false" ht="12.75" hidden="false" customHeight="true" outlineLevel="0" collapsed="false">
      <c r="A330" s="1" t="s">
        <v>3344</v>
      </c>
      <c r="B330" s="1" t="n">
        <v>1.44</v>
      </c>
      <c r="C330" s="1" t="n">
        <v>-0.02</v>
      </c>
      <c r="D330" s="1" t="n">
        <v>-9.28</v>
      </c>
      <c r="E330" s="1" t="n">
        <v>-3</v>
      </c>
      <c r="F330" s="184" t="n">
        <f aca="false">SQRT((B330)^2+(C330)^2+(D330)^2)*10^(E330)</f>
        <v>0.0093910808749579</v>
      </c>
      <c r="G330" s="184" t="n">
        <f aca="false">F330-F$322</f>
        <v>0.00878983466914866</v>
      </c>
    </row>
    <row r="331" customFormat="false" ht="12.75" hidden="false" customHeight="true" outlineLevel="0" collapsed="false">
      <c r="A331" s="1" t="s">
        <v>3142</v>
      </c>
      <c r="B331" s="1" t="n">
        <v>0.14</v>
      </c>
      <c r="C331" s="1" t="n">
        <v>0.04</v>
      </c>
      <c r="D331" s="1" t="n">
        <v>4.78</v>
      </c>
      <c r="E331" s="1" t="n">
        <v>-4</v>
      </c>
      <c r="F331" s="184" t="n">
        <f aca="false">SQRT((B331)^2+(C331)^2+(D331)^2)*10^(E331)</f>
        <v>0.000478221705906371</v>
      </c>
      <c r="G331" s="184" t="n">
        <f aca="false">F331-F$331</f>
        <v>0</v>
      </c>
    </row>
    <row r="332" customFormat="false" ht="12.75" hidden="false" customHeight="true" outlineLevel="0" collapsed="false">
      <c r="A332" s="1" t="s">
        <v>3345</v>
      </c>
      <c r="B332" s="1" t="n">
        <v>-0.09</v>
      </c>
      <c r="C332" s="1" t="n">
        <v>-0.62</v>
      </c>
      <c r="D332" s="1" t="n">
        <v>11.28</v>
      </c>
      <c r="E332" s="1" t="n">
        <v>-3</v>
      </c>
      <c r="F332" s="184" t="n">
        <f aca="false">SQRT((B332)^2+(C332)^2+(D332)^2)*10^(E332)</f>
        <v>0.0112973846530956</v>
      </c>
      <c r="G332" s="184" t="n">
        <f aca="false">F332-F$333</f>
        <v>0.0108293312373405</v>
      </c>
    </row>
    <row r="333" customFormat="false" ht="12.75" hidden="false" customHeight="true" outlineLevel="0" collapsed="false">
      <c r="A333" s="223" t="s">
        <v>3142</v>
      </c>
      <c r="B333" s="223" t="n">
        <v>0.05</v>
      </c>
      <c r="C333" s="223" t="n">
        <v>0.05</v>
      </c>
      <c r="D333" s="223" t="n">
        <v>4.68</v>
      </c>
      <c r="E333" s="223" t="n">
        <v>-4</v>
      </c>
      <c r="F333" s="232" t="n">
        <f aca="false">SQRT((B333)^2+(C333)^2+(D333)^2)*10^(E333)</f>
        <v>0.000468053415755082</v>
      </c>
      <c r="G333" s="232" t="n">
        <f aca="false">F333-F$333</f>
        <v>0</v>
      </c>
    </row>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1048566" customFormat="false" ht="12.8" hidden="false" customHeight="false" outlineLevel="0" collapsed="false"/>
    <row r="1048567" customFormat="false" ht="12.8" hidden="false" customHeight="false" outlineLevel="0" collapsed="false"/>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printOptions headings="false" gridLines="false" gridLinesSet="true" horizontalCentered="false" verticalCentered="false"/>
  <pageMargins left="0.7875" right="0.7875" top="0" bottom="0"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F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442" activePane="bottomLeft" state="frozen"/>
      <selection pane="topLeft" activeCell="A1" activeCellId="0" sqref="A1"/>
      <selection pane="bottomLeft" activeCell="Q459" activeCellId="0" sqref="Q459"/>
    </sheetView>
  </sheetViews>
  <sheetFormatPr defaultColWidth="12.7421875" defaultRowHeight="12.75" customHeight="true" zeroHeight="false" outlineLevelRow="0" outlineLevelCol="0"/>
  <cols>
    <col collapsed="false" customWidth="true" hidden="false" outlineLevel="0" max="3" min="1" style="1" width="11.57"/>
    <col collapsed="false" customWidth="true" hidden="false" outlineLevel="0" max="4" min="4" style="1" width="13.7"/>
    <col collapsed="false" customWidth="true" hidden="false" outlineLevel="0" max="5" min="5" style="1" width="13.43"/>
    <col collapsed="false" customWidth="true" hidden="false" outlineLevel="0" max="9" min="6" style="1" width="11.57"/>
    <col collapsed="false" customWidth="true" hidden="false" outlineLevel="0" max="10" min="10" style="1" width="12.86"/>
    <col collapsed="false" customWidth="true" hidden="false" outlineLevel="0" max="16" min="11" style="1" width="11.57"/>
  </cols>
  <sheetData>
    <row r="1" customFormat="false" ht="12.75" hidden="false" customHeight="true" outlineLevel="0" collapsed="false">
      <c r="A1" s="124" t="s">
        <v>3346</v>
      </c>
      <c r="B1" s="124" t="s">
        <v>3347</v>
      </c>
      <c r="C1" s="124" t="s">
        <v>3348</v>
      </c>
      <c r="D1" s="124" t="s">
        <v>3349</v>
      </c>
      <c r="E1" s="124" t="s">
        <v>3350</v>
      </c>
      <c r="F1" s="124" t="s">
        <v>3351</v>
      </c>
      <c r="G1" s="124" t="s">
        <v>3352</v>
      </c>
      <c r="H1" s="124" t="s">
        <v>3353</v>
      </c>
      <c r="I1" s="124" t="s">
        <v>3354</v>
      </c>
      <c r="J1" s="124" t="s">
        <v>3355</v>
      </c>
      <c r="K1" s="124" t="s">
        <v>3356</v>
      </c>
      <c r="L1" s="124" t="s">
        <v>3357</v>
      </c>
      <c r="M1" s="124" t="s">
        <v>3358</v>
      </c>
      <c r="N1" s="124" t="s">
        <v>293</v>
      </c>
      <c r="O1" s="124" t="s">
        <v>294</v>
      </c>
      <c r="P1" s="124" t="s">
        <v>296</v>
      </c>
      <c r="Q1" s="124"/>
      <c r="R1" s="124"/>
      <c r="S1" s="124"/>
      <c r="T1" s="124"/>
      <c r="U1" s="124"/>
      <c r="V1" s="124"/>
      <c r="W1" s="124"/>
      <c r="X1" s="124"/>
      <c r="Y1" s="124"/>
      <c r="Z1" s="124"/>
    </row>
    <row r="2" customFormat="false" ht="12.75" hidden="false" customHeight="true" outlineLevel="0" collapsed="false">
      <c r="A2" s="1" t="s">
        <v>3359</v>
      </c>
      <c r="B2" s="35" t="n">
        <v>450</v>
      </c>
      <c r="C2" s="35" t="n">
        <v>0.0037455</v>
      </c>
      <c r="D2" s="35" t="n">
        <v>179.946</v>
      </c>
      <c r="E2" s="35" t="n">
        <v>16.152</v>
      </c>
      <c r="F2" s="35" t="n">
        <v>8.54</v>
      </c>
      <c r="G2" s="35" t="n">
        <v>-27.35</v>
      </c>
      <c r="H2" s="35" t="n">
        <v>161.95</v>
      </c>
      <c r="I2" s="35" t="n">
        <v>265.4</v>
      </c>
      <c r="J2" s="35" t="n">
        <v>8.176</v>
      </c>
      <c r="K2" s="35" t="n">
        <v>5</v>
      </c>
      <c r="L2" s="35" t="n">
        <v>0.0308</v>
      </c>
      <c r="M2" s="35" t="n">
        <v>1</v>
      </c>
      <c r="N2" s="186" t="s">
        <v>3360</v>
      </c>
      <c r="O2" s="35" t="n">
        <v>20240329</v>
      </c>
    </row>
    <row r="3" customFormat="false" ht="12.75" hidden="false" customHeight="true" outlineLevel="0" collapsed="false">
      <c r="A3" s="1" t="s">
        <v>3361</v>
      </c>
      <c r="B3" s="35" t="n">
        <v>450</v>
      </c>
      <c r="C3" s="35" t="n">
        <v>0.0037455</v>
      </c>
      <c r="D3" s="35" t="n">
        <v>78.274</v>
      </c>
      <c r="E3" s="35" t="n">
        <v>7.702</v>
      </c>
      <c r="F3" s="35" t="n">
        <v>8.52</v>
      </c>
      <c r="G3" s="35" t="n">
        <v>-24.83</v>
      </c>
      <c r="H3" s="35" t="n">
        <v>70.45</v>
      </c>
      <c r="I3" s="35" t="n">
        <v>276.6</v>
      </c>
      <c r="J3" s="35" t="n">
        <v>4.581</v>
      </c>
      <c r="K3" s="35" t="n">
        <v>6.5</v>
      </c>
      <c r="L3" s="35" t="n">
        <v>0.0166</v>
      </c>
      <c r="M3" s="35" t="n">
        <v>1</v>
      </c>
      <c r="N3" s="186" t="s">
        <v>327</v>
      </c>
      <c r="O3" s="35" t="n">
        <v>20240329</v>
      </c>
    </row>
    <row r="4" customFormat="false" ht="12.75" hidden="false" customHeight="true" outlineLevel="0" collapsed="false">
      <c r="A4" s="1" t="s">
        <v>3362</v>
      </c>
      <c r="B4" s="35" t="n">
        <v>450</v>
      </c>
      <c r="C4" s="35" t="n">
        <v>0.0037455</v>
      </c>
      <c r="D4" s="35" t="n">
        <v>153.233</v>
      </c>
      <c r="E4" s="35" t="n">
        <v>14.55</v>
      </c>
      <c r="F4" s="35" t="n">
        <v>7.78</v>
      </c>
      <c r="G4" s="35" t="n">
        <v>-25.22</v>
      </c>
      <c r="H4" s="35" t="n">
        <v>137.91</v>
      </c>
      <c r="I4" s="35" t="n">
        <v>248.2</v>
      </c>
      <c r="J4" s="35" t="n">
        <v>7.473</v>
      </c>
      <c r="K4" s="35" t="n">
        <v>5.4</v>
      </c>
      <c r="L4" s="35" t="n">
        <v>0.0301</v>
      </c>
      <c r="M4" s="35" t="n">
        <v>1</v>
      </c>
      <c r="N4" s="186" t="s">
        <v>3363</v>
      </c>
      <c r="O4" s="35" t="n">
        <v>20240329</v>
      </c>
    </row>
    <row r="5" customFormat="false" ht="12.75" hidden="false" customHeight="true" outlineLevel="0" collapsed="false">
      <c r="A5" s="1" t="s">
        <v>3364</v>
      </c>
      <c r="B5" s="35" t="n">
        <v>450</v>
      </c>
      <c r="C5" s="35" t="n">
        <v>0.0037455</v>
      </c>
      <c r="D5" s="35" t="n">
        <v>63.847</v>
      </c>
      <c r="E5" s="35" t="n">
        <v>7.759</v>
      </c>
      <c r="F5" s="35" t="n">
        <v>10.27</v>
      </c>
      <c r="G5" s="35" t="n">
        <v>-28.52</v>
      </c>
      <c r="H5" s="35" t="n">
        <v>57.46</v>
      </c>
      <c r="I5" s="35" t="n">
        <v>264.1</v>
      </c>
      <c r="J5" s="35" t="n">
        <v>2.787</v>
      </c>
      <c r="K5" s="35" t="n">
        <v>4.8</v>
      </c>
      <c r="L5" s="35" t="n">
        <v>0.0105</v>
      </c>
      <c r="M5" s="35" t="n">
        <v>1</v>
      </c>
      <c r="N5" s="186" t="s">
        <v>3365</v>
      </c>
      <c r="O5" s="35" t="n">
        <v>20240329</v>
      </c>
    </row>
    <row r="6" customFormat="false" ht="12.75" hidden="false" customHeight="true" outlineLevel="0" collapsed="false">
      <c r="A6" s="1" t="s">
        <v>3366</v>
      </c>
      <c r="B6" s="35" t="n">
        <v>450</v>
      </c>
      <c r="C6" s="35" t="n">
        <v>0.0037455</v>
      </c>
      <c r="D6" s="35" t="n">
        <v>152.348</v>
      </c>
      <c r="E6" s="35" t="n">
        <v>14.612</v>
      </c>
      <c r="F6" s="35" t="n">
        <v>8.49</v>
      </c>
      <c r="G6" s="35" t="n">
        <v>-27.02</v>
      </c>
      <c r="H6" s="35" t="n">
        <v>137.11</v>
      </c>
      <c r="I6" s="35" t="n">
        <v>281.2</v>
      </c>
      <c r="J6" s="35" t="n">
        <v>8.418</v>
      </c>
      <c r="K6" s="35" t="n">
        <v>6.1</v>
      </c>
      <c r="L6" s="35" t="n">
        <v>0.0299</v>
      </c>
      <c r="M6" s="35" t="n">
        <v>1</v>
      </c>
      <c r="N6" s="186" t="s">
        <v>3367</v>
      </c>
      <c r="O6" s="35" t="n">
        <v>20240329</v>
      </c>
    </row>
    <row r="7" customFormat="false" ht="12.75" hidden="false" customHeight="true" outlineLevel="0" collapsed="false">
      <c r="A7" s="1" t="s">
        <v>3368</v>
      </c>
      <c r="B7" s="35" t="n">
        <v>450</v>
      </c>
      <c r="C7" s="35" t="n">
        <v>0.0037455</v>
      </c>
      <c r="D7" s="35" t="n">
        <v>116.117</v>
      </c>
      <c r="E7" s="35" t="n">
        <v>11.257</v>
      </c>
      <c r="F7" s="35" t="n">
        <v>8.08</v>
      </c>
      <c r="G7" s="35" t="n">
        <v>-21.81</v>
      </c>
      <c r="H7" s="35" t="n">
        <v>104.51</v>
      </c>
      <c r="I7" s="35" t="n">
        <v>252.1</v>
      </c>
      <c r="J7" s="35" t="n">
        <v>3.933</v>
      </c>
      <c r="K7" s="35" t="n">
        <v>3.8</v>
      </c>
      <c r="L7" s="35" t="n">
        <v>0.0156</v>
      </c>
      <c r="M7" s="35" t="n">
        <v>1</v>
      </c>
      <c r="N7" s="186" t="s">
        <v>3369</v>
      </c>
      <c r="O7" s="35" t="n">
        <v>20240329</v>
      </c>
    </row>
    <row r="8" customFormat="false" ht="12.75" hidden="false" customHeight="true" outlineLevel="0" collapsed="false">
      <c r="A8" s="1" t="s">
        <v>3370</v>
      </c>
      <c r="B8" s="35" t="n">
        <v>450</v>
      </c>
      <c r="C8" s="35" t="n">
        <v>0.0037455</v>
      </c>
      <c r="D8" s="35" t="n">
        <v>66.874</v>
      </c>
      <c r="E8" s="35" t="n">
        <v>6.303</v>
      </c>
      <c r="F8" s="35" t="n">
        <v>8.04</v>
      </c>
      <c r="G8" s="35" t="n">
        <v>-25.08</v>
      </c>
      <c r="H8" s="35" t="n">
        <v>60.19</v>
      </c>
      <c r="I8" s="35" t="n">
        <v>250.7</v>
      </c>
      <c r="J8" s="35" t="n">
        <v>2.298</v>
      </c>
      <c r="K8" s="35" t="n">
        <v>3.8</v>
      </c>
      <c r="L8" s="35" t="n">
        <v>0.00917</v>
      </c>
      <c r="M8" s="35" t="n">
        <v>1</v>
      </c>
      <c r="N8" s="186" t="s">
        <v>1365</v>
      </c>
      <c r="O8" s="35" t="n">
        <v>20240329</v>
      </c>
    </row>
    <row r="9" customFormat="false" ht="12.75" hidden="false" customHeight="true" outlineLevel="0" collapsed="false">
      <c r="A9" s="1" t="s">
        <v>3371</v>
      </c>
      <c r="B9" s="35" t="n">
        <v>450</v>
      </c>
      <c r="C9" s="35" t="n">
        <v>0.0037455</v>
      </c>
      <c r="D9" s="35" t="n">
        <v>146.269</v>
      </c>
      <c r="E9" s="35" t="n">
        <v>17.33</v>
      </c>
      <c r="F9" s="35" t="n">
        <v>9.14</v>
      </c>
      <c r="G9" s="35" t="n">
        <v>-23.43</v>
      </c>
      <c r="H9" s="35" t="n">
        <v>131.64</v>
      </c>
      <c r="I9" s="35" t="n">
        <v>253.2</v>
      </c>
      <c r="J9" s="35" t="n">
        <v>6.58</v>
      </c>
      <c r="K9" s="35" t="n">
        <v>5</v>
      </c>
      <c r="L9" s="35" t="n">
        <v>0.026</v>
      </c>
      <c r="M9" s="35" t="n">
        <v>1</v>
      </c>
      <c r="N9" s="186" t="s">
        <v>1403</v>
      </c>
      <c r="O9" s="35" t="n">
        <v>20240329</v>
      </c>
    </row>
    <row r="10" customFormat="false" ht="12.75" hidden="false" customHeight="true" outlineLevel="0" collapsed="false">
      <c r="A10" s="1" t="s">
        <v>3372</v>
      </c>
      <c r="B10" s="35" t="n">
        <v>450</v>
      </c>
      <c r="C10" s="35" t="n">
        <v>0.0037455</v>
      </c>
      <c r="D10" s="35" t="n">
        <v>152.505</v>
      </c>
      <c r="E10" s="35" t="n">
        <v>14.584</v>
      </c>
      <c r="F10" s="35" t="n">
        <v>7.82</v>
      </c>
      <c r="G10" s="35" t="n">
        <v>-23.43</v>
      </c>
      <c r="H10" s="35" t="n">
        <v>137.26</v>
      </c>
      <c r="I10" s="35" t="n">
        <v>274.9</v>
      </c>
      <c r="J10" s="35" t="n">
        <v>8.673</v>
      </c>
      <c r="K10" s="35" t="n">
        <v>6.3</v>
      </c>
      <c r="L10" s="35" t="n">
        <v>0.0315</v>
      </c>
      <c r="M10" s="35" t="n">
        <v>1</v>
      </c>
      <c r="N10" s="186" t="s">
        <v>3373</v>
      </c>
      <c r="O10" s="35" t="n">
        <v>20240329</v>
      </c>
    </row>
    <row r="11" customFormat="false" ht="12.75" hidden="false" customHeight="true" outlineLevel="0" collapsed="false">
      <c r="A11" s="1" t="s">
        <v>3374</v>
      </c>
      <c r="B11" s="35" t="n">
        <v>450</v>
      </c>
      <c r="C11" s="35" t="n">
        <v>0.0037455</v>
      </c>
      <c r="D11" s="35" t="n">
        <v>75.133</v>
      </c>
      <c r="E11" s="35" t="n">
        <v>5.627</v>
      </c>
      <c r="F11" s="35" t="n">
        <v>6.74</v>
      </c>
      <c r="G11" s="35" t="n">
        <v>-23.07</v>
      </c>
      <c r="H11" s="35" t="n">
        <v>67.62</v>
      </c>
      <c r="I11" s="35" t="n">
        <v>264.4</v>
      </c>
      <c r="J11" s="35" t="n">
        <v>3.752</v>
      </c>
      <c r="K11" s="35" t="n">
        <v>5.5</v>
      </c>
      <c r="L11" s="35" t="n">
        <v>0.0142</v>
      </c>
      <c r="M11" s="35" t="n">
        <v>1</v>
      </c>
      <c r="N11" s="186" t="s">
        <v>3375</v>
      </c>
      <c r="O11" s="35" t="n">
        <v>20240329</v>
      </c>
    </row>
    <row r="12" customFormat="false" ht="12.75" hidden="false" customHeight="true" outlineLevel="0" collapsed="false">
      <c r="A12" s="1" t="s">
        <v>3376</v>
      </c>
      <c r="B12" s="35" t="n">
        <v>450</v>
      </c>
      <c r="C12" s="35" t="n">
        <v>0.0037455</v>
      </c>
      <c r="D12" s="35" t="n">
        <v>42.3</v>
      </c>
      <c r="E12" s="35" t="n">
        <v>3.963</v>
      </c>
      <c r="F12" s="35" t="n">
        <v>8.18</v>
      </c>
      <c r="G12" s="35" t="n">
        <v>-24.79</v>
      </c>
      <c r="H12" s="35" t="n">
        <v>38.07</v>
      </c>
      <c r="I12" s="35" t="n">
        <v>280.7</v>
      </c>
      <c r="J12" s="35" t="n">
        <v>2.27</v>
      </c>
      <c r="K12" s="35" t="n">
        <v>6</v>
      </c>
      <c r="L12" s="35" t="n">
        <v>0.00809</v>
      </c>
      <c r="M12" s="35" t="n">
        <v>1</v>
      </c>
      <c r="N12" s="186" t="s">
        <v>3377</v>
      </c>
      <c r="O12" s="35" t="n">
        <v>20240329</v>
      </c>
    </row>
    <row r="13" customFormat="false" ht="12.75" hidden="false" customHeight="true" outlineLevel="0" collapsed="false">
      <c r="A13" s="1" t="s">
        <v>3378</v>
      </c>
      <c r="B13" s="35" t="n">
        <v>450</v>
      </c>
      <c r="C13" s="35" t="n">
        <v>0.0037455</v>
      </c>
      <c r="D13" s="35" t="n">
        <v>105.676</v>
      </c>
      <c r="E13" s="35" t="n">
        <v>8.574</v>
      </c>
      <c r="F13" s="35" t="n">
        <v>5.88</v>
      </c>
      <c r="G13" s="35" t="n">
        <v>-17.75</v>
      </c>
      <c r="H13" s="35" t="n">
        <v>95.11</v>
      </c>
      <c r="I13" s="35" t="n">
        <v>254.9</v>
      </c>
      <c r="J13" s="35" t="n">
        <v>4.31</v>
      </c>
      <c r="K13" s="35" t="n">
        <v>4.5</v>
      </c>
      <c r="L13" s="35" t="n">
        <v>0.0169</v>
      </c>
      <c r="M13" s="35" t="n">
        <v>1</v>
      </c>
      <c r="N13" s="186" t="s">
        <v>3379</v>
      </c>
      <c r="O13" s="35" t="n">
        <v>20240329</v>
      </c>
    </row>
    <row r="14" customFormat="false" ht="12.75" hidden="false" customHeight="true" outlineLevel="0" collapsed="false">
      <c r="A14" s="1" t="s">
        <v>3380</v>
      </c>
      <c r="B14" s="35" t="n">
        <v>450</v>
      </c>
      <c r="C14" s="35" t="n">
        <v>0.0037455</v>
      </c>
      <c r="D14" s="35" t="n">
        <v>137.892</v>
      </c>
      <c r="E14" s="35" t="n">
        <v>10.429</v>
      </c>
      <c r="F14" s="35" t="n">
        <v>6.49</v>
      </c>
      <c r="G14" s="35" t="n">
        <v>-18.48</v>
      </c>
      <c r="H14" s="35" t="n">
        <v>124.11</v>
      </c>
      <c r="I14" s="35" t="n">
        <v>236.8</v>
      </c>
      <c r="J14" s="35" t="n">
        <v>4.034</v>
      </c>
      <c r="K14" s="35" t="n">
        <v>3.3</v>
      </c>
      <c r="L14" s="35" t="n">
        <v>0.017</v>
      </c>
      <c r="M14" s="35" t="n">
        <v>1</v>
      </c>
      <c r="N14" s="186" t="s">
        <v>3381</v>
      </c>
      <c r="O14" s="35" t="n">
        <v>20240329</v>
      </c>
    </row>
    <row r="15" customFormat="false" ht="12.75" hidden="false" customHeight="true" outlineLevel="0" collapsed="false">
      <c r="A15" s="1" t="s">
        <v>3382</v>
      </c>
      <c r="B15" s="35" t="n">
        <v>450</v>
      </c>
      <c r="C15" s="35" t="n">
        <v>0.0037455</v>
      </c>
      <c r="D15" s="35" t="n">
        <v>71.958</v>
      </c>
      <c r="E15" s="35" t="n">
        <v>8.145</v>
      </c>
      <c r="F15" s="35" t="n">
        <v>10.36</v>
      </c>
      <c r="G15" s="35" t="n">
        <v>-30.68</v>
      </c>
      <c r="H15" s="35" t="n">
        <v>64.76</v>
      </c>
      <c r="I15" s="35" t="n">
        <v>258.4</v>
      </c>
      <c r="J15" s="35" t="n">
        <v>3.242</v>
      </c>
      <c r="K15" s="35" t="n">
        <v>5</v>
      </c>
      <c r="L15" s="35" t="n">
        <v>0.0125</v>
      </c>
      <c r="M15" s="35" t="n">
        <v>1</v>
      </c>
      <c r="N15" s="186" t="s">
        <v>3383</v>
      </c>
      <c r="O15" s="35" t="n">
        <v>20240402</v>
      </c>
    </row>
    <row r="16" customFormat="false" ht="12.75" hidden="false" customHeight="true" outlineLevel="0" collapsed="false">
      <c r="A16" s="1" t="s">
        <v>3384</v>
      </c>
      <c r="B16" s="35" t="n">
        <v>450</v>
      </c>
      <c r="C16" s="35" t="n">
        <v>0.0037455</v>
      </c>
      <c r="D16" s="35" t="n">
        <v>140.617</v>
      </c>
      <c r="E16" s="35" t="n">
        <v>13.667</v>
      </c>
      <c r="F16" s="35" t="n">
        <v>7.89</v>
      </c>
      <c r="G16" s="35" t="n">
        <v>-24.85</v>
      </c>
      <c r="H16" s="35" t="n">
        <v>126.55</v>
      </c>
      <c r="I16" s="35" t="n">
        <v>243.7</v>
      </c>
      <c r="J16" s="35" t="n">
        <v>6.593</v>
      </c>
      <c r="K16" s="35" t="n">
        <v>5.2</v>
      </c>
      <c r="L16" s="35" t="n">
        <v>0.0271</v>
      </c>
      <c r="M16" s="35" t="n">
        <v>1</v>
      </c>
      <c r="N16" s="186" t="s">
        <v>3385</v>
      </c>
      <c r="O16" s="35" t="n">
        <v>20240402</v>
      </c>
    </row>
    <row r="17" customFormat="false" ht="12.75" hidden="false" customHeight="true" outlineLevel="0" collapsed="false">
      <c r="A17" s="1" t="s">
        <v>3386</v>
      </c>
      <c r="B17" s="35" t="n">
        <v>450</v>
      </c>
      <c r="C17" s="35" t="n">
        <v>0.0037455</v>
      </c>
      <c r="D17" s="35" t="n">
        <v>28.38</v>
      </c>
      <c r="E17" s="35" t="n">
        <v>2.785</v>
      </c>
      <c r="F17" s="35" t="n">
        <v>9.42</v>
      </c>
      <c r="G17" s="35" t="n">
        <v>-29.12</v>
      </c>
      <c r="H17" s="35" t="n">
        <v>25.54</v>
      </c>
      <c r="I17" s="35" t="n">
        <v>255.8</v>
      </c>
      <c r="J17" s="35" t="n">
        <v>0.754</v>
      </c>
      <c r="K17" s="35" t="n">
        <v>3</v>
      </c>
      <c r="L17" s="35" t="n">
        <v>0.00295</v>
      </c>
      <c r="M17" s="35" t="n">
        <v>1</v>
      </c>
      <c r="N17" s="186" t="s">
        <v>3387</v>
      </c>
      <c r="O17" s="35" t="n">
        <v>20240402</v>
      </c>
    </row>
    <row r="18" customFormat="false" ht="12.75" hidden="false" customHeight="true" outlineLevel="0" collapsed="false">
      <c r="A18" s="1" t="s">
        <v>3388</v>
      </c>
      <c r="B18" s="35" t="n">
        <v>450</v>
      </c>
      <c r="C18" s="35" t="n">
        <v>0.0037455</v>
      </c>
      <c r="D18" s="35" t="n">
        <v>177.403</v>
      </c>
      <c r="E18" s="35" t="n">
        <v>16.986</v>
      </c>
      <c r="F18" s="35" t="n">
        <v>8.46</v>
      </c>
      <c r="G18" s="35" t="n">
        <v>-26.64</v>
      </c>
      <c r="H18" s="35" t="n">
        <v>159.66</v>
      </c>
      <c r="I18" s="35" t="n">
        <v>267.8</v>
      </c>
      <c r="J18" s="35" t="n">
        <v>8.163</v>
      </c>
      <c r="K18" s="35" t="n">
        <v>5.1</v>
      </c>
      <c r="L18" s="35" t="n">
        <v>0.0305</v>
      </c>
      <c r="M18" s="35" t="n">
        <v>1</v>
      </c>
      <c r="N18" s="186" t="s">
        <v>3389</v>
      </c>
      <c r="O18" s="35" t="n">
        <v>20240402</v>
      </c>
    </row>
    <row r="19" customFormat="false" ht="12.75" hidden="false" customHeight="true" outlineLevel="0" collapsed="false">
      <c r="A19" s="1" t="s">
        <v>3390</v>
      </c>
      <c r="B19" s="35" t="n">
        <v>450</v>
      </c>
      <c r="C19" s="35" t="n">
        <v>0.0037455</v>
      </c>
      <c r="D19" s="35" t="n">
        <v>76.435</v>
      </c>
      <c r="E19" s="35" t="n">
        <v>7.767</v>
      </c>
      <c r="F19" s="35" t="n">
        <v>7.94</v>
      </c>
      <c r="G19" s="35" t="n">
        <v>-23.39</v>
      </c>
      <c r="H19" s="35" t="n">
        <v>68.79</v>
      </c>
      <c r="I19" s="35" t="n">
        <v>235.5</v>
      </c>
      <c r="J19" s="35" t="n">
        <v>2.633</v>
      </c>
      <c r="K19" s="35" t="n">
        <v>3.8</v>
      </c>
      <c r="L19" s="35" t="n">
        <v>0.0112</v>
      </c>
      <c r="M19" s="35" t="n">
        <v>1</v>
      </c>
      <c r="N19" s="186" t="s">
        <v>3391</v>
      </c>
      <c r="O19" s="35" t="n">
        <v>20240402</v>
      </c>
    </row>
    <row r="20" customFormat="false" ht="12.75" hidden="false" customHeight="true" outlineLevel="0" collapsed="false">
      <c r="A20" s="1" t="s">
        <v>3392</v>
      </c>
      <c r="B20" s="35" t="n">
        <v>450</v>
      </c>
      <c r="C20" s="35" t="n">
        <v>0.0037455</v>
      </c>
      <c r="D20" s="35" t="n">
        <v>25.502</v>
      </c>
      <c r="E20" s="35" t="n">
        <v>3.049</v>
      </c>
      <c r="F20" s="35" t="n">
        <v>9.42</v>
      </c>
      <c r="G20" s="35" t="n">
        <v>-24.84</v>
      </c>
      <c r="H20" s="35" t="n">
        <v>22.95</v>
      </c>
      <c r="I20" s="35" t="n">
        <v>237.6</v>
      </c>
      <c r="J20" s="35" t="n">
        <v>0.852</v>
      </c>
      <c r="K20" s="35" t="n">
        <v>3.7</v>
      </c>
      <c r="L20" s="35" t="n">
        <v>0.00359</v>
      </c>
      <c r="M20" s="35" t="n">
        <v>1</v>
      </c>
      <c r="N20" s="186" t="s">
        <v>3393</v>
      </c>
      <c r="O20" s="35" t="n">
        <v>20240402</v>
      </c>
    </row>
    <row r="21" customFormat="false" ht="12.75" hidden="false" customHeight="true" outlineLevel="0" collapsed="false">
      <c r="A21" s="1" t="s">
        <v>3394</v>
      </c>
      <c r="B21" s="35" t="n">
        <v>450</v>
      </c>
      <c r="C21" s="35" t="n">
        <v>0.0037455</v>
      </c>
      <c r="D21" s="35" t="n">
        <v>132.451</v>
      </c>
      <c r="E21" s="35" t="n">
        <v>11.016</v>
      </c>
      <c r="F21" s="35" t="n">
        <v>7.97</v>
      </c>
      <c r="G21" s="35" t="n">
        <v>-26.83</v>
      </c>
      <c r="H21" s="35" t="n">
        <v>119.21</v>
      </c>
      <c r="I21" s="35" t="n">
        <v>290.2</v>
      </c>
      <c r="J21" s="35" t="n">
        <v>4.948</v>
      </c>
      <c r="K21" s="35" t="n">
        <v>4.2</v>
      </c>
      <c r="L21" s="35" t="n">
        <v>0.0171</v>
      </c>
      <c r="M21" s="35" t="n">
        <v>1</v>
      </c>
      <c r="N21" s="186" t="s">
        <v>521</v>
      </c>
      <c r="O21" s="35" t="n">
        <v>20240402</v>
      </c>
    </row>
    <row r="22" customFormat="false" ht="12.75" hidden="false" customHeight="true" outlineLevel="0" collapsed="false">
      <c r="A22" s="1" t="s">
        <v>3395</v>
      </c>
      <c r="B22" s="35" t="n">
        <v>450</v>
      </c>
      <c r="C22" s="35" t="n">
        <v>0.0037455</v>
      </c>
      <c r="D22" s="35" t="n">
        <v>218.682</v>
      </c>
      <c r="E22" s="35" t="n">
        <v>23.151</v>
      </c>
      <c r="F22" s="35" t="n">
        <v>9.47</v>
      </c>
      <c r="G22" s="35" t="n">
        <v>-26.82</v>
      </c>
      <c r="H22" s="35" t="n">
        <v>196.82</v>
      </c>
      <c r="I22" s="35" t="n">
        <v>246.7</v>
      </c>
      <c r="J22" s="35" t="n">
        <v>8.521</v>
      </c>
      <c r="K22" s="35" t="n">
        <v>4.3</v>
      </c>
      <c r="L22" s="35" t="n">
        <v>0.0345</v>
      </c>
      <c r="M22" s="35" t="n">
        <v>1</v>
      </c>
      <c r="N22" s="186" t="s">
        <v>3396</v>
      </c>
      <c r="O22" s="35" t="n">
        <v>20240402</v>
      </c>
    </row>
    <row r="23" customFormat="false" ht="12.75" hidden="false" customHeight="true" outlineLevel="0" collapsed="false">
      <c r="A23" s="1" t="s">
        <v>3397</v>
      </c>
      <c r="B23" s="35" t="n">
        <v>450</v>
      </c>
      <c r="C23" s="35" t="n">
        <v>0.0037455</v>
      </c>
      <c r="D23" s="35" t="n">
        <v>189.206</v>
      </c>
      <c r="E23" s="35" t="n">
        <v>14.201</v>
      </c>
      <c r="F23" s="35" t="n">
        <v>5.54</v>
      </c>
      <c r="G23" s="35" t="n">
        <v>-18.92</v>
      </c>
      <c r="H23" s="35" t="n">
        <v>170.28</v>
      </c>
      <c r="I23" s="35" t="n">
        <v>291.1</v>
      </c>
      <c r="J23" s="35" t="n">
        <v>12.519</v>
      </c>
      <c r="K23" s="35" t="n">
        <v>7.4</v>
      </c>
      <c r="L23" s="35" t="n">
        <v>0.043</v>
      </c>
      <c r="M23" s="35" t="n">
        <v>1</v>
      </c>
      <c r="N23" s="186" t="s">
        <v>3398</v>
      </c>
      <c r="O23" s="35" t="n">
        <v>20240402</v>
      </c>
    </row>
    <row r="24" customFormat="false" ht="12.75" hidden="false" customHeight="true" outlineLevel="0" collapsed="false">
      <c r="A24" s="1" t="s">
        <v>3399</v>
      </c>
      <c r="B24" s="35" t="n">
        <v>450</v>
      </c>
      <c r="C24" s="35" t="n">
        <v>0.0037455</v>
      </c>
      <c r="D24" s="35" t="n">
        <v>107.325</v>
      </c>
      <c r="E24" s="35" t="n">
        <v>11.844</v>
      </c>
      <c r="F24" s="35" t="n">
        <v>9.21</v>
      </c>
      <c r="G24" s="35" t="n">
        <v>-27.39</v>
      </c>
      <c r="H24" s="35" t="n">
        <v>96.59</v>
      </c>
      <c r="I24" s="35" t="n">
        <v>232.3</v>
      </c>
      <c r="J24" s="35" t="n">
        <v>4.652</v>
      </c>
      <c r="K24" s="35" t="n">
        <v>4.8</v>
      </c>
      <c r="L24" s="35" t="n">
        <v>0.02</v>
      </c>
      <c r="M24" s="35" t="n">
        <v>1</v>
      </c>
      <c r="N24" s="186" t="s">
        <v>3400</v>
      </c>
      <c r="O24" s="35" t="n">
        <v>20240402</v>
      </c>
    </row>
    <row r="25" customFormat="false" ht="12.75" hidden="false" customHeight="true" outlineLevel="0" collapsed="false">
      <c r="A25" s="1" t="s">
        <v>3401</v>
      </c>
      <c r="B25" s="35" t="n">
        <v>450</v>
      </c>
      <c r="C25" s="35" t="n">
        <v>0.0037455</v>
      </c>
      <c r="D25" s="35" t="n">
        <v>250.089</v>
      </c>
      <c r="E25" s="35" t="n">
        <v>25.677</v>
      </c>
      <c r="F25" s="35" t="n">
        <v>9.52</v>
      </c>
      <c r="G25" s="35" t="n">
        <v>-29.32</v>
      </c>
      <c r="H25" s="35" t="n">
        <v>225.08</v>
      </c>
      <c r="I25" s="35" t="n">
        <v>290.9</v>
      </c>
      <c r="J25" s="35" t="n">
        <v>9.422</v>
      </c>
      <c r="K25" s="35" t="n">
        <v>4.2</v>
      </c>
      <c r="L25" s="35" t="n">
        <v>0.0324</v>
      </c>
      <c r="M25" s="35" t="n">
        <v>1</v>
      </c>
      <c r="N25" s="186" t="s">
        <v>3402</v>
      </c>
      <c r="O25" s="35" t="n">
        <v>20240402</v>
      </c>
    </row>
    <row r="26" customFormat="false" ht="12.75" hidden="false" customHeight="true" outlineLevel="0" collapsed="false">
      <c r="A26" s="1" t="s">
        <v>3403</v>
      </c>
      <c r="B26" s="35" t="n">
        <v>450</v>
      </c>
      <c r="C26" s="35" t="n">
        <v>0.0037455</v>
      </c>
      <c r="D26" s="35" t="n">
        <v>441.615</v>
      </c>
      <c r="E26" s="35" t="n">
        <v>53.317</v>
      </c>
      <c r="F26" s="35" t="n">
        <v>10</v>
      </c>
      <c r="G26" s="35" t="n">
        <v>-27.55</v>
      </c>
      <c r="H26" s="35" t="n">
        <v>397.46</v>
      </c>
      <c r="I26" s="35" t="n">
        <v>247.2</v>
      </c>
      <c r="J26" s="35" t="n">
        <v>18.242</v>
      </c>
      <c r="K26" s="35" t="n">
        <v>4.6</v>
      </c>
      <c r="L26" s="35" t="n">
        <v>0.0738</v>
      </c>
      <c r="M26" s="35" t="n">
        <v>10</v>
      </c>
      <c r="N26" s="186" t="s">
        <v>3404</v>
      </c>
      <c r="O26" s="35" t="n">
        <v>20240418</v>
      </c>
    </row>
    <row r="27" customFormat="false" ht="12.75" hidden="false" customHeight="true" outlineLevel="0" collapsed="false">
      <c r="A27" s="1" t="s">
        <v>3405</v>
      </c>
      <c r="B27" s="35" t="n">
        <v>450</v>
      </c>
      <c r="C27" s="35" t="n">
        <v>0.0037455</v>
      </c>
      <c r="D27" s="35" t="n">
        <v>212.349</v>
      </c>
      <c r="E27" s="35" t="n">
        <v>16.211</v>
      </c>
      <c r="F27" s="35" t="n">
        <v>7.67</v>
      </c>
      <c r="G27" s="35" t="n">
        <v>-29.19</v>
      </c>
      <c r="H27" s="35" t="n">
        <v>191.11</v>
      </c>
      <c r="I27" s="35" t="n">
        <v>288.9</v>
      </c>
      <c r="J27" s="35" t="n">
        <v>12.857</v>
      </c>
      <c r="K27" s="35" t="n">
        <v>6.7</v>
      </c>
      <c r="L27" s="35" t="n">
        <v>0.0445</v>
      </c>
      <c r="M27" s="35" t="n">
        <v>1</v>
      </c>
      <c r="N27" s="186" t="s">
        <v>3406</v>
      </c>
      <c r="O27" s="35" t="n">
        <v>20240418</v>
      </c>
    </row>
    <row r="28" customFormat="false" ht="12.75" hidden="false" customHeight="true" outlineLevel="0" collapsed="false">
      <c r="A28" s="1" t="s">
        <v>3407</v>
      </c>
      <c r="B28" s="35" t="n">
        <v>450</v>
      </c>
      <c r="C28" s="35" t="n">
        <v>0.0037455</v>
      </c>
      <c r="D28" s="35" t="n">
        <v>212.998</v>
      </c>
      <c r="E28" s="35" t="n">
        <v>20.019</v>
      </c>
      <c r="F28" s="35" t="n">
        <v>8.09</v>
      </c>
      <c r="G28" s="35" t="n">
        <v>-23.14</v>
      </c>
      <c r="H28" s="35" t="n">
        <v>191.7</v>
      </c>
      <c r="I28" s="35" t="n">
        <v>261.3</v>
      </c>
      <c r="J28" s="35" t="n">
        <v>10.8</v>
      </c>
      <c r="K28" s="35" t="n">
        <v>5.6</v>
      </c>
      <c r="L28" s="35" t="n">
        <v>0.0413</v>
      </c>
      <c r="M28" s="35" t="n">
        <v>1</v>
      </c>
      <c r="N28" s="186" t="s">
        <v>3408</v>
      </c>
      <c r="O28" s="35" t="n">
        <v>20240402</v>
      </c>
    </row>
    <row r="29" customFormat="false" ht="12.75" hidden="false" customHeight="true" outlineLevel="0" collapsed="false">
      <c r="A29" s="1" t="s">
        <v>3409</v>
      </c>
      <c r="B29" s="35" t="n">
        <v>450</v>
      </c>
      <c r="C29" s="35" t="n">
        <v>0.0037455</v>
      </c>
      <c r="D29" s="35" t="n">
        <v>237.1</v>
      </c>
      <c r="E29" s="35" t="n">
        <v>20.424</v>
      </c>
      <c r="F29" s="35" t="n">
        <v>8.81</v>
      </c>
      <c r="G29" s="35" t="n">
        <v>-30.47</v>
      </c>
      <c r="H29" s="35" t="n">
        <v>213.39</v>
      </c>
      <c r="I29" s="35" t="n">
        <v>288.3</v>
      </c>
      <c r="J29" s="35" t="n">
        <v>10.875</v>
      </c>
      <c r="K29" s="35" t="n">
        <v>5.1</v>
      </c>
      <c r="L29" s="35" t="n">
        <v>0.0377</v>
      </c>
      <c r="M29" s="35" t="n">
        <v>1</v>
      </c>
      <c r="N29" s="186" t="s">
        <v>3410</v>
      </c>
      <c r="O29" s="35" t="n">
        <v>20240402</v>
      </c>
    </row>
    <row r="30" customFormat="false" ht="12.75" hidden="false" customHeight="true" outlineLevel="0" collapsed="false">
      <c r="A30" s="1" t="s">
        <v>3411</v>
      </c>
      <c r="B30" s="35" t="n">
        <v>450</v>
      </c>
      <c r="C30" s="35" t="n">
        <v>0.0037455</v>
      </c>
      <c r="D30" s="35" t="n">
        <v>172.348</v>
      </c>
      <c r="E30" s="35" t="n">
        <v>13.362</v>
      </c>
      <c r="F30" s="35" t="n">
        <v>7.34</v>
      </c>
      <c r="G30" s="35" t="n">
        <v>-23.63</v>
      </c>
      <c r="H30" s="35" t="n">
        <v>155.11</v>
      </c>
      <c r="I30" s="35" t="n">
        <v>289.9</v>
      </c>
      <c r="J30" s="35" t="n">
        <v>10.308</v>
      </c>
      <c r="K30" s="35" t="n">
        <v>6.6</v>
      </c>
      <c r="L30" s="35" t="n">
        <v>0.0356</v>
      </c>
      <c r="M30" s="35" t="n">
        <v>1</v>
      </c>
      <c r="N30" s="186" t="s">
        <v>3412</v>
      </c>
      <c r="O30" s="35" t="n">
        <v>20240402</v>
      </c>
    </row>
    <row r="31" customFormat="false" ht="12.75" hidden="false" customHeight="true" outlineLevel="0" collapsed="false">
      <c r="A31" s="1" t="s">
        <v>3413</v>
      </c>
      <c r="B31" s="35" t="n">
        <v>450</v>
      </c>
      <c r="C31" s="35" t="n">
        <v>0.0037455</v>
      </c>
      <c r="D31" s="35" t="n">
        <v>167.585</v>
      </c>
      <c r="E31" s="35" t="n">
        <v>16.021</v>
      </c>
      <c r="F31" s="35" t="n">
        <v>8.2</v>
      </c>
      <c r="G31" s="35" t="n">
        <v>-24.54</v>
      </c>
      <c r="H31" s="35" t="n">
        <v>150.82</v>
      </c>
      <c r="I31" s="35" t="n">
        <v>263.9</v>
      </c>
      <c r="J31" s="35" t="n">
        <v>7.318</v>
      </c>
      <c r="K31" s="35" t="n">
        <v>4.9</v>
      </c>
      <c r="L31" s="35" t="n">
        <v>0.0277</v>
      </c>
      <c r="M31" s="35" t="n">
        <v>1</v>
      </c>
      <c r="N31" s="186" t="s">
        <v>3414</v>
      </c>
      <c r="O31" s="35" t="n">
        <v>20240402</v>
      </c>
    </row>
    <row r="32" customFormat="false" ht="12.75" hidden="false" customHeight="true" outlineLevel="0" collapsed="false">
      <c r="A32" s="1" t="s">
        <v>3415</v>
      </c>
      <c r="B32" s="35" t="n">
        <v>450</v>
      </c>
      <c r="C32" s="35" t="n">
        <v>0.0037455</v>
      </c>
      <c r="D32" s="35" t="n">
        <v>125.506</v>
      </c>
      <c r="E32" s="35" t="n">
        <v>12.133</v>
      </c>
      <c r="F32" s="35" t="n">
        <v>8.47</v>
      </c>
      <c r="G32" s="35" t="n">
        <v>-25.74</v>
      </c>
      <c r="H32" s="35" t="n">
        <v>112.96</v>
      </c>
      <c r="I32" s="35" t="n">
        <v>256.2</v>
      </c>
      <c r="J32" s="35" t="n">
        <v>5.461</v>
      </c>
      <c r="K32" s="35" t="n">
        <v>4.8</v>
      </c>
      <c r="L32" s="35" t="n">
        <v>0.0213</v>
      </c>
      <c r="M32" s="35" t="n">
        <v>1</v>
      </c>
      <c r="N32" s="186" t="s">
        <v>3416</v>
      </c>
      <c r="O32" s="35" t="n">
        <v>20240403</v>
      </c>
    </row>
    <row r="33" customFormat="false" ht="12.75" hidden="false" customHeight="true" outlineLevel="0" collapsed="false">
      <c r="A33" s="1" t="s">
        <v>3417</v>
      </c>
      <c r="B33" s="35" t="n">
        <v>450</v>
      </c>
      <c r="C33" s="35" t="n">
        <v>0.0037455</v>
      </c>
      <c r="D33" s="35" t="n">
        <v>127.971</v>
      </c>
      <c r="E33" s="35" t="n">
        <v>13.483</v>
      </c>
      <c r="F33" s="35" t="n">
        <v>9.4</v>
      </c>
      <c r="G33" s="35" t="n">
        <v>-29.62</v>
      </c>
      <c r="H33" s="35" t="n">
        <v>115.17</v>
      </c>
      <c r="I33" s="35" t="n">
        <v>244.6</v>
      </c>
      <c r="J33" s="35" t="n">
        <v>5.344</v>
      </c>
      <c r="K33" s="35" t="n">
        <v>4.6</v>
      </c>
      <c r="L33" s="35" t="n">
        <v>0.0218</v>
      </c>
      <c r="M33" s="35" t="n">
        <v>1</v>
      </c>
      <c r="N33" s="186" t="s">
        <v>3418</v>
      </c>
      <c r="O33" s="35" t="n">
        <v>20240403</v>
      </c>
    </row>
    <row r="34" customFormat="false" ht="12.75" hidden="false" customHeight="true" outlineLevel="0" collapsed="false">
      <c r="A34" s="1" t="s">
        <v>3419</v>
      </c>
      <c r="B34" s="35" t="n">
        <v>450</v>
      </c>
      <c r="C34" s="35" t="n">
        <v>0.0037455</v>
      </c>
      <c r="D34" s="35" t="n">
        <v>308.257</v>
      </c>
      <c r="E34" s="35" t="n">
        <v>30.001</v>
      </c>
      <c r="F34" s="35" t="n">
        <v>9.59</v>
      </c>
      <c r="G34" s="35" t="n">
        <v>-32.15</v>
      </c>
      <c r="H34" s="35" t="n">
        <v>277.43</v>
      </c>
      <c r="I34" s="35" t="n">
        <v>295.3</v>
      </c>
      <c r="J34" s="35" t="n">
        <v>15.635</v>
      </c>
      <c r="K34" s="35" t="n">
        <v>5.6</v>
      </c>
      <c r="L34" s="35" t="n">
        <v>0.0529</v>
      </c>
      <c r="M34" s="35" t="n">
        <v>10</v>
      </c>
      <c r="N34" s="186" t="s">
        <v>3420</v>
      </c>
      <c r="O34" s="35" t="n">
        <v>20240418</v>
      </c>
    </row>
    <row r="35" customFormat="false" ht="12.75" hidden="false" customHeight="true" outlineLevel="0" collapsed="false">
      <c r="A35" s="1" t="s">
        <v>3421</v>
      </c>
      <c r="B35" s="35" t="n">
        <v>450</v>
      </c>
      <c r="C35" s="35" t="n">
        <v>0.0037455</v>
      </c>
      <c r="D35" s="35" t="n">
        <v>217.953</v>
      </c>
      <c r="E35" s="35" t="n">
        <v>23.443</v>
      </c>
      <c r="F35" s="35" t="n">
        <v>9.2</v>
      </c>
      <c r="G35" s="35" t="n">
        <v>-25.41</v>
      </c>
      <c r="H35" s="35" t="n">
        <v>196.16</v>
      </c>
      <c r="I35" s="35" t="n">
        <v>265.9</v>
      </c>
      <c r="J35" s="35" t="n">
        <v>10.153</v>
      </c>
      <c r="K35" s="35" t="n">
        <v>5.2</v>
      </c>
      <c r="L35" s="35" t="n">
        <v>0.0382</v>
      </c>
      <c r="M35" s="35" t="n">
        <v>1</v>
      </c>
      <c r="N35" s="186" t="s">
        <v>3422</v>
      </c>
      <c r="O35" s="35" t="n">
        <v>20240403</v>
      </c>
    </row>
    <row r="36" customFormat="false" ht="12.75" hidden="false" customHeight="true" outlineLevel="0" collapsed="false">
      <c r="A36" s="1" t="s">
        <v>3423</v>
      </c>
      <c r="B36" s="35" t="n">
        <v>450</v>
      </c>
      <c r="C36" s="35" t="n">
        <v>0.0037455</v>
      </c>
      <c r="D36" s="35" t="n">
        <v>89.436</v>
      </c>
      <c r="E36" s="35" t="n">
        <v>6.381</v>
      </c>
      <c r="F36" s="35" t="n">
        <v>7.65</v>
      </c>
      <c r="G36" s="35" t="n">
        <v>-26.11</v>
      </c>
      <c r="H36" s="35" t="n">
        <v>80.49</v>
      </c>
      <c r="I36" s="35" t="n">
        <v>368.3</v>
      </c>
      <c r="J36" s="35" t="n">
        <v>6.182</v>
      </c>
      <c r="K36" s="35" t="n">
        <v>7.7</v>
      </c>
      <c r="L36" s="35" t="n">
        <v>0.0168</v>
      </c>
      <c r="M36" s="35" t="n">
        <v>1</v>
      </c>
      <c r="N36" s="186" t="s">
        <v>3424</v>
      </c>
      <c r="O36" s="35" t="n">
        <v>20240418</v>
      </c>
    </row>
    <row r="37" customFormat="false" ht="12.75" hidden="false" customHeight="true" outlineLevel="0" collapsed="false">
      <c r="A37" s="1" t="s">
        <v>3425</v>
      </c>
      <c r="B37" s="35" t="n">
        <v>450</v>
      </c>
      <c r="C37" s="35" t="n">
        <v>0.0037455</v>
      </c>
      <c r="D37" s="35" t="n">
        <v>318.426</v>
      </c>
      <c r="E37" s="35" t="n">
        <v>28.755</v>
      </c>
      <c r="F37" s="35" t="n">
        <v>9.04</v>
      </c>
      <c r="G37" s="35" t="n">
        <v>-30.12</v>
      </c>
      <c r="H37" s="35" t="n">
        <v>286.59</v>
      </c>
      <c r="I37" s="35" t="n">
        <v>283.1</v>
      </c>
      <c r="J37" s="35" t="n">
        <v>16.009</v>
      </c>
      <c r="K37" s="35" t="n">
        <v>5.6</v>
      </c>
      <c r="L37" s="35" t="n">
        <v>0.0565</v>
      </c>
      <c r="M37" s="35" t="n">
        <v>10</v>
      </c>
      <c r="N37" s="186" t="s">
        <v>3426</v>
      </c>
      <c r="O37" s="35" t="n">
        <v>20240403</v>
      </c>
    </row>
    <row r="38" customFormat="false" ht="12.75" hidden="false" customHeight="true" outlineLevel="0" collapsed="false">
      <c r="A38" s="1" t="s">
        <v>3427</v>
      </c>
      <c r="B38" s="35" t="n">
        <v>450</v>
      </c>
      <c r="C38" s="35" t="n">
        <v>0.0037455</v>
      </c>
      <c r="D38" s="35" t="n">
        <v>142.008</v>
      </c>
      <c r="E38" s="35" t="n">
        <v>14.283</v>
      </c>
      <c r="F38" s="35" t="n">
        <v>9.01</v>
      </c>
      <c r="G38" s="35" t="n">
        <v>-26.08</v>
      </c>
      <c r="H38" s="35" t="n">
        <v>127.8</v>
      </c>
      <c r="I38" s="35" t="n">
        <v>249</v>
      </c>
      <c r="J38" s="35" t="n">
        <v>5.246</v>
      </c>
      <c r="K38" s="35" t="n">
        <v>4.1</v>
      </c>
      <c r="L38" s="35" t="n">
        <v>0.0211</v>
      </c>
      <c r="M38" s="35" t="n">
        <v>1</v>
      </c>
      <c r="N38" s="186" t="s">
        <v>3428</v>
      </c>
      <c r="O38" s="35" t="n">
        <v>20240403</v>
      </c>
    </row>
    <row r="39" customFormat="false" ht="12.75" hidden="false" customHeight="true" outlineLevel="0" collapsed="false">
      <c r="A39" s="1" t="s">
        <v>3429</v>
      </c>
      <c r="B39" s="35" t="n">
        <v>450</v>
      </c>
      <c r="C39" s="35" t="n">
        <v>0.0037455</v>
      </c>
      <c r="D39" s="35" t="n">
        <v>142.879</v>
      </c>
      <c r="E39" s="35" t="n">
        <v>13.779</v>
      </c>
      <c r="F39" s="35" t="n">
        <v>8.59</v>
      </c>
      <c r="G39" s="35" t="n">
        <v>-23.88</v>
      </c>
      <c r="H39" s="35" t="n">
        <v>128.59</v>
      </c>
      <c r="I39" s="35" t="n">
        <v>251.4</v>
      </c>
      <c r="J39" s="35" t="n">
        <v>5.991</v>
      </c>
      <c r="K39" s="35" t="n">
        <v>4.7</v>
      </c>
      <c r="L39" s="35" t="n">
        <v>0.0238</v>
      </c>
      <c r="M39" s="35" t="n">
        <v>1</v>
      </c>
      <c r="N39" s="186" t="s">
        <v>3430</v>
      </c>
      <c r="O39" s="35" t="n">
        <v>20240403</v>
      </c>
    </row>
    <row r="40" customFormat="false" ht="12.75" hidden="false" customHeight="true" outlineLevel="0" collapsed="false">
      <c r="A40" s="1" t="s">
        <v>3431</v>
      </c>
      <c r="B40" s="35" t="n">
        <v>450</v>
      </c>
      <c r="C40" s="35" t="n">
        <v>0.0037455</v>
      </c>
      <c r="D40" s="35" t="n">
        <v>187.738</v>
      </c>
      <c r="E40" s="35" t="n">
        <v>14.426</v>
      </c>
      <c r="F40" s="35" t="n">
        <v>7.65</v>
      </c>
      <c r="G40" s="35" t="n">
        <v>-23.77</v>
      </c>
      <c r="H40" s="35" t="n">
        <v>168.96</v>
      </c>
      <c r="I40" s="35" t="n">
        <v>281.5</v>
      </c>
      <c r="J40" s="35" t="n">
        <v>9.647</v>
      </c>
      <c r="K40" s="35" t="n">
        <v>5.7</v>
      </c>
      <c r="L40" s="35" t="n">
        <v>0.0343</v>
      </c>
      <c r="M40" s="35" t="n">
        <v>1</v>
      </c>
      <c r="N40" s="186" t="s">
        <v>3432</v>
      </c>
      <c r="O40" s="35" t="n">
        <v>20240403</v>
      </c>
    </row>
    <row r="41" customFormat="false" ht="12.75" hidden="false" customHeight="true" outlineLevel="0" collapsed="false">
      <c r="A41" s="1" t="s">
        <v>3433</v>
      </c>
      <c r="B41" s="35" t="n">
        <v>450</v>
      </c>
      <c r="C41" s="35" t="n">
        <v>0.0037455</v>
      </c>
      <c r="D41" s="35" t="n">
        <v>241.146</v>
      </c>
      <c r="E41" s="35" t="n">
        <v>22.049</v>
      </c>
      <c r="F41" s="35" t="n">
        <v>8.16</v>
      </c>
      <c r="G41" s="35" t="n">
        <v>-23.91</v>
      </c>
      <c r="H41" s="35" t="n">
        <v>217.03</v>
      </c>
      <c r="I41" s="35" t="n">
        <v>269.9</v>
      </c>
      <c r="J41" s="35" t="n">
        <v>10.105</v>
      </c>
      <c r="K41" s="35" t="n">
        <v>4.7</v>
      </c>
      <c r="L41" s="35" t="n">
        <v>0.0374</v>
      </c>
      <c r="M41" s="35" t="n">
        <v>1</v>
      </c>
      <c r="N41" s="186" t="s">
        <v>630</v>
      </c>
      <c r="O41" s="35" t="n">
        <v>20240403</v>
      </c>
    </row>
    <row r="42" customFormat="false" ht="12.75" hidden="false" customHeight="true" outlineLevel="0" collapsed="false">
      <c r="A42" s="1" t="s">
        <v>3434</v>
      </c>
      <c r="B42" s="35" t="n">
        <v>450</v>
      </c>
      <c r="C42" s="35" t="n">
        <v>0.0037455</v>
      </c>
      <c r="D42" s="35" t="n">
        <v>91.296</v>
      </c>
      <c r="E42" s="35" t="n">
        <v>11.476</v>
      </c>
      <c r="F42" s="35" t="n">
        <v>9.12</v>
      </c>
      <c r="G42" s="35" t="n">
        <v>-22.5</v>
      </c>
      <c r="H42" s="35" t="n">
        <v>82.16</v>
      </c>
      <c r="I42" s="35" t="n">
        <v>247.4</v>
      </c>
      <c r="J42" s="35" t="n">
        <v>3.773</v>
      </c>
      <c r="K42" s="35" t="n">
        <v>4.6</v>
      </c>
      <c r="L42" s="35" t="n">
        <v>0.0153</v>
      </c>
      <c r="M42" s="35" t="n">
        <v>1</v>
      </c>
      <c r="N42" s="186" t="s">
        <v>3435</v>
      </c>
      <c r="O42" s="35" t="n">
        <v>20240403</v>
      </c>
    </row>
    <row r="43" customFormat="false" ht="12.75" hidden="false" customHeight="true" outlineLevel="0" collapsed="false">
      <c r="A43" s="1" t="s">
        <v>3436</v>
      </c>
      <c r="B43" s="35" t="n">
        <v>450</v>
      </c>
      <c r="C43" s="35" t="n">
        <v>0.0037455</v>
      </c>
      <c r="D43" s="35" t="n">
        <v>182.883</v>
      </c>
      <c r="E43" s="35" t="n">
        <v>21.632</v>
      </c>
      <c r="F43" s="35" t="n">
        <v>9.72</v>
      </c>
      <c r="G43" s="35" t="n">
        <v>-27.01</v>
      </c>
      <c r="H43" s="35" t="n">
        <v>164.59</v>
      </c>
      <c r="I43" s="35" t="n">
        <v>231.1</v>
      </c>
      <c r="J43" s="35" t="n">
        <v>6.851</v>
      </c>
      <c r="K43" s="35" t="n">
        <v>4.2</v>
      </c>
      <c r="L43" s="35" t="n">
        <v>0.0296</v>
      </c>
      <c r="M43" s="35" t="n">
        <v>1</v>
      </c>
      <c r="N43" s="186" t="s">
        <v>3437</v>
      </c>
      <c r="O43" s="35" t="n">
        <v>20240403</v>
      </c>
    </row>
    <row r="44" customFormat="false" ht="12.75" hidden="false" customHeight="true" outlineLevel="0" collapsed="false">
      <c r="A44" s="1" t="s">
        <v>3438</v>
      </c>
      <c r="B44" s="35" t="n">
        <v>450</v>
      </c>
      <c r="C44" s="35" t="n">
        <v>0.0037455</v>
      </c>
      <c r="D44" s="35" t="n">
        <v>110.344</v>
      </c>
      <c r="E44" s="35" t="n">
        <v>9.941</v>
      </c>
      <c r="F44" s="35" t="n">
        <v>8.09</v>
      </c>
      <c r="G44" s="35" t="n">
        <v>-26.01</v>
      </c>
      <c r="H44" s="35" t="n">
        <v>99.31</v>
      </c>
      <c r="I44" s="35" t="n">
        <v>255.5</v>
      </c>
      <c r="J44" s="35" t="n">
        <v>5.137</v>
      </c>
      <c r="K44" s="35" t="n">
        <v>5.2</v>
      </c>
      <c r="L44" s="35" t="n">
        <v>0.0201</v>
      </c>
      <c r="M44" s="35" t="n">
        <v>1</v>
      </c>
      <c r="N44" s="186" t="s">
        <v>3439</v>
      </c>
      <c r="O44" s="35" t="n">
        <v>20240403</v>
      </c>
    </row>
    <row r="45" customFormat="false" ht="12.75" hidden="false" customHeight="true" outlineLevel="0" collapsed="false">
      <c r="A45" s="1" t="s">
        <v>3440</v>
      </c>
      <c r="B45" s="35" t="n">
        <v>450</v>
      </c>
      <c r="C45" s="35" t="n">
        <v>0.0037455</v>
      </c>
      <c r="D45" s="35" t="n">
        <v>141.135</v>
      </c>
      <c r="E45" s="35" t="n">
        <v>11.283</v>
      </c>
      <c r="F45" s="35" t="n">
        <v>7.05</v>
      </c>
      <c r="G45" s="35" t="n">
        <v>-21.97</v>
      </c>
      <c r="H45" s="35" t="n">
        <v>127.02</v>
      </c>
      <c r="I45" s="35" t="n">
        <v>271</v>
      </c>
      <c r="J45" s="35" t="n">
        <v>7.116</v>
      </c>
      <c r="K45" s="35" t="n">
        <v>5.6</v>
      </c>
      <c r="L45" s="35" t="n">
        <v>0.0263</v>
      </c>
      <c r="M45" s="35" t="n">
        <v>1</v>
      </c>
      <c r="N45" s="186" t="s">
        <v>2790</v>
      </c>
      <c r="O45" s="35" t="n">
        <v>20240403</v>
      </c>
    </row>
    <row r="46" customFormat="false" ht="12.75" hidden="false" customHeight="true" outlineLevel="0" collapsed="false">
      <c r="A46" s="1" t="s">
        <v>3441</v>
      </c>
      <c r="B46" s="35" t="n">
        <v>450</v>
      </c>
      <c r="C46" s="35" t="n">
        <v>0.0037455</v>
      </c>
      <c r="D46" s="35" t="n">
        <v>209.041</v>
      </c>
      <c r="E46" s="35" t="n">
        <v>19.204</v>
      </c>
      <c r="F46" s="35" t="n">
        <v>7.86</v>
      </c>
      <c r="G46" s="35" t="n">
        <v>-26.06</v>
      </c>
      <c r="H46" s="35" t="n">
        <v>188.14</v>
      </c>
      <c r="I46" s="35" t="n">
        <v>263.4</v>
      </c>
      <c r="J46" s="35" t="n">
        <v>11.198</v>
      </c>
      <c r="K46" s="35" t="n">
        <v>6</v>
      </c>
      <c r="L46" s="35" t="n">
        <v>0.0425</v>
      </c>
      <c r="M46" s="35" t="n">
        <v>1</v>
      </c>
      <c r="N46" s="186" t="s">
        <v>3442</v>
      </c>
      <c r="O46" s="35" t="n">
        <v>20240403</v>
      </c>
    </row>
    <row r="47" customFormat="false" ht="12.75" hidden="false" customHeight="true" outlineLevel="0" collapsed="false">
      <c r="A47" s="1" t="s">
        <v>3443</v>
      </c>
      <c r="B47" s="35" t="n">
        <v>450</v>
      </c>
      <c r="C47" s="35" t="n">
        <v>0.0037455</v>
      </c>
      <c r="D47" s="35" t="n">
        <v>318.671</v>
      </c>
      <c r="E47" s="35" t="n">
        <v>26.19</v>
      </c>
      <c r="F47" s="35" t="n">
        <v>8.19</v>
      </c>
      <c r="G47" s="35" t="n">
        <v>-23.82</v>
      </c>
      <c r="H47" s="35" t="n">
        <v>286.8</v>
      </c>
      <c r="I47" s="35" t="n">
        <v>258.8</v>
      </c>
      <c r="J47" s="35" t="n">
        <v>2.205</v>
      </c>
      <c r="K47" s="35" t="n">
        <v>0.8</v>
      </c>
      <c r="L47" s="35" t="n">
        <v>0.00852</v>
      </c>
      <c r="M47" s="35" t="n">
        <v>1</v>
      </c>
      <c r="N47" s="186" t="s">
        <v>3444</v>
      </c>
      <c r="O47" s="35" t="n">
        <v>20240403</v>
      </c>
    </row>
    <row r="48" customFormat="false" ht="12.75" hidden="false" customHeight="true" outlineLevel="0" collapsed="false">
      <c r="A48" s="1" t="s">
        <v>3445</v>
      </c>
      <c r="B48" s="35" t="n">
        <v>450</v>
      </c>
      <c r="C48" s="35" t="n">
        <v>0.0037455</v>
      </c>
      <c r="D48" s="35" t="n">
        <v>177.181</v>
      </c>
      <c r="E48" s="35" t="n">
        <v>16.468</v>
      </c>
      <c r="F48" s="35" t="n">
        <v>7.96</v>
      </c>
      <c r="G48" s="35" t="n">
        <v>-23.07</v>
      </c>
      <c r="H48" s="35" t="n">
        <v>159.46</v>
      </c>
      <c r="I48" s="35" t="n">
        <v>263.5</v>
      </c>
      <c r="J48" s="35" t="n">
        <v>8.757</v>
      </c>
      <c r="K48" s="35" t="n">
        <v>5.5</v>
      </c>
      <c r="L48" s="35" t="n">
        <v>0.0332</v>
      </c>
      <c r="M48" s="35" t="n">
        <v>1</v>
      </c>
      <c r="N48" s="186" t="s">
        <v>3446</v>
      </c>
      <c r="O48" s="35" t="n">
        <v>20240403</v>
      </c>
    </row>
    <row r="49" customFormat="false" ht="12.75" hidden="false" customHeight="true" outlineLevel="0" collapsed="false">
      <c r="A49" s="1" t="s">
        <v>3447</v>
      </c>
      <c r="B49" s="35" t="n">
        <v>450</v>
      </c>
      <c r="C49" s="35" t="n">
        <v>0.0037455</v>
      </c>
      <c r="D49" s="35" t="n">
        <v>168.117</v>
      </c>
      <c r="E49" s="35" t="n">
        <v>16.498</v>
      </c>
      <c r="F49" s="35" t="n">
        <v>8.47</v>
      </c>
      <c r="G49" s="35" t="n">
        <v>-24.25</v>
      </c>
      <c r="H49" s="35" t="n">
        <v>151.31</v>
      </c>
      <c r="I49" s="35" t="n">
        <v>255.8</v>
      </c>
      <c r="J49" s="35" t="n">
        <v>7.712</v>
      </c>
      <c r="K49" s="35" t="n">
        <v>5.1</v>
      </c>
      <c r="L49" s="35" t="n">
        <v>0.0302</v>
      </c>
      <c r="M49" s="35" t="n">
        <v>1</v>
      </c>
      <c r="N49" s="186" t="s">
        <v>3448</v>
      </c>
      <c r="O49" s="35" t="n">
        <v>20240403</v>
      </c>
    </row>
    <row r="50" customFormat="false" ht="12.75" hidden="false" customHeight="true" outlineLevel="0" collapsed="false">
      <c r="A50" s="1" t="s">
        <v>3449</v>
      </c>
      <c r="B50" s="35" t="n">
        <v>450</v>
      </c>
      <c r="C50" s="35" t="n">
        <v>0.0037455</v>
      </c>
      <c r="D50" s="35" t="n">
        <v>107.346</v>
      </c>
      <c r="E50" s="35" t="n">
        <v>12.034</v>
      </c>
      <c r="F50" s="35" t="n">
        <v>9.56</v>
      </c>
      <c r="G50" s="35" t="n">
        <v>-29.35</v>
      </c>
      <c r="H50" s="35" t="n">
        <v>96.61</v>
      </c>
      <c r="I50" s="35" t="n">
        <v>249.4</v>
      </c>
      <c r="J50" s="35" t="n">
        <v>5.053</v>
      </c>
      <c r="K50" s="35" t="n">
        <v>5.2</v>
      </c>
      <c r="L50" s="35" t="n">
        <v>0.0203</v>
      </c>
      <c r="M50" s="35" t="n">
        <v>1</v>
      </c>
      <c r="N50" s="186" t="s">
        <v>3450</v>
      </c>
      <c r="O50" s="35" t="n">
        <v>20240404</v>
      </c>
    </row>
    <row r="51" customFormat="false" ht="12.75" hidden="false" customHeight="true" outlineLevel="0" collapsed="false">
      <c r="A51" s="1" t="s">
        <v>3451</v>
      </c>
      <c r="B51" s="35" t="n">
        <v>450</v>
      </c>
      <c r="C51" s="35" t="n">
        <v>0.0037455</v>
      </c>
      <c r="D51" s="35" t="n">
        <v>204.276</v>
      </c>
      <c r="E51" s="35" t="n">
        <v>20.762</v>
      </c>
      <c r="F51" s="35" t="n">
        <v>8.99</v>
      </c>
      <c r="G51" s="35" t="n">
        <v>-29.28</v>
      </c>
      <c r="H51" s="35" t="n">
        <v>183.85</v>
      </c>
      <c r="I51" s="35" t="n">
        <v>264.5</v>
      </c>
      <c r="J51" s="35" t="n">
        <v>9.756</v>
      </c>
      <c r="K51" s="35" t="n">
        <v>5.3</v>
      </c>
      <c r="L51" s="35" t="n">
        <v>0.0369</v>
      </c>
      <c r="M51" s="35" t="n">
        <v>1</v>
      </c>
      <c r="N51" s="186" t="s">
        <v>3452</v>
      </c>
      <c r="O51" s="35" t="n">
        <v>20240404</v>
      </c>
    </row>
    <row r="52" customFormat="false" ht="12.75" hidden="false" customHeight="true" outlineLevel="0" collapsed="false">
      <c r="A52" s="1" t="s">
        <v>3453</v>
      </c>
      <c r="B52" s="35" t="n">
        <v>450</v>
      </c>
      <c r="C52" s="35" t="n">
        <v>0.0037455</v>
      </c>
      <c r="D52" s="35" t="n">
        <v>101.57</v>
      </c>
      <c r="E52" s="35" t="n">
        <v>10.424</v>
      </c>
      <c r="F52" s="35" t="n">
        <v>8.23</v>
      </c>
      <c r="G52" s="35" t="n">
        <v>-22.8</v>
      </c>
      <c r="H52" s="35" t="n">
        <v>91.41</v>
      </c>
      <c r="I52" s="35" t="n">
        <v>250.8</v>
      </c>
      <c r="J52" s="35" t="n">
        <v>5.095</v>
      </c>
      <c r="K52" s="35" t="n">
        <v>5.6</v>
      </c>
      <c r="L52" s="35" t="n">
        <v>0.0203</v>
      </c>
      <c r="M52" s="35" t="n">
        <v>1</v>
      </c>
      <c r="N52" s="186" t="s">
        <v>3454</v>
      </c>
      <c r="O52" s="35" t="n">
        <v>20240404</v>
      </c>
    </row>
    <row r="53" customFormat="false" ht="12.75" hidden="false" customHeight="true" outlineLevel="0" collapsed="false">
      <c r="A53" s="1" t="s">
        <v>3455</v>
      </c>
      <c r="B53" s="35" t="n">
        <v>450</v>
      </c>
      <c r="C53" s="35" t="n">
        <v>0.0037455</v>
      </c>
      <c r="D53" s="35" t="n">
        <v>151.08</v>
      </c>
      <c r="E53" s="35" t="n">
        <v>9.344</v>
      </c>
      <c r="F53" s="35" t="n">
        <v>7.44</v>
      </c>
      <c r="G53" s="35" t="n">
        <v>-28.37</v>
      </c>
      <c r="H53" s="35" t="n">
        <v>135.97</v>
      </c>
      <c r="I53" s="35" t="n">
        <v>392.4</v>
      </c>
      <c r="J53" s="35" t="n">
        <v>14.099</v>
      </c>
      <c r="K53" s="35" t="n">
        <v>10.4</v>
      </c>
      <c r="L53" s="35" t="n">
        <v>0.0359</v>
      </c>
      <c r="M53" s="35" t="n">
        <v>1</v>
      </c>
      <c r="N53" s="186" t="s">
        <v>3456</v>
      </c>
      <c r="O53" s="35" t="n">
        <v>20240404</v>
      </c>
    </row>
    <row r="54" customFormat="false" ht="12.75" hidden="false" customHeight="true" outlineLevel="0" collapsed="false">
      <c r="A54" s="1" t="s">
        <v>3457</v>
      </c>
      <c r="B54" s="35" t="n">
        <v>450</v>
      </c>
      <c r="C54" s="35" t="n">
        <v>0.0037455</v>
      </c>
      <c r="D54" s="35" t="n">
        <v>133.947</v>
      </c>
      <c r="E54" s="35" t="n">
        <v>14.376</v>
      </c>
      <c r="F54" s="35" t="n">
        <v>8.21</v>
      </c>
      <c r="G54" s="35" t="n">
        <v>-24.91</v>
      </c>
      <c r="H54" s="35" t="n">
        <v>120.55</v>
      </c>
      <c r="I54" s="35" t="n">
        <v>248.5</v>
      </c>
      <c r="J54" s="35" t="n">
        <v>6.165</v>
      </c>
      <c r="K54" s="35" t="n">
        <v>5.1</v>
      </c>
      <c r="L54" s="35" t="n">
        <v>0.0248</v>
      </c>
      <c r="M54" s="35" t="n">
        <v>1</v>
      </c>
      <c r="N54" s="186" t="s">
        <v>3458</v>
      </c>
      <c r="O54" s="35" t="n">
        <v>20240404</v>
      </c>
    </row>
    <row r="55" customFormat="false" ht="12.75" hidden="false" customHeight="true" outlineLevel="0" collapsed="false">
      <c r="A55" s="1" t="s">
        <v>3459</v>
      </c>
      <c r="B55" s="35" t="n">
        <v>450</v>
      </c>
      <c r="C55" s="35" t="n">
        <v>0.0037455</v>
      </c>
      <c r="D55" s="35" t="n">
        <v>112.109</v>
      </c>
      <c r="E55" s="35" t="n">
        <v>8.505</v>
      </c>
      <c r="F55" s="35" t="n">
        <v>7.3</v>
      </c>
      <c r="G55" s="35" t="n">
        <v>-26.92</v>
      </c>
      <c r="H55" s="35" t="n">
        <v>100.9</v>
      </c>
      <c r="I55" s="35" t="n">
        <v>263</v>
      </c>
      <c r="J55" s="35" t="n">
        <v>6.149</v>
      </c>
      <c r="K55" s="35" t="n">
        <v>6.1</v>
      </c>
      <c r="L55" s="35" t="n">
        <v>0.0234</v>
      </c>
      <c r="M55" s="35" t="n">
        <v>1</v>
      </c>
      <c r="N55" s="186" t="s">
        <v>3460</v>
      </c>
      <c r="O55" s="35" t="n">
        <v>20240404</v>
      </c>
    </row>
    <row r="56" customFormat="false" ht="12.75" hidden="false" customHeight="true" outlineLevel="0" collapsed="false">
      <c r="A56" s="1" t="s">
        <v>3461</v>
      </c>
      <c r="B56" s="35" t="n">
        <v>450</v>
      </c>
      <c r="C56" s="35" t="n">
        <v>0.0037455</v>
      </c>
      <c r="D56" s="35" t="n">
        <v>232.638</v>
      </c>
      <c r="E56" s="35" t="n">
        <v>21.755</v>
      </c>
      <c r="F56" s="35" t="n">
        <v>8.49</v>
      </c>
      <c r="G56" s="35" t="n">
        <v>-28.18</v>
      </c>
      <c r="H56" s="35" t="n">
        <v>209.37</v>
      </c>
      <c r="I56" s="35" t="n">
        <v>247.6</v>
      </c>
      <c r="J56" s="35" t="n">
        <v>9.001</v>
      </c>
      <c r="K56" s="35" t="n">
        <v>4.3</v>
      </c>
      <c r="L56" s="35" t="n">
        <v>0.0363</v>
      </c>
      <c r="M56" s="35" t="n">
        <v>1</v>
      </c>
      <c r="N56" s="186" t="s">
        <v>3462</v>
      </c>
      <c r="O56" s="35" t="n">
        <v>20240404</v>
      </c>
    </row>
    <row r="57" customFormat="false" ht="12.75" hidden="false" customHeight="true" outlineLevel="0" collapsed="false">
      <c r="A57" s="1" t="s">
        <v>3463</v>
      </c>
      <c r="B57" s="35" t="n">
        <v>450</v>
      </c>
      <c r="C57" s="35" t="n">
        <v>0.0037455</v>
      </c>
      <c r="D57" s="35" t="n">
        <v>218.693</v>
      </c>
      <c r="E57" s="35" t="n">
        <v>25.753</v>
      </c>
      <c r="F57" s="35" t="n">
        <v>9.86</v>
      </c>
      <c r="G57" s="35" t="n">
        <v>-28.72</v>
      </c>
      <c r="H57" s="35" t="n">
        <v>196.82</v>
      </c>
      <c r="I57" s="35" t="n">
        <v>249.6</v>
      </c>
      <c r="J57" s="35" t="n">
        <v>11.038</v>
      </c>
      <c r="K57" s="35" t="n">
        <v>5.6</v>
      </c>
      <c r="L57" s="35" t="n">
        <v>0.0442</v>
      </c>
      <c r="M57" s="35" t="n">
        <v>1</v>
      </c>
      <c r="N57" s="186" t="s">
        <v>3464</v>
      </c>
      <c r="O57" s="35" t="n">
        <v>20240404</v>
      </c>
    </row>
    <row r="58" customFormat="false" ht="12.75" hidden="false" customHeight="true" outlineLevel="0" collapsed="false">
      <c r="A58" s="1" t="s">
        <v>3465</v>
      </c>
      <c r="B58" s="35" t="n">
        <v>450</v>
      </c>
      <c r="C58" s="35" t="n">
        <v>0.0037455</v>
      </c>
      <c r="D58" s="35" t="n">
        <v>143.932</v>
      </c>
      <c r="E58" s="35" t="n">
        <v>14.339</v>
      </c>
      <c r="F58" s="35" t="n">
        <v>8.21</v>
      </c>
      <c r="G58" s="35" t="n">
        <v>-26.84</v>
      </c>
      <c r="H58" s="35" t="n">
        <v>129.54</v>
      </c>
      <c r="I58" s="35" t="n">
        <v>246.8</v>
      </c>
      <c r="J58" s="35" t="n">
        <v>6.656</v>
      </c>
      <c r="K58" s="35" t="n">
        <v>5.1</v>
      </c>
      <c r="L58" s="35" t="n">
        <v>0.027</v>
      </c>
      <c r="M58" s="35" t="n">
        <v>1</v>
      </c>
      <c r="N58" s="186" t="s">
        <v>3466</v>
      </c>
      <c r="O58" s="35" t="n">
        <v>20240404</v>
      </c>
    </row>
    <row r="59" customFormat="false" ht="12.75" hidden="false" customHeight="true" outlineLevel="0" collapsed="false">
      <c r="A59" s="1" t="s">
        <v>3467</v>
      </c>
      <c r="B59" s="35" t="n">
        <v>450</v>
      </c>
      <c r="C59" s="35" t="n">
        <v>0.0037455</v>
      </c>
      <c r="D59" s="35" t="n">
        <v>243.103</v>
      </c>
      <c r="E59" s="35" t="n">
        <v>22.619</v>
      </c>
      <c r="F59" s="35" t="n">
        <v>8.45</v>
      </c>
      <c r="G59" s="35" t="n">
        <v>-25.82</v>
      </c>
      <c r="H59" s="35" t="n">
        <v>218.8</v>
      </c>
      <c r="I59" s="35" t="n">
        <v>273.8</v>
      </c>
      <c r="J59" s="35" t="n">
        <v>9.868</v>
      </c>
      <c r="K59" s="35" t="n">
        <v>4.5</v>
      </c>
      <c r="L59" s="35" t="n">
        <v>0.036</v>
      </c>
      <c r="M59" s="35" t="n">
        <v>1</v>
      </c>
      <c r="N59" s="186" t="s">
        <v>1391</v>
      </c>
      <c r="O59" s="35" t="n">
        <v>20240404</v>
      </c>
    </row>
    <row r="60" customFormat="false" ht="12.75" hidden="false" customHeight="true" outlineLevel="0" collapsed="false">
      <c r="A60" s="1" t="s">
        <v>3468</v>
      </c>
      <c r="B60" s="35" t="n">
        <v>450</v>
      </c>
      <c r="C60" s="35" t="n">
        <v>0.0037455</v>
      </c>
      <c r="D60" s="35" t="n">
        <v>198.118</v>
      </c>
      <c r="E60" s="35" t="n">
        <v>17.609</v>
      </c>
      <c r="F60" s="35" t="n">
        <v>8.19</v>
      </c>
      <c r="G60" s="35" t="n">
        <v>-28.1</v>
      </c>
      <c r="H60" s="35" t="n">
        <v>178.31</v>
      </c>
      <c r="I60" s="35" t="n">
        <v>280.5</v>
      </c>
      <c r="J60" s="35" t="n">
        <v>10.661</v>
      </c>
      <c r="K60" s="35" t="n">
        <v>6</v>
      </c>
      <c r="L60" s="35" t="n">
        <v>0.038</v>
      </c>
      <c r="M60" s="35" t="n">
        <v>1</v>
      </c>
      <c r="N60" s="186" t="s">
        <v>3469</v>
      </c>
      <c r="O60" s="35" t="n">
        <v>20240404</v>
      </c>
    </row>
    <row r="61" customFormat="false" ht="12.75" hidden="false" customHeight="true" outlineLevel="0" collapsed="false">
      <c r="A61" s="1" t="s">
        <v>3470</v>
      </c>
      <c r="B61" s="35" t="n">
        <v>450</v>
      </c>
      <c r="C61" s="35" t="n">
        <v>0.0037455</v>
      </c>
      <c r="D61" s="35" t="n">
        <v>202.16</v>
      </c>
      <c r="E61" s="35" t="n">
        <v>19.818</v>
      </c>
      <c r="F61" s="35" t="n">
        <v>8.13</v>
      </c>
      <c r="G61" s="35" t="n">
        <v>-23.44</v>
      </c>
      <c r="H61" s="35" t="n">
        <v>181.95</v>
      </c>
      <c r="I61" s="35" t="n">
        <v>268.1</v>
      </c>
      <c r="J61" s="35" t="n">
        <v>11.163</v>
      </c>
      <c r="K61" s="35" t="n">
        <v>6.1</v>
      </c>
      <c r="L61" s="35" t="n">
        <v>0.0416</v>
      </c>
      <c r="M61" s="35" t="n">
        <v>1</v>
      </c>
      <c r="N61" s="186" t="s">
        <v>3471</v>
      </c>
      <c r="O61" s="35" t="n">
        <v>20240404</v>
      </c>
    </row>
    <row r="62" customFormat="false" ht="12.75" hidden="false" customHeight="true" outlineLevel="0" collapsed="false">
      <c r="A62" s="1" t="s">
        <v>3472</v>
      </c>
      <c r="B62" s="35" t="n">
        <v>450</v>
      </c>
      <c r="C62" s="35" t="n">
        <v>0.0037455</v>
      </c>
      <c r="D62" s="35" t="n">
        <v>22.294</v>
      </c>
      <c r="E62" s="35" t="n">
        <v>2.636</v>
      </c>
      <c r="F62" s="35" t="n">
        <v>10.48</v>
      </c>
      <c r="G62" s="35" t="n">
        <v>-30.27</v>
      </c>
      <c r="H62" s="35" t="n">
        <v>20.06</v>
      </c>
      <c r="I62" s="35" t="n">
        <v>249.8</v>
      </c>
      <c r="J62" s="35" t="n">
        <v>1.496</v>
      </c>
      <c r="K62" s="35" t="n">
        <v>7.5</v>
      </c>
      <c r="L62" s="35" t="n">
        <v>0.00599</v>
      </c>
      <c r="M62" s="35" t="n">
        <v>1</v>
      </c>
      <c r="N62" s="186" t="s">
        <v>3473</v>
      </c>
      <c r="O62" s="35" t="n">
        <v>20240404</v>
      </c>
    </row>
    <row r="63" customFormat="false" ht="12.75" hidden="false" customHeight="true" outlineLevel="0" collapsed="false">
      <c r="A63" s="1" t="s">
        <v>3474</v>
      </c>
      <c r="B63" s="35" t="n">
        <v>450</v>
      </c>
      <c r="C63" s="35" t="n">
        <v>0.0037455</v>
      </c>
      <c r="D63" s="35" t="n">
        <v>309.704</v>
      </c>
      <c r="E63" s="35" t="n">
        <v>27.498</v>
      </c>
      <c r="F63" s="35" t="n">
        <v>7.55</v>
      </c>
      <c r="G63" s="35" t="n">
        <v>-23.78</v>
      </c>
      <c r="H63" s="35" t="n">
        <v>278.74</v>
      </c>
      <c r="I63" s="35" t="n">
        <v>195.1</v>
      </c>
      <c r="J63" s="35" t="n">
        <v>2.099</v>
      </c>
      <c r="K63" s="35" t="n">
        <v>0.8</v>
      </c>
      <c r="L63" s="35" t="n">
        <v>0.0108</v>
      </c>
      <c r="M63" s="35" t="n">
        <v>1</v>
      </c>
      <c r="N63" s="186" t="s">
        <v>3475</v>
      </c>
      <c r="O63" s="35" t="n">
        <v>20240404</v>
      </c>
    </row>
    <row r="64" customFormat="false" ht="12.75" hidden="false" customHeight="true" outlineLevel="0" collapsed="false">
      <c r="A64" s="1" t="s">
        <v>3476</v>
      </c>
      <c r="B64" s="35" t="n">
        <v>450</v>
      </c>
      <c r="C64" s="35" t="n">
        <v>0.0037455</v>
      </c>
      <c r="D64" s="35" t="n">
        <v>182.379</v>
      </c>
      <c r="E64" s="35" t="n">
        <v>15.545</v>
      </c>
      <c r="F64" s="35" t="n">
        <v>7.5</v>
      </c>
      <c r="G64" s="35" t="n">
        <v>-23.79</v>
      </c>
      <c r="H64" s="35" t="n">
        <v>164.14</v>
      </c>
      <c r="I64" s="35" t="n">
        <v>282.6</v>
      </c>
      <c r="J64" s="35" t="n">
        <v>10.073</v>
      </c>
      <c r="K64" s="35" t="n">
        <v>6.1</v>
      </c>
      <c r="L64" s="35" t="n">
        <v>0.0356</v>
      </c>
      <c r="M64" s="35" t="n">
        <v>1</v>
      </c>
      <c r="N64" s="186" t="s">
        <v>3477</v>
      </c>
      <c r="O64" s="35" t="n">
        <v>20240404</v>
      </c>
    </row>
    <row r="65" customFormat="false" ht="12.75" hidden="false" customHeight="true" outlineLevel="0" collapsed="false">
      <c r="A65" s="1" t="s">
        <v>3478</v>
      </c>
      <c r="B65" s="35" t="n">
        <v>450</v>
      </c>
      <c r="C65" s="35" t="n">
        <v>0.0037455</v>
      </c>
      <c r="D65" s="35" t="n">
        <v>174.078</v>
      </c>
      <c r="E65" s="35" t="n">
        <v>15.878</v>
      </c>
      <c r="F65" s="35" t="n">
        <v>8.68</v>
      </c>
      <c r="G65" s="35" t="n">
        <v>-26.05</v>
      </c>
      <c r="H65" s="35" t="n">
        <v>156.67</v>
      </c>
      <c r="I65" s="35" t="n">
        <v>277.5</v>
      </c>
      <c r="J65" s="35" t="n">
        <v>9.406</v>
      </c>
      <c r="K65" s="35" t="n">
        <v>6</v>
      </c>
      <c r="L65" s="35" t="n">
        <v>0.0339</v>
      </c>
      <c r="M65" s="35" t="n">
        <v>1</v>
      </c>
      <c r="N65" s="186" t="s">
        <v>3479</v>
      </c>
      <c r="O65" s="35" t="n">
        <v>20240404</v>
      </c>
    </row>
    <row r="66" customFormat="false" ht="12.75" hidden="false" customHeight="true" outlineLevel="0" collapsed="false">
      <c r="A66" s="1" t="s">
        <v>3480</v>
      </c>
      <c r="B66" s="35" t="n">
        <v>450</v>
      </c>
      <c r="C66" s="35" t="n">
        <v>0.0037455</v>
      </c>
      <c r="D66" s="35" t="n">
        <v>207.89</v>
      </c>
      <c r="E66" s="35" t="n">
        <v>18.287</v>
      </c>
      <c r="F66" s="35" t="n">
        <v>7.51</v>
      </c>
      <c r="G66" s="35" t="n">
        <v>-21.75</v>
      </c>
      <c r="H66" s="35" t="n">
        <v>187.1</v>
      </c>
      <c r="I66" s="35" t="n">
        <v>271.8</v>
      </c>
      <c r="J66" s="35" t="n">
        <v>10.073</v>
      </c>
      <c r="K66" s="35" t="n">
        <v>5.4</v>
      </c>
      <c r="L66" s="35" t="n">
        <v>0.0371</v>
      </c>
      <c r="M66" s="35" t="n">
        <v>1</v>
      </c>
      <c r="N66" s="186" t="s">
        <v>3481</v>
      </c>
      <c r="O66" s="35" t="n">
        <v>20240404</v>
      </c>
    </row>
    <row r="67" customFormat="false" ht="12.75" hidden="false" customHeight="true" outlineLevel="0" collapsed="false">
      <c r="A67" s="1" t="s">
        <v>3482</v>
      </c>
      <c r="B67" s="35" t="n">
        <v>450</v>
      </c>
      <c r="C67" s="35" t="n">
        <v>0.0037455</v>
      </c>
      <c r="D67" s="35" t="n">
        <v>33.235</v>
      </c>
      <c r="E67" s="35" t="n">
        <v>3.169</v>
      </c>
      <c r="F67" s="35" t="n">
        <v>7.99</v>
      </c>
      <c r="G67" s="35" t="n">
        <v>-25.83</v>
      </c>
      <c r="H67" s="35" t="n">
        <v>29.91</v>
      </c>
      <c r="I67" s="35" t="n">
        <v>275.5</v>
      </c>
      <c r="J67" s="35" t="n">
        <v>1.884</v>
      </c>
      <c r="K67" s="35" t="n">
        <v>6.3</v>
      </c>
      <c r="L67" s="35" t="n">
        <v>0.00684</v>
      </c>
      <c r="M67" s="35" t="n">
        <v>1</v>
      </c>
      <c r="N67" s="186" t="s">
        <v>3483</v>
      </c>
      <c r="O67" s="35" t="n">
        <v>20240404</v>
      </c>
    </row>
    <row r="68" customFormat="false" ht="12.75" hidden="false" customHeight="true" outlineLevel="0" collapsed="false">
      <c r="A68" s="1" t="s">
        <v>3484</v>
      </c>
      <c r="B68" s="35" t="n">
        <v>450</v>
      </c>
      <c r="C68" s="35" t="n">
        <v>0.0037455</v>
      </c>
      <c r="D68" s="35" t="n">
        <v>228.337</v>
      </c>
      <c r="E68" s="35" t="n">
        <v>22.915</v>
      </c>
      <c r="F68" s="35" t="n">
        <v>8.38</v>
      </c>
      <c r="G68" s="35" t="n">
        <v>-23.58</v>
      </c>
      <c r="H68" s="35" t="n">
        <v>205.5</v>
      </c>
      <c r="I68" s="35" t="n">
        <v>252.5</v>
      </c>
      <c r="J68" s="35" t="n">
        <v>9.039</v>
      </c>
      <c r="K68" s="35" t="n">
        <v>4.4</v>
      </c>
      <c r="L68" s="35" t="n">
        <v>0.0358</v>
      </c>
      <c r="M68" s="35" t="n">
        <v>1</v>
      </c>
      <c r="N68" s="186" t="s">
        <v>3485</v>
      </c>
      <c r="O68" s="35" t="n">
        <v>20240404</v>
      </c>
    </row>
    <row r="69" customFormat="false" ht="12.75" hidden="false" customHeight="true" outlineLevel="0" collapsed="false">
      <c r="A69" s="1" t="s">
        <v>3486</v>
      </c>
      <c r="B69" s="35" t="n">
        <v>450</v>
      </c>
      <c r="C69" s="35" t="n">
        <v>0.0037455</v>
      </c>
      <c r="D69" s="35" t="n">
        <v>136.946</v>
      </c>
      <c r="E69" s="35" t="n">
        <v>12.735</v>
      </c>
      <c r="F69" s="35" t="n">
        <v>7.65</v>
      </c>
      <c r="G69" s="35" t="n">
        <v>-20.53</v>
      </c>
      <c r="H69" s="35" t="n">
        <v>123.25</v>
      </c>
      <c r="I69" s="35" t="n">
        <v>266.1</v>
      </c>
      <c r="J69" s="35" t="n">
        <v>6.683</v>
      </c>
      <c r="K69" s="35" t="n">
        <v>5.4</v>
      </c>
      <c r="L69" s="35" t="n">
        <v>0.0251</v>
      </c>
      <c r="M69" s="35" t="n">
        <v>1</v>
      </c>
      <c r="N69" s="186" t="s">
        <v>3487</v>
      </c>
      <c r="O69" s="35" t="n">
        <v>20240404</v>
      </c>
    </row>
    <row r="70" customFormat="false" ht="12.75" hidden="false" customHeight="true" outlineLevel="0" collapsed="false">
      <c r="A70" s="1" t="s">
        <v>3488</v>
      </c>
      <c r="B70" s="35" t="n">
        <v>450</v>
      </c>
      <c r="C70" s="35" t="n">
        <v>0.0037455</v>
      </c>
      <c r="D70" s="35" t="n">
        <v>125.114</v>
      </c>
      <c r="E70" s="35" t="n">
        <v>13.562</v>
      </c>
      <c r="F70" s="35" t="n">
        <v>9.45</v>
      </c>
      <c r="G70" s="35" t="n">
        <v>-27.11</v>
      </c>
      <c r="H70" s="35" t="n">
        <v>112.6</v>
      </c>
      <c r="I70" s="35" t="n">
        <v>251.8</v>
      </c>
      <c r="J70" s="35" t="n">
        <v>6.094</v>
      </c>
      <c r="K70" s="35" t="n">
        <v>5.4</v>
      </c>
      <c r="L70" s="35" t="n">
        <v>0.0242</v>
      </c>
      <c r="M70" s="35" t="n">
        <v>1</v>
      </c>
      <c r="N70" s="186" t="s">
        <v>3489</v>
      </c>
      <c r="O70" s="35" t="n">
        <v>20240405</v>
      </c>
    </row>
    <row r="71" customFormat="false" ht="12.75" hidden="false" customHeight="true" outlineLevel="0" collapsed="false">
      <c r="A71" s="1" t="s">
        <v>3490</v>
      </c>
      <c r="B71" s="35" t="n">
        <v>450</v>
      </c>
      <c r="C71" s="35" t="n">
        <v>0.0037455</v>
      </c>
      <c r="D71" s="35" t="n">
        <v>195.597</v>
      </c>
      <c r="E71" s="35" t="n">
        <v>17.361</v>
      </c>
      <c r="F71" s="35" t="n">
        <v>7.27</v>
      </c>
      <c r="G71" s="35" t="n">
        <v>-22.33</v>
      </c>
      <c r="H71" s="35" t="n">
        <v>176.04</v>
      </c>
      <c r="I71" s="35" t="n">
        <v>280.8</v>
      </c>
      <c r="J71" s="35" t="n">
        <v>11.198</v>
      </c>
      <c r="K71" s="35" t="n">
        <v>6.4</v>
      </c>
      <c r="L71" s="35" t="n">
        <v>0.0399</v>
      </c>
      <c r="M71" s="35" t="n">
        <v>1</v>
      </c>
      <c r="N71" s="186" t="s">
        <v>3491</v>
      </c>
      <c r="O71" s="35" t="n">
        <v>20240405</v>
      </c>
    </row>
    <row r="72" customFormat="false" ht="12.75" hidden="false" customHeight="true" outlineLevel="0" collapsed="false">
      <c r="A72" s="1" t="s">
        <v>3492</v>
      </c>
      <c r="B72" s="35" t="n">
        <v>450</v>
      </c>
      <c r="C72" s="35" t="n">
        <v>0.0037455</v>
      </c>
      <c r="D72" s="35" t="n">
        <v>173.088</v>
      </c>
      <c r="E72" s="35" t="n">
        <v>15.929</v>
      </c>
      <c r="F72" s="35" t="n">
        <v>8.32</v>
      </c>
      <c r="G72" s="35" t="n">
        <v>-28</v>
      </c>
      <c r="H72" s="35" t="n">
        <v>155.78</v>
      </c>
      <c r="I72" s="35" t="n">
        <v>258.3</v>
      </c>
      <c r="J72" s="35" t="n">
        <v>8.746</v>
      </c>
      <c r="K72" s="35" t="n">
        <v>5.6</v>
      </c>
      <c r="L72" s="35" t="n">
        <v>0.0339</v>
      </c>
      <c r="M72" s="35" t="n">
        <v>1</v>
      </c>
      <c r="N72" s="186" t="s">
        <v>3493</v>
      </c>
      <c r="O72" s="35" t="n">
        <v>20240405</v>
      </c>
    </row>
    <row r="73" customFormat="false" ht="12.75" hidden="false" customHeight="true" outlineLevel="0" collapsed="false">
      <c r="A73" s="1" t="s">
        <v>3494</v>
      </c>
      <c r="B73" s="35" t="n">
        <v>450</v>
      </c>
      <c r="C73" s="35" t="n">
        <v>0.0037455</v>
      </c>
      <c r="D73" s="35" t="n">
        <v>26.484</v>
      </c>
      <c r="E73" s="35" t="n">
        <v>2.019</v>
      </c>
      <c r="F73" s="35" t="n">
        <v>6.85</v>
      </c>
      <c r="G73" s="35" t="n">
        <v>-22.48</v>
      </c>
      <c r="H73" s="35" t="n">
        <v>23.83</v>
      </c>
      <c r="I73" s="35" t="n">
        <v>284.3</v>
      </c>
      <c r="J73" s="35" t="n">
        <v>1.395</v>
      </c>
      <c r="K73" s="35" t="n">
        <v>5.9</v>
      </c>
      <c r="L73" s="35" t="n">
        <v>0.00491</v>
      </c>
      <c r="M73" s="35" t="n">
        <v>1</v>
      </c>
      <c r="N73" s="186" t="s">
        <v>3495</v>
      </c>
      <c r="O73" s="35" t="n">
        <v>20240405</v>
      </c>
    </row>
    <row r="74" customFormat="false" ht="12.75" hidden="false" customHeight="true" outlineLevel="0" collapsed="false">
      <c r="A74" s="1" t="s">
        <v>3496</v>
      </c>
      <c r="B74" s="35" t="n">
        <v>450</v>
      </c>
      <c r="C74" s="35" t="n">
        <v>0.0037455</v>
      </c>
      <c r="D74" s="35" t="n">
        <v>124.296</v>
      </c>
      <c r="E74" s="35" t="n">
        <v>12.615</v>
      </c>
      <c r="F74" s="35" t="n">
        <v>8.43</v>
      </c>
      <c r="G74" s="35" t="n">
        <v>-26.59</v>
      </c>
      <c r="H74" s="35" t="n">
        <v>111.87</v>
      </c>
      <c r="I74" s="35" t="n">
        <v>248.4</v>
      </c>
      <c r="J74" s="35" t="n">
        <v>6.129</v>
      </c>
      <c r="K74" s="35" t="n">
        <v>5.5</v>
      </c>
      <c r="L74" s="35" t="n">
        <v>0.0247</v>
      </c>
      <c r="M74" s="35" t="n">
        <v>1</v>
      </c>
      <c r="N74" s="186" t="s">
        <v>3497</v>
      </c>
      <c r="O74" s="35" t="n">
        <v>20240405</v>
      </c>
    </row>
    <row r="75" customFormat="false" ht="12.75" hidden="false" customHeight="true" outlineLevel="0" collapsed="false">
      <c r="A75" s="1" t="s">
        <v>3498</v>
      </c>
      <c r="B75" s="35" t="n">
        <v>450</v>
      </c>
      <c r="C75" s="35" t="n">
        <v>0.0037455</v>
      </c>
      <c r="D75" s="35" t="n">
        <v>256.768</v>
      </c>
      <c r="E75" s="35" t="n">
        <v>24.684</v>
      </c>
      <c r="F75" s="35" t="n">
        <v>8.49</v>
      </c>
      <c r="G75" s="35" t="n">
        <v>-26.63</v>
      </c>
      <c r="H75" s="35" t="n">
        <v>231.09</v>
      </c>
      <c r="I75" s="35" t="n">
        <v>279</v>
      </c>
      <c r="J75" s="35" t="n">
        <v>8.089</v>
      </c>
      <c r="K75" s="35" t="n">
        <v>3.5</v>
      </c>
      <c r="L75" s="35" t="n">
        <v>0.029</v>
      </c>
      <c r="M75" s="35" t="n">
        <v>1</v>
      </c>
      <c r="N75" s="186" t="s">
        <v>3499</v>
      </c>
      <c r="O75" s="35" t="n">
        <v>20240405</v>
      </c>
    </row>
    <row r="76" customFormat="false" ht="12.75" hidden="false" customHeight="true" outlineLevel="0" collapsed="false">
      <c r="A76" s="1" t="s">
        <v>3500</v>
      </c>
      <c r="B76" s="35" t="n">
        <v>450</v>
      </c>
      <c r="C76" s="35" t="n">
        <v>0.0037455</v>
      </c>
      <c r="D76" s="35" t="n">
        <v>168.021</v>
      </c>
      <c r="E76" s="35" t="n">
        <v>15.45</v>
      </c>
      <c r="F76" s="35" t="n">
        <v>8.03</v>
      </c>
      <c r="G76" s="35" t="n">
        <v>-24.32</v>
      </c>
      <c r="H76" s="35" t="n">
        <v>151.22</v>
      </c>
      <c r="I76" s="35" t="n">
        <v>279.2</v>
      </c>
      <c r="J76" s="35" t="n">
        <v>9.607</v>
      </c>
      <c r="K76" s="35" t="n">
        <v>6.4</v>
      </c>
      <c r="L76" s="35" t="n">
        <v>0.0344</v>
      </c>
      <c r="M76" s="35" t="n">
        <v>1</v>
      </c>
      <c r="N76" s="186" t="s">
        <v>3501</v>
      </c>
      <c r="O76" s="35" t="n">
        <v>20240405</v>
      </c>
    </row>
    <row r="77" customFormat="false" ht="12.75" hidden="false" customHeight="true" outlineLevel="0" collapsed="false">
      <c r="A77" s="1" t="s">
        <v>3502</v>
      </c>
      <c r="B77" s="35" t="n">
        <v>450</v>
      </c>
      <c r="C77" s="35" t="n">
        <v>0.0037455</v>
      </c>
      <c r="D77" s="35" t="n">
        <v>177.604</v>
      </c>
      <c r="E77" s="35" t="n">
        <v>21.333</v>
      </c>
      <c r="F77" s="35" t="n">
        <v>9.64</v>
      </c>
      <c r="G77" s="35" t="n">
        <v>-25.99</v>
      </c>
      <c r="H77" s="35" t="n">
        <v>159.84</v>
      </c>
      <c r="I77" s="35" t="n">
        <v>258.6</v>
      </c>
      <c r="J77" s="35" t="n">
        <v>8.802</v>
      </c>
      <c r="K77" s="35" t="n">
        <v>5.5</v>
      </c>
      <c r="L77" s="35" t="n">
        <v>0.034</v>
      </c>
      <c r="M77" s="35" t="n">
        <v>1</v>
      </c>
      <c r="N77" s="186" t="s">
        <v>3503</v>
      </c>
      <c r="O77" s="35" t="n">
        <v>20240405</v>
      </c>
    </row>
    <row r="78" customFormat="false" ht="12.75" hidden="false" customHeight="true" outlineLevel="0" collapsed="false">
      <c r="A78" s="1" t="s">
        <v>3504</v>
      </c>
      <c r="B78" s="35" t="n">
        <v>450</v>
      </c>
      <c r="C78" s="35" t="n">
        <v>0.0037455</v>
      </c>
      <c r="D78" s="35" t="n">
        <v>135.337</v>
      </c>
      <c r="E78" s="35" t="n">
        <v>13.972</v>
      </c>
      <c r="F78" s="35" t="n">
        <v>8.72</v>
      </c>
      <c r="G78" s="35" t="n">
        <v>-27.26</v>
      </c>
      <c r="H78" s="35" t="n">
        <v>121.8</v>
      </c>
      <c r="I78" s="35" t="n">
        <v>254.4</v>
      </c>
      <c r="J78" s="35" t="n">
        <v>7.111</v>
      </c>
      <c r="K78" s="35" t="n">
        <v>5.8</v>
      </c>
      <c r="L78" s="35" t="n">
        <v>0.0279</v>
      </c>
      <c r="M78" s="35" t="n">
        <v>1</v>
      </c>
      <c r="N78" s="186" t="s">
        <v>3505</v>
      </c>
      <c r="O78" s="35" t="n">
        <v>20240405</v>
      </c>
    </row>
    <row r="79" customFormat="false" ht="12.75" hidden="false" customHeight="true" outlineLevel="0" collapsed="false">
      <c r="A79" s="1" t="s">
        <v>3506</v>
      </c>
      <c r="B79" s="35" t="n">
        <v>450</v>
      </c>
      <c r="C79" s="35" t="n">
        <v>0.0037455</v>
      </c>
      <c r="D79" s="35" t="n">
        <v>116.826</v>
      </c>
      <c r="E79" s="35" t="n">
        <v>10.275</v>
      </c>
      <c r="F79" s="35" t="n">
        <v>7.97</v>
      </c>
      <c r="G79" s="35" t="n">
        <v>-27.46</v>
      </c>
      <c r="H79" s="35" t="n">
        <v>105.14</v>
      </c>
      <c r="I79" s="35" t="n">
        <v>264.4</v>
      </c>
      <c r="J79" s="35" t="n">
        <v>6.043</v>
      </c>
      <c r="K79" s="35" t="n">
        <v>5.7</v>
      </c>
      <c r="L79" s="35" t="n">
        <v>0.0229</v>
      </c>
      <c r="M79" s="35" t="n">
        <v>1</v>
      </c>
      <c r="N79" s="186" t="s">
        <v>3367</v>
      </c>
      <c r="O79" s="35" t="n">
        <v>20240405</v>
      </c>
    </row>
    <row r="80" customFormat="false" ht="12.75" hidden="false" customHeight="true" outlineLevel="0" collapsed="false">
      <c r="A80" s="1" t="s">
        <v>3507</v>
      </c>
      <c r="B80" s="35" t="n">
        <v>450</v>
      </c>
      <c r="C80" s="35" t="n">
        <v>0.0037455</v>
      </c>
      <c r="D80" s="35" t="n">
        <v>306.171</v>
      </c>
      <c r="E80" s="35" t="n">
        <v>39.473</v>
      </c>
      <c r="F80" s="35" t="n">
        <v>8.74</v>
      </c>
      <c r="G80" s="35" t="n">
        <v>-22.52</v>
      </c>
      <c r="H80" s="35" t="n">
        <v>275.56</v>
      </c>
      <c r="I80" s="35" t="n">
        <v>158.8</v>
      </c>
      <c r="J80" s="35" t="n">
        <v>1.742</v>
      </c>
      <c r="K80" s="35" t="n">
        <v>0.6</v>
      </c>
      <c r="L80" s="35" t="n">
        <v>0.011</v>
      </c>
      <c r="M80" s="35" t="n">
        <v>1</v>
      </c>
      <c r="N80" s="186" t="s">
        <v>1314</v>
      </c>
      <c r="O80" s="35" t="n">
        <v>20240405</v>
      </c>
    </row>
    <row r="81" customFormat="false" ht="12.75" hidden="false" customHeight="true" outlineLevel="0" collapsed="false">
      <c r="A81" s="1" t="s">
        <v>3508</v>
      </c>
      <c r="B81" s="35" t="n">
        <v>450</v>
      </c>
      <c r="C81" s="35" t="n">
        <v>0.0037455</v>
      </c>
      <c r="D81" s="35" t="n">
        <v>222.365</v>
      </c>
      <c r="E81" s="35" t="n">
        <v>19.507</v>
      </c>
      <c r="F81" s="35" t="n">
        <v>7.66</v>
      </c>
      <c r="G81" s="35" t="n">
        <v>-26.1</v>
      </c>
      <c r="H81" s="35" t="n">
        <v>200.13</v>
      </c>
      <c r="I81" s="35" t="n">
        <v>275.2</v>
      </c>
      <c r="J81" s="35" t="n">
        <v>10.882</v>
      </c>
      <c r="K81" s="35" t="n">
        <v>5.4</v>
      </c>
      <c r="L81" s="35" t="n">
        <v>0.0395</v>
      </c>
      <c r="M81" s="35" t="n">
        <v>1</v>
      </c>
      <c r="N81" s="186" t="s">
        <v>3509</v>
      </c>
      <c r="O81" s="35" t="n">
        <v>20240405</v>
      </c>
    </row>
    <row r="82" customFormat="false" ht="12.75" hidden="false" customHeight="true" outlineLevel="0" collapsed="false">
      <c r="A82" s="1" t="s">
        <v>3510</v>
      </c>
      <c r="B82" s="35" t="n">
        <v>450</v>
      </c>
      <c r="C82" s="35" t="n">
        <v>0.0037455</v>
      </c>
      <c r="D82" s="35" t="n">
        <v>274.677</v>
      </c>
      <c r="E82" s="35" t="n">
        <v>23.933</v>
      </c>
      <c r="F82" s="35" t="n">
        <v>7.48</v>
      </c>
      <c r="G82" s="35" t="n">
        <v>-23.03</v>
      </c>
      <c r="H82" s="35" t="n">
        <v>247.21</v>
      </c>
      <c r="I82" s="35" t="n">
        <v>283.6</v>
      </c>
      <c r="J82" s="35" t="n">
        <v>6.124</v>
      </c>
      <c r="K82" s="35" t="n">
        <v>2.5</v>
      </c>
      <c r="L82" s="35" t="n">
        <v>0.0216</v>
      </c>
      <c r="M82" s="35" t="n">
        <v>1</v>
      </c>
      <c r="N82" s="186" t="s">
        <v>3511</v>
      </c>
      <c r="O82" s="35" t="n">
        <v>20240405</v>
      </c>
    </row>
    <row r="83" customFormat="false" ht="12.75" hidden="false" customHeight="true" outlineLevel="0" collapsed="false">
      <c r="A83" s="1" t="s">
        <v>3512</v>
      </c>
      <c r="B83" s="35" t="n">
        <v>450</v>
      </c>
      <c r="C83" s="35" t="n">
        <v>0.0037455</v>
      </c>
      <c r="D83" s="35" t="n">
        <v>315.674</v>
      </c>
      <c r="E83" s="35" t="n">
        <v>36.673</v>
      </c>
      <c r="F83" s="35" t="n">
        <v>9.69</v>
      </c>
      <c r="G83" s="35" t="n">
        <v>-30.56</v>
      </c>
      <c r="H83" s="35" t="n">
        <v>284.11</v>
      </c>
      <c r="I83" s="35" t="n">
        <v>145.7</v>
      </c>
      <c r="J83" s="35" t="n">
        <v>1.106</v>
      </c>
      <c r="K83" s="35" t="n">
        <v>0.4</v>
      </c>
      <c r="L83" s="35" t="n">
        <v>0.00759</v>
      </c>
      <c r="M83" s="35" t="n">
        <v>1</v>
      </c>
      <c r="N83" s="186" t="s">
        <v>3513</v>
      </c>
      <c r="O83" s="35" t="n">
        <v>20240405</v>
      </c>
    </row>
    <row r="84" customFormat="false" ht="12.75" hidden="false" customHeight="true" outlineLevel="0" collapsed="false">
      <c r="A84" s="1" t="s">
        <v>3514</v>
      </c>
      <c r="B84" s="35" t="n">
        <v>450</v>
      </c>
      <c r="C84" s="35" t="n">
        <v>0.0037455</v>
      </c>
      <c r="D84" s="35" t="n">
        <v>268.636</v>
      </c>
      <c r="E84" s="35" t="n">
        <v>23.62</v>
      </c>
      <c r="F84" s="35" t="n">
        <v>8.05</v>
      </c>
      <c r="G84" s="35" t="n">
        <v>-23.9</v>
      </c>
      <c r="H84" s="35" t="n">
        <v>241.77</v>
      </c>
      <c r="I84" s="35" t="n">
        <v>283.3</v>
      </c>
      <c r="J84" s="35" t="n">
        <v>6.557</v>
      </c>
      <c r="K84" s="35" t="n">
        <v>2.7</v>
      </c>
      <c r="L84" s="35" t="n">
        <v>0.0231</v>
      </c>
      <c r="M84" s="35" t="n">
        <v>1</v>
      </c>
      <c r="N84" s="186" t="s">
        <v>3515</v>
      </c>
      <c r="O84" s="35" t="n">
        <v>20240405</v>
      </c>
    </row>
    <row r="85" customFormat="false" ht="12.75" hidden="false" customHeight="true" outlineLevel="0" collapsed="false">
      <c r="A85" s="1" t="s">
        <v>3516</v>
      </c>
      <c r="B85" s="35" t="n">
        <v>450</v>
      </c>
      <c r="C85" s="35" t="n">
        <v>0.0037455</v>
      </c>
      <c r="D85" s="35" t="n">
        <v>243.679</v>
      </c>
      <c r="E85" s="35" t="n">
        <v>21.386</v>
      </c>
      <c r="F85" s="35" t="n">
        <v>9.22</v>
      </c>
      <c r="G85" s="35" t="n">
        <v>-29.71</v>
      </c>
      <c r="H85" s="35" t="n">
        <v>219.31</v>
      </c>
      <c r="I85" s="35" t="n">
        <v>313.2</v>
      </c>
      <c r="J85" s="35" t="n">
        <v>11.161</v>
      </c>
      <c r="K85" s="35" t="n">
        <v>5.1</v>
      </c>
      <c r="L85" s="35" t="n">
        <v>0.0356</v>
      </c>
      <c r="M85" s="35" t="n">
        <v>1</v>
      </c>
      <c r="N85" s="186" t="s">
        <v>3517</v>
      </c>
      <c r="O85" s="35" t="n">
        <v>20240405</v>
      </c>
    </row>
    <row r="86" customFormat="false" ht="12.75" hidden="false" customHeight="true" outlineLevel="0" collapsed="false">
      <c r="A86" s="1" t="s">
        <v>3518</v>
      </c>
      <c r="B86" s="35" t="n">
        <v>450</v>
      </c>
      <c r="C86" s="35" t="n">
        <v>0.0037455</v>
      </c>
      <c r="D86" s="35" t="n">
        <v>288.616</v>
      </c>
      <c r="E86" s="35" t="n">
        <v>28.319</v>
      </c>
      <c r="F86" s="35" t="n">
        <v>8.43</v>
      </c>
      <c r="G86" s="35" t="n">
        <v>-26.88</v>
      </c>
      <c r="H86" s="35" t="n">
        <v>259.76</v>
      </c>
      <c r="I86" s="35" t="n">
        <v>225.4</v>
      </c>
      <c r="J86" s="35" t="n">
        <v>3.674</v>
      </c>
      <c r="K86" s="35" t="n">
        <v>1.4</v>
      </c>
      <c r="L86" s="35" t="n">
        <v>0.0163</v>
      </c>
      <c r="M86" s="35" t="n">
        <v>1</v>
      </c>
      <c r="N86" s="186" t="s">
        <v>3519</v>
      </c>
      <c r="O86" s="35" t="n">
        <v>20240405</v>
      </c>
    </row>
    <row r="87" customFormat="false" ht="12.75" hidden="false" customHeight="true" outlineLevel="0" collapsed="false">
      <c r="A87" s="1" t="s">
        <v>3520</v>
      </c>
      <c r="B87" s="35" t="n">
        <v>450</v>
      </c>
      <c r="C87" s="35" t="n">
        <v>0.0037455</v>
      </c>
      <c r="D87" s="35" t="n">
        <v>182.52</v>
      </c>
      <c r="E87" s="35" t="n">
        <v>17.036</v>
      </c>
      <c r="F87" s="35" t="n">
        <v>8.9</v>
      </c>
      <c r="G87" s="35" t="n">
        <v>-26.43</v>
      </c>
      <c r="H87" s="35" t="n">
        <v>164.27</v>
      </c>
      <c r="I87" s="35" t="n">
        <v>250.1</v>
      </c>
      <c r="J87" s="35" t="n">
        <v>6.836</v>
      </c>
      <c r="K87" s="35" t="n">
        <v>4.2</v>
      </c>
      <c r="L87" s="35" t="n">
        <v>0.0273</v>
      </c>
      <c r="M87" s="35" t="n">
        <v>1</v>
      </c>
      <c r="N87" s="186" t="s">
        <v>3521</v>
      </c>
      <c r="O87" s="35" t="n">
        <v>20240405</v>
      </c>
    </row>
    <row r="88" customFormat="false" ht="12.75" hidden="false" customHeight="true" outlineLevel="0" collapsed="false">
      <c r="A88" s="1" t="s">
        <v>3522</v>
      </c>
      <c r="B88" s="35" t="n">
        <v>450</v>
      </c>
      <c r="C88" s="35" t="n">
        <v>0.0037455</v>
      </c>
      <c r="D88" s="35" t="n">
        <v>213.054</v>
      </c>
      <c r="E88" s="35" t="n">
        <v>17.429</v>
      </c>
      <c r="F88" s="35" t="n">
        <v>8.25</v>
      </c>
      <c r="G88" s="35" t="n">
        <v>-26.14</v>
      </c>
      <c r="H88" s="35" t="n">
        <v>191.75</v>
      </c>
      <c r="I88" s="35" t="n">
        <v>282.5</v>
      </c>
      <c r="J88" s="35" t="n">
        <v>9.835</v>
      </c>
      <c r="K88" s="35" t="n">
        <v>5.1</v>
      </c>
      <c r="L88" s="35" t="n">
        <v>0.0348</v>
      </c>
      <c r="M88" s="35" t="n">
        <v>1</v>
      </c>
      <c r="N88" s="186" t="s">
        <v>3523</v>
      </c>
      <c r="O88" s="35" t="n">
        <v>20240405</v>
      </c>
    </row>
    <row r="89" customFormat="false" ht="12.75" hidden="false" customHeight="true" outlineLevel="0" collapsed="false">
      <c r="A89" s="1" t="s">
        <v>3524</v>
      </c>
      <c r="B89" s="35" t="n">
        <v>450</v>
      </c>
      <c r="C89" s="35" t="n">
        <v>0.0037455</v>
      </c>
      <c r="D89" s="35" t="n">
        <v>408.135</v>
      </c>
      <c r="E89" s="35" t="n">
        <v>39.127</v>
      </c>
      <c r="F89" s="35" t="n">
        <v>10.13</v>
      </c>
      <c r="G89" s="35" t="n">
        <v>-37.14</v>
      </c>
      <c r="H89" s="35" t="n">
        <v>367.33</v>
      </c>
      <c r="I89" s="35" t="n">
        <v>297.3</v>
      </c>
      <c r="J89" s="35" t="n">
        <v>22.951</v>
      </c>
      <c r="K89" s="35" t="n">
        <v>6.2</v>
      </c>
      <c r="L89" s="35" t="n">
        <v>0.0772</v>
      </c>
      <c r="M89" s="35" t="n">
        <v>10</v>
      </c>
      <c r="N89" s="186" t="s">
        <v>3525</v>
      </c>
      <c r="O89" s="35" t="n">
        <v>20240418</v>
      </c>
    </row>
    <row r="90" customFormat="false" ht="12.75" hidden="false" customHeight="true" outlineLevel="0" collapsed="false">
      <c r="A90" s="1" t="s">
        <v>3526</v>
      </c>
      <c r="B90" s="35" t="n">
        <v>450</v>
      </c>
      <c r="C90" s="35" t="n">
        <v>0.0037455</v>
      </c>
      <c r="D90" s="35" t="n">
        <v>295.853</v>
      </c>
      <c r="E90" s="35" t="n">
        <v>30.204</v>
      </c>
      <c r="F90" s="35" t="n">
        <v>8.66</v>
      </c>
      <c r="G90" s="35" t="n">
        <v>-27.76</v>
      </c>
      <c r="H90" s="35" t="n">
        <v>266.26</v>
      </c>
      <c r="I90" s="35" t="n">
        <v>277.9</v>
      </c>
      <c r="J90" s="35" t="n">
        <v>13.852</v>
      </c>
      <c r="K90" s="35" t="n">
        <v>5.2</v>
      </c>
      <c r="L90" s="35" t="n">
        <v>0.0498</v>
      </c>
      <c r="M90" s="35" t="n">
        <v>10</v>
      </c>
      <c r="N90" s="186" t="s">
        <v>3527</v>
      </c>
      <c r="O90" s="35" t="n">
        <v>20240418</v>
      </c>
    </row>
    <row r="91" customFormat="false" ht="12.75" hidden="false" customHeight="true" outlineLevel="0" collapsed="false">
      <c r="A91" s="1" t="s">
        <v>3528</v>
      </c>
      <c r="B91" s="35" t="n">
        <v>450</v>
      </c>
      <c r="C91" s="35" t="n">
        <v>0.0037455</v>
      </c>
      <c r="D91" s="35" t="n">
        <v>79.808</v>
      </c>
      <c r="E91" s="35" t="n">
        <v>6.543</v>
      </c>
      <c r="F91" s="35" t="n">
        <v>6.34</v>
      </c>
      <c r="G91" s="35" t="n">
        <v>-17.19</v>
      </c>
      <c r="H91" s="35" t="n">
        <v>71.83</v>
      </c>
      <c r="I91" s="35" t="n">
        <v>223.5</v>
      </c>
      <c r="J91" s="35" t="n">
        <v>2.985</v>
      </c>
      <c r="K91" s="35" t="n">
        <v>4.2</v>
      </c>
      <c r="L91" s="35" t="n">
        <v>0.0134</v>
      </c>
      <c r="M91" s="35" t="n">
        <v>1</v>
      </c>
      <c r="N91" s="186" t="s">
        <v>3529</v>
      </c>
      <c r="O91" s="35" t="n">
        <v>20240405</v>
      </c>
    </row>
    <row r="92" customFormat="false" ht="12.75" hidden="false" customHeight="true" outlineLevel="0" collapsed="false">
      <c r="A92" s="1" t="s">
        <v>3530</v>
      </c>
      <c r="B92" s="35" t="n">
        <v>450</v>
      </c>
      <c r="C92" s="35" t="n">
        <v>0.0037455</v>
      </c>
      <c r="D92" s="35" t="n">
        <v>38.662</v>
      </c>
      <c r="E92" s="35" t="n">
        <v>3.635</v>
      </c>
      <c r="F92" s="35" t="n">
        <v>8.93</v>
      </c>
      <c r="G92" s="35" t="n">
        <v>-27.07</v>
      </c>
      <c r="H92" s="35" t="n">
        <v>34.8</v>
      </c>
      <c r="I92" s="35" t="n">
        <v>279.9</v>
      </c>
      <c r="J92" s="35" t="n">
        <v>2.875</v>
      </c>
      <c r="K92" s="35" t="n">
        <v>8.3</v>
      </c>
      <c r="L92" s="35" t="n">
        <v>0.0103</v>
      </c>
      <c r="M92" s="35" t="n">
        <v>1</v>
      </c>
      <c r="N92" s="186" t="s">
        <v>3531</v>
      </c>
      <c r="O92" s="35" t="n">
        <v>20240405</v>
      </c>
    </row>
    <row r="93" customFormat="false" ht="12.75" hidden="false" customHeight="true" outlineLevel="0" collapsed="false">
      <c r="A93" s="1" t="s">
        <v>3532</v>
      </c>
      <c r="B93" s="35" t="n">
        <v>450</v>
      </c>
      <c r="C93" s="35" t="n">
        <v>0.0037455</v>
      </c>
      <c r="D93" s="35" t="n">
        <v>25.773</v>
      </c>
      <c r="E93" s="35" t="n">
        <v>2.219</v>
      </c>
      <c r="F93" s="35" t="n">
        <v>7.77</v>
      </c>
      <c r="G93" s="35" t="n">
        <v>-27.14</v>
      </c>
      <c r="H93" s="35" t="n">
        <v>23.2</v>
      </c>
      <c r="I93" s="35" t="n">
        <v>291.3</v>
      </c>
      <c r="J93" s="35" t="n">
        <v>1.469</v>
      </c>
      <c r="K93" s="35" t="n">
        <v>6.3</v>
      </c>
      <c r="L93" s="35" t="n">
        <v>0.00504</v>
      </c>
      <c r="M93" s="35" t="n">
        <v>1</v>
      </c>
      <c r="N93" s="186" t="s">
        <v>3533</v>
      </c>
      <c r="O93" s="35" t="n">
        <v>20240408</v>
      </c>
    </row>
    <row r="94" customFormat="false" ht="12.75" hidden="false" customHeight="true" outlineLevel="0" collapsed="false">
      <c r="A94" s="1" t="s">
        <v>3534</v>
      </c>
      <c r="B94" s="35" t="n">
        <v>450</v>
      </c>
      <c r="C94" s="35" t="n">
        <v>0.0037455</v>
      </c>
      <c r="D94" s="35" t="n">
        <v>32.553</v>
      </c>
      <c r="E94" s="35" t="n">
        <v>3.642</v>
      </c>
      <c r="F94" s="35" t="n">
        <v>8.99</v>
      </c>
      <c r="G94" s="35" t="n">
        <v>-26.63</v>
      </c>
      <c r="H94" s="35" t="n">
        <v>29.3</v>
      </c>
      <c r="I94" s="35" t="n">
        <v>259.2</v>
      </c>
      <c r="J94" s="35" t="n">
        <v>1.466</v>
      </c>
      <c r="K94" s="35" t="n">
        <v>5</v>
      </c>
      <c r="L94" s="35" t="n">
        <v>0.00566</v>
      </c>
      <c r="M94" s="35" t="n">
        <v>1</v>
      </c>
      <c r="N94" s="186" t="s">
        <v>3535</v>
      </c>
      <c r="O94" s="35" t="n">
        <v>20240408</v>
      </c>
    </row>
    <row r="95" customFormat="false" ht="12.75" hidden="false" customHeight="true" outlineLevel="0" collapsed="false">
      <c r="A95" s="1" t="s">
        <v>3536</v>
      </c>
      <c r="B95" s="35" t="n">
        <v>450</v>
      </c>
      <c r="C95" s="35" t="n">
        <v>0.0037455</v>
      </c>
      <c r="D95" s="35" t="n">
        <v>172.775</v>
      </c>
      <c r="E95" s="35" t="n">
        <v>14.934</v>
      </c>
      <c r="F95" s="35" t="n">
        <v>7.81</v>
      </c>
      <c r="G95" s="35" t="n">
        <v>-27.93</v>
      </c>
      <c r="H95" s="35" t="n">
        <v>155.5</v>
      </c>
      <c r="I95" s="35" t="n">
        <v>272.6</v>
      </c>
      <c r="J95" s="35" t="n">
        <v>10.171</v>
      </c>
      <c r="K95" s="35" t="n">
        <v>6.5</v>
      </c>
      <c r="L95" s="35" t="n">
        <v>0.0373</v>
      </c>
      <c r="M95" s="35" t="n">
        <v>1</v>
      </c>
      <c r="N95" s="186" t="s">
        <v>3537</v>
      </c>
      <c r="O95" s="35" t="n">
        <v>20240408</v>
      </c>
    </row>
    <row r="96" customFormat="false" ht="12.75" hidden="false" customHeight="true" outlineLevel="0" collapsed="false">
      <c r="A96" s="1" t="s">
        <v>3538</v>
      </c>
      <c r="B96" s="35" t="n">
        <v>450</v>
      </c>
      <c r="C96" s="35" t="n">
        <v>0.0037455</v>
      </c>
      <c r="D96" s="35" t="n">
        <v>139.127</v>
      </c>
      <c r="E96" s="35" t="n">
        <v>13.384</v>
      </c>
      <c r="F96" s="35" t="n">
        <v>8.29</v>
      </c>
      <c r="G96" s="35" t="n">
        <v>-24.57</v>
      </c>
      <c r="H96" s="35" t="n">
        <v>125.22</v>
      </c>
      <c r="I96" s="35" t="n">
        <v>245</v>
      </c>
      <c r="J96" s="35" t="n">
        <v>5.679</v>
      </c>
      <c r="K96" s="35" t="n">
        <v>4.5</v>
      </c>
      <c r="L96" s="35" t="n">
        <v>0.0232</v>
      </c>
      <c r="M96" s="35" t="n">
        <v>1</v>
      </c>
      <c r="N96" s="186" t="s">
        <v>3539</v>
      </c>
      <c r="O96" s="35" t="n">
        <v>20240408</v>
      </c>
    </row>
    <row r="97" customFormat="false" ht="12.75" hidden="false" customHeight="true" outlineLevel="0" collapsed="false">
      <c r="A97" s="1" t="s">
        <v>3540</v>
      </c>
      <c r="B97" s="35" t="n">
        <v>450</v>
      </c>
      <c r="C97" s="35" t="n">
        <v>0.0037455</v>
      </c>
      <c r="D97" s="35" t="n">
        <v>214.34</v>
      </c>
      <c r="E97" s="35" t="n">
        <v>24.451</v>
      </c>
      <c r="F97" s="35" t="n">
        <v>8.64</v>
      </c>
      <c r="G97" s="35" t="n">
        <v>-23.46</v>
      </c>
      <c r="H97" s="35" t="n">
        <v>192.91</v>
      </c>
      <c r="I97" s="35" t="n">
        <v>242.4</v>
      </c>
      <c r="J97" s="35" t="n">
        <v>8.88</v>
      </c>
      <c r="K97" s="35" t="n">
        <v>4.6</v>
      </c>
      <c r="L97" s="35" t="n">
        <v>0.0366</v>
      </c>
      <c r="M97" s="35" t="n">
        <v>1</v>
      </c>
      <c r="N97" s="186" t="s">
        <v>3541</v>
      </c>
      <c r="O97" s="35" t="n">
        <v>20240408</v>
      </c>
    </row>
    <row r="98" customFormat="false" ht="12.75" hidden="false" customHeight="true" outlineLevel="0" collapsed="false">
      <c r="A98" s="1" t="s">
        <v>3542</v>
      </c>
      <c r="B98" s="35" t="n">
        <v>450</v>
      </c>
      <c r="C98" s="35" t="n">
        <v>0.0037455</v>
      </c>
      <c r="D98" s="35" t="n">
        <v>96.992</v>
      </c>
      <c r="E98" s="35" t="n">
        <v>9.525</v>
      </c>
      <c r="F98" s="35" t="n">
        <v>6.71</v>
      </c>
      <c r="G98" s="35" t="n">
        <v>-19.78</v>
      </c>
      <c r="H98" s="35" t="n">
        <v>87.29</v>
      </c>
      <c r="I98" s="35" t="n">
        <v>270.2</v>
      </c>
      <c r="J98" s="35" t="n">
        <v>5.436</v>
      </c>
      <c r="K98" s="35" t="n">
        <v>6.2</v>
      </c>
      <c r="L98" s="35" t="n">
        <v>0.0201</v>
      </c>
      <c r="M98" s="35" t="n">
        <v>1</v>
      </c>
      <c r="N98" s="186" t="s">
        <v>3543</v>
      </c>
      <c r="O98" s="35" t="n">
        <v>20240408</v>
      </c>
    </row>
    <row r="99" customFormat="false" ht="12.75" hidden="false" customHeight="true" outlineLevel="0" collapsed="false">
      <c r="A99" s="1" t="s">
        <v>3544</v>
      </c>
      <c r="B99" s="35" t="n">
        <v>450</v>
      </c>
      <c r="C99" s="35" t="n">
        <v>0.0037455</v>
      </c>
      <c r="D99" s="35" t="n">
        <v>99.65</v>
      </c>
      <c r="E99" s="35" t="n">
        <v>8.299</v>
      </c>
      <c r="F99" s="35" t="n">
        <v>7.66</v>
      </c>
      <c r="G99" s="35" t="n">
        <v>-24.67</v>
      </c>
      <c r="H99" s="35" t="n">
        <v>89.69</v>
      </c>
      <c r="I99" s="35" t="n">
        <v>256.7</v>
      </c>
      <c r="J99" s="35" t="n">
        <v>5.385</v>
      </c>
      <c r="K99" s="35" t="n">
        <v>6</v>
      </c>
      <c r="L99" s="35" t="n">
        <v>0.021</v>
      </c>
      <c r="M99" s="35" t="n">
        <v>1</v>
      </c>
      <c r="N99" s="186" t="s">
        <v>3545</v>
      </c>
      <c r="O99" s="35" t="n">
        <v>20240408</v>
      </c>
    </row>
    <row r="100" customFormat="false" ht="12.75" hidden="false" customHeight="true" outlineLevel="0" collapsed="false">
      <c r="A100" s="1" t="s">
        <v>3546</v>
      </c>
      <c r="B100" s="35" t="n">
        <v>450</v>
      </c>
      <c r="C100" s="35" t="n">
        <v>0.0037455</v>
      </c>
      <c r="D100" s="35" t="n">
        <v>252.89</v>
      </c>
      <c r="E100" s="35" t="n">
        <v>30.03</v>
      </c>
      <c r="F100" s="35" t="n">
        <v>8.67</v>
      </c>
      <c r="G100" s="35" t="n">
        <v>-21.11</v>
      </c>
      <c r="H100" s="35" t="n">
        <v>227.6</v>
      </c>
      <c r="I100" s="35" t="n">
        <v>239.6</v>
      </c>
      <c r="J100" s="35" t="n">
        <v>9.684</v>
      </c>
      <c r="K100" s="35" t="n">
        <v>4.3</v>
      </c>
      <c r="L100" s="35" t="n">
        <v>0.0404</v>
      </c>
      <c r="M100" s="35" t="n">
        <v>10</v>
      </c>
      <c r="N100" s="186" t="s">
        <v>3547</v>
      </c>
      <c r="O100" s="35" t="n">
        <v>20240417</v>
      </c>
    </row>
    <row r="101" customFormat="false" ht="12.75" hidden="false" customHeight="true" outlineLevel="0" collapsed="false">
      <c r="A101" s="1" t="s">
        <v>3548</v>
      </c>
      <c r="B101" s="35" t="n">
        <v>450</v>
      </c>
      <c r="C101" s="35" t="n">
        <v>0.0037455</v>
      </c>
      <c r="D101" s="35" t="n">
        <v>123.832</v>
      </c>
      <c r="E101" s="35" t="n">
        <v>10.976</v>
      </c>
      <c r="F101" s="35" t="n">
        <v>8</v>
      </c>
      <c r="G101" s="35" t="n">
        <v>-24.83</v>
      </c>
      <c r="H101" s="35" t="n">
        <v>111.45</v>
      </c>
      <c r="I101" s="35" t="n">
        <v>273.1</v>
      </c>
      <c r="J101" s="35" t="n">
        <v>6.554</v>
      </c>
      <c r="K101" s="35" t="n">
        <v>5.9</v>
      </c>
      <c r="L101" s="35" t="n">
        <v>0.024</v>
      </c>
      <c r="M101" s="35" t="n">
        <v>1</v>
      </c>
      <c r="N101" s="186" t="s">
        <v>3549</v>
      </c>
      <c r="O101" s="35" t="n">
        <v>20240408</v>
      </c>
    </row>
    <row r="102" customFormat="false" ht="12.75" hidden="false" customHeight="true" outlineLevel="0" collapsed="false">
      <c r="A102" s="233"/>
      <c r="B102" s="233"/>
      <c r="C102" s="233"/>
      <c r="D102" s="233"/>
      <c r="E102" s="233"/>
      <c r="F102" s="233"/>
      <c r="G102" s="233"/>
      <c r="H102" s="233"/>
      <c r="I102" s="233"/>
      <c r="J102" s="233"/>
      <c r="K102" s="233"/>
      <c r="L102" s="233"/>
      <c r="M102" s="233"/>
      <c r="N102" s="234"/>
      <c r="O102" s="233"/>
      <c r="P102" s="233"/>
    </row>
    <row r="103" customFormat="false" ht="12.75" hidden="false" customHeight="true" outlineLevel="0" collapsed="false">
      <c r="A103" s="188" t="n">
        <v>0.8</v>
      </c>
      <c r="N103" s="186"/>
    </row>
    <row r="104" customFormat="false" ht="12.75" hidden="false" customHeight="true" outlineLevel="0" collapsed="false">
      <c r="A104" s="235" t="s">
        <v>3550</v>
      </c>
      <c r="B104" s="235" t="n">
        <v>450</v>
      </c>
      <c r="C104" s="235" t="n">
        <v>0.00401</v>
      </c>
      <c r="D104" s="235" t="n">
        <v>264.869</v>
      </c>
      <c r="E104" s="235" t="n">
        <v>42.512</v>
      </c>
      <c r="F104" s="235" t="n">
        <v>10.94</v>
      </c>
      <c r="G104" s="235" t="n">
        <v>-25.58</v>
      </c>
      <c r="H104" s="235" t="n">
        <v>238.38</v>
      </c>
      <c r="I104" s="235" t="n">
        <v>212.3</v>
      </c>
      <c r="J104" s="235" t="n">
        <v>9.986</v>
      </c>
      <c r="K104" s="235" t="n">
        <v>4.2</v>
      </c>
      <c r="L104" s="235" t="n">
        <v>0.047</v>
      </c>
      <c r="M104" s="235" t="n">
        <v>10</v>
      </c>
      <c r="N104" s="236" t="s">
        <v>3551</v>
      </c>
      <c r="O104" s="235" t="n">
        <v>20250507</v>
      </c>
    </row>
    <row r="105" customFormat="false" ht="12.75" hidden="false" customHeight="true" outlineLevel="0" collapsed="false">
      <c r="A105" s="35" t="n">
        <v>2</v>
      </c>
      <c r="B105" s="35" t="s">
        <v>3552</v>
      </c>
      <c r="C105" s="35" t="s">
        <v>3552</v>
      </c>
      <c r="D105" s="35" t="s">
        <v>3552</v>
      </c>
      <c r="E105" s="35" t="s">
        <v>3552</v>
      </c>
      <c r="F105" s="35" t="s">
        <v>3552</v>
      </c>
      <c r="G105" s="35" t="s">
        <v>3552</v>
      </c>
      <c r="H105" s="35" t="s">
        <v>3552</v>
      </c>
      <c r="I105" s="35" t="s">
        <v>3552</v>
      </c>
      <c r="J105" s="35" t="s">
        <v>3552</v>
      </c>
      <c r="K105" s="35" t="s">
        <v>3552</v>
      </c>
      <c r="L105" s="35" t="s">
        <v>3552</v>
      </c>
      <c r="M105" s="35" t="s">
        <v>3552</v>
      </c>
      <c r="N105" s="35" t="s">
        <v>3552</v>
      </c>
      <c r="O105" s="35" t="s">
        <v>3552</v>
      </c>
    </row>
    <row r="106" customFormat="false" ht="12.75" hidden="false" customHeight="true" outlineLevel="0" collapsed="false">
      <c r="A106" s="35" t="n">
        <v>3</v>
      </c>
      <c r="B106" s="35" t="s">
        <v>3552</v>
      </c>
      <c r="C106" s="35" t="s">
        <v>3552</v>
      </c>
      <c r="D106" s="35" t="s">
        <v>3552</v>
      </c>
      <c r="E106" s="35" t="s">
        <v>3552</v>
      </c>
      <c r="F106" s="35" t="s">
        <v>3552</v>
      </c>
      <c r="G106" s="35" t="s">
        <v>3552</v>
      </c>
      <c r="H106" s="35" t="s">
        <v>3552</v>
      </c>
      <c r="I106" s="35" t="s">
        <v>3552</v>
      </c>
      <c r="J106" s="35" t="s">
        <v>3552</v>
      </c>
      <c r="K106" s="35" t="s">
        <v>3552</v>
      </c>
      <c r="L106" s="35" t="s">
        <v>3552</v>
      </c>
      <c r="M106" s="35" t="s">
        <v>3552</v>
      </c>
      <c r="N106" s="35" t="s">
        <v>3552</v>
      </c>
      <c r="O106" s="35" t="s">
        <v>3552</v>
      </c>
    </row>
    <row r="107" customFormat="false" ht="12.75" hidden="false" customHeight="true" outlineLevel="0" collapsed="false">
      <c r="A107" s="35" t="n">
        <v>4</v>
      </c>
      <c r="B107" s="35" t="s">
        <v>3552</v>
      </c>
      <c r="C107" s="35" t="s">
        <v>3552</v>
      </c>
      <c r="D107" s="35" t="s">
        <v>3552</v>
      </c>
      <c r="E107" s="35" t="s">
        <v>3552</v>
      </c>
      <c r="F107" s="35" t="s">
        <v>3552</v>
      </c>
      <c r="G107" s="35" t="s">
        <v>3552</v>
      </c>
      <c r="H107" s="35" t="s">
        <v>3552</v>
      </c>
      <c r="I107" s="35" t="s">
        <v>3552</v>
      </c>
      <c r="J107" s="35" t="s">
        <v>3552</v>
      </c>
      <c r="K107" s="35" t="s">
        <v>3552</v>
      </c>
      <c r="L107" s="35" t="s">
        <v>3552</v>
      </c>
      <c r="M107" s="35" t="s">
        <v>3552</v>
      </c>
      <c r="N107" s="35" t="s">
        <v>3552</v>
      </c>
      <c r="O107" s="35" t="s">
        <v>3552</v>
      </c>
    </row>
    <row r="108" customFormat="false" ht="12.75" hidden="false" customHeight="true" outlineLevel="0" collapsed="false">
      <c r="A108" s="1" t="s">
        <v>3553</v>
      </c>
      <c r="B108" s="1" t="n">
        <v>450</v>
      </c>
      <c r="C108" s="184" t="n">
        <v>0.0037455</v>
      </c>
      <c r="D108" s="1" t="n">
        <v>314.938</v>
      </c>
      <c r="E108" s="1" t="n">
        <v>40.388</v>
      </c>
      <c r="F108" s="1" t="n">
        <v>9.44</v>
      </c>
      <c r="G108" s="1" t="n">
        <v>-25.03</v>
      </c>
      <c r="H108" s="1" t="n">
        <v>283.44</v>
      </c>
      <c r="I108" s="1" t="n">
        <v>223.4</v>
      </c>
      <c r="J108" s="1" t="n">
        <v>11.845</v>
      </c>
      <c r="K108" s="186" t="s">
        <v>3554</v>
      </c>
      <c r="L108" s="184" t="n">
        <v>0.053</v>
      </c>
      <c r="M108" s="1" t="n">
        <v>10</v>
      </c>
      <c r="N108" s="186" t="s">
        <v>3555</v>
      </c>
      <c r="O108" s="1" t="n">
        <v>20240625</v>
      </c>
    </row>
    <row r="109" customFormat="false" ht="12.75" hidden="false" customHeight="true" outlineLevel="0" collapsed="false">
      <c r="A109" s="35" t="n">
        <v>6</v>
      </c>
      <c r="B109" s="35" t="s">
        <v>3552</v>
      </c>
      <c r="C109" s="35" t="s">
        <v>3552</v>
      </c>
      <c r="D109" s="35" t="s">
        <v>3552</v>
      </c>
      <c r="E109" s="35" t="s">
        <v>3552</v>
      </c>
      <c r="F109" s="35" t="s">
        <v>3552</v>
      </c>
      <c r="G109" s="35" t="s">
        <v>3552</v>
      </c>
      <c r="H109" s="35" t="s">
        <v>3552</v>
      </c>
      <c r="I109" s="35" t="s">
        <v>3552</v>
      </c>
      <c r="J109" s="35" t="s">
        <v>3552</v>
      </c>
      <c r="K109" s="35" t="s">
        <v>3552</v>
      </c>
      <c r="L109" s="35" t="s">
        <v>3552</v>
      </c>
      <c r="M109" s="35" t="s">
        <v>3552</v>
      </c>
      <c r="N109" s="35" t="s">
        <v>3552</v>
      </c>
      <c r="O109" s="35" t="s">
        <v>3552</v>
      </c>
    </row>
    <row r="110" customFormat="false" ht="12.75" hidden="false" customHeight="true" outlineLevel="0" collapsed="false">
      <c r="A110" s="235" t="s">
        <v>3556</v>
      </c>
      <c r="B110" s="235" t="n">
        <v>450</v>
      </c>
      <c r="C110" s="235" t="n">
        <v>0.00501</v>
      </c>
      <c r="D110" s="235" t="n">
        <v>179.113</v>
      </c>
      <c r="E110" s="235" t="n">
        <v>26.275</v>
      </c>
      <c r="F110" s="235" t="n">
        <v>8.91</v>
      </c>
      <c r="G110" s="235" t="n">
        <v>-20.69</v>
      </c>
      <c r="H110" s="235" t="n">
        <v>161.2</v>
      </c>
      <c r="I110" s="235" t="n">
        <v>204.9</v>
      </c>
      <c r="J110" s="235" t="n">
        <v>5.528</v>
      </c>
      <c r="K110" s="235" t="n">
        <v>3.4</v>
      </c>
      <c r="L110" s="235" t="n">
        <v>0.027</v>
      </c>
      <c r="M110" s="235" t="n">
        <v>1</v>
      </c>
      <c r="N110" s="236" t="s">
        <v>3557</v>
      </c>
      <c r="O110" s="235" t="n">
        <v>20250505</v>
      </c>
    </row>
    <row r="111" customFormat="false" ht="12.75" hidden="false" customHeight="true" outlineLevel="0" collapsed="false">
      <c r="A111" s="35" t="n">
        <v>8</v>
      </c>
      <c r="B111" s="35" t="s">
        <v>3552</v>
      </c>
      <c r="C111" s="35" t="s">
        <v>3552</v>
      </c>
      <c r="D111" s="35" t="s">
        <v>3552</v>
      </c>
      <c r="E111" s="35" t="s">
        <v>3552</v>
      </c>
      <c r="F111" s="35" t="s">
        <v>3552</v>
      </c>
      <c r="G111" s="35" t="s">
        <v>3552</v>
      </c>
      <c r="H111" s="35" t="s">
        <v>3552</v>
      </c>
      <c r="I111" s="35" t="s">
        <v>3552</v>
      </c>
      <c r="J111" s="35" t="s">
        <v>3552</v>
      </c>
      <c r="K111" s="35" t="s">
        <v>3552</v>
      </c>
      <c r="L111" s="35" t="s">
        <v>3552</v>
      </c>
      <c r="M111" s="35" t="s">
        <v>3552</v>
      </c>
      <c r="N111" s="35" t="s">
        <v>3552</v>
      </c>
      <c r="O111" s="35" t="s">
        <v>3552</v>
      </c>
    </row>
    <row r="112" customFormat="false" ht="12.75" hidden="false" customHeight="true" outlineLevel="0" collapsed="false">
      <c r="A112" s="1" t="s">
        <v>3558</v>
      </c>
      <c r="B112" s="1" t="n">
        <v>450</v>
      </c>
      <c r="C112" s="184" t="n">
        <v>0.0037455</v>
      </c>
      <c r="D112" s="1" t="n">
        <v>95.005</v>
      </c>
      <c r="E112" s="1" t="n">
        <v>11.458</v>
      </c>
      <c r="F112" s="1" t="n">
        <v>7.86</v>
      </c>
      <c r="G112" s="1" t="n">
        <v>-20.91</v>
      </c>
      <c r="H112" s="1" t="n">
        <v>85.51</v>
      </c>
      <c r="I112" s="1" t="n">
        <v>235.1</v>
      </c>
      <c r="J112" s="1" t="n">
        <v>6.182</v>
      </c>
      <c r="K112" s="186" t="s">
        <v>3559</v>
      </c>
      <c r="L112" s="184" t="n">
        <v>0.0263</v>
      </c>
      <c r="M112" s="1" t="n">
        <v>1</v>
      </c>
      <c r="N112" s="186" t="s">
        <v>3560</v>
      </c>
      <c r="O112" s="1" t="n">
        <v>20240625</v>
      </c>
    </row>
    <row r="113" customFormat="false" ht="12.75" hidden="false" customHeight="true" outlineLevel="0" collapsed="false">
      <c r="A113" s="235" t="s">
        <v>3561</v>
      </c>
      <c r="B113" s="235" t="n">
        <v>450</v>
      </c>
      <c r="C113" s="235" t="n">
        <v>0.00401</v>
      </c>
      <c r="D113" s="235" t="n">
        <v>45.481</v>
      </c>
      <c r="E113" s="235" t="n">
        <v>5.541</v>
      </c>
      <c r="F113" s="235" t="n">
        <v>10.66</v>
      </c>
      <c r="G113" s="235" t="n">
        <v>-26.62</v>
      </c>
      <c r="H113" s="235" t="n">
        <v>40.93</v>
      </c>
      <c r="I113" s="235" t="n">
        <v>274.4</v>
      </c>
      <c r="J113" s="235" t="n">
        <v>3.678</v>
      </c>
      <c r="K113" s="235" t="n">
        <v>9</v>
      </c>
      <c r="L113" s="235" t="n">
        <v>0.0134</v>
      </c>
      <c r="M113" s="235" t="n">
        <v>1</v>
      </c>
      <c r="N113" s="236" t="s">
        <v>3562</v>
      </c>
      <c r="O113" s="235" t="n">
        <v>20250507</v>
      </c>
      <c r="P113" s="235"/>
    </row>
    <row r="114" customFormat="false" ht="12.75" hidden="false" customHeight="true" outlineLevel="0" collapsed="false">
      <c r="A114" s="35" t="n">
        <v>11</v>
      </c>
      <c r="B114" s="35" t="s">
        <v>3552</v>
      </c>
      <c r="C114" s="35" t="s">
        <v>3552</v>
      </c>
      <c r="D114" s="35" t="s">
        <v>3552</v>
      </c>
      <c r="E114" s="35" t="s">
        <v>3552</v>
      </c>
      <c r="F114" s="35" t="s">
        <v>3552</v>
      </c>
      <c r="G114" s="35" t="s">
        <v>3552</v>
      </c>
      <c r="H114" s="35" t="s">
        <v>3552</v>
      </c>
      <c r="I114" s="35" t="s">
        <v>3552</v>
      </c>
      <c r="J114" s="35" t="s">
        <v>3552</v>
      </c>
      <c r="K114" s="35" t="s">
        <v>3552</v>
      </c>
      <c r="L114" s="35" t="s">
        <v>3552</v>
      </c>
      <c r="M114" s="35" t="s">
        <v>3552</v>
      </c>
      <c r="N114" s="35" t="s">
        <v>3552</v>
      </c>
      <c r="O114" s="35" t="s">
        <v>3552</v>
      </c>
    </row>
    <row r="115" customFormat="false" ht="12.75" hidden="false" customHeight="true" outlineLevel="0" collapsed="false">
      <c r="A115" s="235" t="s">
        <v>3563</v>
      </c>
      <c r="B115" s="235" t="n">
        <v>450</v>
      </c>
      <c r="C115" s="235" t="n">
        <v>0.00407</v>
      </c>
      <c r="D115" s="235" t="n">
        <v>131.84</v>
      </c>
      <c r="E115" s="235" t="n">
        <v>18.741</v>
      </c>
      <c r="F115" s="235" t="n">
        <v>8.07</v>
      </c>
      <c r="G115" s="235" t="n">
        <v>-18.39</v>
      </c>
      <c r="H115" s="235" t="n">
        <v>118.66</v>
      </c>
      <c r="I115" s="235" t="n">
        <v>208.5</v>
      </c>
      <c r="J115" s="235" t="n">
        <v>5.359</v>
      </c>
      <c r="K115" s="235" t="n">
        <v>4.5</v>
      </c>
      <c r="L115" s="235" t="n">
        <v>0.0257</v>
      </c>
      <c r="M115" s="235" t="n">
        <v>1</v>
      </c>
      <c r="N115" s="236" t="s">
        <v>3564</v>
      </c>
      <c r="O115" s="235" t="n">
        <v>20250430</v>
      </c>
    </row>
    <row r="116" customFormat="false" ht="12.75" hidden="false" customHeight="true" outlineLevel="0" collapsed="false">
      <c r="A116" s="35" t="n">
        <v>13</v>
      </c>
      <c r="B116" s="35" t="s">
        <v>3552</v>
      </c>
      <c r="C116" s="35" t="s">
        <v>3552</v>
      </c>
      <c r="D116" s="35" t="s">
        <v>3552</v>
      </c>
      <c r="E116" s="35" t="s">
        <v>3552</v>
      </c>
      <c r="F116" s="35" t="s">
        <v>3552</v>
      </c>
      <c r="G116" s="35" t="s">
        <v>3552</v>
      </c>
      <c r="H116" s="35" t="s">
        <v>3552</v>
      </c>
      <c r="I116" s="35" t="s">
        <v>3552</v>
      </c>
      <c r="J116" s="35" t="s">
        <v>3552</v>
      </c>
      <c r="K116" s="35" t="s">
        <v>3552</v>
      </c>
      <c r="L116" s="35" t="s">
        <v>3552</v>
      </c>
      <c r="M116" s="35" t="s">
        <v>3552</v>
      </c>
      <c r="N116" s="35" t="s">
        <v>3552</v>
      </c>
      <c r="O116" s="35" t="s">
        <v>3552</v>
      </c>
    </row>
    <row r="117" customFormat="false" ht="12.75" hidden="false" customHeight="true" outlineLevel="0" collapsed="false">
      <c r="A117" s="235" t="s">
        <v>3565</v>
      </c>
      <c r="B117" s="235" t="n">
        <v>450</v>
      </c>
      <c r="C117" s="235" t="n">
        <v>0.0041</v>
      </c>
      <c r="D117" s="235" t="n">
        <v>648.875</v>
      </c>
      <c r="E117" s="235" t="n">
        <v>18.706</v>
      </c>
      <c r="F117" s="235" t="n">
        <v>4.3</v>
      </c>
      <c r="G117" s="235" t="n">
        <v>-18.06</v>
      </c>
      <c r="H117" s="235" t="n">
        <v>583.99</v>
      </c>
      <c r="I117" s="235" t="n">
        <v>291.6</v>
      </c>
      <c r="J117" s="235" t="n">
        <v>22.108</v>
      </c>
      <c r="K117" s="235" t="n">
        <v>3.8</v>
      </c>
      <c r="L117" s="235" t="n">
        <v>0.0758</v>
      </c>
      <c r="M117" s="235" t="n">
        <v>10</v>
      </c>
      <c r="N117" s="236" t="s">
        <v>3566</v>
      </c>
      <c r="O117" s="235" t="n">
        <v>20250505</v>
      </c>
    </row>
    <row r="118" customFormat="false" ht="12.75" hidden="false" customHeight="true" outlineLevel="0" collapsed="false">
      <c r="A118" s="35" t="n">
        <v>15</v>
      </c>
      <c r="B118" s="35" t="s">
        <v>3552</v>
      </c>
      <c r="C118" s="35" t="s">
        <v>3552</v>
      </c>
      <c r="D118" s="35" t="s">
        <v>3552</v>
      </c>
      <c r="E118" s="35" t="s">
        <v>3552</v>
      </c>
      <c r="F118" s="35" t="s">
        <v>3552</v>
      </c>
      <c r="G118" s="35" t="s">
        <v>3552</v>
      </c>
      <c r="H118" s="35" t="s">
        <v>3552</v>
      </c>
      <c r="I118" s="35" t="s">
        <v>3552</v>
      </c>
      <c r="J118" s="35" t="s">
        <v>3552</v>
      </c>
      <c r="K118" s="35" t="s">
        <v>3552</v>
      </c>
      <c r="L118" s="35" t="s">
        <v>3552</v>
      </c>
      <c r="M118" s="35" t="s">
        <v>3552</v>
      </c>
      <c r="N118" s="35" t="s">
        <v>3552</v>
      </c>
      <c r="O118" s="35" t="s">
        <v>3552</v>
      </c>
    </row>
    <row r="119" customFormat="false" ht="12.75" hidden="false" customHeight="true" outlineLevel="0" collapsed="false">
      <c r="A119" s="35" t="s">
        <v>3567</v>
      </c>
      <c r="B119" s="35" t="n">
        <v>450</v>
      </c>
      <c r="C119" s="35" t="n">
        <v>0.0037455</v>
      </c>
      <c r="D119" s="35" t="n">
        <v>276.075</v>
      </c>
      <c r="E119" s="35" t="n">
        <v>13.306</v>
      </c>
      <c r="F119" s="35" t="n">
        <v>4.03</v>
      </c>
      <c r="G119" s="35" t="n">
        <v>-12.44</v>
      </c>
      <c r="H119" s="35" t="n">
        <v>248.47</v>
      </c>
      <c r="I119" s="35" t="n">
        <v>292.3</v>
      </c>
      <c r="J119" s="35" t="n">
        <v>13.107</v>
      </c>
      <c r="K119" s="35" t="n">
        <v>5.3</v>
      </c>
      <c r="L119" s="35" t="n">
        <v>0.0448</v>
      </c>
      <c r="M119" s="35" t="n">
        <v>10</v>
      </c>
      <c r="N119" s="186" t="s">
        <v>3568</v>
      </c>
      <c r="O119" s="35" t="n">
        <v>20240424</v>
      </c>
    </row>
    <row r="120" customFormat="false" ht="12.75" hidden="false" customHeight="true" outlineLevel="0" collapsed="false">
      <c r="A120" s="35" t="n">
        <v>17</v>
      </c>
      <c r="B120" s="35" t="s">
        <v>3552</v>
      </c>
      <c r="C120" s="35" t="s">
        <v>3552</v>
      </c>
      <c r="D120" s="35" t="s">
        <v>3552</v>
      </c>
      <c r="E120" s="35" t="s">
        <v>3552</v>
      </c>
      <c r="F120" s="35" t="s">
        <v>3552</v>
      </c>
      <c r="G120" s="35" t="s">
        <v>3552</v>
      </c>
      <c r="H120" s="35" t="s">
        <v>3552</v>
      </c>
      <c r="I120" s="35" t="s">
        <v>3552</v>
      </c>
      <c r="J120" s="35" t="s">
        <v>3552</v>
      </c>
      <c r="K120" s="35" t="s">
        <v>3552</v>
      </c>
      <c r="L120" s="35" t="s">
        <v>3552</v>
      </c>
      <c r="M120" s="35" t="s">
        <v>3552</v>
      </c>
      <c r="N120" s="35" t="s">
        <v>3552</v>
      </c>
      <c r="O120" s="35" t="s">
        <v>3552</v>
      </c>
    </row>
    <row r="121" customFormat="false" ht="12.75" hidden="false" customHeight="true" outlineLevel="0" collapsed="false">
      <c r="A121" s="235" t="s">
        <v>3569</v>
      </c>
      <c r="B121" s="235" t="n">
        <v>450</v>
      </c>
      <c r="C121" s="235" t="n">
        <v>0.00645</v>
      </c>
      <c r="D121" s="235" t="n">
        <v>109.738</v>
      </c>
      <c r="E121" s="235" t="n">
        <v>12.569</v>
      </c>
      <c r="F121" s="235" t="n">
        <v>8.25</v>
      </c>
      <c r="G121" s="235" t="n">
        <v>-24.31</v>
      </c>
      <c r="H121" s="235" t="n">
        <v>98.76</v>
      </c>
      <c r="I121" s="235" t="n">
        <v>206.6</v>
      </c>
      <c r="J121" s="235" t="n">
        <v>4.616</v>
      </c>
      <c r="K121" s="235" t="n">
        <v>4.7</v>
      </c>
      <c r="L121" s="235" t="n">
        <v>0.0223</v>
      </c>
      <c r="M121" s="235" t="n">
        <v>1</v>
      </c>
      <c r="N121" s="236" t="s">
        <v>3570</v>
      </c>
      <c r="O121" s="235" t="n">
        <v>20250428</v>
      </c>
    </row>
    <row r="122" customFormat="false" ht="12.75" hidden="false" customHeight="true" outlineLevel="0" collapsed="false">
      <c r="A122" s="35" t="s">
        <v>3571</v>
      </c>
      <c r="B122" s="35" t="n">
        <v>450</v>
      </c>
      <c r="C122" s="35" t="n">
        <v>0.0037455</v>
      </c>
      <c r="D122" s="35" t="n">
        <v>102.301</v>
      </c>
      <c r="E122" s="35" t="n">
        <v>10.013</v>
      </c>
      <c r="F122" s="35" t="n">
        <v>6.33</v>
      </c>
      <c r="G122" s="35" t="n">
        <v>-16.46</v>
      </c>
      <c r="H122" s="35" t="n">
        <v>92.07</v>
      </c>
      <c r="I122" s="35" t="n">
        <v>220.4</v>
      </c>
      <c r="J122" s="35" t="n">
        <v>4.41</v>
      </c>
      <c r="K122" s="35" t="n">
        <v>4.8</v>
      </c>
      <c r="L122" s="35" t="n">
        <v>0.02</v>
      </c>
      <c r="M122" s="35" t="n">
        <v>1</v>
      </c>
      <c r="N122" s="186" t="s">
        <v>3572</v>
      </c>
      <c r="O122" s="35" t="n">
        <v>20240411</v>
      </c>
    </row>
    <row r="123" customFormat="false" ht="12.75" hidden="false" customHeight="true" outlineLevel="0" collapsed="false">
      <c r="A123" s="35" t="n">
        <v>20</v>
      </c>
      <c r="B123" s="35" t="s">
        <v>3552</v>
      </c>
      <c r="C123" s="35" t="s">
        <v>3552</v>
      </c>
      <c r="D123" s="35" t="s">
        <v>3552</v>
      </c>
      <c r="E123" s="35" t="s">
        <v>3552</v>
      </c>
      <c r="F123" s="35" t="s">
        <v>3552</v>
      </c>
      <c r="G123" s="35" t="s">
        <v>3552</v>
      </c>
      <c r="H123" s="35" t="s">
        <v>3552</v>
      </c>
      <c r="I123" s="35" t="s">
        <v>3552</v>
      </c>
      <c r="J123" s="35" t="s">
        <v>3552</v>
      </c>
      <c r="K123" s="35" t="s">
        <v>3552</v>
      </c>
      <c r="L123" s="35" t="s">
        <v>3552</v>
      </c>
      <c r="M123" s="35" t="s">
        <v>3552</v>
      </c>
      <c r="N123" s="35" t="s">
        <v>3552</v>
      </c>
      <c r="O123" s="35" t="s">
        <v>3552</v>
      </c>
    </row>
    <row r="124" customFormat="false" ht="12.75" hidden="false" customHeight="true" outlineLevel="0" collapsed="false">
      <c r="A124" s="35" t="n">
        <v>21</v>
      </c>
      <c r="B124" s="35" t="s">
        <v>3552</v>
      </c>
      <c r="C124" s="35" t="s">
        <v>3552</v>
      </c>
      <c r="D124" s="35" t="s">
        <v>3552</v>
      </c>
      <c r="E124" s="35" t="s">
        <v>3552</v>
      </c>
      <c r="F124" s="35" t="s">
        <v>3552</v>
      </c>
      <c r="G124" s="35" t="s">
        <v>3552</v>
      </c>
      <c r="H124" s="35" t="s">
        <v>3552</v>
      </c>
      <c r="I124" s="35" t="s">
        <v>3552</v>
      </c>
      <c r="J124" s="35" t="s">
        <v>3552</v>
      </c>
      <c r="K124" s="35" t="s">
        <v>3552</v>
      </c>
      <c r="L124" s="35" t="s">
        <v>3552</v>
      </c>
      <c r="M124" s="35" t="s">
        <v>3552</v>
      </c>
      <c r="N124" s="35" t="s">
        <v>3552</v>
      </c>
      <c r="O124" s="35" t="s">
        <v>3552</v>
      </c>
    </row>
    <row r="125" customFormat="false" ht="12.75" hidden="false" customHeight="true" outlineLevel="0" collapsed="false">
      <c r="A125" s="35" t="n">
        <v>22</v>
      </c>
      <c r="B125" s="35" t="s">
        <v>3552</v>
      </c>
      <c r="C125" s="35" t="s">
        <v>3552</v>
      </c>
      <c r="D125" s="35" t="s">
        <v>3552</v>
      </c>
      <c r="E125" s="35" t="s">
        <v>3552</v>
      </c>
      <c r="F125" s="35" t="s">
        <v>3552</v>
      </c>
      <c r="G125" s="35" t="s">
        <v>3552</v>
      </c>
      <c r="H125" s="35" t="s">
        <v>3552</v>
      </c>
      <c r="I125" s="35" t="s">
        <v>3552</v>
      </c>
      <c r="J125" s="35" t="s">
        <v>3552</v>
      </c>
      <c r="K125" s="35" t="s">
        <v>3552</v>
      </c>
      <c r="L125" s="35" t="s">
        <v>3552</v>
      </c>
      <c r="M125" s="35" t="s">
        <v>3552</v>
      </c>
      <c r="N125" s="35" t="s">
        <v>3552</v>
      </c>
      <c r="O125" s="35" t="s">
        <v>3552</v>
      </c>
    </row>
    <row r="126" customFormat="false" ht="12.75" hidden="false" customHeight="true" outlineLevel="0" collapsed="false">
      <c r="A126" s="35" t="n">
        <v>23</v>
      </c>
      <c r="B126" s="35" t="s">
        <v>3552</v>
      </c>
      <c r="C126" s="35" t="s">
        <v>3552</v>
      </c>
      <c r="D126" s="35" t="s">
        <v>3552</v>
      </c>
      <c r="E126" s="35" t="s">
        <v>3552</v>
      </c>
      <c r="F126" s="35" t="s">
        <v>3552</v>
      </c>
      <c r="G126" s="35" t="s">
        <v>3552</v>
      </c>
      <c r="H126" s="35" t="s">
        <v>3552</v>
      </c>
      <c r="I126" s="35" t="s">
        <v>3552</v>
      </c>
      <c r="J126" s="35" t="s">
        <v>3552</v>
      </c>
      <c r="K126" s="35" t="s">
        <v>3552</v>
      </c>
      <c r="L126" s="35" t="s">
        <v>3552</v>
      </c>
      <c r="M126" s="35" t="s">
        <v>3552</v>
      </c>
      <c r="N126" s="35" t="s">
        <v>3552</v>
      </c>
      <c r="O126" s="35" t="s">
        <v>3552</v>
      </c>
    </row>
    <row r="127" customFormat="false" ht="12.75" hidden="false" customHeight="true" outlineLevel="0" collapsed="false">
      <c r="A127" s="35" t="n">
        <v>24</v>
      </c>
      <c r="B127" s="35" t="s">
        <v>3552</v>
      </c>
      <c r="C127" s="35" t="s">
        <v>3552</v>
      </c>
      <c r="D127" s="35" t="s">
        <v>3552</v>
      </c>
      <c r="E127" s="35" t="s">
        <v>3552</v>
      </c>
      <c r="F127" s="35" t="s">
        <v>3552</v>
      </c>
      <c r="G127" s="35" t="s">
        <v>3552</v>
      </c>
      <c r="H127" s="35" t="s">
        <v>3552</v>
      </c>
      <c r="I127" s="35" t="s">
        <v>3552</v>
      </c>
      <c r="J127" s="35" t="s">
        <v>3552</v>
      </c>
      <c r="K127" s="35" t="s">
        <v>3552</v>
      </c>
      <c r="L127" s="35" t="s">
        <v>3552</v>
      </c>
      <c r="M127" s="35" t="s">
        <v>3552</v>
      </c>
      <c r="N127" s="35" t="s">
        <v>3552</v>
      </c>
      <c r="O127" s="35" t="s">
        <v>3552</v>
      </c>
    </row>
    <row r="128" customFormat="false" ht="12.75" hidden="false" customHeight="true" outlineLevel="0" collapsed="false">
      <c r="A128" s="35" t="n">
        <v>25</v>
      </c>
      <c r="B128" s="35" t="s">
        <v>3552</v>
      </c>
      <c r="C128" s="35" t="s">
        <v>3552</v>
      </c>
      <c r="D128" s="35" t="s">
        <v>3552</v>
      </c>
      <c r="E128" s="35" t="s">
        <v>3552</v>
      </c>
      <c r="F128" s="35" t="s">
        <v>3552</v>
      </c>
      <c r="G128" s="35" t="s">
        <v>3552</v>
      </c>
      <c r="H128" s="35" t="s">
        <v>3552</v>
      </c>
      <c r="I128" s="35" t="s">
        <v>3552</v>
      </c>
      <c r="J128" s="35" t="s">
        <v>3552</v>
      </c>
      <c r="K128" s="35" t="s">
        <v>3552</v>
      </c>
      <c r="L128" s="35" t="s">
        <v>3552</v>
      </c>
      <c r="M128" s="35" t="s">
        <v>3552</v>
      </c>
      <c r="N128" s="35" t="s">
        <v>3552</v>
      </c>
      <c r="O128" s="35" t="s">
        <v>3552</v>
      </c>
    </row>
    <row r="129" customFormat="false" ht="12.75" hidden="false" customHeight="true" outlineLevel="0" collapsed="false">
      <c r="A129" s="35" t="s">
        <v>3573</v>
      </c>
      <c r="B129" s="35" t="n">
        <v>450</v>
      </c>
      <c r="C129" s="35" t="n">
        <v>0.0037455</v>
      </c>
      <c r="D129" s="35" t="n">
        <v>107.807</v>
      </c>
      <c r="E129" s="35" t="n">
        <v>9.799</v>
      </c>
      <c r="F129" s="35" t="n">
        <v>7.61</v>
      </c>
      <c r="G129" s="35" t="n">
        <v>-21.89</v>
      </c>
      <c r="H129" s="35" t="n">
        <v>97.02</v>
      </c>
      <c r="I129" s="35" t="n">
        <v>268.5</v>
      </c>
      <c r="J129" s="35" t="n">
        <v>6.285</v>
      </c>
      <c r="K129" s="35" t="n">
        <v>6.5</v>
      </c>
      <c r="L129" s="35" t="n">
        <v>0.0234</v>
      </c>
      <c r="M129" s="35" t="n">
        <v>1</v>
      </c>
      <c r="N129" s="186" t="s">
        <v>3574</v>
      </c>
      <c r="O129" s="35" t="n">
        <v>20240412</v>
      </c>
    </row>
    <row r="130" customFormat="false" ht="12.75" hidden="false" customHeight="true" outlineLevel="0" collapsed="false">
      <c r="A130" s="35" t="n">
        <v>27</v>
      </c>
      <c r="B130" s="35" t="s">
        <v>3552</v>
      </c>
      <c r="C130" s="35" t="s">
        <v>3552</v>
      </c>
      <c r="D130" s="35" t="s">
        <v>3552</v>
      </c>
      <c r="E130" s="35" t="s">
        <v>3552</v>
      </c>
      <c r="F130" s="35" t="s">
        <v>3552</v>
      </c>
      <c r="G130" s="35" t="s">
        <v>3552</v>
      </c>
      <c r="H130" s="35" t="s">
        <v>3552</v>
      </c>
      <c r="I130" s="35" t="s">
        <v>3552</v>
      </c>
      <c r="J130" s="35" t="s">
        <v>3552</v>
      </c>
      <c r="K130" s="35" t="s">
        <v>3552</v>
      </c>
      <c r="L130" s="35" t="s">
        <v>3552</v>
      </c>
      <c r="M130" s="35" t="s">
        <v>3552</v>
      </c>
      <c r="N130" s="35" t="s">
        <v>3552</v>
      </c>
      <c r="O130" s="35" t="s">
        <v>3552</v>
      </c>
    </row>
    <row r="131" customFormat="false" ht="12.75" hidden="false" customHeight="true" outlineLevel="0" collapsed="false">
      <c r="A131" s="1" t="s">
        <v>3575</v>
      </c>
      <c r="B131" s="1" t="n">
        <v>450</v>
      </c>
      <c r="C131" s="184" t="n">
        <v>0.0037455</v>
      </c>
      <c r="D131" s="1" t="n">
        <v>194.525</v>
      </c>
      <c r="E131" s="1" t="n">
        <v>13.099</v>
      </c>
      <c r="F131" s="1" t="n">
        <v>6.32</v>
      </c>
      <c r="G131" s="1" t="n">
        <v>-25.75</v>
      </c>
      <c r="H131" s="1" t="n">
        <v>175.07</v>
      </c>
      <c r="I131" s="1" t="n">
        <v>312.5</v>
      </c>
      <c r="J131" s="1" t="n">
        <v>11.191</v>
      </c>
      <c r="K131" s="186" t="s">
        <v>3576</v>
      </c>
      <c r="L131" s="184" t="n">
        <v>0.0358</v>
      </c>
      <c r="M131" s="1" t="n">
        <v>10</v>
      </c>
      <c r="N131" s="186" t="s">
        <v>3577</v>
      </c>
      <c r="O131" s="1" t="n">
        <v>20240626</v>
      </c>
    </row>
    <row r="132" customFormat="false" ht="12.75" hidden="false" customHeight="true" outlineLevel="0" collapsed="false">
      <c r="A132" s="35" t="n">
        <v>29</v>
      </c>
      <c r="B132" s="35" t="s">
        <v>3552</v>
      </c>
      <c r="C132" s="35" t="s">
        <v>3552</v>
      </c>
      <c r="D132" s="35" t="s">
        <v>3552</v>
      </c>
      <c r="E132" s="35" t="s">
        <v>3552</v>
      </c>
      <c r="F132" s="35" t="s">
        <v>3552</v>
      </c>
      <c r="G132" s="35" t="s">
        <v>3552</v>
      </c>
      <c r="H132" s="35" t="s">
        <v>3552</v>
      </c>
      <c r="I132" s="35" t="s">
        <v>3552</v>
      </c>
      <c r="J132" s="35" t="s">
        <v>3552</v>
      </c>
      <c r="K132" s="35" t="s">
        <v>3552</v>
      </c>
      <c r="L132" s="35" t="s">
        <v>3552</v>
      </c>
      <c r="M132" s="35" t="s">
        <v>3552</v>
      </c>
      <c r="N132" s="35" t="s">
        <v>3552</v>
      </c>
      <c r="O132" s="35" t="s">
        <v>3552</v>
      </c>
    </row>
    <row r="133" customFormat="false" ht="12.75" hidden="false" customHeight="true" outlineLevel="0" collapsed="false">
      <c r="A133" s="35" t="n">
        <v>30</v>
      </c>
      <c r="B133" s="35" t="s">
        <v>3552</v>
      </c>
      <c r="C133" s="35" t="s">
        <v>3552</v>
      </c>
      <c r="D133" s="35" t="s">
        <v>3552</v>
      </c>
      <c r="E133" s="35" t="s">
        <v>3552</v>
      </c>
      <c r="F133" s="35" t="s">
        <v>3552</v>
      </c>
      <c r="G133" s="35" t="s">
        <v>3552</v>
      </c>
      <c r="H133" s="35" t="s">
        <v>3552</v>
      </c>
      <c r="I133" s="35" t="s">
        <v>3552</v>
      </c>
      <c r="J133" s="35" t="s">
        <v>3552</v>
      </c>
      <c r="K133" s="35" t="s">
        <v>3552</v>
      </c>
      <c r="L133" s="35" t="s">
        <v>3552</v>
      </c>
      <c r="M133" s="35" t="s">
        <v>3552</v>
      </c>
      <c r="N133" s="35" t="s">
        <v>3552</v>
      </c>
      <c r="O133" s="35" t="s">
        <v>3552</v>
      </c>
    </row>
    <row r="134" customFormat="false" ht="12.75" hidden="false" customHeight="true" outlineLevel="0" collapsed="false">
      <c r="A134" s="1" t="s">
        <v>3578</v>
      </c>
      <c r="B134" s="1" t="n">
        <v>450</v>
      </c>
      <c r="C134" s="184" t="n">
        <v>0.0037455</v>
      </c>
      <c r="D134" s="1" t="n">
        <v>283.5</v>
      </c>
      <c r="E134" s="1" t="n">
        <v>41.602</v>
      </c>
      <c r="F134" s="1" t="n">
        <v>9.68</v>
      </c>
      <c r="G134" s="1" t="n">
        <v>-22.35</v>
      </c>
      <c r="H134" s="1" t="n">
        <v>255.15</v>
      </c>
      <c r="I134" s="1" t="n">
        <v>258.3</v>
      </c>
      <c r="J134" s="1" t="n">
        <v>9.558</v>
      </c>
      <c r="K134" s="186" t="s">
        <v>3579</v>
      </c>
      <c r="L134" s="184" t="n">
        <v>0.037</v>
      </c>
      <c r="M134" s="1" t="n">
        <v>10</v>
      </c>
      <c r="N134" s="186" t="s">
        <v>3580</v>
      </c>
      <c r="O134" s="1" t="n">
        <v>20240626</v>
      </c>
    </row>
    <row r="135" customFormat="false" ht="12.75" hidden="false" customHeight="true" outlineLevel="0" collapsed="false">
      <c r="A135" s="35" t="n">
        <v>32</v>
      </c>
      <c r="B135" s="35" t="s">
        <v>3552</v>
      </c>
      <c r="C135" s="35" t="s">
        <v>3552</v>
      </c>
      <c r="D135" s="35" t="s">
        <v>3552</v>
      </c>
      <c r="E135" s="35" t="s">
        <v>3552</v>
      </c>
      <c r="F135" s="35" t="s">
        <v>3552</v>
      </c>
      <c r="G135" s="35" t="s">
        <v>3552</v>
      </c>
      <c r="H135" s="35" t="s">
        <v>3552</v>
      </c>
      <c r="I135" s="35" t="s">
        <v>3552</v>
      </c>
      <c r="J135" s="35" t="s">
        <v>3552</v>
      </c>
      <c r="K135" s="35" t="s">
        <v>3552</v>
      </c>
      <c r="L135" s="35" t="s">
        <v>3552</v>
      </c>
      <c r="M135" s="35" t="s">
        <v>3552</v>
      </c>
      <c r="N135" s="35" t="s">
        <v>3552</v>
      </c>
      <c r="O135" s="35" t="s">
        <v>3552</v>
      </c>
    </row>
    <row r="136" customFormat="false" ht="12.75" hidden="false" customHeight="true" outlineLevel="0" collapsed="false">
      <c r="A136" s="1" t="n">
        <v>33</v>
      </c>
      <c r="B136" s="35" t="s">
        <v>3552</v>
      </c>
      <c r="C136" s="35" t="s">
        <v>3552</v>
      </c>
      <c r="D136" s="35" t="s">
        <v>3552</v>
      </c>
      <c r="E136" s="35" t="s">
        <v>3552</v>
      </c>
      <c r="F136" s="35" t="s">
        <v>3552</v>
      </c>
      <c r="G136" s="35" t="s">
        <v>3552</v>
      </c>
      <c r="H136" s="35" t="s">
        <v>3552</v>
      </c>
      <c r="I136" s="35" t="s">
        <v>3552</v>
      </c>
      <c r="J136" s="35" t="s">
        <v>3552</v>
      </c>
      <c r="K136" s="35" t="s">
        <v>3552</v>
      </c>
      <c r="L136" s="35" t="s">
        <v>3552</v>
      </c>
      <c r="M136" s="35" t="s">
        <v>3552</v>
      </c>
      <c r="N136" s="35" t="s">
        <v>3552</v>
      </c>
      <c r="O136" s="35" t="s">
        <v>3552</v>
      </c>
    </row>
    <row r="137" customFormat="false" ht="12.75" hidden="false" customHeight="true" outlineLevel="0" collapsed="false">
      <c r="A137" s="35" t="n">
        <v>34</v>
      </c>
      <c r="B137" s="35" t="s">
        <v>3552</v>
      </c>
      <c r="C137" s="35" t="s">
        <v>3552</v>
      </c>
      <c r="D137" s="35" t="s">
        <v>3552</v>
      </c>
      <c r="E137" s="35" t="s">
        <v>3552</v>
      </c>
      <c r="F137" s="35" t="s">
        <v>3552</v>
      </c>
      <c r="G137" s="35" t="s">
        <v>3552</v>
      </c>
      <c r="H137" s="35" t="s">
        <v>3552</v>
      </c>
      <c r="I137" s="35" t="s">
        <v>3552</v>
      </c>
      <c r="J137" s="35" t="s">
        <v>3552</v>
      </c>
      <c r="K137" s="35" t="s">
        <v>3552</v>
      </c>
      <c r="L137" s="35" t="s">
        <v>3552</v>
      </c>
      <c r="M137" s="35" t="s">
        <v>3552</v>
      </c>
      <c r="N137" s="35" t="s">
        <v>3552</v>
      </c>
      <c r="O137" s="35" t="s">
        <v>3552</v>
      </c>
    </row>
    <row r="138" customFormat="false" ht="12.75" hidden="false" customHeight="true" outlineLevel="0" collapsed="false">
      <c r="A138" s="35" t="n">
        <v>35</v>
      </c>
      <c r="B138" s="35" t="s">
        <v>3552</v>
      </c>
      <c r="C138" s="35" t="s">
        <v>3552</v>
      </c>
      <c r="D138" s="35" t="s">
        <v>3552</v>
      </c>
      <c r="E138" s="35" t="s">
        <v>3552</v>
      </c>
      <c r="F138" s="35" t="s">
        <v>3552</v>
      </c>
      <c r="G138" s="35" t="s">
        <v>3552</v>
      </c>
      <c r="H138" s="35" t="s">
        <v>3552</v>
      </c>
      <c r="I138" s="35" t="s">
        <v>3552</v>
      </c>
      <c r="J138" s="35" t="s">
        <v>3552</v>
      </c>
      <c r="K138" s="35" t="s">
        <v>3552</v>
      </c>
      <c r="L138" s="35" t="s">
        <v>3552</v>
      </c>
      <c r="M138" s="35" t="s">
        <v>3552</v>
      </c>
      <c r="N138" s="35" t="s">
        <v>3552</v>
      </c>
      <c r="O138" s="35" t="s">
        <v>3552</v>
      </c>
    </row>
    <row r="139" customFormat="false" ht="12.75" hidden="false" customHeight="true" outlineLevel="0" collapsed="false">
      <c r="A139" s="1" t="s">
        <v>3581</v>
      </c>
      <c r="B139" s="1" t="n">
        <v>450</v>
      </c>
      <c r="C139" s="184" t="n">
        <v>0.0037455</v>
      </c>
      <c r="D139" s="1" t="n">
        <v>303.981</v>
      </c>
      <c r="E139" s="1" t="n">
        <v>49.941</v>
      </c>
      <c r="F139" s="1" t="n">
        <v>10.98</v>
      </c>
      <c r="G139" s="1" t="n">
        <v>-24.32</v>
      </c>
      <c r="H139" s="1" t="n">
        <v>273.58</v>
      </c>
      <c r="I139" s="1" t="n">
        <v>239.5</v>
      </c>
      <c r="J139" s="1" t="n">
        <v>9.64</v>
      </c>
      <c r="K139" s="186" t="s">
        <v>3582</v>
      </c>
      <c r="L139" s="184" t="n">
        <v>0.0402</v>
      </c>
      <c r="M139" s="1" t="n">
        <v>10</v>
      </c>
      <c r="N139" s="186" t="s">
        <v>3583</v>
      </c>
      <c r="O139" s="1" t="n">
        <v>20240627</v>
      </c>
    </row>
    <row r="140" customFormat="false" ht="12.75" hidden="false" customHeight="true" outlineLevel="0" collapsed="false">
      <c r="A140" s="1" t="s">
        <v>3584</v>
      </c>
      <c r="B140" s="1" t="n">
        <v>450</v>
      </c>
      <c r="C140" s="184" t="n">
        <v>0.0037455</v>
      </c>
      <c r="D140" s="1" t="n">
        <v>106.44</v>
      </c>
      <c r="E140" s="1" t="n">
        <v>13.708</v>
      </c>
      <c r="F140" s="1" t="n">
        <v>9.83</v>
      </c>
      <c r="G140" s="1" t="n">
        <v>-24.75</v>
      </c>
      <c r="H140" s="1" t="n">
        <v>95.79</v>
      </c>
      <c r="I140" s="1" t="n">
        <v>265.3</v>
      </c>
      <c r="J140" s="1" t="n">
        <v>5.015</v>
      </c>
      <c r="K140" s="186" t="s">
        <v>3585</v>
      </c>
      <c r="L140" s="184" t="n">
        <v>0.0189</v>
      </c>
      <c r="M140" s="1" t="n">
        <v>1</v>
      </c>
      <c r="N140" s="186" t="s">
        <v>3586</v>
      </c>
      <c r="O140" s="1" t="n">
        <v>20240627</v>
      </c>
    </row>
    <row r="141" customFormat="false" ht="12.75" hidden="false" customHeight="true" outlineLevel="0" collapsed="false">
      <c r="A141" s="35" t="n">
        <v>38</v>
      </c>
      <c r="B141" s="35" t="s">
        <v>3552</v>
      </c>
      <c r="C141" s="35" t="s">
        <v>3552</v>
      </c>
      <c r="D141" s="35" t="s">
        <v>3552</v>
      </c>
      <c r="E141" s="35" t="s">
        <v>3552</v>
      </c>
      <c r="F141" s="35" t="s">
        <v>3552</v>
      </c>
      <c r="G141" s="35" t="s">
        <v>3552</v>
      </c>
      <c r="H141" s="35" t="s">
        <v>3552</v>
      </c>
      <c r="I141" s="35" t="s">
        <v>3552</v>
      </c>
      <c r="J141" s="35" t="s">
        <v>3552</v>
      </c>
      <c r="K141" s="35" t="s">
        <v>3552</v>
      </c>
      <c r="L141" s="35" t="s">
        <v>3552</v>
      </c>
      <c r="M141" s="35" t="s">
        <v>3552</v>
      </c>
      <c r="N141" s="35" t="s">
        <v>3552</v>
      </c>
      <c r="O141" s="35" t="s">
        <v>3552</v>
      </c>
    </row>
    <row r="142" customFormat="false" ht="12.75" hidden="false" customHeight="true" outlineLevel="0" collapsed="false">
      <c r="A142" s="1" t="s">
        <v>3587</v>
      </c>
      <c r="B142" s="1" t="n">
        <v>450</v>
      </c>
      <c r="C142" s="184" t="n">
        <v>0.0037455</v>
      </c>
      <c r="D142" s="1" t="n">
        <v>515.023</v>
      </c>
      <c r="E142" s="1" t="n">
        <v>20.893</v>
      </c>
      <c r="F142" s="1" t="n">
        <v>7.68</v>
      </c>
      <c r="G142" s="1" t="n">
        <v>-22.26</v>
      </c>
      <c r="H142" s="1" t="n">
        <v>463.52</v>
      </c>
      <c r="I142" s="1" t="n">
        <v>470.3</v>
      </c>
      <c r="J142" s="1" t="n">
        <v>51.99</v>
      </c>
      <c r="K142" s="186" t="s">
        <v>3588</v>
      </c>
      <c r="L142" s="184" t="n">
        <v>0.111</v>
      </c>
      <c r="M142" s="1" t="n">
        <v>10</v>
      </c>
      <c r="N142" s="186" t="s">
        <v>3589</v>
      </c>
      <c r="O142" s="1" t="n">
        <v>20240627</v>
      </c>
    </row>
    <row r="143" customFormat="false" ht="12.75" hidden="false" customHeight="true" outlineLevel="0" collapsed="false">
      <c r="A143" s="1" t="s">
        <v>3590</v>
      </c>
      <c r="B143" s="1" t="n">
        <v>450</v>
      </c>
      <c r="C143" s="184" t="n">
        <v>0.0037455</v>
      </c>
      <c r="D143" s="1" t="n">
        <v>193.665</v>
      </c>
      <c r="E143" s="1" t="n">
        <v>20.796</v>
      </c>
      <c r="F143" s="1" t="n">
        <v>7.74</v>
      </c>
      <c r="G143" s="1" t="n">
        <v>-20.93</v>
      </c>
      <c r="H143" s="1" t="n">
        <v>174.3</v>
      </c>
      <c r="I143" s="1" t="n">
        <v>275.5</v>
      </c>
      <c r="J143" s="1" t="n">
        <v>11.499</v>
      </c>
      <c r="K143" s="186" t="s">
        <v>3591</v>
      </c>
      <c r="L143" s="184" t="n">
        <v>0.0417</v>
      </c>
      <c r="M143" s="1" t="n">
        <v>1</v>
      </c>
      <c r="N143" s="186" t="s">
        <v>3592</v>
      </c>
      <c r="O143" s="1" t="n">
        <v>20240627</v>
      </c>
    </row>
    <row r="144" customFormat="false" ht="12.75" hidden="false" customHeight="true" outlineLevel="0" collapsed="false">
      <c r="A144" s="35" t="n">
        <v>41</v>
      </c>
      <c r="B144" s="35" t="s">
        <v>3552</v>
      </c>
      <c r="C144" s="35" t="s">
        <v>3552</v>
      </c>
      <c r="D144" s="35" t="s">
        <v>3552</v>
      </c>
      <c r="E144" s="35" t="s">
        <v>3552</v>
      </c>
      <c r="F144" s="35" t="s">
        <v>3552</v>
      </c>
      <c r="G144" s="35" t="s">
        <v>3552</v>
      </c>
      <c r="H144" s="35" t="s">
        <v>3552</v>
      </c>
      <c r="I144" s="35" t="s">
        <v>3552</v>
      </c>
      <c r="J144" s="35" t="s">
        <v>3552</v>
      </c>
      <c r="K144" s="35" t="s">
        <v>3552</v>
      </c>
      <c r="L144" s="35" t="s">
        <v>3552</v>
      </c>
      <c r="M144" s="35" t="s">
        <v>3552</v>
      </c>
      <c r="N144" s="35" t="s">
        <v>3552</v>
      </c>
      <c r="O144" s="35" t="s">
        <v>3552</v>
      </c>
    </row>
    <row r="145" customFormat="false" ht="12.75" hidden="false" customHeight="true" outlineLevel="0" collapsed="false">
      <c r="A145" s="35" t="n">
        <v>42</v>
      </c>
      <c r="B145" s="35" t="s">
        <v>3552</v>
      </c>
      <c r="C145" s="35" t="s">
        <v>3552</v>
      </c>
      <c r="D145" s="35" t="s">
        <v>3552</v>
      </c>
      <c r="E145" s="35" t="s">
        <v>3552</v>
      </c>
      <c r="F145" s="35" t="s">
        <v>3552</v>
      </c>
      <c r="G145" s="35" t="s">
        <v>3552</v>
      </c>
      <c r="H145" s="35" t="s">
        <v>3552</v>
      </c>
      <c r="I145" s="35" t="s">
        <v>3552</v>
      </c>
      <c r="J145" s="35" t="s">
        <v>3552</v>
      </c>
      <c r="K145" s="35" t="s">
        <v>3552</v>
      </c>
      <c r="L145" s="35" t="s">
        <v>3552</v>
      </c>
      <c r="M145" s="35" t="s">
        <v>3552</v>
      </c>
      <c r="N145" s="35" t="s">
        <v>3552</v>
      </c>
      <c r="O145" s="35" t="s">
        <v>3552</v>
      </c>
    </row>
    <row r="146" customFormat="false" ht="12.75" hidden="false" customHeight="true" outlineLevel="0" collapsed="false">
      <c r="A146" s="35" t="n">
        <v>43</v>
      </c>
      <c r="B146" s="35" t="s">
        <v>3552</v>
      </c>
      <c r="C146" s="35" t="s">
        <v>3552</v>
      </c>
      <c r="D146" s="35" t="s">
        <v>3552</v>
      </c>
      <c r="E146" s="35" t="s">
        <v>3552</v>
      </c>
      <c r="F146" s="35" t="s">
        <v>3552</v>
      </c>
      <c r="G146" s="35" t="s">
        <v>3552</v>
      </c>
      <c r="H146" s="35" t="s">
        <v>3552</v>
      </c>
      <c r="I146" s="35" t="s">
        <v>3552</v>
      </c>
      <c r="J146" s="35" t="s">
        <v>3552</v>
      </c>
      <c r="K146" s="35" t="s">
        <v>3552</v>
      </c>
      <c r="L146" s="35" t="s">
        <v>3552</v>
      </c>
      <c r="M146" s="35" t="s">
        <v>3552</v>
      </c>
      <c r="N146" s="35" t="s">
        <v>3552</v>
      </c>
      <c r="O146" s="35" t="s">
        <v>3552</v>
      </c>
    </row>
    <row r="147" customFormat="false" ht="12.75" hidden="false" customHeight="true" outlineLevel="0" collapsed="false">
      <c r="A147" s="35" t="n">
        <v>44</v>
      </c>
      <c r="B147" s="35" t="s">
        <v>3552</v>
      </c>
      <c r="C147" s="35" t="s">
        <v>3552</v>
      </c>
      <c r="D147" s="35" t="s">
        <v>3552</v>
      </c>
      <c r="E147" s="35" t="s">
        <v>3552</v>
      </c>
      <c r="F147" s="35" t="s">
        <v>3552</v>
      </c>
      <c r="G147" s="35" t="s">
        <v>3552</v>
      </c>
      <c r="H147" s="35" t="s">
        <v>3552</v>
      </c>
      <c r="I147" s="35" t="s">
        <v>3552</v>
      </c>
      <c r="J147" s="35" t="s">
        <v>3552</v>
      </c>
      <c r="K147" s="35" t="s">
        <v>3552</v>
      </c>
      <c r="L147" s="35" t="s">
        <v>3552</v>
      </c>
      <c r="M147" s="35" t="s">
        <v>3552</v>
      </c>
      <c r="N147" s="35" t="s">
        <v>3552</v>
      </c>
      <c r="O147" s="35" t="s">
        <v>3552</v>
      </c>
    </row>
    <row r="148" customFormat="false" ht="12.75" hidden="false" customHeight="true" outlineLevel="0" collapsed="false">
      <c r="A148" s="1" t="s">
        <v>3593</v>
      </c>
      <c r="B148" s="1" t="n">
        <v>450</v>
      </c>
      <c r="C148" s="184" t="n">
        <v>0.0037455</v>
      </c>
      <c r="D148" s="1" t="n">
        <v>342.568</v>
      </c>
      <c r="E148" s="1" t="n">
        <v>35.26</v>
      </c>
      <c r="F148" s="1" t="n">
        <v>9.65</v>
      </c>
      <c r="G148" s="1" t="n">
        <v>-27.34</v>
      </c>
      <c r="H148" s="1" t="n">
        <v>308.31</v>
      </c>
      <c r="I148" s="1" t="n">
        <v>330.9</v>
      </c>
      <c r="J148" s="1" t="n">
        <v>27.645</v>
      </c>
      <c r="K148" s="1" t="n">
        <v>9</v>
      </c>
      <c r="L148" s="184" t="n">
        <v>0.0835</v>
      </c>
      <c r="M148" s="1" t="n">
        <v>10</v>
      </c>
      <c r="N148" s="186" t="s">
        <v>3594</v>
      </c>
      <c r="O148" s="1" t="n">
        <v>20240627</v>
      </c>
    </row>
    <row r="149" customFormat="false" ht="12.75" hidden="false" customHeight="true" outlineLevel="0" collapsed="false">
      <c r="A149" s="35" t="s">
        <v>3595</v>
      </c>
      <c r="B149" s="35" t="n">
        <v>450</v>
      </c>
      <c r="C149" s="35" t="n">
        <v>0.0037455</v>
      </c>
      <c r="D149" s="35" t="n">
        <v>447.442</v>
      </c>
      <c r="E149" s="35" t="n">
        <v>42.667</v>
      </c>
      <c r="F149" s="35" t="n">
        <v>11.05</v>
      </c>
      <c r="G149" s="35" t="n">
        <v>-26.97</v>
      </c>
      <c r="H149" s="35" t="n">
        <v>402.69</v>
      </c>
      <c r="I149" s="35" t="n">
        <v>417.1</v>
      </c>
      <c r="J149" s="35" t="n">
        <v>50.519</v>
      </c>
      <c r="K149" s="35" t="n">
        <v>12.5</v>
      </c>
      <c r="L149" s="35" t="n">
        <v>0.121</v>
      </c>
      <c r="M149" s="35" t="n">
        <v>10</v>
      </c>
      <c r="N149" s="186" t="s">
        <v>2736</v>
      </c>
      <c r="O149" s="35" t="n">
        <v>20240415</v>
      </c>
    </row>
    <row r="150" customFormat="false" ht="12.75" hidden="false" customHeight="true" outlineLevel="0" collapsed="false">
      <c r="A150" s="35" t="s">
        <v>3596</v>
      </c>
      <c r="B150" s="35" t="n">
        <v>450</v>
      </c>
      <c r="C150" s="35" t="n">
        <v>0.0037455</v>
      </c>
      <c r="D150" s="35" t="n">
        <v>341.762</v>
      </c>
      <c r="E150" s="35" t="n">
        <v>51.197</v>
      </c>
      <c r="F150" s="35" t="n">
        <v>11.51</v>
      </c>
      <c r="G150" s="35" t="n">
        <v>-27.18</v>
      </c>
      <c r="H150" s="35" t="n">
        <v>307.58</v>
      </c>
      <c r="I150" s="35" t="n">
        <v>240.5</v>
      </c>
      <c r="J150" s="35" t="n">
        <v>14.951</v>
      </c>
      <c r="K150" s="35" t="n">
        <v>4.9</v>
      </c>
      <c r="L150" s="35" t="n">
        <v>0.0622</v>
      </c>
      <c r="M150" s="35" t="n">
        <v>10</v>
      </c>
      <c r="N150" s="186" t="s">
        <v>3597</v>
      </c>
      <c r="O150" s="35" t="n">
        <v>20240415</v>
      </c>
    </row>
    <row r="151" customFormat="false" ht="12.75" hidden="false" customHeight="true" outlineLevel="0" collapsed="false">
      <c r="A151" s="35" t="s">
        <v>3598</v>
      </c>
      <c r="B151" s="35" t="n">
        <v>450</v>
      </c>
      <c r="C151" s="35" t="n">
        <v>0.0037455</v>
      </c>
      <c r="D151" s="35" t="n">
        <v>431.057</v>
      </c>
      <c r="E151" s="35" t="n">
        <v>57.948</v>
      </c>
      <c r="F151" s="35" t="n">
        <v>9.16</v>
      </c>
      <c r="G151" s="35" t="n">
        <v>-22.43</v>
      </c>
      <c r="H151" s="35" t="n">
        <v>387.96</v>
      </c>
      <c r="I151" s="35" t="n">
        <v>257.3</v>
      </c>
      <c r="J151" s="35" t="n">
        <v>15.432</v>
      </c>
      <c r="K151" s="35" t="n">
        <v>4</v>
      </c>
      <c r="L151" s="35" t="n">
        <v>0.06</v>
      </c>
      <c r="M151" s="35" t="n">
        <v>10</v>
      </c>
      <c r="N151" s="186" t="s">
        <v>3599</v>
      </c>
      <c r="O151" s="35" t="n">
        <v>20240412</v>
      </c>
    </row>
    <row r="152" customFormat="false" ht="12.75" hidden="false" customHeight="true" outlineLevel="0" collapsed="false">
      <c r="A152" s="1" t="s">
        <v>3600</v>
      </c>
      <c r="B152" s="1" t="n">
        <v>450</v>
      </c>
      <c r="C152" s="184" t="n">
        <v>0.0037455</v>
      </c>
      <c r="D152" s="1" t="n">
        <v>419.569</v>
      </c>
      <c r="E152" s="1" t="n">
        <v>64.477</v>
      </c>
      <c r="F152" s="1" t="n">
        <v>8.62</v>
      </c>
      <c r="G152" s="1" t="n">
        <v>-19.89</v>
      </c>
      <c r="H152" s="1" t="n">
        <v>377.6</v>
      </c>
      <c r="I152" s="1" t="n">
        <v>194.5</v>
      </c>
      <c r="J152" s="1" t="n">
        <v>11.619</v>
      </c>
      <c r="K152" s="1" t="n">
        <v>3.1</v>
      </c>
      <c r="L152" s="184" t="n">
        <v>0.0597</v>
      </c>
      <c r="M152" s="1" t="n">
        <v>10</v>
      </c>
      <c r="N152" s="237" t="n">
        <v>0.499050925925926</v>
      </c>
      <c r="O152" s="1" t="n">
        <v>20240730</v>
      </c>
    </row>
    <row r="153" customFormat="false" ht="12.75" hidden="false" customHeight="true" outlineLevel="0" collapsed="false">
      <c r="A153" s="35" t="n">
        <v>50</v>
      </c>
      <c r="B153" s="35" t="s">
        <v>3552</v>
      </c>
      <c r="C153" s="35" t="s">
        <v>3552</v>
      </c>
      <c r="D153" s="35" t="s">
        <v>3552</v>
      </c>
      <c r="E153" s="35" t="s">
        <v>3552</v>
      </c>
      <c r="F153" s="35" t="s">
        <v>3552</v>
      </c>
      <c r="G153" s="35" t="s">
        <v>3552</v>
      </c>
      <c r="H153" s="35" t="s">
        <v>3552</v>
      </c>
      <c r="I153" s="35" t="s">
        <v>3552</v>
      </c>
      <c r="J153" s="35" t="s">
        <v>3552</v>
      </c>
      <c r="K153" s="35" t="s">
        <v>3552</v>
      </c>
      <c r="L153" s="35" t="s">
        <v>3552</v>
      </c>
      <c r="M153" s="35" t="s">
        <v>3552</v>
      </c>
      <c r="N153" s="35" t="s">
        <v>3552</v>
      </c>
      <c r="O153" s="35" t="s">
        <v>3552</v>
      </c>
    </row>
    <row r="154" customFormat="false" ht="12.75" hidden="false" customHeight="true" outlineLevel="0" collapsed="false">
      <c r="A154" s="35" t="n">
        <v>51</v>
      </c>
      <c r="B154" s="35" t="s">
        <v>3552</v>
      </c>
      <c r="C154" s="35" t="s">
        <v>3552</v>
      </c>
      <c r="D154" s="35" t="s">
        <v>3552</v>
      </c>
      <c r="E154" s="35" t="s">
        <v>3552</v>
      </c>
      <c r="F154" s="35" t="s">
        <v>3552</v>
      </c>
      <c r="G154" s="35" t="s">
        <v>3552</v>
      </c>
      <c r="H154" s="35" t="s">
        <v>3552</v>
      </c>
      <c r="I154" s="35" t="s">
        <v>3552</v>
      </c>
      <c r="J154" s="35" t="s">
        <v>3552</v>
      </c>
      <c r="K154" s="35" t="s">
        <v>3552</v>
      </c>
      <c r="L154" s="35" t="s">
        <v>3552</v>
      </c>
      <c r="M154" s="35" t="s">
        <v>3552</v>
      </c>
      <c r="N154" s="35" t="s">
        <v>3552</v>
      </c>
      <c r="O154" s="35" t="s">
        <v>3552</v>
      </c>
    </row>
    <row r="155" customFormat="false" ht="12.75" hidden="false" customHeight="true" outlineLevel="0" collapsed="false">
      <c r="A155" s="35" t="n">
        <v>52</v>
      </c>
      <c r="B155" s="35" t="s">
        <v>3552</v>
      </c>
      <c r="C155" s="35" t="s">
        <v>3552</v>
      </c>
      <c r="D155" s="35" t="s">
        <v>3552</v>
      </c>
      <c r="E155" s="35" t="s">
        <v>3552</v>
      </c>
      <c r="F155" s="35" t="s">
        <v>3552</v>
      </c>
      <c r="G155" s="35" t="s">
        <v>3552</v>
      </c>
      <c r="H155" s="35" t="s">
        <v>3552</v>
      </c>
      <c r="I155" s="35" t="s">
        <v>3552</v>
      </c>
      <c r="J155" s="35" t="s">
        <v>3552</v>
      </c>
      <c r="K155" s="35" t="s">
        <v>3552</v>
      </c>
      <c r="L155" s="35" t="s">
        <v>3552</v>
      </c>
      <c r="M155" s="35" t="s">
        <v>3552</v>
      </c>
      <c r="N155" s="35" t="s">
        <v>3552</v>
      </c>
      <c r="O155" s="35" t="s">
        <v>3552</v>
      </c>
    </row>
    <row r="156" customFormat="false" ht="12.75" hidden="false" customHeight="true" outlineLevel="0" collapsed="false">
      <c r="A156" s="35" t="s">
        <v>3601</v>
      </c>
      <c r="B156" s="35" t="n">
        <v>450</v>
      </c>
      <c r="C156" s="35" t="n">
        <v>0.0037455</v>
      </c>
      <c r="D156" s="35" t="n">
        <v>435.03</v>
      </c>
      <c r="E156" s="35" t="n">
        <v>66.448</v>
      </c>
      <c r="F156" s="35" t="n">
        <v>8.55</v>
      </c>
      <c r="G156" s="35" t="n">
        <v>-19.5</v>
      </c>
      <c r="H156" s="35" t="n">
        <v>391.53</v>
      </c>
      <c r="I156" s="35" t="n">
        <v>217</v>
      </c>
      <c r="J156" s="35" t="n">
        <v>15.485</v>
      </c>
      <c r="K156" s="35" t="n">
        <v>4</v>
      </c>
      <c r="L156" s="35" t="n">
        <v>0.0714</v>
      </c>
      <c r="M156" s="35" t="n">
        <v>10</v>
      </c>
      <c r="N156" s="186" t="s">
        <v>3602</v>
      </c>
      <c r="O156" s="35" t="n">
        <v>20240415</v>
      </c>
    </row>
    <row r="157" customFormat="false" ht="12.75" hidden="false" customHeight="true" outlineLevel="0" collapsed="false">
      <c r="A157" s="35" t="n">
        <v>54</v>
      </c>
      <c r="B157" s="35" t="s">
        <v>3552</v>
      </c>
      <c r="C157" s="35" t="s">
        <v>3552</v>
      </c>
      <c r="D157" s="35" t="s">
        <v>3552</v>
      </c>
      <c r="E157" s="35" t="s">
        <v>3552</v>
      </c>
      <c r="F157" s="35" t="s">
        <v>3552</v>
      </c>
      <c r="G157" s="35" t="s">
        <v>3552</v>
      </c>
      <c r="H157" s="35" t="s">
        <v>3552</v>
      </c>
      <c r="I157" s="35" t="s">
        <v>3552</v>
      </c>
      <c r="J157" s="35" t="s">
        <v>3552</v>
      </c>
      <c r="K157" s="35" t="s">
        <v>3552</v>
      </c>
      <c r="L157" s="35" t="s">
        <v>3552</v>
      </c>
      <c r="M157" s="35" t="s">
        <v>3552</v>
      </c>
      <c r="N157" s="35" t="s">
        <v>3552</v>
      </c>
      <c r="O157" s="35" t="s">
        <v>3552</v>
      </c>
    </row>
    <row r="158" customFormat="false" ht="12.75" hidden="false" customHeight="true" outlineLevel="0" collapsed="false">
      <c r="A158" s="35" t="s">
        <v>3603</v>
      </c>
      <c r="B158" s="35" t="n">
        <v>450</v>
      </c>
      <c r="C158" s="35" t="n">
        <v>0.0037455</v>
      </c>
      <c r="D158" s="35" t="n">
        <v>204.238</v>
      </c>
      <c r="E158" s="35" t="n">
        <v>30.674</v>
      </c>
      <c r="F158" s="35" t="n">
        <v>9.02</v>
      </c>
      <c r="G158" s="35" t="n">
        <v>-20.47</v>
      </c>
      <c r="H158" s="35" t="n">
        <v>183.82</v>
      </c>
      <c r="I158" s="35" t="n">
        <v>236</v>
      </c>
      <c r="J158" s="35" t="n">
        <v>10.373</v>
      </c>
      <c r="K158" s="35" t="n">
        <v>5.6</v>
      </c>
      <c r="L158" s="35" t="n">
        <v>0.044</v>
      </c>
      <c r="M158" s="35" t="n">
        <v>1</v>
      </c>
      <c r="N158" s="186" t="s">
        <v>3604</v>
      </c>
      <c r="O158" s="35" t="n">
        <v>20240412</v>
      </c>
    </row>
    <row r="159" customFormat="false" ht="12.75" hidden="false" customHeight="true" outlineLevel="0" collapsed="false">
      <c r="A159" s="35" t="n">
        <v>56</v>
      </c>
      <c r="B159" s="35" t="s">
        <v>3552</v>
      </c>
      <c r="C159" s="35" t="s">
        <v>3552</v>
      </c>
      <c r="D159" s="35" t="s">
        <v>3552</v>
      </c>
      <c r="E159" s="35" t="s">
        <v>3552</v>
      </c>
      <c r="F159" s="35" t="s">
        <v>3552</v>
      </c>
      <c r="G159" s="35" t="s">
        <v>3552</v>
      </c>
      <c r="H159" s="35" t="s">
        <v>3552</v>
      </c>
      <c r="I159" s="35" t="s">
        <v>3552</v>
      </c>
      <c r="J159" s="35" t="s">
        <v>3552</v>
      </c>
      <c r="K159" s="35" t="s">
        <v>3552</v>
      </c>
      <c r="L159" s="35" t="s">
        <v>3552</v>
      </c>
      <c r="M159" s="35" t="s">
        <v>3552</v>
      </c>
      <c r="N159" s="35" t="s">
        <v>3552</v>
      </c>
      <c r="O159" s="35" t="s">
        <v>3552</v>
      </c>
    </row>
    <row r="160" customFormat="false" ht="12.75" hidden="false" customHeight="true" outlineLevel="0" collapsed="false">
      <c r="A160" s="1" t="s">
        <v>3605</v>
      </c>
      <c r="B160" s="1" t="n">
        <v>450</v>
      </c>
      <c r="C160" s="184" t="n">
        <v>0.0037455</v>
      </c>
      <c r="D160" s="1" t="n">
        <v>188.619</v>
      </c>
      <c r="E160" s="1" t="n">
        <v>21.327</v>
      </c>
      <c r="F160" s="1" t="n">
        <v>6.38</v>
      </c>
      <c r="G160" s="1" t="n">
        <v>-16.38</v>
      </c>
      <c r="H160" s="1" t="n">
        <v>169.76</v>
      </c>
      <c r="I160" s="1" t="n">
        <v>235.7</v>
      </c>
      <c r="J160" s="1" t="n">
        <v>10.208</v>
      </c>
      <c r="K160" s="1" t="n">
        <v>6</v>
      </c>
      <c r="L160" s="184" t="n">
        <v>0.0433</v>
      </c>
      <c r="M160" s="1" t="n">
        <v>1</v>
      </c>
      <c r="N160" s="237" t="n">
        <v>0.524212962962963</v>
      </c>
      <c r="O160" s="1" t="n">
        <v>20240730</v>
      </c>
      <c r="Q160" s="235" t="s">
        <v>3606</v>
      </c>
      <c r="R160" s="235" t="n">
        <v>450</v>
      </c>
      <c r="S160" s="235" t="n">
        <v>0.00401</v>
      </c>
      <c r="T160" s="235" t="n">
        <v>181.429</v>
      </c>
      <c r="U160" s="235" t="n">
        <v>19.394</v>
      </c>
      <c r="V160" s="235" t="n">
        <v>6.48</v>
      </c>
      <c r="W160" s="235" t="n">
        <v>-15.84</v>
      </c>
      <c r="X160" s="235" t="n">
        <v>163.29</v>
      </c>
      <c r="Y160" s="235" t="n">
        <v>211.8</v>
      </c>
      <c r="Z160" s="235" t="n">
        <v>7.703</v>
      </c>
      <c r="AA160" s="235" t="n">
        <v>4.7</v>
      </c>
      <c r="AB160" s="235" t="n">
        <v>0.0364</v>
      </c>
      <c r="AC160" s="235" t="n">
        <v>1</v>
      </c>
      <c r="AD160" s="236" t="s">
        <v>3607</v>
      </c>
      <c r="AE160" s="235" t="n">
        <v>20250507</v>
      </c>
    </row>
    <row r="161" customFormat="false" ht="12.75" hidden="false" customHeight="true" outlineLevel="0" collapsed="false">
      <c r="A161" s="35" t="n">
        <v>58</v>
      </c>
      <c r="B161" s="35" t="s">
        <v>3552</v>
      </c>
      <c r="C161" s="35" t="s">
        <v>3552</v>
      </c>
      <c r="D161" s="35" t="s">
        <v>3552</v>
      </c>
      <c r="E161" s="35" t="s">
        <v>3552</v>
      </c>
      <c r="F161" s="35" t="s">
        <v>3552</v>
      </c>
      <c r="G161" s="35" t="s">
        <v>3552</v>
      </c>
      <c r="H161" s="35" t="s">
        <v>3552</v>
      </c>
      <c r="I161" s="35" t="s">
        <v>3552</v>
      </c>
      <c r="J161" s="35" t="s">
        <v>3552</v>
      </c>
      <c r="K161" s="35" t="s">
        <v>3552</v>
      </c>
      <c r="L161" s="35" t="s">
        <v>3552</v>
      </c>
      <c r="M161" s="35" t="s">
        <v>3552</v>
      </c>
      <c r="N161" s="35" t="s">
        <v>3552</v>
      </c>
      <c r="O161" s="35" t="s">
        <v>3552</v>
      </c>
    </row>
    <row r="162" customFormat="false" ht="12.75" hidden="false" customHeight="true" outlineLevel="0" collapsed="false">
      <c r="A162" s="35" t="n">
        <v>59</v>
      </c>
      <c r="B162" s="35" t="s">
        <v>3552</v>
      </c>
      <c r="C162" s="35" t="s">
        <v>3552</v>
      </c>
      <c r="D162" s="35" t="s">
        <v>3552</v>
      </c>
      <c r="E162" s="35" t="s">
        <v>3552</v>
      </c>
      <c r="F162" s="35" t="s">
        <v>3552</v>
      </c>
      <c r="G162" s="35" t="s">
        <v>3552</v>
      </c>
      <c r="H162" s="35" t="s">
        <v>3552</v>
      </c>
      <c r="I162" s="35" t="s">
        <v>3552</v>
      </c>
      <c r="J162" s="35" t="s">
        <v>3552</v>
      </c>
      <c r="K162" s="35" t="s">
        <v>3552</v>
      </c>
      <c r="L162" s="35" t="s">
        <v>3552</v>
      </c>
      <c r="M162" s="35" t="s">
        <v>3552</v>
      </c>
      <c r="N162" s="35" t="s">
        <v>3552</v>
      </c>
      <c r="O162" s="35" t="s">
        <v>3552</v>
      </c>
    </row>
    <row r="163" customFormat="false" ht="12.75" hidden="false" customHeight="true" outlineLevel="0" collapsed="false">
      <c r="A163" s="35" t="n">
        <v>60</v>
      </c>
      <c r="B163" s="35" t="s">
        <v>3552</v>
      </c>
      <c r="C163" s="35" t="s">
        <v>3552</v>
      </c>
      <c r="D163" s="35" t="s">
        <v>3552</v>
      </c>
      <c r="E163" s="35" t="s">
        <v>3552</v>
      </c>
      <c r="F163" s="35" t="s">
        <v>3552</v>
      </c>
      <c r="G163" s="35" t="s">
        <v>3552</v>
      </c>
      <c r="H163" s="35" t="s">
        <v>3552</v>
      </c>
      <c r="I163" s="35" t="s">
        <v>3552</v>
      </c>
      <c r="J163" s="35" t="s">
        <v>3552</v>
      </c>
      <c r="K163" s="35" t="s">
        <v>3552</v>
      </c>
      <c r="L163" s="35" t="s">
        <v>3552</v>
      </c>
      <c r="M163" s="35" t="s">
        <v>3552</v>
      </c>
      <c r="N163" s="35" t="s">
        <v>3552</v>
      </c>
      <c r="O163" s="35" t="s">
        <v>3552</v>
      </c>
    </row>
    <row r="164" customFormat="false" ht="12.75" hidden="false" customHeight="true" outlineLevel="0" collapsed="false">
      <c r="A164" s="35" t="n">
        <v>61</v>
      </c>
      <c r="B164" s="35" t="s">
        <v>3552</v>
      </c>
      <c r="C164" s="35" t="s">
        <v>3552</v>
      </c>
      <c r="D164" s="35" t="s">
        <v>3552</v>
      </c>
      <c r="E164" s="35" t="s">
        <v>3552</v>
      </c>
      <c r="F164" s="35" t="s">
        <v>3552</v>
      </c>
      <c r="G164" s="35" t="s">
        <v>3552</v>
      </c>
      <c r="H164" s="35" t="s">
        <v>3552</v>
      </c>
      <c r="I164" s="35" t="s">
        <v>3552</v>
      </c>
      <c r="J164" s="35" t="s">
        <v>3552</v>
      </c>
      <c r="K164" s="35" t="s">
        <v>3552</v>
      </c>
      <c r="L164" s="35" t="s">
        <v>3552</v>
      </c>
      <c r="M164" s="35" t="s">
        <v>3552</v>
      </c>
      <c r="N164" s="35" t="s">
        <v>3552</v>
      </c>
      <c r="O164" s="35" t="s">
        <v>3552</v>
      </c>
    </row>
    <row r="165" customFormat="false" ht="12.75" hidden="false" customHeight="true" outlineLevel="0" collapsed="false">
      <c r="A165" s="35" t="s">
        <v>3608</v>
      </c>
      <c r="B165" s="35" t="n">
        <v>450</v>
      </c>
      <c r="C165" s="35" t="n">
        <v>0.0037455</v>
      </c>
      <c r="D165" s="35" t="n">
        <v>177.468</v>
      </c>
      <c r="E165" s="35" t="n">
        <v>15.373</v>
      </c>
      <c r="F165" s="35" t="n">
        <v>6.86</v>
      </c>
      <c r="G165" s="35" t="n">
        <v>-21.33</v>
      </c>
      <c r="H165" s="35" t="n">
        <v>159.72</v>
      </c>
      <c r="I165" s="35" t="n">
        <v>272.6</v>
      </c>
      <c r="J165" s="35" t="n">
        <v>13.479</v>
      </c>
      <c r="K165" s="35" t="n">
        <v>8.4</v>
      </c>
      <c r="L165" s="35" t="n">
        <v>0.0494</v>
      </c>
      <c r="M165" s="35" t="n">
        <v>1</v>
      </c>
      <c r="N165" s="186" t="s">
        <v>1885</v>
      </c>
      <c r="O165" s="35" t="n">
        <v>20240415</v>
      </c>
    </row>
    <row r="166" customFormat="false" ht="12.75" hidden="false" customHeight="true" outlineLevel="0" collapsed="false">
      <c r="A166" s="35" t="n">
        <v>63</v>
      </c>
      <c r="B166" s="35" t="s">
        <v>3552</v>
      </c>
      <c r="C166" s="35" t="s">
        <v>3552</v>
      </c>
      <c r="D166" s="35" t="s">
        <v>3552</v>
      </c>
      <c r="E166" s="35" t="s">
        <v>3552</v>
      </c>
      <c r="F166" s="35" t="s">
        <v>3552</v>
      </c>
      <c r="G166" s="35" t="s">
        <v>3552</v>
      </c>
      <c r="H166" s="35" t="s">
        <v>3552</v>
      </c>
      <c r="I166" s="35" t="s">
        <v>3552</v>
      </c>
      <c r="J166" s="35" t="s">
        <v>3552</v>
      </c>
      <c r="K166" s="35" t="s">
        <v>3552</v>
      </c>
      <c r="L166" s="35" t="s">
        <v>3552</v>
      </c>
      <c r="M166" s="35" t="s">
        <v>3552</v>
      </c>
      <c r="N166" s="35" t="s">
        <v>3552</v>
      </c>
      <c r="O166" s="35" t="s">
        <v>3552</v>
      </c>
    </row>
    <row r="167" customFormat="false" ht="12.75" hidden="false" customHeight="true" outlineLevel="0" collapsed="false">
      <c r="A167" s="35" t="n">
        <v>64</v>
      </c>
      <c r="B167" s="35" t="s">
        <v>3552</v>
      </c>
      <c r="C167" s="35" t="s">
        <v>3552</v>
      </c>
      <c r="D167" s="35" t="s">
        <v>3552</v>
      </c>
      <c r="E167" s="35" t="s">
        <v>3552</v>
      </c>
      <c r="F167" s="35" t="s">
        <v>3552</v>
      </c>
      <c r="G167" s="35" t="s">
        <v>3552</v>
      </c>
      <c r="H167" s="35" t="s">
        <v>3552</v>
      </c>
      <c r="I167" s="35" t="s">
        <v>3552</v>
      </c>
      <c r="J167" s="35" t="s">
        <v>3552</v>
      </c>
      <c r="K167" s="35" t="s">
        <v>3552</v>
      </c>
      <c r="L167" s="35" t="s">
        <v>3552</v>
      </c>
      <c r="M167" s="35" t="s">
        <v>3552</v>
      </c>
      <c r="N167" s="35" t="s">
        <v>3552</v>
      </c>
      <c r="O167" s="35" t="s">
        <v>3552</v>
      </c>
    </row>
    <row r="168" customFormat="false" ht="12.75" hidden="false" customHeight="true" outlineLevel="0" collapsed="false">
      <c r="A168" s="35" t="n">
        <v>65</v>
      </c>
      <c r="B168" s="35" t="s">
        <v>3552</v>
      </c>
      <c r="C168" s="35" t="s">
        <v>3552</v>
      </c>
      <c r="D168" s="35" t="s">
        <v>3552</v>
      </c>
      <c r="E168" s="35" t="s">
        <v>3552</v>
      </c>
      <c r="F168" s="35" t="s">
        <v>3552</v>
      </c>
      <c r="G168" s="35" t="s">
        <v>3552</v>
      </c>
      <c r="H168" s="35" t="s">
        <v>3552</v>
      </c>
      <c r="I168" s="35" t="s">
        <v>3552</v>
      </c>
      <c r="J168" s="35" t="s">
        <v>3552</v>
      </c>
      <c r="K168" s="35" t="s">
        <v>3552</v>
      </c>
      <c r="L168" s="35" t="s">
        <v>3552</v>
      </c>
      <c r="M168" s="35" t="s">
        <v>3552</v>
      </c>
      <c r="N168" s="35" t="s">
        <v>3552</v>
      </c>
      <c r="O168" s="35" t="s">
        <v>3552</v>
      </c>
    </row>
    <row r="169" customFormat="false" ht="12.75" hidden="false" customHeight="true" outlineLevel="0" collapsed="false">
      <c r="A169" s="35" t="n">
        <v>66</v>
      </c>
      <c r="B169" s="35" t="s">
        <v>3552</v>
      </c>
      <c r="C169" s="35" t="s">
        <v>3552</v>
      </c>
      <c r="D169" s="35" t="s">
        <v>3552</v>
      </c>
      <c r="E169" s="35" t="s">
        <v>3552</v>
      </c>
      <c r="F169" s="35" t="s">
        <v>3552</v>
      </c>
      <c r="G169" s="35" t="s">
        <v>3552</v>
      </c>
      <c r="H169" s="35" t="s">
        <v>3552</v>
      </c>
      <c r="I169" s="35" t="s">
        <v>3552</v>
      </c>
      <c r="J169" s="35" t="s">
        <v>3552</v>
      </c>
      <c r="K169" s="35" t="s">
        <v>3552</v>
      </c>
      <c r="L169" s="35" t="s">
        <v>3552</v>
      </c>
      <c r="M169" s="35" t="s">
        <v>3552</v>
      </c>
      <c r="N169" s="35" t="s">
        <v>3552</v>
      </c>
      <c r="O169" s="35" t="s">
        <v>3552</v>
      </c>
    </row>
    <row r="170" customFormat="false" ht="12.75" hidden="false" customHeight="true" outlineLevel="0" collapsed="false">
      <c r="A170" s="1" t="s">
        <v>3609</v>
      </c>
      <c r="B170" s="1" t="n">
        <v>450</v>
      </c>
      <c r="C170" s="184" t="n">
        <v>0.0037455</v>
      </c>
      <c r="D170" s="1" t="n">
        <v>241.046</v>
      </c>
      <c r="E170" s="1" t="n">
        <v>36.397</v>
      </c>
      <c r="F170" s="1" t="n">
        <v>9.05</v>
      </c>
      <c r="G170" s="1" t="n">
        <v>-22</v>
      </c>
      <c r="H170" s="1" t="n">
        <v>216.94</v>
      </c>
      <c r="I170" s="1" t="n">
        <v>225.5</v>
      </c>
      <c r="J170" s="1" t="n">
        <v>11.564</v>
      </c>
      <c r="K170" s="1" t="n">
        <v>5.3</v>
      </c>
      <c r="L170" s="184" t="n">
        <v>0.0513</v>
      </c>
      <c r="M170" s="1" t="n">
        <v>10</v>
      </c>
      <c r="N170" s="237" t="n">
        <v>0.626574074074074</v>
      </c>
      <c r="O170" s="1" t="n">
        <v>20240730</v>
      </c>
      <c r="Q170" s="235" t="s">
        <v>3610</v>
      </c>
      <c r="R170" s="235" t="n">
        <v>450</v>
      </c>
      <c r="S170" s="235" t="n">
        <v>0.00406</v>
      </c>
      <c r="T170" s="235" t="n">
        <v>331.688</v>
      </c>
      <c r="U170" s="235" t="n">
        <v>46.14</v>
      </c>
      <c r="V170" s="235" t="n">
        <v>9.78</v>
      </c>
      <c r="W170" s="235" t="n">
        <v>-24.73</v>
      </c>
      <c r="X170" s="235" t="n">
        <v>298.52</v>
      </c>
      <c r="Y170" s="235" t="n">
        <v>149.5</v>
      </c>
      <c r="Z170" s="235" t="n">
        <v>1.785</v>
      </c>
      <c r="AA170" s="235" t="n">
        <v>0.6</v>
      </c>
      <c r="AB170" s="235" t="n">
        <v>0.0119</v>
      </c>
      <c r="AC170" s="235" t="n">
        <v>1</v>
      </c>
      <c r="AD170" s="236" t="s">
        <v>3611</v>
      </c>
      <c r="AE170" s="235" t="n">
        <v>20250425</v>
      </c>
    </row>
    <row r="171" customFormat="false" ht="12.75" hidden="false" customHeight="true" outlineLevel="0" collapsed="false">
      <c r="A171" s="35" t="n">
        <v>68</v>
      </c>
      <c r="B171" s="35" t="s">
        <v>3552</v>
      </c>
      <c r="C171" s="35" t="s">
        <v>3552</v>
      </c>
      <c r="D171" s="35" t="s">
        <v>3552</v>
      </c>
      <c r="E171" s="35" t="s">
        <v>3552</v>
      </c>
      <c r="F171" s="35" t="s">
        <v>3552</v>
      </c>
      <c r="G171" s="35" t="s">
        <v>3552</v>
      </c>
      <c r="H171" s="35" t="s">
        <v>3552</v>
      </c>
      <c r="I171" s="35" t="s">
        <v>3552</v>
      </c>
      <c r="J171" s="35" t="s">
        <v>3552</v>
      </c>
      <c r="K171" s="35" t="s">
        <v>3552</v>
      </c>
      <c r="L171" s="35" t="s">
        <v>3552</v>
      </c>
      <c r="M171" s="35" t="s">
        <v>3552</v>
      </c>
      <c r="N171" s="35" t="s">
        <v>3552</v>
      </c>
      <c r="O171" s="35" t="s">
        <v>3552</v>
      </c>
    </row>
    <row r="172" customFormat="false" ht="12.75" hidden="false" customHeight="true" outlineLevel="0" collapsed="false">
      <c r="A172" s="35" t="n">
        <v>69</v>
      </c>
      <c r="B172" s="35" t="s">
        <v>3552</v>
      </c>
      <c r="C172" s="35" t="s">
        <v>3552</v>
      </c>
      <c r="D172" s="35" t="s">
        <v>3552</v>
      </c>
      <c r="E172" s="35" t="s">
        <v>3552</v>
      </c>
      <c r="F172" s="35" t="s">
        <v>3552</v>
      </c>
      <c r="G172" s="35" t="s">
        <v>3552</v>
      </c>
      <c r="H172" s="35" t="s">
        <v>3552</v>
      </c>
      <c r="I172" s="35" t="s">
        <v>3552</v>
      </c>
      <c r="J172" s="35" t="s">
        <v>3552</v>
      </c>
      <c r="K172" s="35" t="s">
        <v>3552</v>
      </c>
      <c r="L172" s="35" t="s">
        <v>3552</v>
      </c>
      <c r="M172" s="35" t="s">
        <v>3552</v>
      </c>
      <c r="N172" s="35" t="s">
        <v>3552</v>
      </c>
      <c r="O172" s="35" t="s">
        <v>3552</v>
      </c>
    </row>
    <row r="173" customFormat="false" ht="12.75" hidden="false" customHeight="true" outlineLevel="0" collapsed="false">
      <c r="A173" s="1" t="s">
        <v>3612</v>
      </c>
      <c r="B173" s="1" t="n">
        <v>450</v>
      </c>
      <c r="C173" s="184" t="n">
        <v>0.0037455</v>
      </c>
      <c r="D173" s="1" t="n">
        <v>510.609</v>
      </c>
      <c r="E173" s="1" t="n">
        <v>65.27</v>
      </c>
      <c r="F173" s="1" t="n">
        <v>10.67</v>
      </c>
      <c r="G173" s="1" t="n">
        <v>-28.09</v>
      </c>
      <c r="H173" s="1" t="n">
        <v>459.53</v>
      </c>
      <c r="I173" s="1" t="n">
        <v>226</v>
      </c>
      <c r="J173" s="1" t="n">
        <v>18.429</v>
      </c>
      <c r="K173" s="1" t="n">
        <v>4</v>
      </c>
      <c r="L173" s="184" t="n">
        <v>0.0815</v>
      </c>
      <c r="M173" s="1" t="n">
        <v>10</v>
      </c>
      <c r="N173" s="237" t="n">
        <v>0.637893518518519</v>
      </c>
      <c r="O173" s="1" t="n">
        <v>20240730</v>
      </c>
    </row>
    <row r="174" customFormat="false" ht="12.75" hidden="false" customHeight="true" outlineLevel="0" collapsed="false">
      <c r="A174" s="1" t="s">
        <v>3613</v>
      </c>
      <c r="B174" s="1" t="n">
        <v>450</v>
      </c>
      <c r="C174" s="184" t="n">
        <v>0.0037455</v>
      </c>
      <c r="D174" s="1" t="n">
        <v>286.233</v>
      </c>
      <c r="E174" s="1" t="n">
        <v>33.795</v>
      </c>
      <c r="F174" s="1" t="n">
        <v>9.44</v>
      </c>
      <c r="G174" s="1" t="n">
        <v>-26.24</v>
      </c>
      <c r="H174" s="1" t="n">
        <v>257.61</v>
      </c>
      <c r="I174" s="1" t="n">
        <v>257.8</v>
      </c>
      <c r="J174" s="1" t="n">
        <v>8.385</v>
      </c>
      <c r="K174" s="1" t="n">
        <v>3.3</v>
      </c>
      <c r="L174" s="184" t="n">
        <v>0.0325</v>
      </c>
      <c r="M174" s="1" t="n">
        <v>10</v>
      </c>
      <c r="N174" s="237" t="n">
        <v>0.459884259259259</v>
      </c>
      <c r="O174" s="1" t="n">
        <v>20240731</v>
      </c>
    </row>
    <row r="175" customFormat="false" ht="12.75" hidden="false" customHeight="true" outlineLevel="0" collapsed="false">
      <c r="A175" s="1" t="s">
        <v>3614</v>
      </c>
      <c r="B175" s="1" t="n">
        <v>450</v>
      </c>
      <c r="C175" s="184" t="n">
        <v>0.0037455</v>
      </c>
      <c r="D175" s="1" t="n">
        <v>668.655</v>
      </c>
      <c r="E175" s="1" t="n">
        <v>62.045</v>
      </c>
      <c r="F175" s="1" t="n">
        <v>7.88</v>
      </c>
      <c r="G175" s="1" t="n">
        <v>-24.36</v>
      </c>
      <c r="H175" s="1" t="n">
        <v>601.8</v>
      </c>
      <c r="I175" s="1" t="n">
        <v>261.7</v>
      </c>
      <c r="J175" s="1" t="n">
        <v>33.851</v>
      </c>
      <c r="K175" s="1" t="n">
        <v>5.6</v>
      </c>
      <c r="L175" s="184" t="n">
        <v>0.129</v>
      </c>
      <c r="M175" s="1" t="n">
        <v>10</v>
      </c>
      <c r="N175" s="237" t="n">
        <v>0.475833333333333</v>
      </c>
      <c r="O175" s="1" t="n">
        <v>20240731</v>
      </c>
    </row>
    <row r="176" customFormat="false" ht="12.75" hidden="false" customHeight="true" outlineLevel="0" collapsed="false">
      <c r="A176" s="35" t="n">
        <v>73</v>
      </c>
      <c r="B176" s="35" t="s">
        <v>3552</v>
      </c>
      <c r="C176" s="35" t="s">
        <v>3552</v>
      </c>
      <c r="D176" s="35" t="s">
        <v>3552</v>
      </c>
      <c r="E176" s="35" t="s">
        <v>3552</v>
      </c>
      <c r="F176" s="35" t="s">
        <v>3552</v>
      </c>
      <c r="G176" s="35" t="s">
        <v>3552</v>
      </c>
      <c r="H176" s="35" t="s">
        <v>3552</v>
      </c>
      <c r="I176" s="35" t="s">
        <v>3552</v>
      </c>
      <c r="J176" s="35" t="s">
        <v>3552</v>
      </c>
      <c r="K176" s="35" t="s">
        <v>3552</v>
      </c>
      <c r="L176" s="35" t="s">
        <v>3552</v>
      </c>
      <c r="M176" s="35" t="s">
        <v>3552</v>
      </c>
      <c r="N176" s="35" t="s">
        <v>3552</v>
      </c>
      <c r="O176" s="35" t="s">
        <v>3552</v>
      </c>
    </row>
    <row r="177" customFormat="false" ht="12.75" hidden="false" customHeight="true" outlineLevel="0" collapsed="false">
      <c r="A177" s="35" t="n">
        <v>74</v>
      </c>
      <c r="B177" s="35" t="s">
        <v>3552</v>
      </c>
      <c r="C177" s="35" t="s">
        <v>3552</v>
      </c>
      <c r="D177" s="35" t="s">
        <v>3552</v>
      </c>
      <c r="E177" s="35" t="s">
        <v>3552</v>
      </c>
      <c r="F177" s="35" t="s">
        <v>3552</v>
      </c>
      <c r="G177" s="35" t="s">
        <v>3552</v>
      </c>
      <c r="H177" s="35" t="s">
        <v>3552</v>
      </c>
      <c r="I177" s="35" t="s">
        <v>3552</v>
      </c>
      <c r="J177" s="35" t="s">
        <v>3552</v>
      </c>
      <c r="K177" s="35" t="s">
        <v>3552</v>
      </c>
      <c r="L177" s="35" t="s">
        <v>3552</v>
      </c>
      <c r="M177" s="35" t="s">
        <v>3552</v>
      </c>
      <c r="N177" s="35" t="s">
        <v>3552</v>
      </c>
      <c r="O177" s="35" t="s">
        <v>3552</v>
      </c>
    </row>
    <row r="178" customFormat="false" ht="12.75" hidden="false" customHeight="true" outlineLevel="0" collapsed="false">
      <c r="A178" s="35" t="n">
        <v>75</v>
      </c>
      <c r="B178" s="35" t="s">
        <v>3552</v>
      </c>
      <c r="C178" s="35" t="s">
        <v>3552</v>
      </c>
      <c r="D178" s="35" t="s">
        <v>3552</v>
      </c>
      <c r="E178" s="35" t="s">
        <v>3552</v>
      </c>
      <c r="F178" s="35" t="s">
        <v>3552</v>
      </c>
      <c r="G178" s="35" t="s">
        <v>3552</v>
      </c>
      <c r="H178" s="35" t="s">
        <v>3552</v>
      </c>
      <c r="I178" s="35" t="s">
        <v>3552</v>
      </c>
      <c r="J178" s="35" t="s">
        <v>3552</v>
      </c>
      <c r="K178" s="35" t="s">
        <v>3552</v>
      </c>
      <c r="L178" s="35" t="s">
        <v>3552</v>
      </c>
      <c r="M178" s="35" t="s">
        <v>3552</v>
      </c>
      <c r="N178" s="35" t="s">
        <v>3552</v>
      </c>
      <c r="O178" s="35" t="s">
        <v>3552</v>
      </c>
    </row>
    <row r="179" customFormat="false" ht="12.75" hidden="false" customHeight="true" outlineLevel="0" collapsed="false">
      <c r="A179" s="35" t="s">
        <v>3615</v>
      </c>
      <c r="B179" s="35" t="n">
        <v>450</v>
      </c>
      <c r="C179" s="35" t="n">
        <v>0.0037455</v>
      </c>
      <c r="D179" s="35" t="n">
        <v>332.068</v>
      </c>
      <c r="E179" s="35" t="n">
        <v>37.472</v>
      </c>
      <c r="F179" s="35" t="n">
        <v>9.28</v>
      </c>
      <c r="G179" s="35" t="n">
        <v>-22.35</v>
      </c>
      <c r="H179" s="35" t="n">
        <v>298.86</v>
      </c>
      <c r="I179" s="35" t="n">
        <v>326.2</v>
      </c>
      <c r="J179" s="35" t="n">
        <v>30.59</v>
      </c>
      <c r="K179" s="35" t="n">
        <v>10.2</v>
      </c>
      <c r="L179" s="35" t="n">
        <v>0.0938</v>
      </c>
      <c r="M179" s="35" t="n">
        <v>10</v>
      </c>
      <c r="N179" s="186" t="s">
        <v>3616</v>
      </c>
      <c r="O179" s="35" t="n">
        <v>20240416</v>
      </c>
    </row>
    <row r="180" customFormat="false" ht="12.75" hidden="false" customHeight="true" outlineLevel="0" collapsed="false">
      <c r="A180" s="35" t="n">
        <v>77</v>
      </c>
      <c r="B180" s="35" t="s">
        <v>3552</v>
      </c>
      <c r="C180" s="35" t="s">
        <v>3552</v>
      </c>
      <c r="D180" s="35" t="s">
        <v>3552</v>
      </c>
      <c r="E180" s="35" t="s">
        <v>3552</v>
      </c>
      <c r="F180" s="35" t="s">
        <v>3552</v>
      </c>
      <c r="G180" s="35" t="s">
        <v>3552</v>
      </c>
      <c r="H180" s="35" t="s">
        <v>3552</v>
      </c>
      <c r="I180" s="35" t="s">
        <v>3552</v>
      </c>
      <c r="J180" s="35" t="s">
        <v>3552</v>
      </c>
      <c r="K180" s="35" t="s">
        <v>3552</v>
      </c>
      <c r="L180" s="35" t="s">
        <v>3552</v>
      </c>
      <c r="M180" s="35" t="s">
        <v>3552</v>
      </c>
      <c r="N180" s="35" t="s">
        <v>3552</v>
      </c>
      <c r="O180" s="35" t="s">
        <v>3552</v>
      </c>
    </row>
    <row r="181" customFormat="false" ht="12.75" hidden="false" customHeight="true" outlineLevel="0" collapsed="false">
      <c r="A181" s="35" t="n">
        <v>78</v>
      </c>
      <c r="B181" s="35" t="s">
        <v>3552</v>
      </c>
      <c r="C181" s="35" t="s">
        <v>3552</v>
      </c>
      <c r="D181" s="35" t="s">
        <v>3552</v>
      </c>
      <c r="E181" s="35" t="s">
        <v>3552</v>
      </c>
      <c r="F181" s="35" t="s">
        <v>3552</v>
      </c>
      <c r="G181" s="35" t="s">
        <v>3552</v>
      </c>
      <c r="H181" s="35" t="s">
        <v>3552</v>
      </c>
      <c r="I181" s="35" t="s">
        <v>3552</v>
      </c>
      <c r="J181" s="35" t="s">
        <v>3552</v>
      </c>
      <c r="K181" s="35" t="s">
        <v>3552</v>
      </c>
      <c r="L181" s="35" t="s">
        <v>3552</v>
      </c>
      <c r="M181" s="35" t="s">
        <v>3552</v>
      </c>
      <c r="N181" s="35" t="s">
        <v>3552</v>
      </c>
      <c r="O181" s="35" t="s">
        <v>3552</v>
      </c>
    </row>
    <row r="182" customFormat="false" ht="12.75" hidden="false" customHeight="true" outlineLevel="0" collapsed="false">
      <c r="A182" s="35" t="s">
        <v>3617</v>
      </c>
      <c r="B182" s="35" t="n">
        <v>450</v>
      </c>
      <c r="C182" s="35" t="n">
        <v>0.0037455</v>
      </c>
      <c r="D182" s="35" t="n">
        <v>880.44</v>
      </c>
      <c r="E182" s="35" t="n">
        <v>105.814</v>
      </c>
      <c r="F182" s="35" t="n">
        <v>10.11</v>
      </c>
      <c r="G182" s="35" t="n">
        <v>-26.65</v>
      </c>
      <c r="H182" s="35" t="n">
        <v>792.39</v>
      </c>
      <c r="I182" s="35" t="n">
        <v>243.4</v>
      </c>
      <c r="J182" s="35" t="n">
        <v>37.18</v>
      </c>
      <c r="K182" s="35" t="n">
        <v>4.7</v>
      </c>
      <c r="L182" s="35" t="n">
        <v>0.153</v>
      </c>
      <c r="M182" s="35" t="n">
        <v>10</v>
      </c>
      <c r="N182" s="186" t="s">
        <v>3618</v>
      </c>
      <c r="O182" s="35" t="n">
        <v>20240415</v>
      </c>
    </row>
    <row r="183" customFormat="false" ht="12.75" hidden="false" customHeight="true" outlineLevel="0" collapsed="false">
      <c r="A183" s="35" t="n">
        <v>80</v>
      </c>
      <c r="B183" s="35" t="s">
        <v>3552</v>
      </c>
      <c r="C183" s="35" t="s">
        <v>3552</v>
      </c>
      <c r="D183" s="35" t="s">
        <v>3552</v>
      </c>
      <c r="E183" s="35" t="s">
        <v>3552</v>
      </c>
      <c r="F183" s="35" t="s">
        <v>3552</v>
      </c>
      <c r="G183" s="35" t="s">
        <v>3552</v>
      </c>
      <c r="H183" s="35" t="s">
        <v>3552</v>
      </c>
      <c r="I183" s="35" t="s">
        <v>3552</v>
      </c>
      <c r="J183" s="35" t="s">
        <v>3552</v>
      </c>
      <c r="K183" s="35" t="s">
        <v>3552</v>
      </c>
      <c r="L183" s="35" t="s">
        <v>3552</v>
      </c>
      <c r="M183" s="35" t="s">
        <v>3552</v>
      </c>
      <c r="N183" s="35" t="s">
        <v>3552</v>
      </c>
      <c r="O183" s="35" t="s">
        <v>3552</v>
      </c>
    </row>
    <row r="184" customFormat="false" ht="12.75" hidden="false" customHeight="true" outlineLevel="0" collapsed="false">
      <c r="A184" s="35" t="s">
        <v>3619</v>
      </c>
      <c r="B184" s="35" t="n">
        <v>450</v>
      </c>
      <c r="C184" s="35" t="n">
        <v>0.0037455</v>
      </c>
      <c r="D184" s="35" t="n">
        <v>188.605</v>
      </c>
      <c r="E184" s="35" t="n">
        <v>21.25</v>
      </c>
      <c r="F184" s="35" t="n">
        <v>6.29</v>
      </c>
      <c r="G184" s="35" t="n">
        <v>-14.12</v>
      </c>
      <c r="H184" s="35" t="n">
        <v>169.74</v>
      </c>
      <c r="I184" s="35" t="n">
        <v>245.8</v>
      </c>
      <c r="J184" s="35" t="n">
        <v>11.367</v>
      </c>
      <c r="K184" s="35" t="n">
        <v>6.7</v>
      </c>
      <c r="L184" s="35" t="n">
        <v>0.0462</v>
      </c>
      <c r="M184" s="35" t="n">
        <v>1</v>
      </c>
      <c r="N184" s="186" t="s">
        <v>3620</v>
      </c>
      <c r="O184" s="35" t="n">
        <v>20240415</v>
      </c>
    </row>
    <row r="185" customFormat="false" ht="12.75" hidden="false" customHeight="true" outlineLevel="0" collapsed="false">
      <c r="A185" s="235" t="s">
        <v>3621</v>
      </c>
      <c r="B185" s="235" t="n">
        <v>450</v>
      </c>
      <c r="C185" s="235" t="n">
        <v>0.00404</v>
      </c>
      <c r="D185" s="235" t="n">
        <v>329.212</v>
      </c>
      <c r="E185" s="235" t="n">
        <v>36.937</v>
      </c>
      <c r="F185" s="235" t="n">
        <v>7.15</v>
      </c>
      <c r="G185" s="235" t="n">
        <v>-19.14</v>
      </c>
      <c r="H185" s="235" t="n">
        <v>296.29</v>
      </c>
      <c r="I185" s="235" t="n">
        <v>228.1</v>
      </c>
      <c r="J185" s="235" t="n">
        <v>8.582</v>
      </c>
      <c r="K185" s="235" t="n">
        <v>2.9</v>
      </c>
      <c r="L185" s="235" t="n">
        <v>0.0376</v>
      </c>
      <c r="M185" s="235" t="n">
        <v>10</v>
      </c>
      <c r="N185" s="236" t="s">
        <v>3622</v>
      </c>
      <c r="O185" s="235" t="n">
        <v>20250430</v>
      </c>
    </row>
    <row r="186" customFormat="false" ht="12.75" hidden="false" customHeight="true" outlineLevel="0" collapsed="false">
      <c r="A186" s="35" t="n">
        <v>83</v>
      </c>
      <c r="B186" s="35" t="s">
        <v>3552</v>
      </c>
      <c r="C186" s="35" t="s">
        <v>3552</v>
      </c>
      <c r="D186" s="35" t="s">
        <v>3552</v>
      </c>
      <c r="E186" s="35" t="s">
        <v>3552</v>
      </c>
      <c r="F186" s="35" t="s">
        <v>3552</v>
      </c>
      <c r="G186" s="35" t="s">
        <v>3552</v>
      </c>
      <c r="H186" s="35" t="s">
        <v>3552</v>
      </c>
      <c r="I186" s="35" t="s">
        <v>3552</v>
      </c>
      <c r="J186" s="35" t="s">
        <v>3552</v>
      </c>
      <c r="K186" s="35" t="s">
        <v>3552</v>
      </c>
      <c r="L186" s="35" t="s">
        <v>3552</v>
      </c>
      <c r="M186" s="35" t="s">
        <v>3552</v>
      </c>
      <c r="N186" s="35" t="s">
        <v>3552</v>
      </c>
      <c r="O186" s="35" t="s">
        <v>3552</v>
      </c>
    </row>
    <row r="187" customFormat="false" ht="12.75" hidden="false" customHeight="true" outlineLevel="0" collapsed="false">
      <c r="A187" s="35" t="n">
        <v>84</v>
      </c>
      <c r="B187" s="35" t="s">
        <v>3552</v>
      </c>
      <c r="C187" s="35" t="s">
        <v>3552</v>
      </c>
      <c r="D187" s="35" t="s">
        <v>3552</v>
      </c>
      <c r="E187" s="35" t="s">
        <v>3552</v>
      </c>
      <c r="F187" s="35" t="s">
        <v>3552</v>
      </c>
      <c r="G187" s="35" t="s">
        <v>3552</v>
      </c>
      <c r="H187" s="35" t="s">
        <v>3552</v>
      </c>
      <c r="I187" s="35" t="s">
        <v>3552</v>
      </c>
      <c r="J187" s="35" t="s">
        <v>3552</v>
      </c>
      <c r="K187" s="35" t="s">
        <v>3552</v>
      </c>
      <c r="L187" s="35" t="s">
        <v>3552</v>
      </c>
      <c r="M187" s="35" t="s">
        <v>3552</v>
      </c>
      <c r="N187" s="35" t="s">
        <v>3552</v>
      </c>
      <c r="O187" s="35" t="s">
        <v>3552</v>
      </c>
    </row>
    <row r="188" customFormat="false" ht="12.75" hidden="false" customHeight="true" outlineLevel="0" collapsed="false">
      <c r="A188" s="35" t="n">
        <v>85</v>
      </c>
      <c r="B188" s="35" t="s">
        <v>3552</v>
      </c>
      <c r="C188" s="35" t="s">
        <v>3552</v>
      </c>
      <c r="D188" s="35" t="s">
        <v>3552</v>
      </c>
      <c r="E188" s="35" t="s">
        <v>3552</v>
      </c>
      <c r="F188" s="35" t="s">
        <v>3552</v>
      </c>
      <c r="G188" s="35" t="s">
        <v>3552</v>
      </c>
      <c r="H188" s="35" t="s">
        <v>3552</v>
      </c>
      <c r="I188" s="35" t="s">
        <v>3552</v>
      </c>
      <c r="J188" s="35" t="s">
        <v>3552</v>
      </c>
      <c r="K188" s="35" t="s">
        <v>3552</v>
      </c>
      <c r="L188" s="35" t="s">
        <v>3552</v>
      </c>
      <c r="M188" s="35" t="s">
        <v>3552</v>
      </c>
      <c r="N188" s="35" t="s">
        <v>3552</v>
      </c>
      <c r="O188" s="35" t="s">
        <v>3552</v>
      </c>
    </row>
    <row r="189" customFormat="false" ht="12.75" hidden="false" customHeight="true" outlineLevel="0" collapsed="false">
      <c r="A189" s="35" t="s">
        <v>3623</v>
      </c>
      <c r="B189" s="35" t="n">
        <v>450</v>
      </c>
      <c r="C189" s="35" t="n">
        <v>0.0037455</v>
      </c>
      <c r="D189" s="35" t="n">
        <v>254.867</v>
      </c>
      <c r="E189" s="35" t="n">
        <v>32.783</v>
      </c>
      <c r="F189" s="35" t="n">
        <v>10.99</v>
      </c>
      <c r="G189" s="35" t="n">
        <v>-28.74</v>
      </c>
      <c r="H189" s="35" t="n">
        <v>229.37</v>
      </c>
      <c r="I189" s="35" t="n">
        <v>300.7</v>
      </c>
      <c r="J189" s="35" t="n">
        <v>13.215</v>
      </c>
      <c r="K189" s="35" t="n">
        <v>5.8</v>
      </c>
      <c r="L189" s="35" t="n">
        <v>0.0439</v>
      </c>
      <c r="M189" s="35" t="n">
        <v>10</v>
      </c>
      <c r="N189" s="186" t="s">
        <v>3624</v>
      </c>
      <c r="O189" s="35" t="n">
        <v>20240416</v>
      </c>
    </row>
    <row r="190" customFormat="false" ht="12.75" hidden="false" customHeight="true" outlineLevel="0" collapsed="false">
      <c r="A190" s="35" t="n">
        <v>87</v>
      </c>
      <c r="B190" s="35" t="s">
        <v>3552</v>
      </c>
      <c r="C190" s="35" t="s">
        <v>3552</v>
      </c>
      <c r="D190" s="35" t="s">
        <v>3552</v>
      </c>
      <c r="E190" s="35" t="s">
        <v>3552</v>
      </c>
      <c r="F190" s="35" t="s">
        <v>3552</v>
      </c>
      <c r="G190" s="35" t="s">
        <v>3552</v>
      </c>
      <c r="H190" s="35" t="s">
        <v>3552</v>
      </c>
      <c r="I190" s="35" t="s">
        <v>3552</v>
      </c>
      <c r="J190" s="35" t="s">
        <v>3552</v>
      </c>
      <c r="K190" s="35" t="s">
        <v>3552</v>
      </c>
      <c r="L190" s="35" t="s">
        <v>3552</v>
      </c>
      <c r="M190" s="35" t="s">
        <v>3552</v>
      </c>
      <c r="N190" s="35" t="s">
        <v>3552</v>
      </c>
      <c r="O190" s="35" t="s">
        <v>3552</v>
      </c>
    </row>
    <row r="191" customFormat="false" ht="12.75" hidden="false" customHeight="true" outlineLevel="0" collapsed="false">
      <c r="A191" s="235" t="s">
        <v>3625</v>
      </c>
      <c r="B191" s="235" t="n">
        <v>450</v>
      </c>
      <c r="C191" s="235" t="n">
        <v>0.00401</v>
      </c>
      <c r="D191" s="235" t="n">
        <v>498.574</v>
      </c>
      <c r="E191" s="235" t="n">
        <v>59.686</v>
      </c>
      <c r="F191" s="235" t="n">
        <v>9.71</v>
      </c>
      <c r="G191" s="235" t="n">
        <v>-23.99</v>
      </c>
      <c r="H191" s="235" t="n">
        <v>448.73</v>
      </c>
      <c r="I191" s="235" t="n">
        <v>254.7</v>
      </c>
      <c r="J191" s="235" t="n">
        <v>31.816</v>
      </c>
      <c r="K191" s="235" t="n">
        <v>7.1</v>
      </c>
      <c r="L191" s="235" t="n">
        <v>0.125</v>
      </c>
      <c r="M191" s="235" t="n">
        <v>10</v>
      </c>
      <c r="N191" s="236" t="s">
        <v>3626</v>
      </c>
      <c r="O191" s="235" t="n">
        <v>20250507</v>
      </c>
    </row>
    <row r="192" customFormat="false" ht="12.75" hidden="false" customHeight="true" outlineLevel="0" collapsed="false">
      <c r="A192" s="35" t="n">
        <v>89</v>
      </c>
      <c r="B192" s="35" t="s">
        <v>3552</v>
      </c>
      <c r="C192" s="35" t="s">
        <v>3552</v>
      </c>
      <c r="D192" s="35" t="s">
        <v>3552</v>
      </c>
      <c r="E192" s="35" t="s">
        <v>3552</v>
      </c>
      <c r="F192" s="35" t="s">
        <v>3552</v>
      </c>
      <c r="G192" s="35" t="s">
        <v>3552</v>
      </c>
      <c r="H192" s="35" t="s">
        <v>3552</v>
      </c>
      <c r="I192" s="35" t="s">
        <v>3552</v>
      </c>
      <c r="J192" s="35" t="s">
        <v>3552</v>
      </c>
      <c r="K192" s="35" t="s">
        <v>3552</v>
      </c>
      <c r="L192" s="35" t="s">
        <v>3552</v>
      </c>
      <c r="M192" s="35" t="s">
        <v>3552</v>
      </c>
      <c r="N192" s="35" t="s">
        <v>3552</v>
      </c>
      <c r="O192" s="35" t="s">
        <v>3552</v>
      </c>
    </row>
    <row r="193" customFormat="false" ht="12.75" hidden="false" customHeight="true" outlineLevel="0" collapsed="false">
      <c r="A193" s="35" t="n">
        <v>90</v>
      </c>
      <c r="B193" s="35" t="s">
        <v>3552</v>
      </c>
      <c r="C193" s="35" t="s">
        <v>3552</v>
      </c>
      <c r="D193" s="35" t="s">
        <v>3552</v>
      </c>
      <c r="E193" s="35" t="s">
        <v>3552</v>
      </c>
      <c r="F193" s="35" t="s">
        <v>3552</v>
      </c>
      <c r="G193" s="35" t="s">
        <v>3552</v>
      </c>
      <c r="H193" s="35" t="s">
        <v>3552</v>
      </c>
      <c r="I193" s="35" t="s">
        <v>3552</v>
      </c>
      <c r="J193" s="35" t="s">
        <v>3552</v>
      </c>
      <c r="K193" s="35" t="s">
        <v>3552</v>
      </c>
      <c r="L193" s="35" t="s">
        <v>3552</v>
      </c>
      <c r="M193" s="35" t="s">
        <v>3552</v>
      </c>
      <c r="N193" s="35" t="s">
        <v>3552</v>
      </c>
      <c r="O193" s="35" t="s">
        <v>3552</v>
      </c>
    </row>
    <row r="194" customFormat="false" ht="12.75" hidden="false" customHeight="true" outlineLevel="0" collapsed="false">
      <c r="A194" s="35" t="n">
        <v>91</v>
      </c>
      <c r="B194" s="35" t="s">
        <v>3552</v>
      </c>
      <c r="C194" s="35" t="s">
        <v>3552</v>
      </c>
      <c r="D194" s="35" t="s">
        <v>3552</v>
      </c>
      <c r="E194" s="35" t="s">
        <v>3552</v>
      </c>
      <c r="F194" s="35" t="s">
        <v>3552</v>
      </c>
      <c r="G194" s="35" t="s">
        <v>3552</v>
      </c>
      <c r="H194" s="35" t="s">
        <v>3552</v>
      </c>
      <c r="I194" s="35" t="s">
        <v>3552</v>
      </c>
      <c r="J194" s="35" t="s">
        <v>3552</v>
      </c>
      <c r="K194" s="35" t="s">
        <v>3552</v>
      </c>
      <c r="L194" s="35" t="s">
        <v>3552</v>
      </c>
      <c r="M194" s="35" t="s">
        <v>3552</v>
      </c>
      <c r="N194" s="35" t="s">
        <v>3552</v>
      </c>
      <c r="O194" s="35" t="s">
        <v>3552</v>
      </c>
    </row>
    <row r="195" customFormat="false" ht="12.75" hidden="false" customHeight="true" outlineLevel="0" collapsed="false">
      <c r="A195" s="35" t="s">
        <v>3627</v>
      </c>
      <c r="B195" s="35" t="n">
        <v>450</v>
      </c>
      <c r="C195" s="35" t="n">
        <v>0.0037455</v>
      </c>
      <c r="D195" s="35" t="n">
        <v>224.465</v>
      </c>
      <c r="E195" s="35" t="n">
        <v>28.275</v>
      </c>
      <c r="F195" s="35" t="n">
        <v>9.81</v>
      </c>
      <c r="G195" s="35" t="n">
        <v>-25.22</v>
      </c>
      <c r="H195" s="35" t="n">
        <v>202.02</v>
      </c>
      <c r="I195" s="35" t="n">
        <v>285.4</v>
      </c>
      <c r="J195" s="35" t="n">
        <v>13.506</v>
      </c>
      <c r="K195" s="35" t="n">
        <v>6.7</v>
      </c>
      <c r="L195" s="35" t="n">
        <v>0.0473</v>
      </c>
      <c r="M195" s="35" t="n">
        <v>1</v>
      </c>
      <c r="N195" s="186" t="s">
        <v>3628</v>
      </c>
      <c r="O195" s="35" t="n">
        <v>20240416</v>
      </c>
    </row>
    <row r="196" customFormat="false" ht="12.75" hidden="false" customHeight="true" outlineLevel="0" collapsed="false">
      <c r="A196" s="35" t="s">
        <v>3629</v>
      </c>
      <c r="B196" s="35" t="n">
        <v>450</v>
      </c>
      <c r="C196" s="35" t="n">
        <v>0.0037455</v>
      </c>
      <c r="D196" s="35" t="n">
        <v>668.934</v>
      </c>
      <c r="E196" s="35" t="n">
        <v>90.654</v>
      </c>
      <c r="F196" s="35" t="n">
        <v>9.49</v>
      </c>
      <c r="G196" s="35" t="n">
        <v>-23.24</v>
      </c>
      <c r="H196" s="35" t="n">
        <v>602.05</v>
      </c>
      <c r="I196" s="35" t="n">
        <v>242.4</v>
      </c>
      <c r="J196" s="35" t="n">
        <v>25.946</v>
      </c>
      <c r="K196" s="35" t="n">
        <v>4.3</v>
      </c>
      <c r="L196" s="35" t="n">
        <v>0.107</v>
      </c>
      <c r="M196" s="35" t="n">
        <v>10</v>
      </c>
      <c r="N196" s="186" t="s">
        <v>3630</v>
      </c>
      <c r="O196" s="35" t="n">
        <v>20240412</v>
      </c>
    </row>
    <row r="197" customFormat="false" ht="12.75" hidden="false" customHeight="true" outlineLevel="0" collapsed="false">
      <c r="A197" s="35" t="n">
        <v>94</v>
      </c>
      <c r="B197" s="35" t="s">
        <v>3552</v>
      </c>
      <c r="C197" s="35" t="s">
        <v>3552</v>
      </c>
      <c r="D197" s="35" t="s">
        <v>3552</v>
      </c>
      <c r="E197" s="35" t="s">
        <v>3552</v>
      </c>
      <c r="F197" s="35" t="s">
        <v>3552</v>
      </c>
      <c r="G197" s="35" t="s">
        <v>3552</v>
      </c>
      <c r="H197" s="35" t="s">
        <v>3552</v>
      </c>
      <c r="I197" s="35" t="s">
        <v>3552</v>
      </c>
      <c r="J197" s="35" t="s">
        <v>3552</v>
      </c>
      <c r="K197" s="35" t="s">
        <v>3552</v>
      </c>
      <c r="L197" s="35" t="s">
        <v>3552</v>
      </c>
      <c r="M197" s="35" t="s">
        <v>3552</v>
      </c>
      <c r="N197" s="35" t="s">
        <v>3552</v>
      </c>
      <c r="O197" s="35" t="s">
        <v>3552</v>
      </c>
    </row>
    <row r="198" customFormat="false" ht="12.75" hidden="false" customHeight="true" outlineLevel="0" collapsed="false">
      <c r="A198" s="35" t="s">
        <v>3631</v>
      </c>
      <c r="B198" s="35" t="n">
        <v>450</v>
      </c>
      <c r="C198" s="35" t="n">
        <v>0.0037455</v>
      </c>
      <c r="D198" s="35" t="n">
        <v>426.702</v>
      </c>
      <c r="E198" s="35" t="n">
        <v>86.607</v>
      </c>
      <c r="F198" s="35" t="n">
        <v>13.02</v>
      </c>
      <c r="G198" s="35" t="n">
        <v>-26.04</v>
      </c>
      <c r="H198" s="35" t="n">
        <v>384.03</v>
      </c>
      <c r="I198" s="35" t="n">
        <v>225.4</v>
      </c>
      <c r="J198" s="35" t="n">
        <v>14.057</v>
      </c>
      <c r="K198" s="35" t="n">
        <v>3.7</v>
      </c>
      <c r="L198" s="35" t="n">
        <v>0.0624</v>
      </c>
      <c r="M198" s="35" t="n">
        <v>10</v>
      </c>
      <c r="N198" s="186" t="s">
        <v>3632</v>
      </c>
      <c r="O198" s="35" t="n">
        <v>20240415</v>
      </c>
    </row>
    <row r="199" customFormat="false" ht="12.75" hidden="false" customHeight="true" outlineLevel="0" collapsed="false">
      <c r="A199" s="35" t="s">
        <v>3633</v>
      </c>
      <c r="B199" s="35" t="n">
        <v>450</v>
      </c>
      <c r="C199" s="35" t="n">
        <v>0.0037455</v>
      </c>
      <c r="D199" s="35" t="n">
        <v>284.772</v>
      </c>
      <c r="E199" s="35" t="n">
        <v>37.738</v>
      </c>
      <c r="F199" s="35" t="n">
        <v>8.53</v>
      </c>
      <c r="G199" s="35" t="n">
        <v>-22.57</v>
      </c>
      <c r="H199" s="35" t="n">
        <v>256.29</v>
      </c>
      <c r="I199" s="35" t="n">
        <v>244.1</v>
      </c>
      <c r="J199" s="35" t="n">
        <v>13.663</v>
      </c>
      <c r="K199" s="35" t="n">
        <v>5.3</v>
      </c>
      <c r="L199" s="35" t="n">
        <v>0.056</v>
      </c>
      <c r="M199" s="35" t="n">
        <v>10</v>
      </c>
      <c r="N199" s="186" t="s">
        <v>3634</v>
      </c>
      <c r="O199" s="35" t="n">
        <v>20240416</v>
      </c>
    </row>
    <row r="200" customFormat="false" ht="12.75" hidden="false" customHeight="false" outlineLevel="0" collapsed="false">
      <c r="A200" s="1" t="s">
        <v>3635</v>
      </c>
      <c r="B200" s="1" t="n">
        <v>450</v>
      </c>
      <c r="C200" s="184" t="n">
        <v>0.0037455</v>
      </c>
      <c r="D200" s="1" t="n">
        <v>482.102</v>
      </c>
      <c r="E200" s="1" t="n">
        <v>56.933</v>
      </c>
      <c r="F200" s="1" t="n">
        <v>9.51</v>
      </c>
      <c r="G200" s="1" t="n">
        <v>-25.38</v>
      </c>
      <c r="H200" s="1" t="n">
        <v>433.89</v>
      </c>
      <c r="I200" s="1" t="n">
        <v>265.3</v>
      </c>
      <c r="J200" s="1" t="n">
        <v>20.249</v>
      </c>
      <c r="K200" s="1" t="n">
        <v>4.07</v>
      </c>
      <c r="L200" s="184" t="n">
        <v>0.0763</v>
      </c>
      <c r="M200" s="1" t="n">
        <v>10</v>
      </c>
      <c r="N200" s="237" t="n">
        <v>0.604074074074074</v>
      </c>
      <c r="O200" s="1" t="n">
        <v>20240930</v>
      </c>
    </row>
    <row r="201" customFormat="false" ht="12.75" hidden="false" customHeight="true" outlineLevel="0" collapsed="false">
      <c r="A201" s="35" t="n">
        <v>98</v>
      </c>
      <c r="B201" s="35" t="s">
        <v>3552</v>
      </c>
      <c r="C201" s="35" t="s">
        <v>3552</v>
      </c>
      <c r="D201" s="35" t="s">
        <v>3552</v>
      </c>
      <c r="E201" s="35" t="s">
        <v>3552</v>
      </c>
      <c r="F201" s="35" t="s">
        <v>3552</v>
      </c>
      <c r="G201" s="35" t="s">
        <v>3552</v>
      </c>
      <c r="H201" s="35" t="s">
        <v>3552</v>
      </c>
      <c r="I201" s="35" t="s">
        <v>3552</v>
      </c>
      <c r="J201" s="35" t="s">
        <v>3552</v>
      </c>
      <c r="K201" s="35" t="s">
        <v>3552</v>
      </c>
      <c r="L201" s="35" t="s">
        <v>3552</v>
      </c>
      <c r="M201" s="35" t="s">
        <v>3552</v>
      </c>
      <c r="N201" s="35" t="s">
        <v>3552</v>
      </c>
      <c r="O201" s="35" t="s">
        <v>3552</v>
      </c>
    </row>
    <row r="202" customFormat="false" ht="12.75" hidden="false" customHeight="true" outlineLevel="0" collapsed="false">
      <c r="A202" s="35" t="n">
        <v>99</v>
      </c>
      <c r="B202" s="35" t="s">
        <v>3552</v>
      </c>
      <c r="C202" s="35" t="s">
        <v>3552</v>
      </c>
      <c r="D202" s="35" t="s">
        <v>3552</v>
      </c>
      <c r="E202" s="35" t="s">
        <v>3552</v>
      </c>
      <c r="F202" s="35" t="s">
        <v>3552</v>
      </c>
      <c r="G202" s="35" t="s">
        <v>3552</v>
      </c>
      <c r="H202" s="35" t="s">
        <v>3552</v>
      </c>
      <c r="I202" s="35" t="s">
        <v>3552</v>
      </c>
      <c r="J202" s="35" t="s">
        <v>3552</v>
      </c>
      <c r="K202" s="35" t="s">
        <v>3552</v>
      </c>
      <c r="L202" s="35" t="s">
        <v>3552</v>
      </c>
      <c r="M202" s="35" t="s">
        <v>3552</v>
      </c>
      <c r="N202" s="35" t="s">
        <v>3552</v>
      </c>
      <c r="O202" s="35" t="s">
        <v>3552</v>
      </c>
    </row>
    <row r="203" customFormat="false" ht="12.75" hidden="false" customHeight="true" outlineLevel="0" collapsed="false">
      <c r="A203" s="35" t="n">
        <v>100</v>
      </c>
      <c r="B203" s="35" t="s">
        <v>3552</v>
      </c>
      <c r="C203" s="35" t="s">
        <v>3552</v>
      </c>
      <c r="D203" s="35" t="s">
        <v>3552</v>
      </c>
      <c r="E203" s="35" t="s">
        <v>3552</v>
      </c>
      <c r="F203" s="35" t="s">
        <v>3552</v>
      </c>
      <c r="G203" s="35" t="s">
        <v>3552</v>
      </c>
      <c r="H203" s="35" t="s">
        <v>3552</v>
      </c>
      <c r="I203" s="35" t="s">
        <v>3552</v>
      </c>
      <c r="J203" s="35" t="s">
        <v>3552</v>
      </c>
      <c r="K203" s="35" t="s">
        <v>3552</v>
      </c>
      <c r="L203" s="35" t="s">
        <v>3552</v>
      </c>
      <c r="M203" s="35" t="s">
        <v>3552</v>
      </c>
      <c r="N203" s="35" t="s">
        <v>3552</v>
      </c>
      <c r="O203" s="35" t="s">
        <v>3552</v>
      </c>
    </row>
    <row r="204" customFormat="false" ht="12.75" hidden="false" customHeight="true" outlineLevel="0" collapsed="false">
      <c r="A204" s="233"/>
      <c r="B204" s="233"/>
      <c r="C204" s="233"/>
      <c r="D204" s="233"/>
      <c r="E204" s="233"/>
      <c r="F204" s="233"/>
      <c r="G204" s="233"/>
      <c r="H204" s="233"/>
      <c r="I204" s="233"/>
      <c r="J204" s="233"/>
      <c r="K204" s="233"/>
      <c r="L204" s="233"/>
      <c r="M204" s="233"/>
      <c r="N204" s="233"/>
      <c r="O204" s="233"/>
      <c r="P204" s="233"/>
    </row>
    <row r="205" customFormat="false" ht="12.75" hidden="false" customHeight="true" outlineLevel="0" collapsed="false">
      <c r="A205" s="188" t="n">
        <v>0.6</v>
      </c>
    </row>
    <row r="206" customFormat="false" ht="12.75" hidden="false" customHeight="true" outlineLevel="0" collapsed="false">
      <c r="A206" s="235" t="s">
        <v>3636</v>
      </c>
      <c r="B206" s="235" t="n">
        <v>450</v>
      </c>
      <c r="C206" s="235" t="n">
        <v>0.00415</v>
      </c>
      <c r="D206" s="235" t="n">
        <v>133.937</v>
      </c>
      <c r="E206" s="235" t="n">
        <v>16.835</v>
      </c>
      <c r="F206" s="235" t="n">
        <v>9.05</v>
      </c>
      <c r="G206" s="235" t="n">
        <v>-22.7</v>
      </c>
      <c r="H206" s="235" t="n">
        <v>120.54</v>
      </c>
      <c r="I206" s="235" t="n">
        <v>234.5</v>
      </c>
      <c r="J206" s="235" t="n">
        <v>6.035</v>
      </c>
      <c r="K206" s="235" t="n">
        <v>5</v>
      </c>
      <c r="L206" s="235" t="n">
        <v>0.0257</v>
      </c>
      <c r="M206" s="235" t="n">
        <v>1</v>
      </c>
      <c r="N206" s="236" t="s">
        <v>3637</v>
      </c>
      <c r="O206" s="235" t="n">
        <v>20250428</v>
      </c>
    </row>
    <row r="207" customFormat="false" ht="12.75" hidden="false" customHeight="true" outlineLevel="0" collapsed="false">
      <c r="A207" s="35" t="n">
        <v>2</v>
      </c>
      <c r="B207" s="35" t="s">
        <v>3552</v>
      </c>
      <c r="C207" s="35" t="s">
        <v>3552</v>
      </c>
      <c r="D207" s="35" t="s">
        <v>3552</v>
      </c>
      <c r="E207" s="35" t="s">
        <v>3552</v>
      </c>
      <c r="F207" s="35" t="s">
        <v>3552</v>
      </c>
      <c r="G207" s="35" t="s">
        <v>3552</v>
      </c>
      <c r="H207" s="35" t="s">
        <v>3552</v>
      </c>
      <c r="I207" s="35" t="s">
        <v>3552</v>
      </c>
      <c r="J207" s="35" t="s">
        <v>3552</v>
      </c>
      <c r="K207" s="35" t="s">
        <v>3552</v>
      </c>
      <c r="L207" s="35" t="s">
        <v>3552</v>
      </c>
      <c r="M207" s="35" t="s">
        <v>3552</v>
      </c>
      <c r="N207" s="35" t="s">
        <v>3552</v>
      </c>
      <c r="O207" s="35" t="s">
        <v>3552</v>
      </c>
    </row>
    <row r="208" customFormat="false" ht="12.75" hidden="false" customHeight="true" outlineLevel="0" collapsed="false">
      <c r="A208" s="35" t="n">
        <v>3</v>
      </c>
      <c r="B208" s="35" t="s">
        <v>3552</v>
      </c>
      <c r="C208" s="35" t="s">
        <v>3552</v>
      </c>
      <c r="D208" s="35" t="s">
        <v>3552</v>
      </c>
      <c r="E208" s="35" t="s">
        <v>3552</v>
      </c>
      <c r="F208" s="35" t="s">
        <v>3552</v>
      </c>
      <c r="G208" s="35" t="s">
        <v>3552</v>
      </c>
      <c r="H208" s="35" t="s">
        <v>3552</v>
      </c>
      <c r="I208" s="35" t="s">
        <v>3552</v>
      </c>
      <c r="J208" s="35" t="s">
        <v>3552</v>
      </c>
      <c r="K208" s="35" t="s">
        <v>3552</v>
      </c>
      <c r="L208" s="35" t="s">
        <v>3552</v>
      </c>
      <c r="M208" s="35" t="s">
        <v>3552</v>
      </c>
      <c r="N208" s="35" t="s">
        <v>3552</v>
      </c>
      <c r="O208" s="35" t="s">
        <v>3552</v>
      </c>
    </row>
    <row r="209" customFormat="false" ht="12.75" hidden="false" customHeight="true" outlineLevel="0" collapsed="false">
      <c r="A209" s="35" t="n">
        <v>4</v>
      </c>
      <c r="B209" s="35" t="s">
        <v>3552</v>
      </c>
      <c r="C209" s="35" t="s">
        <v>3552</v>
      </c>
      <c r="D209" s="35" t="s">
        <v>3552</v>
      </c>
      <c r="E209" s="35" t="s">
        <v>3552</v>
      </c>
      <c r="F209" s="35" t="s">
        <v>3552</v>
      </c>
      <c r="G209" s="35" t="s">
        <v>3552</v>
      </c>
      <c r="H209" s="35" t="s">
        <v>3552</v>
      </c>
      <c r="I209" s="35" t="s">
        <v>3552</v>
      </c>
      <c r="J209" s="35" t="s">
        <v>3552</v>
      </c>
      <c r="K209" s="35" t="s">
        <v>3552</v>
      </c>
      <c r="L209" s="35" t="s">
        <v>3552</v>
      </c>
      <c r="M209" s="35" t="s">
        <v>3552</v>
      </c>
      <c r="N209" s="35" t="s">
        <v>3552</v>
      </c>
      <c r="O209" s="35" t="s">
        <v>3552</v>
      </c>
    </row>
    <row r="210" customFormat="false" ht="12.75" hidden="false" customHeight="true" outlineLevel="0" collapsed="false">
      <c r="A210" s="235" t="s">
        <v>3638</v>
      </c>
      <c r="B210" s="235" t="n">
        <v>450</v>
      </c>
      <c r="C210" s="235" t="n">
        <v>0.00426</v>
      </c>
      <c r="D210" s="235" t="n">
        <v>234.118</v>
      </c>
      <c r="E210" s="235" t="n">
        <v>31.956</v>
      </c>
      <c r="F210" s="235" t="n">
        <v>9.2</v>
      </c>
      <c r="G210" s="235" t="n">
        <v>-22.02</v>
      </c>
      <c r="H210" s="235" t="n">
        <v>210.7</v>
      </c>
      <c r="I210" s="235" t="n">
        <v>229.2</v>
      </c>
      <c r="J210" s="235" t="n">
        <v>9.183</v>
      </c>
      <c r="K210" s="235" t="n">
        <v>4.4</v>
      </c>
      <c r="L210" s="235" t="n">
        <v>0.0401</v>
      </c>
      <c r="M210" s="235" t="n">
        <v>1</v>
      </c>
      <c r="N210" s="236" t="s">
        <v>3639</v>
      </c>
      <c r="O210" s="235" t="n">
        <v>20250430</v>
      </c>
    </row>
    <row r="211" customFormat="false" ht="12.75" hidden="false" customHeight="true" outlineLevel="0" collapsed="false">
      <c r="A211" s="35" t="n">
        <v>6</v>
      </c>
      <c r="B211" s="35" t="s">
        <v>3552</v>
      </c>
      <c r="C211" s="35" t="s">
        <v>3552</v>
      </c>
      <c r="D211" s="35" t="s">
        <v>3552</v>
      </c>
      <c r="E211" s="35" t="s">
        <v>3552</v>
      </c>
      <c r="F211" s="35" t="s">
        <v>3552</v>
      </c>
      <c r="G211" s="35" t="s">
        <v>3552</v>
      </c>
      <c r="H211" s="35" t="s">
        <v>3552</v>
      </c>
      <c r="I211" s="35" t="s">
        <v>3552</v>
      </c>
      <c r="J211" s="35" t="s">
        <v>3552</v>
      </c>
      <c r="K211" s="35" t="s">
        <v>3552</v>
      </c>
      <c r="L211" s="35" t="s">
        <v>3552</v>
      </c>
      <c r="M211" s="35" t="s">
        <v>3552</v>
      </c>
      <c r="N211" s="35" t="s">
        <v>3552</v>
      </c>
      <c r="O211" s="35" t="s">
        <v>3552</v>
      </c>
    </row>
    <row r="212" customFormat="false" ht="12.75" hidden="false" customHeight="true" outlineLevel="0" collapsed="false">
      <c r="A212" s="235" t="s">
        <v>3640</v>
      </c>
      <c r="B212" s="235" t="n">
        <v>450</v>
      </c>
      <c r="C212" s="235" t="n">
        <v>0.0041</v>
      </c>
      <c r="D212" s="235" t="n">
        <v>63.919</v>
      </c>
      <c r="E212" s="235" t="n">
        <v>8.265</v>
      </c>
      <c r="F212" s="235" t="n">
        <v>9.11</v>
      </c>
      <c r="G212" s="235" t="n">
        <v>-22.58</v>
      </c>
      <c r="H212" s="235" t="n">
        <v>57.53</v>
      </c>
      <c r="I212" s="235" t="n">
        <v>242.3</v>
      </c>
      <c r="J212" s="235" t="n">
        <v>3</v>
      </c>
      <c r="K212" s="235" t="n">
        <v>5.2</v>
      </c>
      <c r="L212" s="235" t="n">
        <v>0.0124</v>
      </c>
      <c r="M212" s="235" t="n">
        <v>1</v>
      </c>
      <c r="N212" s="236" t="s">
        <v>3641</v>
      </c>
      <c r="O212" s="235" t="n">
        <v>20250505</v>
      </c>
    </row>
    <row r="213" customFormat="false" ht="12.75" hidden="false" customHeight="true" outlineLevel="0" collapsed="false">
      <c r="A213" s="35" t="n">
        <v>8</v>
      </c>
      <c r="B213" s="35" t="s">
        <v>3552</v>
      </c>
      <c r="C213" s="35" t="s">
        <v>3552</v>
      </c>
      <c r="D213" s="35" t="s">
        <v>3552</v>
      </c>
      <c r="E213" s="35" t="s">
        <v>3552</v>
      </c>
      <c r="F213" s="35" t="s">
        <v>3552</v>
      </c>
      <c r="G213" s="35" t="s">
        <v>3552</v>
      </c>
      <c r="H213" s="35" t="s">
        <v>3552</v>
      </c>
      <c r="I213" s="35" t="s">
        <v>3552</v>
      </c>
      <c r="J213" s="35" t="s">
        <v>3552</v>
      </c>
      <c r="K213" s="35" t="s">
        <v>3552</v>
      </c>
      <c r="L213" s="35" t="s">
        <v>3552</v>
      </c>
      <c r="M213" s="35" t="s">
        <v>3552</v>
      </c>
      <c r="N213" s="35" t="s">
        <v>3552</v>
      </c>
      <c r="O213" s="35" t="s">
        <v>3552</v>
      </c>
    </row>
    <row r="214" customFormat="false" ht="12.75" hidden="false" customHeight="true" outlineLevel="0" collapsed="false">
      <c r="A214" s="1" t="s">
        <v>3642</v>
      </c>
      <c r="B214" s="1" t="n">
        <v>450</v>
      </c>
      <c r="C214" s="184" t="n">
        <v>0.0037455</v>
      </c>
      <c r="D214" s="1" t="n">
        <v>122.58</v>
      </c>
      <c r="E214" s="1" t="n">
        <v>19.241</v>
      </c>
      <c r="F214" s="1" t="n">
        <v>11.92</v>
      </c>
      <c r="G214" s="1" t="n">
        <v>-27.54</v>
      </c>
      <c r="H214" s="1" t="n">
        <v>110.32</v>
      </c>
      <c r="I214" s="1" t="n">
        <v>246.3</v>
      </c>
      <c r="J214" s="1" t="n">
        <v>5.609</v>
      </c>
      <c r="K214" s="186" t="s">
        <v>3643</v>
      </c>
      <c r="L214" s="184" t="n">
        <v>0.0228</v>
      </c>
      <c r="M214" s="1" t="n">
        <v>1</v>
      </c>
      <c r="N214" s="186" t="s">
        <v>3644</v>
      </c>
      <c r="O214" s="1" t="n">
        <v>20240625</v>
      </c>
    </row>
    <row r="215" customFormat="false" ht="12.75" hidden="false" customHeight="true" outlineLevel="0" collapsed="false">
      <c r="A215" s="235" t="s">
        <v>3645</v>
      </c>
      <c r="B215" s="235" t="n">
        <v>450</v>
      </c>
      <c r="C215" s="235" t="n">
        <v>0.0041</v>
      </c>
      <c r="D215" s="235" t="n">
        <v>53.398</v>
      </c>
      <c r="E215" s="235" t="n">
        <v>4.058</v>
      </c>
      <c r="F215" s="235" t="n">
        <v>6.31</v>
      </c>
      <c r="G215" s="235" t="n">
        <v>-21.73</v>
      </c>
      <c r="H215" s="235" t="n">
        <v>48.06</v>
      </c>
      <c r="I215" s="235" t="n">
        <v>250.8</v>
      </c>
      <c r="J215" s="235" t="n">
        <v>2.429</v>
      </c>
      <c r="K215" s="235" t="n">
        <v>5.1</v>
      </c>
      <c r="L215" s="235" t="n">
        <v>0.00968</v>
      </c>
      <c r="M215" s="235" t="n">
        <v>1</v>
      </c>
      <c r="N215" s="236" t="s">
        <v>3646</v>
      </c>
      <c r="O215" s="235" t="n">
        <v>20250430</v>
      </c>
    </row>
    <row r="216" customFormat="false" ht="12.75" hidden="false" customHeight="true" outlineLevel="0" collapsed="false">
      <c r="A216" s="35" t="n">
        <v>11</v>
      </c>
      <c r="B216" s="35" t="s">
        <v>3552</v>
      </c>
      <c r="C216" s="35" t="s">
        <v>3552</v>
      </c>
      <c r="D216" s="35" t="s">
        <v>3552</v>
      </c>
      <c r="E216" s="35" t="s">
        <v>3552</v>
      </c>
      <c r="F216" s="35" t="s">
        <v>3552</v>
      </c>
      <c r="G216" s="35" t="s">
        <v>3552</v>
      </c>
      <c r="H216" s="35" t="s">
        <v>3552</v>
      </c>
      <c r="I216" s="35" t="s">
        <v>3552</v>
      </c>
      <c r="J216" s="35" t="s">
        <v>3552</v>
      </c>
      <c r="K216" s="35" t="s">
        <v>3552</v>
      </c>
      <c r="L216" s="35" t="s">
        <v>3552</v>
      </c>
      <c r="M216" s="35" t="s">
        <v>3552</v>
      </c>
      <c r="N216" s="35" t="s">
        <v>3552</v>
      </c>
      <c r="O216" s="35" t="s">
        <v>3552</v>
      </c>
    </row>
    <row r="217" customFormat="false" ht="12.75" hidden="false" customHeight="true" outlineLevel="0" collapsed="false">
      <c r="A217" s="235" t="s">
        <v>3647</v>
      </c>
      <c r="B217" s="235" t="n">
        <v>450</v>
      </c>
      <c r="C217" s="235" t="n">
        <v>0.00397</v>
      </c>
      <c r="D217" s="235" t="n">
        <v>63.812</v>
      </c>
      <c r="E217" s="235" t="n">
        <v>8.873</v>
      </c>
      <c r="F217" s="235" t="n">
        <v>9.13</v>
      </c>
      <c r="G217" s="235" t="n">
        <v>-19.95</v>
      </c>
      <c r="H217" s="235" t="n">
        <v>57.43</v>
      </c>
      <c r="I217" s="235" t="n">
        <v>279.9</v>
      </c>
      <c r="J217" s="235" t="n">
        <v>4.263</v>
      </c>
      <c r="K217" s="235" t="n">
        <v>7.4</v>
      </c>
      <c r="L217" s="235" t="n">
        <v>0.0152</v>
      </c>
      <c r="M217" s="235" t="n">
        <v>1</v>
      </c>
      <c r="N217" s="236" t="s">
        <v>3648</v>
      </c>
      <c r="O217" s="235" t="n">
        <v>20250507</v>
      </c>
    </row>
    <row r="218" customFormat="false" ht="12.75" hidden="false" customHeight="true" outlineLevel="0" collapsed="false">
      <c r="A218" s="35" t="n">
        <v>13</v>
      </c>
      <c r="B218" s="35" t="s">
        <v>3552</v>
      </c>
      <c r="C218" s="35" t="s">
        <v>3552</v>
      </c>
      <c r="D218" s="35" t="s">
        <v>3552</v>
      </c>
      <c r="E218" s="35" t="s">
        <v>3552</v>
      </c>
      <c r="F218" s="35" t="s">
        <v>3552</v>
      </c>
      <c r="G218" s="35" t="s">
        <v>3552</v>
      </c>
      <c r="H218" s="35" t="s">
        <v>3552</v>
      </c>
      <c r="I218" s="35" t="s">
        <v>3552</v>
      </c>
      <c r="J218" s="35" t="s">
        <v>3552</v>
      </c>
      <c r="K218" s="35" t="s">
        <v>3552</v>
      </c>
      <c r="L218" s="35" t="s">
        <v>3552</v>
      </c>
      <c r="M218" s="35" t="s">
        <v>3552</v>
      </c>
      <c r="N218" s="35" t="s">
        <v>3552</v>
      </c>
      <c r="O218" s="35" t="s">
        <v>3552</v>
      </c>
    </row>
    <row r="219" customFormat="false" ht="12.75" hidden="false" customHeight="true" outlineLevel="0" collapsed="false">
      <c r="A219" s="235" t="s">
        <v>3649</v>
      </c>
      <c r="B219" s="235" t="n">
        <v>450</v>
      </c>
      <c r="C219" s="235" t="n">
        <v>0.00407</v>
      </c>
      <c r="D219" s="235" t="n">
        <v>75.153</v>
      </c>
      <c r="E219" s="235" t="n">
        <v>5.311</v>
      </c>
      <c r="F219" s="235" t="n">
        <v>5.57</v>
      </c>
      <c r="G219" s="235" t="n">
        <v>-17.45</v>
      </c>
      <c r="H219" s="235" t="n">
        <v>67.64</v>
      </c>
      <c r="I219" s="235" t="n">
        <v>223.5</v>
      </c>
      <c r="J219" s="235" t="n">
        <v>2.152</v>
      </c>
      <c r="K219" s="235" t="n">
        <v>3.2</v>
      </c>
      <c r="L219" s="235" t="n">
        <v>0.00963</v>
      </c>
      <c r="M219" s="235" t="n">
        <v>1</v>
      </c>
      <c r="N219" s="236" t="s">
        <v>3650</v>
      </c>
      <c r="O219" s="235" t="n">
        <v>20250428</v>
      </c>
    </row>
    <row r="220" customFormat="false" ht="12.75" hidden="false" customHeight="true" outlineLevel="0" collapsed="false">
      <c r="A220" s="35" t="n">
        <v>15</v>
      </c>
      <c r="B220" s="35" t="s">
        <v>3552</v>
      </c>
      <c r="C220" s="35" t="s">
        <v>3552</v>
      </c>
      <c r="D220" s="35" t="s">
        <v>3552</v>
      </c>
      <c r="E220" s="35" t="s">
        <v>3552</v>
      </c>
      <c r="F220" s="35" t="s">
        <v>3552</v>
      </c>
      <c r="G220" s="35" t="s">
        <v>3552</v>
      </c>
      <c r="H220" s="35" t="s">
        <v>3552</v>
      </c>
      <c r="I220" s="35" t="s">
        <v>3552</v>
      </c>
      <c r="J220" s="35" t="s">
        <v>3552</v>
      </c>
      <c r="K220" s="35" t="s">
        <v>3552</v>
      </c>
      <c r="L220" s="35" t="s">
        <v>3552</v>
      </c>
      <c r="M220" s="35" t="s">
        <v>3552</v>
      </c>
      <c r="N220" s="35" t="s">
        <v>3552</v>
      </c>
      <c r="O220" s="35" t="s">
        <v>3552</v>
      </c>
    </row>
    <row r="221" customFormat="false" ht="12.75" hidden="false" customHeight="true" outlineLevel="0" collapsed="false">
      <c r="A221" s="35" t="n">
        <v>16</v>
      </c>
      <c r="B221" s="35" t="s">
        <v>3552</v>
      </c>
      <c r="C221" s="35" t="s">
        <v>3552</v>
      </c>
      <c r="D221" s="35" t="s">
        <v>3552</v>
      </c>
      <c r="E221" s="35" t="s">
        <v>3552</v>
      </c>
      <c r="F221" s="35" t="s">
        <v>3552</v>
      </c>
      <c r="G221" s="35" t="s">
        <v>3552</v>
      </c>
      <c r="H221" s="35" t="s">
        <v>3552</v>
      </c>
      <c r="I221" s="35" t="s">
        <v>3552</v>
      </c>
      <c r="J221" s="35" t="s">
        <v>3552</v>
      </c>
      <c r="K221" s="35" t="s">
        <v>3552</v>
      </c>
      <c r="L221" s="35" t="s">
        <v>3552</v>
      </c>
      <c r="M221" s="35" t="s">
        <v>3552</v>
      </c>
      <c r="N221" s="35" t="s">
        <v>3552</v>
      </c>
      <c r="O221" s="35" t="s">
        <v>3552</v>
      </c>
    </row>
    <row r="222" customFormat="false" ht="12.75" hidden="false" customHeight="true" outlineLevel="0" collapsed="false">
      <c r="A222" s="35" t="n">
        <v>17</v>
      </c>
      <c r="B222" s="35" t="s">
        <v>3552</v>
      </c>
      <c r="C222" s="35" t="s">
        <v>3552</v>
      </c>
      <c r="D222" s="35" t="s">
        <v>3552</v>
      </c>
      <c r="E222" s="35" t="s">
        <v>3552</v>
      </c>
      <c r="F222" s="35" t="s">
        <v>3552</v>
      </c>
      <c r="G222" s="35" t="s">
        <v>3552</v>
      </c>
      <c r="H222" s="35" t="s">
        <v>3552</v>
      </c>
      <c r="I222" s="35" t="s">
        <v>3552</v>
      </c>
      <c r="J222" s="35" t="s">
        <v>3552</v>
      </c>
      <c r="K222" s="35" t="s">
        <v>3552</v>
      </c>
      <c r="L222" s="35" t="s">
        <v>3552</v>
      </c>
      <c r="M222" s="35" t="s">
        <v>3552</v>
      </c>
      <c r="N222" s="35" t="s">
        <v>3552</v>
      </c>
      <c r="O222" s="35" t="s">
        <v>3552</v>
      </c>
    </row>
    <row r="223" customFormat="false" ht="12.75" hidden="false" customHeight="true" outlineLevel="0" collapsed="false">
      <c r="A223" s="235" t="s">
        <v>3651</v>
      </c>
      <c r="B223" s="235" t="n">
        <v>450</v>
      </c>
      <c r="C223" s="235" t="n">
        <v>0.00405</v>
      </c>
      <c r="D223" s="235" t="n">
        <v>479.628</v>
      </c>
      <c r="E223" s="235" t="n">
        <v>6.394</v>
      </c>
      <c r="F223" s="235" t="n">
        <v>2.21</v>
      </c>
      <c r="G223" s="235" t="n">
        <v>-13.3</v>
      </c>
      <c r="H223" s="235" t="n">
        <v>431.66</v>
      </c>
      <c r="I223" s="235" t="n">
        <v>333.7</v>
      </c>
      <c r="J223" s="235" t="n">
        <v>22.127</v>
      </c>
      <c r="K223" s="235" t="n">
        <v>5.1</v>
      </c>
      <c r="L223" s="235" t="n">
        <v>0.0663</v>
      </c>
      <c r="M223" s="235" t="n">
        <v>10</v>
      </c>
      <c r="N223" s="236" t="s">
        <v>3652</v>
      </c>
      <c r="O223" s="235" t="n">
        <v>20250428</v>
      </c>
    </row>
    <row r="224" customFormat="false" ht="12.75" hidden="false" customHeight="true" outlineLevel="0" collapsed="false">
      <c r="A224" s="35" t="n">
        <v>19</v>
      </c>
      <c r="B224" s="35" t="s">
        <v>3552</v>
      </c>
      <c r="C224" s="35" t="s">
        <v>3552</v>
      </c>
      <c r="D224" s="35" t="s">
        <v>3552</v>
      </c>
      <c r="E224" s="35" t="s">
        <v>3552</v>
      </c>
      <c r="F224" s="35" t="s">
        <v>3552</v>
      </c>
      <c r="G224" s="35" t="s">
        <v>3552</v>
      </c>
      <c r="H224" s="35" t="s">
        <v>3552</v>
      </c>
      <c r="I224" s="35" t="s">
        <v>3552</v>
      </c>
      <c r="J224" s="35" t="s">
        <v>3552</v>
      </c>
      <c r="K224" s="35" t="s">
        <v>3552</v>
      </c>
      <c r="L224" s="35" t="s">
        <v>3552</v>
      </c>
      <c r="M224" s="35" t="s">
        <v>3552</v>
      </c>
      <c r="N224" s="35" t="s">
        <v>3552</v>
      </c>
      <c r="O224" s="35" t="s">
        <v>3552</v>
      </c>
    </row>
    <row r="225" customFormat="false" ht="12.75" hidden="false" customHeight="true" outlineLevel="0" collapsed="false">
      <c r="A225" s="35" t="n">
        <v>20</v>
      </c>
      <c r="B225" s="35" t="s">
        <v>3552</v>
      </c>
      <c r="C225" s="35" t="s">
        <v>3552</v>
      </c>
      <c r="D225" s="35" t="s">
        <v>3552</v>
      </c>
      <c r="E225" s="35" t="s">
        <v>3552</v>
      </c>
      <c r="F225" s="35" t="s">
        <v>3552</v>
      </c>
      <c r="G225" s="35" t="s">
        <v>3552</v>
      </c>
      <c r="H225" s="35" t="s">
        <v>3552</v>
      </c>
      <c r="I225" s="35" t="s">
        <v>3552</v>
      </c>
      <c r="J225" s="35" t="s">
        <v>3552</v>
      </c>
      <c r="K225" s="35" t="s">
        <v>3552</v>
      </c>
      <c r="L225" s="35" t="s">
        <v>3552</v>
      </c>
      <c r="M225" s="35" t="s">
        <v>3552</v>
      </c>
      <c r="N225" s="35" t="s">
        <v>3552</v>
      </c>
      <c r="O225" s="35" t="s">
        <v>3552</v>
      </c>
    </row>
    <row r="226" customFormat="false" ht="12.75" hidden="false" customHeight="true" outlineLevel="0" collapsed="false">
      <c r="A226" s="35" t="n">
        <v>21</v>
      </c>
      <c r="B226" s="35" t="s">
        <v>3552</v>
      </c>
      <c r="C226" s="35" t="s">
        <v>3552</v>
      </c>
      <c r="D226" s="35" t="s">
        <v>3552</v>
      </c>
      <c r="E226" s="35" t="s">
        <v>3552</v>
      </c>
      <c r="F226" s="35" t="s">
        <v>3552</v>
      </c>
      <c r="G226" s="35" t="s">
        <v>3552</v>
      </c>
      <c r="H226" s="35" t="s">
        <v>3552</v>
      </c>
      <c r="I226" s="35" t="s">
        <v>3552</v>
      </c>
      <c r="J226" s="35" t="s">
        <v>3552</v>
      </c>
      <c r="K226" s="35" t="s">
        <v>3552</v>
      </c>
      <c r="L226" s="35" t="s">
        <v>3552</v>
      </c>
      <c r="M226" s="35" t="s">
        <v>3552</v>
      </c>
      <c r="N226" s="35" t="s">
        <v>3552</v>
      </c>
      <c r="O226" s="35" t="s">
        <v>3552</v>
      </c>
    </row>
    <row r="227" customFormat="false" ht="12.75" hidden="false" customHeight="true" outlineLevel="0" collapsed="false">
      <c r="A227" s="35" t="n">
        <v>22</v>
      </c>
      <c r="B227" s="35" t="s">
        <v>3552</v>
      </c>
      <c r="C227" s="35" t="s">
        <v>3552</v>
      </c>
      <c r="D227" s="35" t="s">
        <v>3552</v>
      </c>
      <c r="E227" s="35" t="s">
        <v>3552</v>
      </c>
      <c r="F227" s="35" t="s">
        <v>3552</v>
      </c>
      <c r="G227" s="35" t="s">
        <v>3552</v>
      </c>
      <c r="H227" s="35" t="s">
        <v>3552</v>
      </c>
      <c r="I227" s="35" t="s">
        <v>3552</v>
      </c>
      <c r="J227" s="35" t="s">
        <v>3552</v>
      </c>
      <c r="K227" s="35" t="s">
        <v>3552</v>
      </c>
      <c r="L227" s="35" t="s">
        <v>3552</v>
      </c>
      <c r="M227" s="35" t="s">
        <v>3552</v>
      </c>
      <c r="N227" s="35" t="s">
        <v>3552</v>
      </c>
      <c r="O227" s="35" t="s">
        <v>3552</v>
      </c>
    </row>
    <row r="228" customFormat="false" ht="12.75" hidden="false" customHeight="true" outlineLevel="0" collapsed="false">
      <c r="A228" s="35" t="n">
        <v>23</v>
      </c>
      <c r="B228" s="35" t="s">
        <v>3552</v>
      </c>
      <c r="C228" s="35" t="s">
        <v>3552</v>
      </c>
      <c r="D228" s="35" t="s">
        <v>3552</v>
      </c>
      <c r="E228" s="35" t="s">
        <v>3552</v>
      </c>
      <c r="F228" s="35" t="s">
        <v>3552</v>
      </c>
      <c r="G228" s="35" t="s">
        <v>3552</v>
      </c>
      <c r="H228" s="35" t="s">
        <v>3552</v>
      </c>
      <c r="I228" s="35" t="s">
        <v>3552</v>
      </c>
      <c r="J228" s="35" t="s">
        <v>3552</v>
      </c>
      <c r="K228" s="35" t="s">
        <v>3552</v>
      </c>
      <c r="L228" s="35" t="s">
        <v>3552</v>
      </c>
      <c r="M228" s="35" t="s">
        <v>3552</v>
      </c>
      <c r="N228" s="35" t="s">
        <v>3552</v>
      </c>
      <c r="O228" s="35" t="s">
        <v>3552</v>
      </c>
    </row>
    <row r="229" customFormat="false" ht="12.75" hidden="false" customHeight="true" outlineLevel="0" collapsed="false">
      <c r="A229" s="35" t="n">
        <v>24</v>
      </c>
      <c r="B229" s="35" t="s">
        <v>3552</v>
      </c>
      <c r="C229" s="35" t="s">
        <v>3552</v>
      </c>
      <c r="D229" s="35" t="s">
        <v>3552</v>
      </c>
      <c r="E229" s="35" t="s">
        <v>3552</v>
      </c>
      <c r="F229" s="35" t="s">
        <v>3552</v>
      </c>
      <c r="G229" s="35" t="s">
        <v>3552</v>
      </c>
      <c r="H229" s="35" t="s">
        <v>3552</v>
      </c>
      <c r="I229" s="35" t="s">
        <v>3552</v>
      </c>
      <c r="J229" s="35" t="s">
        <v>3552</v>
      </c>
      <c r="K229" s="35" t="s">
        <v>3552</v>
      </c>
      <c r="L229" s="35" t="s">
        <v>3552</v>
      </c>
      <c r="M229" s="35" t="s">
        <v>3552</v>
      </c>
      <c r="N229" s="35" t="s">
        <v>3552</v>
      </c>
      <c r="O229" s="35" t="s">
        <v>3552</v>
      </c>
    </row>
    <row r="230" customFormat="false" ht="12.75" hidden="false" customHeight="true" outlineLevel="0" collapsed="false">
      <c r="A230" s="35" t="n">
        <v>25</v>
      </c>
      <c r="B230" s="35" t="s">
        <v>3552</v>
      </c>
      <c r="C230" s="35" t="s">
        <v>3552</v>
      </c>
      <c r="D230" s="35" t="s">
        <v>3552</v>
      </c>
      <c r="E230" s="35" t="s">
        <v>3552</v>
      </c>
      <c r="F230" s="35" t="s">
        <v>3552</v>
      </c>
      <c r="G230" s="35" t="s">
        <v>3552</v>
      </c>
      <c r="H230" s="35" t="s">
        <v>3552</v>
      </c>
      <c r="I230" s="35" t="s">
        <v>3552</v>
      </c>
      <c r="J230" s="35" t="s">
        <v>3552</v>
      </c>
      <c r="K230" s="35" t="s">
        <v>3552</v>
      </c>
      <c r="L230" s="35" t="s">
        <v>3552</v>
      </c>
      <c r="M230" s="35" t="s">
        <v>3552</v>
      </c>
      <c r="N230" s="35" t="s">
        <v>3552</v>
      </c>
      <c r="O230" s="35" t="s">
        <v>3552</v>
      </c>
    </row>
    <row r="231" customFormat="false" ht="12.75" hidden="false" customHeight="true" outlineLevel="0" collapsed="false">
      <c r="A231" s="35" t="n">
        <v>26</v>
      </c>
      <c r="B231" s="35" t="s">
        <v>3552</v>
      </c>
      <c r="C231" s="35" t="s">
        <v>3552</v>
      </c>
      <c r="D231" s="35" t="s">
        <v>3552</v>
      </c>
      <c r="E231" s="35" t="s">
        <v>3552</v>
      </c>
      <c r="F231" s="35" t="s">
        <v>3552</v>
      </c>
      <c r="G231" s="35" t="s">
        <v>3552</v>
      </c>
      <c r="H231" s="35" t="s">
        <v>3552</v>
      </c>
      <c r="I231" s="35" t="s">
        <v>3552</v>
      </c>
      <c r="J231" s="35" t="s">
        <v>3552</v>
      </c>
      <c r="K231" s="35" t="s">
        <v>3552</v>
      </c>
      <c r="L231" s="35" t="s">
        <v>3552</v>
      </c>
      <c r="M231" s="35" t="s">
        <v>3552</v>
      </c>
      <c r="N231" s="35" t="s">
        <v>3552</v>
      </c>
      <c r="O231" s="35" t="s">
        <v>3552</v>
      </c>
    </row>
    <row r="232" customFormat="false" ht="12.75" hidden="false" customHeight="true" outlineLevel="0" collapsed="false">
      <c r="A232" s="35" t="n">
        <v>27</v>
      </c>
      <c r="B232" s="35" t="s">
        <v>3552</v>
      </c>
      <c r="C232" s="35" t="s">
        <v>3552</v>
      </c>
      <c r="D232" s="35" t="s">
        <v>3552</v>
      </c>
      <c r="E232" s="35" t="s">
        <v>3552</v>
      </c>
      <c r="F232" s="35" t="s">
        <v>3552</v>
      </c>
      <c r="G232" s="35" t="s">
        <v>3552</v>
      </c>
      <c r="H232" s="35" t="s">
        <v>3552</v>
      </c>
      <c r="I232" s="35" t="s">
        <v>3552</v>
      </c>
      <c r="J232" s="35" t="s">
        <v>3552</v>
      </c>
      <c r="K232" s="35" t="s">
        <v>3552</v>
      </c>
      <c r="L232" s="35" t="s">
        <v>3552</v>
      </c>
      <c r="M232" s="35" t="s">
        <v>3552</v>
      </c>
      <c r="N232" s="35" t="s">
        <v>3552</v>
      </c>
      <c r="O232" s="35" t="s">
        <v>3552</v>
      </c>
    </row>
    <row r="233" customFormat="false" ht="12.75" hidden="false" customHeight="true" outlineLevel="0" collapsed="false">
      <c r="A233" s="35" t="n">
        <v>28</v>
      </c>
      <c r="B233" s="35" t="s">
        <v>3552</v>
      </c>
      <c r="C233" s="35" t="s">
        <v>3552</v>
      </c>
      <c r="D233" s="35" t="s">
        <v>3552</v>
      </c>
      <c r="E233" s="35" t="s">
        <v>3552</v>
      </c>
      <c r="F233" s="35" t="s">
        <v>3552</v>
      </c>
      <c r="G233" s="35" t="s">
        <v>3552</v>
      </c>
      <c r="H233" s="35" t="s">
        <v>3552</v>
      </c>
      <c r="I233" s="35" t="s">
        <v>3552</v>
      </c>
      <c r="J233" s="35" t="s">
        <v>3552</v>
      </c>
      <c r="K233" s="35" t="s">
        <v>3552</v>
      </c>
      <c r="L233" s="35" t="s">
        <v>3552</v>
      </c>
      <c r="M233" s="35" t="s">
        <v>3552</v>
      </c>
      <c r="N233" s="35" t="s">
        <v>3552</v>
      </c>
      <c r="O233" s="35" t="s">
        <v>3552</v>
      </c>
    </row>
    <row r="234" customFormat="false" ht="12.75" hidden="false" customHeight="true" outlineLevel="0" collapsed="false">
      <c r="A234" s="35" t="n">
        <v>29</v>
      </c>
      <c r="B234" s="35" t="s">
        <v>3552</v>
      </c>
      <c r="C234" s="35" t="s">
        <v>3552</v>
      </c>
      <c r="D234" s="35" t="s">
        <v>3552</v>
      </c>
      <c r="E234" s="35" t="s">
        <v>3552</v>
      </c>
      <c r="F234" s="35" t="s">
        <v>3552</v>
      </c>
      <c r="G234" s="35" t="s">
        <v>3552</v>
      </c>
      <c r="H234" s="35" t="s">
        <v>3552</v>
      </c>
      <c r="I234" s="35" t="s">
        <v>3552</v>
      </c>
      <c r="J234" s="35" t="s">
        <v>3552</v>
      </c>
      <c r="K234" s="35" t="s">
        <v>3552</v>
      </c>
      <c r="L234" s="35" t="s">
        <v>3552</v>
      </c>
      <c r="M234" s="35" t="s">
        <v>3552</v>
      </c>
      <c r="N234" s="35" t="s">
        <v>3552</v>
      </c>
      <c r="O234" s="35" t="s">
        <v>3552</v>
      </c>
    </row>
    <row r="235" customFormat="false" ht="12.75" hidden="false" customHeight="true" outlineLevel="0" collapsed="false">
      <c r="A235" s="1" t="s">
        <v>3653</v>
      </c>
      <c r="B235" s="1" t="n">
        <v>450</v>
      </c>
      <c r="C235" s="184" t="n">
        <v>0.0037455</v>
      </c>
      <c r="D235" s="1" t="n">
        <v>254.113</v>
      </c>
      <c r="E235" s="1" t="n">
        <v>27.248</v>
      </c>
      <c r="F235" s="1" t="n">
        <v>8.63</v>
      </c>
      <c r="G235" s="1" t="n">
        <v>-22.75</v>
      </c>
      <c r="H235" s="1" t="n">
        <v>228.7</v>
      </c>
      <c r="I235" s="1" t="n">
        <v>317.5</v>
      </c>
      <c r="J235" s="1" t="n">
        <v>16.114</v>
      </c>
      <c r="K235" s="1" t="n">
        <v>7</v>
      </c>
      <c r="L235" s="184" t="n">
        <v>0.0508</v>
      </c>
      <c r="M235" s="1" t="n">
        <v>10</v>
      </c>
      <c r="N235" s="186" t="s">
        <v>3654</v>
      </c>
      <c r="O235" s="1" t="n">
        <v>20240626</v>
      </c>
    </row>
    <row r="236" customFormat="false" ht="12.75" hidden="false" customHeight="true" outlineLevel="0" collapsed="false">
      <c r="A236" s="1" t="s">
        <v>3655</v>
      </c>
      <c r="B236" s="1" t="n">
        <v>450</v>
      </c>
      <c r="C236" s="184" t="n">
        <v>0.0037455</v>
      </c>
      <c r="D236" s="1" t="n">
        <v>235.049</v>
      </c>
      <c r="E236" s="1" t="n">
        <v>11.691</v>
      </c>
      <c r="F236" s="1" t="n">
        <v>5.83</v>
      </c>
      <c r="G236" s="1" t="n">
        <v>-20.55</v>
      </c>
      <c r="H236" s="1" t="n">
        <v>211.54</v>
      </c>
      <c r="I236" s="1" t="n">
        <v>427.9</v>
      </c>
      <c r="J236" s="1" t="n">
        <v>14.146</v>
      </c>
      <c r="K236" s="186" t="s">
        <v>3656</v>
      </c>
      <c r="L236" s="184" t="n">
        <v>0.0331</v>
      </c>
      <c r="M236" s="1" t="n">
        <v>1</v>
      </c>
      <c r="N236" s="186" t="s">
        <v>3657</v>
      </c>
      <c r="O236" s="1" t="n">
        <v>20240626</v>
      </c>
    </row>
    <row r="237" customFormat="false" ht="12.75" hidden="false" customHeight="true" outlineLevel="0" collapsed="false">
      <c r="A237" s="35" t="n">
        <v>32</v>
      </c>
      <c r="B237" s="35" t="s">
        <v>3552</v>
      </c>
      <c r="C237" s="35" t="s">
        <v>3552</v>
      </c>
      <c r="D237" s="35" t="s">
        <v>3552</v>
      </c>
      <c r="E237" s="35" t="s">
        <v>3552</v>
      </c>
      <c r="F237" s="35" t="s">
        <v>3552</v>
      </c>
      <c r="G237" s="35" t="s">
        <v>3552</v>
      </c>
      <c r="H237" s="35" t="s">
        <v>3552</v>
      </c>
      <c r="I237" s="35" t="s">
        <v>3552</v>
      </c>
      <c r="J237" s="35" t="s">
        <v>3552</v>
      </c>
      <c r="K237" s="35" t="s">
        <v>3552</v>
      </c>
      <c r="L237" s="35" t="s">
        <v>3552</v>
      </c>
      <c r="M237" s="35" t="s">
        <v>3552</v>
      </c>
      <c r="N237" s="35" t="s">
        <v>3552</v>
      </c>
      <c r="O237" s="35" t="s">
        <v>3552</v>
      </c>
    </row>
    <row r="238" customFormat="false" ht="12.75" hidden="false" customHeight="true" outlineLevel="0" collapsed="false">
      <c r="A238" s="1" t="s">
        <v>3658</v>
      </c>
      <c r="B238" s="1" t="n">
        <v>450</v>
      </c>
      <c r="C238" s="184" t="n">
        <v>0.0037455</v>
      </c>
      <c r="D238" s="1" t="n">
        <v>78.043</v>
      </c>
      <c r="E238" s="1" t="n">
        <v>9.024</v>
      </c>
      <c r="F238" s="186" t="s">
        <v>3659</v>
      </c>
      <c r="G238" s="1" t="n">
        <v>-21.68</v>
      </c>
      <c r="H238" s="1" t="n">
        <v>70.24</v>
      </c>
      <c r="I238" s="1" t="n">
        <v>248.4</v>
      </c>
      <c r="J238" s="1" t="n">
        <v>3.633</v>
      </c>
      <c r="K238" s="186" t="s">
        <v>3585</v>
      </c>
      <c r="L238" s="184" t="n">
        <v>0.0146</v>
      </c>
      <c r="M238" s="1" t="n">
        <v>1</v>
      </c>
      <c r="N238" s="186" t="s">
        <v>3660</v>
      </c>
      <c r="O238" s="1" t="n">
        <v>20240626</v>
      </c>
    </row>
    <row r="239" customFormat="false" ht="12.75" hidden="false" customHeight="true" outlineLevel="0" collapsed="false">
      <c r="A239" s="1" t="s">
        <v>3661</v>
      </c>
      <c r="B239" s="1" t="n">
        <v>450</v>
      </c>
      <c r="C239" s="184" t="n">
        <v>0.0037455</v>
      </c>
      <c r="D239" s="1" t="n">
        <v>81.195</v>
      </c>
      <c r="E239" s="1" t="n">
        <v>11.118</v>
      </c>
      <c r="F239" s="1" t="n">
        <v>11.37</v>
      </c>
      <c r="G239" s="1" t="n">
        <v>-27.42</v>
      </c>
      <c r="H239" s="1" t="n">
        <v>73.07</v>
      </c>
      <c r="I239" s="1" t="n">
        <v>251.1</v>
      </c>
      <c r="J239" s="1" t="n">
        <v>2.773</v>
      </c>
      <c r="K239" s="186" t="s">
        <v>3662</v>
      </c>
      <c r="L239" s="184" t="n">
        <v>0.011</v>
      </c>
      <c r="M239" s="1" t="n">
        <v>1</v>
      </c>
      <c r="N239" s="186" t="s">
        <v>3663</v>
      </c>
      <c r="O239" s="1" t="n">
        <v>20240626</v>
      </c>
    </row>
    <row r="240" customFormat="false" ht="12.75" hidden="false" customHeight="true" outlineLevel="0" collapsed="false">
      <c r="A240" s="35" t="n">
        <v>35</v>
      </c>
      <c r="B240" s="35" t="s">
        <v>3552</v>
      </c>
      <c r="C240" s="35" t="s">
        <v>3552</v>
      </c>
      <c r="D240" s="35" t="s">
        <v>3552</v>
      </c>
      <c r="E240" s="35" t="s">
        <v>3552</v>
      </c>
      <c r="F240" s="35" t="s">
        <v>3552</v>
      </c>
      <c r="G240" s="35" t="s">
        <v>3552</v>
      </c>
      <c r="H240" s="35" t="s">
        <v>3552</v>
      </c>
      <c r="I240" s="35" t="s">
        <v>3552</v>
      </c>
      <c r="J240" s="35" t="s">
        <v>3552</v>
      </c>
      <c r="K240" s="35" t="s">
        <v>3552</v>
      </c>
      <c r="L240" s="35" t="s">
        <v>3552</v>
      </c>
      <c r="M240" s="35" t="s">
        <v>3552</v>
      </c>
      <c r="N240" s="35" t="s">
        <v>3552</v>
      </c>
      <c r="O240" s="35" t="s">
        <v>3552</v>
      </c>
    </row>
    <row r="241" customFormat="false" ht="12.75" hidden="false" customHeight="true" outlineLevel="0" collapsed="false">
      <c r="A241" s="35" t="n">
        <v>36</v>
      </c>
      <c r="B241" s="35" t="s">
        <v>3552</v>
      </c>
      <c r="C241" s="35" t="s">
        <v>3552</v>
      </c>
      <c r="D241" s="35" t="s">
        <v>3552</v>
      </c>
      <c r="E241" s="35" t="s">
        <v>3552</v>
      </c>
      <c r="F241" s="35" t="s">
        <v>3552</v>
      </c>
      <c r="G241" s="35" t="s">
        <v>3552</v>
      </c>
      <c r="H241" s="35" t="s">
        <v>3552</v>
      </c>
      <c r="I241" s="35" t="s">
        <v>3552</v>
      </c>
      <c r="J241" s="35" t="s">
        <v>3552</v>
      </c>
      <c r="K241" s="35" t="s">
        <v>3552</v>
      </c>
      <c r="L241" s="35" t="s">
        <v>3552</v>
      </c>
      <c r="M241" s="35" t="s">
        <v>3552</v>
      </c>
      <c r="N241" s="35" t="s">
        <v>3552</v>
      </c>
      <c r="O241" s="35" t="s">
        <v>3552</v>
      </c>
    </row>
    <row r="242" customFormat="false" ht="12.75" hidden="false" customHeight="true" outlineLevel="0" collapsed="false">
      <c r="A242" s="35" t="n">
        <v>37</v>
      </c>
      <c r="B242" s="35" t="s">
        <v>3552</v>
      </c>
      <c r="C242" s="35" t="s">
        <v>3552</v>
      </c>
      <c r="D242" s="35" t="s">
        <v>3552</v>
      </c>
      <c r="E242" s="35" t="s">
        <v>3552</v>
      </c>
      <c r="F242" s="35" t="s">
        <v>3552</v>
      </c>
      <c r="G242" s="35" t="s">
        <v>3552</v>
      </c>
      <c r="H242" s="35" t="s">
        <v>3552</v>
      </c>
      <c r="I242" s="35" t="s">
        <v>3552</v>
      </c>
      <c r="J242" s="35" t="s">
        <v>3552</v>
      </c>
      <c r="K242" s="35" t="s">
        <v>3552</v>
      </c>
      <c r="L242" s="35" t="s">
        <v>3552</v>
      </c>
      <c r="M242" s="35" t="s">
        <v>3552</v>
      </c>
      <c r="N242" s="35" t="s">
        <v>3552</v>
      </c>
      <c r="O242" s="35" t="s">
        <v>3552</v>
      </c>
    </row>
    <row r="243" customFormat="false" ht="12.75" hidden="false" customHeight="true" outlineLevel="0" collapsed="false">
      <c r="A243" s="35" t="n">
        <v>38</v>
      </c>
      <c r="B243" s="35" t="s">
        <v>3552</v>
      </c>
      <c r="C243" s="35" t="s">
        <v>3552</v>
      </c>
      <c r="D243" s="35" t="s">
        <v>3552</v>
      </c>
      <c r="E243" s="35" t="s">
        <v>3552</v>
      </c>
      <c r="F243" s="35" t="s">
        <v>3552</v>
      </c>
      <c r="G243" s="35" t="s">
        <v>3552</v>
      </c>
      <c r="H243" s="35" t="s">
        <v>3552</v>
      </c>
      <c r="I243" s="35" t="s">
        <v>3552</v>
      </c>
      <c r="J243" s="35" t="s">
        <v>3552</v>
      </c>
      <c r="K243" s="35" t="s">
        <v>3552</v>
      </c>
      <c r="L243" s="35" t="s">
        <v>3552</v>
      </c>
      <c r="M243" s="35" t="s">
        <v>3552</v>
      </c>
      <c r="N243" s="35" t="s">
        <v>3552</v>
      </c>
      <c r="O243" s="35" t="s">
        <v>3552</v>
      </c>
    </row>
    <row r="244" customFormat="false" ht="12.75" hidden="false" customHeight="true" outlineLevel="0" collapsed="false">
      <c r="A244" s="35" t="n">
        <v>39</v>
      </c>
      <c r="B244" s="35" t="s">
        <v>3552</v>
      </c>
      <c r="C244" s="35" t="s">
        <v>3552</v>
      </c>
      <c r="D244" s="35" t="s">
        <v>3552</v>
      </c>
      <c r="E244" s="35" t="s">
        <v>3552</v>
      </c>
      <c r="F244" s="35" t="s">
        <v>3552</v>
      </c>
      <c r="G244" s="35" t="s">
        <v>3552</v>
      </c>
      <c r="H244" s="35" t="s">
        <v>3552</v>
      </c>
      <c r="I244" s="35" t="s">
        <v>3552</v>
      </c>
      <c r="J244" s="35" t="s">
        <v>3552</v>
      </c>
      <c r="K244" s="35" t="s">
        <v>3552</v>
      </c>
      <c r="L244" s="35" t="s">
        <v>3552</v>
      </c>
      <c r="M244" s="35" t="s">
        <v>3552</v>
      </c>
      <c r="N244" s="35" t="s">
        <v>3552</v>
      </c>
      <c r="O244" s="35" t="s">
        <v>3552</v>
      </c>
    </row>
    <row r="245" customFormat="false" ht="12.75" hidden="false" customHeight="true" outlineLevel="0" collapsed="false">
      <c r="A245" s="35" t="n">
        <v>40</v>
      </c>
      <c r="B245" s="35" t="s">
        <v>3552</v>
      </c>
      <c r="C245" s="35" t="s">
        <v>3552</v>
      </c>
      <c r="D245" s="35" t="s">
        <v>3552</v>
      </c>
      <c r="E245" s="35" t="s">
        <v>3552</v>
      </c>
      <c r="F245" s="35" t="s">
        <v>3552</v>
      </c>
      <c r="G245" s="35" t="s">
        <v>3552</v>
      </c>
      <c r="H245" s="35" t="s">
        <v>3552</v>
      </c>
      <c r="I245" s="35" t="s">
        <v>3552</v>
      </c>
      <c r="J245" s="35" t="s">
        <v>3552</v>
      </c>
      <c r="K245" s="35" t="s">
        <v>3552</v>
      </c>
      <c r="L245" s="35" t="s">
        <v>3552</v>
      </c>
      <c r="M245" s="35" t="s">
        <v>3552</v>
      </c>
      <c r="N245" s="35" t="s">
        <v>3552</v>
      </c>
      <c r="O245" s="35" t="s">
        <v>3552</v>
      </c>
    </row>
    <row r="246" customFormat="false" ht="12.75" hidden="false" customHeight="true" outlineLevel="0" collapsed="false">
      <c r="A246" s="35" t="n">
        <v>41</v>
      </c>
      <c r="B246" s="35" t="s">
        <v>3552</v>
      </c>
      <c r="C246" s="35" t="s">
        <v>3552</v>
      </c>
      <c r="D246" s="35" t="s">
        <v>3552</v>
      </c>
      <c r="E246" s="35" t="s">
        <v>3552</v>
      </c>
      <c r="F246" s="35" t="s">
        <v>3552</v>
      </c>
      <c r="G246" s="35" t="s">
        <v>3552</v>
      </c>
      <c r="H246" s="35" t="s">
        <v>3552</v>
      </c>
      <c r="I246" s="35" t="s">
        <v>3552</v>
      </c>
      <c r="J246" s="35" t="s">
        <v>3552</v>
      </c>
      <c r="K246" s="35" t="s">
        <v>3552</v>
      </c>
      <c r="L246" s="35" t="s">
        <v>3552</v>
      </c>
      <c r="M246" s="35" t="s">
        <v>3552</v>
      </c>
      <c r="N246" s="35" t="s">
        <v>3552</v>
      </c>
      <c r="O246" s="35" t="s">
        <v>3552</v>
      </c>
    </row>
    <row r="247" customFormat="false" ht="12.75" hidden="false" customHeight="true" outlineLevel="0" collapsed="false">
      <c r="A247" s="35" t="n">
        <v>42</v>
      </c>
      <c r="B247" s="35" t="s">
        <v>3552</v>
      </c>
      <c r="C247" s="35" t="s">
        <v>3552</v>
      </c>
      <c r="D247" s="35" t="s">
        <v>3552</v>
      </c>
      <c r="E247" s="35" t="s">
        <v>3552</v>
      </c>
      <c r="F247" s="35" t="s">
        <v>3552</v>
      </c>
      <c r="G247" s="35" t="s">
        <v>3552</v>
      </c>
      <c r="H247" s="35" t="s">
        <v>3552</v>
      </c>
      <c r="I247" s="35" t="s">
        <v>3552</v>
      </c>
      <c r="J247" s="35" t="s">
        <v>3552</v>
      </c>
      <c r="K247" s="35" t="s">
        <v>3552</v>
      </c>
      <c r="L247" s="35" t="s">
        <v>3552</v>
      </c>
      <c r="M247" s="35" t="s">
        <v>3552</v>
      </c>
      <c r="N247" s="35" t="s">
        <v>3552</v>
      </c>
      <c r="O247" s="35" t="s">
        <v>3552</v>
      </c>
    </row>
    <row r="248" customFormat="false" ht="12.75" hidden="false" customHeight="true" outlineLevel="0" collapsed="false">
      <c r="A248" s="35" t="n">
        <v>43</v>
      </c>
      <c r="B248" s="35" t="s">
        <v>3552</v>
      </c>
      <c r="C248" s="35" t="s">
        <v>3552</v>
      </c>
      <c r="D248" s="35" t="s">
        <v>3552</v>
      </c>
      <c r="E248" s="35" t="s">
        <v>3552</v>
      </c>
      <c r="F248" s="35" t="s">
        <v>3552</v>
      </c>
      <c r="G248" s="35" t="s">
        <v>3552</v>
      </c>
      <c r="H248" s="35" t="s">
        <v>3552</v>
      </c>
      <c r="I248" s="35" t="s">
        <v>3552</v>
      </c>
      <c r="J248" s="35" t="s">
        <v>3552</v>
      </c>
      <c r="K248" s="35" t="s">
        <v>3552</v>
      </c>
      <c r="L248" s="35" t="s">
        <v>3552</v>
      </c>
      <c r="M248" s="35" t="s">
        <v>3552</v>
      </c>
      <c r="N248" s="35" t="s">
        <v>3552</v>
      </c>
      <c r="O248" s="35" t="s">
        <v>3552</v>
      </c>
    </row>
    <row r="249" customFormat="false" ht="12.75" hidden="false" customHeight="true" outlineLevel="0" collapsed="false">
      <c r="A249" s="35" t="n">
        <v>44</v>
      </c>
      <c r="B249" s="35" t="s">
        <v>3552</v>
      </c>
      <c r="C249" s="35" t="s">
        <v>3552</v>
      </c>
      <c r="D249" s="35" t="s">
        <v>3552</v>
      </c>
      <c r="E249" s="35" t="s">
        <v>3552</v>
      </c>
      <c r="F249" s="35" t="s">
        <v>3552</v>
      </c>
      <c r="G249" s="35" t="s">
        <v>3552</v>
      </c>
      <c r="H249" s="35" t="s">
        <v>3552</v>
      </c>
      <c r="I249" s="35" t="s">
        <v>3552</v>
      </c>
      <c r="J249" s="35" t="s">
        <v>3552</v>
      </c>
      <c r="K249" s="35" t="s">
        <v>3552</v>
      </c>
      <c r="L249" s="35" t="s">
        <v>3552</v>
      </c>
      <c r="M249" s="35" t="s">
        <v>3552</v>
      </c>
      <c r="N249" s="35" t="s">
        <v>3552</v>
      </c>
      <c r="O249" s="35" t="s">
        <v>3552</v>
      </c>
    </row>
    <row r="250" customFormat="false" ht="12.75" hidden="false" customHeight="true" outlineLevel="0" collapsed="false">
      <c r="A250" s="35" t="n">
        <v>45</v>
      </c>
      <c r="B250" s="35" t="s">
        <v>3552</v>
      </c>
      <c r="C250" s="35" t="s">
        <v>3552</v>
      </c>
      <c r="D250" s="35" t="s">
        <v>3552</v>
      </c>
      <c r="E250" s="35" t="s">
        <v>3552</v>
      </c>
      <c r="F250" s="35" t="s">
        <v>3552</v>
      </c>
      <c r="G250" s="35" t="s">
        <v>3552</v>
      </c>
      <c r="H250" s="35" t="s">
        <v>3552</v>
      </c>
      <c r="I250" s="35" t="s">
        <v>3552</v>
      </c>
      <c r="J250" s="35" t="s">
        <v>3552</v>
      </c>
      <c r="K250" s="35" t="s">
        <v>3552</v>
      </c>
      <c r="L250" s="35" t="s">
        <v>3552</v>
      </c>
      <c r="M250" s="35" t="s">
        <v>3552</v>
      </c>
      <c r="N250" s="35" t="s">
        <v>3552</v>
      </c>
      <c r="O250" s="35" t="s">
        <v>3552</v>
      </c>
    </row>
    <row r="251" customFormat="false" ht="12.75" hidden="false" customHeight="true" outlineLevel="0" collapsed="false">
      <c r="A251" s="1" t="s">
        <v>3664</v>
      </c>
      <c r="B251" s="1" t="n">
        <v>450</v>
      </c>
      <c r="C251" s="184" t="n">
        <v>0.0037455</v>
      </c>
      <c r="D251" s="1" t="n">
        <v>145.332</v>
      </c>
      <c r="E251" s="1" t="n">
        <v>15.428</v>
      </c>
      <c r="F251" s="1" t="n">
        <v>7.19</v>
      </c>
      <c r="G251" s="1" t="n">
        <v>-20.78</v>
      </c>
      <c r="H251" s="1" t="n">
        <v>130.8</v>
      </c>
      <c r="I251" s="1" t="n">
        <v>258.2</v>
      </c>
      <c r="J251" s="1" t="n">
        <v>7.004</v>
      </c>
      <c r="K251" s="1" t="n">
        <v>5.4</v>
      </c>
      <c r="L251" s="184" t="n">
        <v>0.0271</v>
      </c>
      <c r="M251" s="1" t="n">
        <v>1</v>
      </c>
      <c r="N251" s="237" t="n">
        <v>0.487777777777778</v>
      </c>
      <c r="O251" s="1" t="n">
        <v>20240730</v>
      </c>
    </row>
    <row r="252" customFormat="false" ht="12.75" hidden="false" customHeight="true" outlineLevel="0" collapsed="false">
      <c r="A252" s="35" t="n">
        <v>47</v>
      </c>
      <c r="B252" s="35" t="s">
        <v>3552</v>
      </c>
      <c r="C252" s="35" t="s">
        <v>3552</v>
      </c>
      <c r="D252" s="35" t="s">
        <v>3552</v>
      </c>
      <c r="E252" s="35" t="s">
        <v>3552</v>
      </c>
      <c r="F252" s="35" t="s">
        <v>3552</v>
      </c>
      <c r="G252" s="35" t="s">
        <v>3552</v>
      </c>
      <c r="H252" s="35" t="s">
        <v>3552</v>
      </c>
      <c r="I252" s="35" t="s">
        <v>3552</v>
      </c>
      <c r="J252" s="35" t="s">
        <v>3552</v>
      </c>
      <c r="K252" s="35" t="s">
        <v>3552</v>
      </c>
      <c r="L252" s="35" t="s">
        <v>3552</v>
      </c>
      <c r="M252" s="35" t="s">
        <v>3552</v>
      </c>
      <c r="N252" s="35" t="s">
        <v>3552</v>
      </c>
      <c r="O252" s="35" t="s">
        <v>3552</v>
      </c>
    </row>
    <row r="253" customFormat="false" ht="12.75" hidden="false" customHeight="true" outlineLevel="0" collapsed="false">
      <c r="A253" s="35" t="n">
        <v>48</v>
      </c>
      <c r="B253" s="35" t="s">
        <v>3552</v>
      </c>
      <c r="C253" s="35" t="s">
        <v>3552</v>
      </c>
      <c r="D253" s="35" t="s">
        <v>3552</v>
      </c>
      <c r="E253" s="35" t="s">
        <v>3552</v>
      </c>
      <c r="F253" s="35" t="s">
        <v>3552</v>
      </c>
      <c r="G253" s="35" t="s">
        <v>3552</v>
      </c>
      <c r="H253" s="35" t="s">
        <v>3552</v>
      </c>
      <c r="I253" s="35" t="s">
        <v>3552</v>
      </c>
      <c r="J253" s="35" t="s">
        <v>3552</v>
      </c>
      <c r="K253" s="35" t="s">
        <v>3552</v>
      </c>
      <c r="L253" s="35" t="s">
        <v>3552</v>
      </c>
      <c r="M253" s="35" t="s">
        <v>3552</v>
      </c>
      <c r="N253" s="35" t="s">
        <v>3552</v>
      </c>
      <c r="O253" s="35" t="s">
        <v>3552</v>
      </c>
    </row>
    <row r="254" customFormat="false" ht="12.75" hidden="false" customHeight="true" outlineLevel="0" collapsed="false">
      <c r="A254" s="35" t="n">
        <v>49</v>
      </c>
      <c r="B254" s="35" t="s">
        <v>3552</v>
      </c>
      <c r="C254" s="35" t="s">
        <v>3552</v>
      </c>
      <c r="D254" s="35" t="s">
        <v>3552</v>
      </c>
      <c r="E254" s="35" t="s">
        <v>3552</v>
      </c>
      <c r="F254" s="35" t="s">
        <v>3552</v>
      </c>
      <c r="G254" s="35" t="s">
        <v>3552</v>
      </c>
      <c r="H254" s="35" t="s">
        <v>3552</v>
      </c>
      <c r="I254" s="35" t="s">
        <v>3552</v>
      </c>
      <c r="J254" s="35" t="s">
        <v>3552</v>
      </c>
      <c r="K254" s="35" t="s">
        <v>3552</v>
      </c>
      <c r="L254" s="35" t="s">
        <v>3552</v>
      </c>
      <c r="M254" s="35" t="s">
        <v>3552</v>
      </c>
      <c r="N254" s="35" t="s">
        <v>3552</v>
      </c>
      <c r="O254" s="35" t="s">
        <v>3552</v>
      </c>
    </row>
    <row r="255" customFormat="false" ht="12.75" hidden="false" customHeight="true" outlineLevel="0" collapsed="false">
      <c r="A255" s="35" t="n">
        <v>50</v>
      </c>
      <c r="B255" s="35" t="s">
        <v>3552</v>
      </c>
      <c r="C255" s="35" t="s">
        <v>3552</v>
      </c>
      <c r="D255" s="35" t="s">
        <v>3552</v>
      </c>
      <c r="E255" s="35" t="s">
        <v>3552</v>
      </c>
      <c r="F255" s="35" t="s">
        <v>3552</v>
      </c>
      <c r="G255" s="35" t="s">
        <v>3552</v>
      </c>
      <c r="H255" s="35" t="s">
        <v>3552</v>
      </c>
      <c r="I255" s="35" t="s">
        <v>3552</v>
      </c>
      <c r="J255" s="35" t="s">
        <v>3552</v>
      </c>
      <c r="K255" s="35" t="s">
        <v>3552</v>
      </c>
      <c r="L255" s="35" t="s">
        <v>3552</v>
      </c>
      <c r="M255" s="35" t="s">
        <v>3552</v>
      </c>
      <c r="N255" s="35" t="s">
        <v>3552</v>
      </c>
      <c r="O255" s="35" t="s">
        <v>3552</v>
      </c>
    </row>
    <row r="256" customFormat="false" ht="12.75" hidden="false" customHeight="true" outlineLevel="0" collapsed="false">
      <c r="A256" s="35" t="n">
        <v>51</v>
      </c>
      <c r="B256" s="35" t="s">
        <v>3552</v>
      </c>
      <c r="C256" s="35" t="s">
        <v>3552</v>
      </c>
      <c r="D256" s="35" t="s">
        <v>3552</v>
      </c>
      <c r="E256" s="35" t="s">
        <v>3552</v>
      </c>
      <c r="F256" s="35" t="s">
        <v>3552</v>
      </c>
      <c r="G256" s="35" t="s">
        <v>3552</v>
      </c>
      <c r="H256" s="35" t="s">
        <v>3552</v>
      </c>
      <c r="I256" s="35" t="s">
        <v>3552</v>
      </c>
      <c r="J256" s="35" t="s">
        <v>3552</v>
      </c>
      <c r="K256" s="35" t="s">
        <v>3552</v>
      </c>
      <c r="L256" s="35" t="s">
        <v>3552</v>
      </c>
      <c r="M256" s="35" t="s">
        <v>3552</v>
      </c>
      <c r="N256" s="35" t="s">
        <v>3552</v>
      </c>
      <c r="O256" s="35" t="s">
        <v>3552</v>
      </c>
    </row>
    <row r="257" customFormat="false" ht="12.75" hidden="false" customHeight="true" outlineLevel="0" collapsed="false">
      <c r="A257" s="35" t="n">
        <v>52</v>
      </c>
      <c r="B257" s="35" t="s">
        <v>3552</v>
      </c>
      <c r="C257" s="35" t="s">
        <v>3552</v>
      </c>
      <c r="D257" s="35" t="s">
        <v>3552</v>
      </c>
      <c r="E257" s="35" t="s">
        <v>3552</v>
      </c>
      <c r="F257" s="35" t="s">
        <v>3552</v>
      </c>
      <c r="G257" s="35" t="s">
        <v>3552</v>
      </c>
      <c r="H257" s="35" t="s">
        <v>3552</v>
      </c>
      <c r="I257" s="35" t="s">
        <v>3552</v>
      </c>
      <c r="J257" s="35" t="s">
        <v>3552</v>
      </c>
      <c r="K257" s="35" t="s">
        <v>3552</v>
      </c>
      <c r="L257" s="35" t="s">
        <v>3552</v>
      </c>
      <c r="M257" s="35" t="s">
        <v>3552</v>
      </c>
      <c r="N257" s="35" t="s">
        <v>3552</v>
      </c>
      <c r="O257" s="35" t="s">
        <v>3552</v>
      </c>
    </row>
    <row r="258" customFormat="false" ht="12.75" hidden="false" customHeight="true" outlineLevel="0" collapsed="false">
      <c r="A258" s="35" t="n">
        <v>53</v>
      </c>
      <c r="B258" s="35" t="s">
        <v>3552</v>
      </c>
      <c r="C258" s="35" t="s">
        <v>3552</v>
      </c>
      <c r="D258" s="35" t="s">
        <v>3552</v>
      </c>
      <c r="E258" s="35" t="s">
        <v>3552</v>
      </c>
      <c r="F258" s="35" t="s">
        <v>3552</v>
      </c>
      <c r="G258" s="35" t="s">
        <v>3552</v>
      </c>
      <c r="H258" s="35" t="s">
        <v>3552</v>
      </c>
      <c r="I258" s="35" t="s">
        <v>3552</v>
      </c>
      <c r="J258" s="35" t="s">
        <v>3552</v>
      </c>
      <c r="K258" s="35" t="s">
        <v>3552</v>
      </c>
      <c r="L258" s="35" t="s">
        <v>3552</v>
      </c>
      <c r="M258" s="35" t="s">
        <v>3552</v>
      </c>
      <c r="N258" s="35" t="s">
        <v>3552</v>
      </c>
      <c r="O258" s="35" t="s">
        <v>3552</v>
      </c>
    </row>
    <row r="259" customFormat="false" ht="12.75" hidden="false" customHeight="true" outlineLevel="0" collapsed="false">
      <c r="A259" s="35" t="n">
        <v>54</v>
      </c>
      <c r="B259" s="35" t="s">
        <v>3552</v>
      </c>
      <c r="C259" s="35" t="s">
        <v>3552</v>
      </c>
      <c r="D259" s="35" t="s">
        <v>3552</v>
      </c>
      <c r="E259" s="35" t="s">
        <v>3552</v>
      </c>
      <c r="F259" s="35" t="s">
        <v>3552</v>
      </c>
      <c r="G259" s="35" t="s">
        <v>3552</v>
      </c>
      <c r="H259" s="35" t="s">
        <v>3552</v>
      </c>
      <c r="I259" s="35" t="s">
        <v>3552</v>
      </c>
      <c r="J259" s="35" t="s">
        <v>3552</v>
      </c>
      <c r="K259" s="35" t="s">
        <v>3552</v>
      </c>
      <c r="L259" s="35" t="s">
        <v>3552</v>
      </c>
      <c r="M259" s="35" t="s">
        <v>3552</v>
      </c>
      <c r="N259" s="35" t="s">
        <v>3552</v>
      </c>
      <c r="O259" s="35" t="s">
        <v>3552</v>
      </c>
    </row>
    <row r="260" customFormat="false" ht="12.75" hidden="false" customHeight="true" outlineLevel="0" collapsed="false">
      <c r="A260" s="1" t="s">
        <v>3665</v>
      </c>
      <c r="B260" s="1" t="n">
        <v>450</v>
      </c>
      <c r="C260" s="184" t="n">
        <v>0.0037455</v>
      </c>
      <c r="D260" s="1" t="n">
        <v>243.808</v>
      </c>
      <c r="E260" s="1" t="n">
        <v>28.356</v>
      </c>
      <c r="F260" s="1" t="n">
        <v>8.31</v>
      </c>
      <c r="G260" s="1" t="n">
        <v>-21.15</v>
      </c>
      <c r="H260" s="1" t="n">
        <v>219.43</v>
      </c>
      <c r="I260" s="1" t="n">
        <v>251.3</v>
      </c>
      <c r="J260" s="1" t="n">
        <v>8.833</v>
      </c>
      <c r="K260" s="1" t="n">
        <v>4</v>
      </c>
      <c r="L260" s="184" t="n">
        <v>0.0351</v>
      </c>
      <c r="M260" s="1" t="n">
        <v>1</v>
      </c>
      <c r="N260" s="237" t="n">
        <v>0.515601851851852</v>
      </c>
      <c r="O260" s="1" t="n">
        <v>20240730</v>
      </c>
    </row>
    <row r="261" customFormat="false" ht="12.75" hidden="false" customHeight="true" outlineLevel="0" collapsed="false">
      <c r="A261" s="35" t="n">
        <v>56</v>
      </c>
      <c r="B261" s="35" t="s">
        <v>3552</v>
      </c>
      <c r="C261" s="35" t="s">
        <v>3552</v>
      </c>
      <c r="D261" s="35" t="s">
        <v>3552</v>
      </c>
      <c r="E261" s="35" t="s">
        <v>3552</v>
      </c>
      <c r="F261" s="35" t="s">
        <v>3552</v>
      </c>
      <c r="G261" s="35" t="s">
        <v>3552</v>
      </c>
      <c r="H261" s="35" t="s">
        <v>3552</v>
      </c>
      <c r="I261" s="35" t="s">
        <v>3552</v>
      </c>
      <c r="J261" s="35" t="s">
        <v>3552</v>
      </c>
      <c r="K261" s="35" t="s">
        <v>3552</v>
      </c>
      <c r="L261" s="35" t="s">
        <v>3552</v>
      </c>
      <c r="M261" s="35" t="s">
        <v>3552</v>
      </c>
      <c r="N261" s="35" t="s">
        <v>3552</v>
      </c>
      <c r="O261" s="35" t="s">
        <v>3552</v>
      </c>
    </row>
    <row r="262" customFormat="false" ht="12.75" hidden="false" customHeight="true" outlineLevel="0" collapsed="false">
      <c r="A262" s="35" t="n">
        <v>57</v>
      </c>
      <c r="B262" s="35" t="s">
        <v>3552</v>
      </c>
      <c r="C262" s="35" t="s">
        <v>3552</v>
      </c>
      <c r="D262" s="35" t="s">
        <v>3552</v>
      </c>
      <c r="E262" s="35" t="s">
        <v>3552</v>
      </c>
      <c r="F262" s="35" t="s">
        <v>3552</v>
      </c>
      <c r="G262" s="35" t="s">
        <v>3552</v>
      </c>
      <c r="H262" s="35" t="s">
        <v>3552</v>
      </c>
      <c r="I262" s="35" t="s">
        <v>3552</v>
      </c>
      <c r="J262" s="35" t="s">
        <v>3552</v>
      </c>
      <c r="K262" s="35" t="s">
        <v>3552</v>
      </c>
      <c r="L262" s="35" t="s">
        <v>3552</v>
      </c>
      <c r="M262" s="35" t="s">
        <v>3552</v>
      </c>
      <c r="N262" s="35" t="s">
        <v>3552</v>
      </c>
      <c r="O262" s="35" t="s">
        <v>3552</v>
      </c>
    </row>
    <row r="263" customFormat="false" ht="12.75" hidden="false" customHeight="true" outlineLevel="0" collapsed="false">
      <c r="A263" s="35" t="n">
        <v>58</v>
      </c>
      <c r="B263" s="35" t="s">
        <v>3552</v>
      </c>
      <c r="C263" s="35" t="s">
        <v>3552</v>
      </c>
      <c r="D263" s="35" t="s">
        <v>3552</v>
      </c>
      <c r="E263" s="35" t="s">
        <v>3552</v>
      </c>
      <c r="F263" s="35" t="s">
        <v>3552</v>
      </c>
      <c r="G263" s="35" t="s">
        <v>3552</v>
      </c>
      <c r="H263" s="35" t="s">
        <v>3552</v>
      </c>
      <c r="I263" s="35" t="s">
        <v>3552</v>
      </c>
      <c r="J263" s="35" t="s">
        <v>3552</v>
      </c>
      <c r="K263" s="35" t="s">
        <v>3552</v>
      </c>
      <c r="L263" s="35" t="s">
        <v>3552</v>
      </c>
      <c r="M263" s="35" t="s">
        <v>3552</v>
      </c>
      <c r="N263" s="35" t="s">
        <v>3552</v>
      </c>
      <c r="O263" s="35" t="s">
        <v>3552</v>
      </c>
    </row>
    <row r="264" customFormat="false" ht="12.75" hidden="false" customHeight="true" outlineLevel="0" collapsed="false">
      <c r="A264" s="1" t="s">
        <v>3666</v>
      </c>
      <c r="B264" s="1" t="n">
        <v>450</v>
      </c>
      <c r="C264" s="184" t="n">
        <v>0.0037455</v>
      </c>
      <c r="D264" s="1" t="n">
        <v>94.875</v>
      </c>
      <c r="E264" s="1" t="n">
        <v>7.799</v>
      </c>
      <c r="F264" s="1" t="n">
        <v>6.22</v>
      </c>
      <c r="G264" s="1" t="n">
        <v>-18.4</v>
      </c>
      <c r="H264" s="1" t="n">
        <v>85.39</v>
      </c>
      <c r="I264" s="1" t="n">
        <v>284.3</v>
      </c>
      <c r="J264" s="1" t="n">
        <v>5.666</v>
      </c>
      <c r="K264" s="1" t="n">
        <v>6.6</v>
      </c>
      <c r="L264" s="184" t="n">
        <v>0.0199</v>
      </c>
      <c r="M264" s="1" t="n">
        <v>1</v>
      </c>
      <c r="N264" s="237" t="n">
        <v>0.547175925925926</v>
      </c>
      <c r="O264" s="1" t="n">
        <v>20240730</v>
      </c>
    </row>
    <row r="265" customFormat="false" ht="12.75" hidden="false" customHeight="true" outlineLevel="0" collapsed="false">
      <c r="A265" s="35" t="n">
        <v>60</v>
      </c>
      <c r="B265" s="35" t="s">
        <v>3552</v>
      </c>
      <c r="C265" s="35" t="s">
        <v>3552</v>
      </c>
      <c r="D265" s="35" t="s">
        <v>3552</v>
      </c>
      <c r="E265" s="35" t="s">
        <v>3552</v>
      </c>
      <c r="F265" s="35" t="s">
        <v>3552</v>
      </c>
      <c r="G265" s="35" t="s">
        <v>3552</v>
      </c>
      <c r="H265" s="35" t="s">
        <v>3552</v>
      </c>
      <c r="I265" s="35" t="s">
        <v>3552</v>
      </c>
      <c r="J265" s="35" t="s">
        <v>3552</v>
      </c>
      <c r="K265" s="35" t="s">
        <v>3552</v>
      </c>
      <c r="L265" s="35" t="s">
        <v>3552</v>
      </c>
      <c r="M265" s="35" t="s">
        <v>3552</v>
      </c>
      <c r="N265" s="35" t="s">
        <v>3552</v>
      </c>
      <c r="O265" s="35" t="s">
        <v>3552</v>
      </c>
    </row>
    <row r="266" customFormat="false" ht="12.75" hidden="false" customHeight="true" outlineLevel="0" collapsed="false">
      <c r="A266" s="35" t="n">
        <v>61</v>
      </c>
      <c r="B266" s="35" t="s">
        <v>3552</v>
      </c>
      <c r="C266" s="35" t="s">
        <v>3552</v>
      </c>
      <c r="D266" s="35" t="s">
        <v>3552</v>
      </c>
      <c r="E266" s="35" t="s">
        <v>3552</v>
      </c>
      <c r="F266" s="35" t="s">
        <v>3552</v>
      </c>
      <c r="G266" s="35" t="s">
        <v>3552</v>
      </c>
      <c r="H266" s="35" t="s">
        <v>3552</v>
      </c>
      <c r="I266" s="35" t="s">
        <v>3552</v>
      </c>
      <c r="J266" s="35" t="s">
        <v>3552</v>
      </c>
      <c r="K266" s="35" t="s">
        <v>3552</v>
      </c>
      <c r="L266" s="35" t="s">
        <v>3552</v>
      </c>
      <c r="M266" s="35" t="s">
        <v>3552</v>
      </c>
      <c r="N266" s="35" t="s">
        <v>3552</v>
      </c>
      <c r="O266" s="35" t="s">
        <v>3552</v>
      </c>
    </row>
    <row r="267" customFormat="false" ht="12.75" hidden="false" customHeight="true" outlineLevel="0" collapsed="false">
      <c r="A267" s="1" t="s">
        <v>3667</v>
      </c>
      <c r="B267" s="1" t="n">
        <v>450</v>
      </c>
      <c r="C267" s="184" t="n">
        <v>0.0037455</v>
      </c>
      <c r="D267" s="1" t="n">
        <v>230.485</v>
      </c>
      <c r="E267" s="1" t="n">
        <v>26.528</v>
      </c>
      <c r="F267" s="1" t="n">
        <v>9.08</v>
      </c>
      <c r="G267" s="1" t="n">
        <v>-25.6</v>
      </c>
      <c r="H267" s="1" t="n">
        <v>207.44</v>
      </c>
      <c r="I267" s="1" t="n">
        <v>264.1</v>
      </c>
      <c r="J267" s="1" t="n">
        <v>11.995</v>
      </c>
      <c r="K267" s="1" t="n">
        <v>5.8</v>
      </c>
      <c r="L267" s="184" t="n">
        <v>0.0454</v>
      </c>
      <c r="M267" s="1" t="n">
        <v>1</v>
      </c>
      <c r="N267" s="237" t="n">
        <v>0.57224537037037</v>
      </c>
      <c r="O267" s="1" t="n">
        <v>20240730</v>
      </c>
    </row>
    <row r="268" customFormat="false" ht="12.75" hidden="false" customHeight="true" outlineLevel="0" collapsed="false">
      <c r="A268" s="35" t="n">
        <v>63</v>
      </c>
      <c r="B268" s="35" t="s">
        <v>3552</v>
      </c>
      <c r="C268" s="35" t="s">
        <v>3552</v>
      </c>
      <c r="D268" s="35" t="s">
        <v>3552</v>
      </c>
      <c r="E268" s="35" t="s">
        <v>3552</v>
      </c>
      <c r="F268" s="35" t="s">
        <v>3552</v>
      </c>
      <c r="G268" s="35" t="s">
        <v>3552</v>
      </c>
      <c r="H268" s="35" t="s">
        <v>3552</v>
      </c>
      <c r="I268" s="35" t="s">
        <v>3552</v>
      </c>
      <c r="J268" s="35" t="s">
        <v>3552</v>
      </c>
      <c r="K268" s="35" t="s">
        <v>3552</v>
      </c>
      <c r="L268" s="35" t="s">
        <v>3552</v>
      </c>
      <c r="M268" s="35" t="s">
        <v>3552</v>
      </c>
      <c r="N268" s="35" t="s">
        <v>3552</v>
      </c>
      <c r="O268" s="35" t="s">
        <v>3552</v>
      </c>
    </row>
    <row r="269" customFormat="false" ht="12.75" hidden="false" customHeight="true" outlineLevel="0" collapsed="false">
      <c r="A269" s="35" t="n">
        <v>64</v>
      </c>
      <c r="B269" s="35" t="s">
        <v>3552</v>
      </c>
      <c r="C269" s="35" t="s">
        <v>3552</v>
      </c>
      <c r="D269" s="35" t="s">
        <v>3552</v>
      </c>
      <c r="E269" s="35" t="s">
        <v>3552</v>
      </c>
      <c r="F269" s="35" t="s">
        <v>3552</v>
      </c>
      <c r="G269" s="35" t="s">
        <v>3552</v>
      </c>
      <c r="H269" s="35" t="s">
        <v>3552</v>
      </c>
      <c r="I269" s="35" t="s">
        <v>3552</v>
      </c>
      <c r="J269" s="35" t="s">
        <v>3552</v>
      </c>
      <c r="K269" s="35" t="s">
        <v>3552</v>
      </c>
      <c r="L269" s="35" t="s">
        <v>3552</v>
      </c>
      <c r="M269" s="35" t="s">
        <v>3552</v>
      </c>
      <c r="N269" s="35" t="s">
        <v>3552</v>
      </c>
      <c r="O269" s="35" t="s">
        <v>3552</v>
      </c>
    </row>
    <row r="270" customFormat="false" ht="12.75" hidden="false" customHeight="true" outlineLevel="0" collapsed="false">
      <c r="A270" s="35" t="n">
        <v>65</v>
      </c>
      <c r="B270" s="35" t="s">
        <v>3552</v>
      </c>
      <c r="C270" s="35" t="s">
        <v>3552</v>
      </c>
      <c r="D270" s="35" t="s">
        <v>3552</v>
      </c>
      <c r="E270" s="35" t="s">
        <v>3552</v>
      </c>
      <c r="F270" s="35" t="s">
        <v>3552</v>
      </c>
      <c r="G270" s="35" t="s">
        <v>3552</v>
      </c>
      <c r="H270" s="35" t="s">
        <v>3552</v>
      </c>
      <c r="I270" s="35" t="s">
        <v>3552</v>
      </c>
      <c r="J270" s="35" t="s">
        <v>3552</v>
      </c>
      <c r="K270" s="35" t="s">
        <v>3552</v>
      </c>
      <c r="L270" s="35" t="s">
        <v>3552</v>
      </c>
      <c r="M270" s="35" t="s">
        <v>3552</v>
      </c>
      <c r="N270" s="35" t="s">
        <v>3552</v>
      </c>
      <c r="O270" s="35" t="s">
        <v>3552</v>
      </c>
    </row>
    <row r="271" customFormat="false" ht="12.75" hidden="false" customHeight="true" outlineLevel="0" collapsed="false">
      <c r="A271" s="35" t="n">
        <v>66</v>
      </c>
      <c r="B271" s="35" t="s">
        <v>3552</v>
      </c>
      <c r="C271" s="35" t="s">
        <v>3552</v>
      </c>
      <c r="D271" s="35" t="s">
        <v>3552</v>
      </c>
      <c r="E271" s="35" t="s">
        <v>3552</v>
      </c>
      <c r="F271" s="35" t="s">
        <v>3552</v>
      </c>
      <c r="G271" s="35" t="s">
        <v>3552</v>
      </c>
      <c r="H271" s="35" t="s">
        <v>3552</v>
      </c>
      <c r="I271" s="35" t="s">
        <v>3552</v>
      </c>
      <c r="J271" s="35" t="s">
        <v>3552</v>
      </c>
      <c r="K271" s="35" t="s">
        <v>3552</v>
      </c>
      <c r="L271" s="35" t="s">
        <v>3552</v>
      </c>
      <c r="M271" s="35" t="s">
        <v>3552</v>
      </c>
      <c r="N271" s="35" t="s">
        <v>3552</v>
      </c>
      <c r="O271" s="35" t="s">
        <v>3552</v>
      </c>
    </row>
    <row r="272" customFormat="false" ht="12.75" hidden="false" customHeight="true" outlineLevel="0" collapsed="false">
      <c r="A272" s="35" t="n">
        <v>67</v>
      </c>
      <c r="B272" s="35" t="s">
        <v>3552</v>
      </c>
      <c r="C272" s="35" t="s">
        <v>3552</v>
      </c>
      <c r="D272" s="35" t="s">
        <v>3552</v>
      </c>
      <c r="E272" s="35" t="s">
        <v>3552</v>
      </c>
      <c r="F272" s="35" t="s">
        <v>3552</v>
      </c>
      <c r="G272" s="35" t="s">
        <v>3552</v>
      </c>
      <c r="H272" s="35" t="s">
        <v>3552</v>
      </c>
      <c r="I272" s="35" t="s">
        <v>3552</v>
      </c>
      <c r="J272" s="35" t="s">
        <v>3552</v>
      </c>
      <c r="K272" s="35" t="s">
        <v>3552</v>
      </c>
      <c r="L272" s="35" t="s">
        <v>3552</v>
      </c>
      <c r="M272" s="35" t="s">
        <v>3552</v>
      </c>
      <c r="N272" s="35" t="s">
        <v>3552</v>
      </c>
      <c r="O272" s="35" t="s">
        <v>3552</v>
      </c>
    </row>
    <row r="273" customFormat="false" ht="12.75" hidden="false" customHeight="true" outlineLevel="0" collapsed="false">
      <c r="A273" s="35" t="n">
        <v>68</v>
      </c>
      <c r="B273" s="35" t="s">
        <v>3552</v>
      </c>
      <c r="C273" s="35" t="s">
        <v>3552</v>
      </c>
      <c r="D273" s="35" t="s">
        <v>3552</v>
      </c>
      <c r="E273" s="35" t="s">
        <v>3552</v>
      </c>
      <c r="F273" s="35" t="s">
        <v>3552</v>
      </c>
      <c r="G273" s="35" t="s">
        <v>3552</v>
      </c>
      <c r="H273" s="35" t="s">
        <v>3552</v>
      </c>
      <c r="I273" s="35" t="s">
        <v>3552</v>
      </c>
      <c r="J273" s="35" t="s">
        <v>3552</v>
      </c>
      <c r="K273" s="35" t="s">
        <v>3552</v>
      </c>
      <c r="L273" s="35" t="s">
        <v>3552</v>
      </c>
      <c r="M273" s="35" t="s">
        <v>3552</v>
      </c>
      <c r="N273" s="35" t="s">
        <v>3552</v>
      </c>
      <c r="O273" s="35" t="s">
        <v>3552</v>
      </c>
    </row>
    <row r="274" customFormat="false" ht="12.75" hidden="false" customHeight="true" outlineLevel="0" collapsed="false">
      <c r="A274" s="35" t="n">
        <v>69</v>
      </c>
      <c r="B274" s="35" t="s">
        <v>3552</v>
      </c>
      <c r="C274" s="35" t="s">
        <v>3552</v>
      </c>
      <c r="D274" s="35" t="s">
        <v>3552</v>
      </c>
      <c r="E274" s="35" t="s">
        <v>3552</v>
      </c>
      <c r="F274" s="35" t="s">
        <v>3552</v>
      </c>
      <c r="G274" s="35" t="s">
        <v>3552</v>
      </c>
      <c r="H274" s="35" t="s">
        <v>3552</v>
      </c>
      <c r="I274" s="35" t="s">
        <v>3552</v>
      </c>
      <c r="J274" s="35" t="s">
        <v>3552</v>
      </c>
      <c r="K274" s="35" t="s">
        <v>3552</v>
      </c>
      <c r="L274" s="35" t="s">
        <v>3552</v>
      </c>
      <c r="M274" s="35" t="s">
        <v>3552</v>
      </c>
      <c r="N274" s="35" t="s">
        <v>3552</v>
      </c>
      <c r="O274" s="35" t="s">
        <v>3552</v>
      </c>
    </row>
    <row r="275" customFormat="false" ht="12.75" hidden="false" customHeight="true" outlineLevel="0" collapsed="false">
      <c r="A275" s="35" t="n">
        <v>70</v>
      </c>
      <c r="B275" s="35" t="s">
        <v>3552</v>
      </c>
      <c r="C275" s="35" t="s">
        <v>3552</v>
      </c>
      <c r="D275" s="35" t="s">
        <v>3552</v>
      </c>
      <c r="E275" s="35" t="s">
        <v>3552</v>
      </c>
      <c r="F275" s="35" t="s">
        <v>3552</v>
      </c>
      <c r="G275" s="35" t="s">
        <v>3552</v>
      </c>
      <c r="H275" s="35" t="s">
        <v>3552</v>
      </c>
      <c r="I275" s="35" t="s">
        <v>3552</v>
      </c>
      <c r="J275" s="35" t="s">
        <v>3552</v>
      </c>
      <c r="K275" s="35" t="s">
        <v>3552</v>
      </c>
      <c r="L275" s="35" t="s">
        <v>3552</v>
      </c>
      <c r="M275" s="35" t="s">
        <v>3552</v>
      </c>
      <c r="N275" s="35" t="s">
        <v>3552</v>
      </c>
      <c r="O275" s="35" t="s">
        <v>3552</v>
      </c>
    </row>
    <row r="276" customFormat="false" ht="12.75" hidden="false" customHeight="true" outlineLevel="0" collapsed="false">
      <c r="A276" s="1" t="s">
        <v>3668</v>
      </c>
      <c r="B276" s="1" t="n">
        <v>450</v>
      </c>
      <c r="C276" s="184" t="n">
        <v>0.0037455</v>
      </c>
      <c r="D276" s="1" t="n">
        <v>151.457</v>
      </c>
      <c r="E276" s="1" t="n">
        <v>18.299</v>
      </c>
      <c r="F276" s="1" t="n">
        <v>8.73</v>
      </c>
      <c r="G276" s="1" t="n">
        <v>-25.32</v>
      </c>
      <c r="H276" s="1" t="n">
        <v>136.31</v>
      </c>
      <c r="I276" s="1" t="n">
        <v>240.8</v>
      </c>
      <c r="J276" s="1" t="n">
        <v>8.356</v>
      </c>
      <c r="K276" s="1" t="n">
        <v>6.1</v>
      </c>
      <c r="L276" s="184" t="n">
        <v>0.0347</v>
      </c>
      <c r="M276" s="1" t="n">
        <v>1</v>
      </c>
      <c r="N276" s="237" t="n">
        <v>0.45212962962963</v>
      </c>
      <c r="O276" s="1" t="n">
        <v>20240731</v>
      </c>
    </row>
    <row r="277" customFormat="false" ht="12.75" hidden="false" customHeight="true" outlineLevel="0" collapsed="false">
      <c r="A277" s="35" t="n">
        <v>72</v>
      </c>
      <c r="B277" s="35" t="s">
        <v>3552</v>
      </c>
      <c r="C277" s="35" t="s">
        <v>3552</v>
      </c>
      <c r="D277" s="35" t="s">
        <v>3552</v>
      </c>
      <c r="E277" s="35" t="s">
        <v>3552</v>
      </c>
      <c r="F277" s="35" t="s">
        <v>3552</v>
      </c>
      <c r="G277" s="35" t="s">
        <v>3552</v>
      </c>
      <c r="H277" s="35" t="s">
        <v>3552</v>
      </c>
      <c r="I277" s="35" t="s">
        <v>3552</v>
      </c>
      <c r="J277" s="35" t="s">
        <v>3552</v>
      </c>
      <c r="K277" s="35" t="s">
        <v>3552</v>
      </c>
      <c r="L277" s="35" t="s">
        <v>3552</v>
      </c>
      <c r="M277" s="35" t="s">
        <v>3552</v>
      </c>
      <c r="N277" s="35" t="s">
        <v>3552</v>
      </c>
      <c r="O277" s="35" t="s">
        <v>3552</v>
      </c>
    </row>
    <row r="278" customFormat="false" ht="12.75" hidden="false" customHeight="true" outlineLevel="0" collapsed="false">
      <c r="A278" s="35" t="n">
        <v>73</v>
      </c>
      <c r="B278" s="35" t="s">
        <v>3552</v>
      </c>
      <c r="C278" s="35" t="s">
        <v>3552</v>
      </c>
      <c r="D278" s="35" t="s">
        <v>3552</v>
      </c>
      <c r="E278" s="35" t="s">
        <v>3552</v>
      </c>
      <c r="F278" s="35" t="s">
        <v>3552</v>
      </c>
      <c r="G278" s="35" t="s">
        <v>3552</v>
      </c>
      <c r="H278" s="35" t="s">
        <v>3552</v>
      </c>
      <c r="I278" s="35" t="s">
        <v>3552</v>
      </c>
      <c r="J278" s="35" t="s">
        <v>3552</v>
      </c>
      <c r="K278" s="35" t="s">
        <v>3552</v>
      </c>
      <c r="L278" s="35" t="s">
        <v>3552</v>
      </c>
      <c r="M278" s="35" t="s">
        <v>3552</v>
      </c>
      <c r="N278" s="35" t="s">
        <v>3552</v>
      </c>
      <c r="O278" s="35" t="s">
        <v>3552</v>
      </c>
    </row>
    <row r="279" customFormat="false" ht="12.75" hidden="false" customHeight="true" outlineLevel="0" collapsed="false">
      <c r="A279" s="1" t="s">
        <v>3669</v>
      </c>
      <c r="B279" s="1" t="n">
        <v>450</v>
      </c>
      <c r="C279" s="184" t="n">
        <v>0.0037455</v>
      </c>
      <c r="D279" s="1" t="n">
        <v>187.038</v>
      </c>
      <c r="E279" s="1" t="n">
        <v>24.94</v>
      </c>
      <c r="F279" s="1" t="n">
        <v>10.45</v>
      </c>
      <c r="G279" s="1" t="n">
        <v>-27.06</v>
      </c>
      <c r="H279" s="1" t="n">
        <v>168.33</v>
      </c>
      <c r="I279" s="1" t="n">
        <v>225</v>
      </c>
      <c r="J279" s="1" t="n">
        <v>7.655</v>
      </c>
      <c r="K279" s="1" t="n">
        <v>4.5</v>
      </c>
      <c r="L279" s="184" t="n">
        <v>0.034</v>
      </c>
      <c r="M279" s="1" t="n">
        <v>1</v>
      </c>
      <c r="N279" s="237" t="n">
        <v>0.499976851851852</v>
      </c>
      <c r="O279" s="1" t="n">
        <v>20240731</v>
      </c>
    </row>
    <row r="280" customFormat="false" ht="12.75" hidden="false" customHeight="true" outlineLevel="0" collapsed="false">
      <c r="A280" s="35" t="n">
        <v>75</v>
      </c>
      <c r="B280" s="35" t="s">
        <v>3552</v>
      </c>
      <c r="C280" s="35" t="s">
        <v>3552</v>
      </c>
      <c r="D280" s="35" t="s">
        <v>3552</v>
      </c>
      <c r="E280" s="35" t="s">
        <v>3552</v>
      </c>
      <c r="F280" s="35" t="s">
        <v>3552</v>
      </c>
      <c r="G280" s="35" t="s">
        <v>3552</v>
      </c>
      <c r="H280" s="35" t="s">
        <v>3552</v>
      </c>
      <c r="I280" s="35" t="s">
        <v>3552</v>
      </c>
      <c r="J280" s="35" t="s">
        <v>3552</v>
      </c>
      <c r="K280" s="35" t="s">
        <v>3552</v>
      </c>
      <c r="L280" s="35" t="s">
        <v>3552</v>
      </c>
      <c r="M280" s="35" t="s">
        <v>3552</v>
      </c>
      <c r="N280" s="35" t="s">
        <v>3552</v>
      </c>
      <c r="O280" s="35" t="s">
        <v>3552</v>
      </c>
    </row>
    <row r="281" customFormat="false" ht="12.75" hidden="false" customHeight="true" outlineLevel="0" collapsed="false">
      <c r="A281" s="35" t="n">
        <v>76</v>
      </c>
      <c r="B281" s="35" t="s">
        <v>3552</v>
      </c>
      <c r="C281" s="35" t="s">
        <v>3552</v>
      </c>
      <c r="D281" s="35" t="s">
        <v>3552</v>
      </c>
      <c r="E281" s="35" t="s">
        <v>3552</v>
      </c>
      <c r="F281" s="35" t="s">
        <v>3552</v>
      </c>
      <c r="G281" s="35" t="s">
        <v>3552</v>
      </c>
      <c r="H281" s="35" t="s">
        <v>3552</v>
      </c>
      <c r="I281" s="35" t="s">
        <v>3552</v>
      </c>
      <c r="J281" s="35" t="s">
        <v>3552</v>
      </c>
      <c r="K281" s="35" t="s">
        <v>3552</v>
      </c>
      <c r="L281" s="35" t="s">
        <v>3552</v>
      </c>
      <c r="M281" s="35" t="s">
        <v>3552</v>
      </c>
      <c r="N281" s="35" t="s">
        <v>3552</v>
      </c>
      <c r="O281" s="35" t="s">
        <v>3552</v>
      </c>
    </row>
    <row r="282" customFormat="false" ht="12.75" hidden="false" customHeight="true" outlineLevel="0" collapsed="false">
      <c r="A282" s="35" t="n">
        <v>77</v>
      </c>
      <c r="B282" s="35" t="s">
        <v>3552</v>
      </c>
      <c r="C282" s="35" t="s">
        <v>3552</v>
      </c>
      <c r="D282" s="35" t="s">
        <v>3552</v>
      </c>
      <c r="E282" s="35" t="s">
        <v>3552</v>
      </c>
      <c r="F282" s="35" t="s">
        <v>3552</v>
      </c>
      <c r="G282" s="35" t="s">
        <v>3552</v>
      </c>
      <c r="H282" s="35" t="s">
        <v>3552</v>
      </c>
      <c r="I282" s="35" t="s">
        <v>3552</v>
      </c>
      <c r="J282" s="35" t="s">
        <v>3552</v>
      </c>
      <c r="K282" s="35" t="s">
        <v>3552</v>
      </c>
      <c r="L282" s="35" t="s">
        <v>3552</v>
      </c>
      <c r="M282" s="35" t="s">
        <v>3552</v>
      </c>
      <c r="N282" s="35" t="s">
        <v>3552</v>
      </c>
      <c r="O282" s="35" t="s">
        <v>3552</v>
      </c>
    </row>
    <row r="283" customFormat="false" ht="12.75" hidden="false" customHeight="true" outlineLevel="0" collapsed="false">
      <c r="A283" s="35" t="n">
        <v>78</v>
      </c>
      <c r="B283" s="35" t="s">
        <v>3552</v>
      </c>
      <c r="C283" s="35" t="s">
        <v>3552</v>
      </c>
      <c r="D283" s="35" t="s">
        <v>3552</v>
      </c>
      <c r="E283" s="35" t="s">
        <v>3552</v>
      </c>
      <c r="F283" s="35" t="s">
        <v>3552</v>
      </c>
      <c r="G283" s="35" t="s">
        <v>3552</v>
      </c>
      <c r="H283" s="35" t="s">
        <v>3552</v>
      </c>
      <c r="I283" s="35" t="s">
        <v>3552</v>
      </c>
      <c r="J283" s="35" t="s">
        <v>3552</v>
      </c>
      <c r="K283" s="35" t="s">
        <v>3552</v>
      </c>
      <c r="L283" s="35" t="s">
        <v>3552</v>
      </c>
      <c r="M283" s="35" t="s">
        <v>3552</v>
      </c>
      <c r="N283" s="35" t="s">
        <v>3552</v>
      </c>
      <c r="O283" s="35" t="s">
        <v>3552</v>
      </c>
    </row>
    <row r="284" customFormat="false" ht="12.75" hidden="false" customHeight="true" outlineLevel="0" collapsed="false">
      <c r="A284" s="1" t="s">
        <v>3670</v>
      </c>
      <c r="B284" s="1" t="n">
        <v>450</v>
      </c>
      <c r="C284" s="184" t="n">
        <v>0.0037455</v>
      </c>
      <c r="D284" s="1" t="n">
        <v>233.47</v>
      </c>
      <c r="E284" s="1" t="n">
        <v>34.8</v>
      </c>
      <c r="F284" s="1" t="n">
        <v>9.94</v>
      </c>
      <c r="G284" s="1" t="n">
        <v>-23.58</v>
      </c>
      <c r="H284" s="1" t="n">
        <v>210.13</v>
      </c>
      <c r="I284" s="1" t="n">
        <v>248.6</v>
      </c>
      <c r="J284" s="1" t="n">
        <v>10.263</v>
      </c>
      <c r="K284" s="1" t="n">
        <v>4.9</v>
      </c>
      <c r="L284" s="184" t="n">
        <v>0.0413</v>
      </c>
      <c r="M284" s="1" t="n">
        <v>1</v>
      </c>
      <c r="N284" s="237" t="n">
        <v>0.54099537037037</v>
      </c>
      <c r="O284" s="1" t="n">
        <v>20240731</v>
      </c>
    </row>
    <row r="285" customFormat="false" ht="12.75" hidden="false" customHeight="true" outlineLevel="0" collapsed="false">
      <c r="A285" s="35" t="n">
        <v>80</v>
      </c>
      <c r="B285" s="35" t="s">
        <v>3552</v>
      </c>
      <c r="C285" s="35" t="s">
        <v>3552</v>
      </c>
      <c r="D285" s="35" t="s">
        <v>3552</v>
      </c>
      <c r="E285" s="35" t="s">
        <v>3552</v>
      </c>
      <c r="F285" s="35" t="s">
        <v>3552</v>
      </c>
      <c r="G285" s="35" t="s">
        <v>3552</v>
      </c>
      <c r="H285" s="35" t="s">
        <v>3552</v>
      </c>
      <c r="I285" s="35" t="s">
        <v>3552</v>
      </c>
      <c r="J285" s="35" t="s">
        <v>3552</v>
      </c>
      <c r="K285" s="35" t="s">
        <v>3552</v>
      </c>
      <c r="L285" s="35" t="s">
        <v>3552</v>
      </c>
      <c r="M285" s="35" t="s">
        <v>3552</v>
      </c>
      <c r="N285" s="35" t="s">
        <v>3552</v>
      </c>
      <c r="O285" s="35" t="s">
        <v>3552</v>
      </c>
    </row>
    <row r="286" customFormat="false" ht="12.75" hidden="false" customHeight="true" outlineLevel="0" collapsed="false">
      <c r="A286" s="35" t="s">
        <v>3671</v>
      </c>
      <c r="B286" s="35" t="n">
        <v>450</v>
      </c>
      <c r="C286" s="35" t="n">
        <v>0.0037455</v>
      </c>
      <c r="D286" s="35" t="n">
        <v>238.543</v>
      </c>
      <c r="E286" s="35" t="n">
        <v>23.115</v>
      </c>
      <c r="F286" s="35" t="n">
        <v>7.15</v>
      </c>
      <c r="G286" s="35" t="n">
        <v>-18.19</v>
      </c>
      <c r="H286" s="35" t="n">
        <v>214.69</v>
      </c>
      <c r="I286" s="35" t="n">
        <v>276.9</v>
      </c>
      <c r="J286" s="35" t="n">
        <v>11.542</v>
      </c>
      <c r="K286" s="35" t="n">
        <v>5.4</v>
      </c>
      <c r="L286" s="35" t="n">
        <v>0.0417</v>
      </c>
      <c r="M286" s="35" t="n">
        <v>1</v>
      </c>
      <c r="N286" s="186" t="s">
        <v>3672</v>
      </c>
      <c r="O286" s="35" t="n">
        <v>20240415</v>
      </c>
    </row>
    <row r="287" customFormat="false" ht="12.75" hidden="false" customHeight="true" outlineLevel="0" collapsed="false">
      <c r="A287" s="1" t="s">
        <v>3673</v>
      </c>
      <c r="B287" s="1" t="n">
        <v>450</v>
      </c>
      <c r="C287" s="184" t="n">
        <v>0.0037455</v>
      </c>
      <c r="D287" s="1" t="n">
        <v>207.212</v>
      </c>
      <c r="E287" s="1" t="n">
        <v>23.312</v>
      </c>
      <c r="F287" s="1" t="n">
        <v>8.83</v>
      </c>
      <c r="G287" s="1" t="n">
        <v>-22.55</v>
      </c>
      <c r="H287" s="1" t="n">
        <v>186.5</v>
      </c>
      <c r="I287" s="1" t="n">
        <v>254.6</v>
      </c>
      <c r="J287" s="1" t="n">
        <v>8.43</v>
      </c>
      <c r="K287" s="1" t="n">
        <v>4.05</v>
      </c>
      <c r="L287" s="184" t="n">
        <v>0.0331</v>
      </c>
      <c r="M287" s="1" t="n">
        <v>1</v>
      </c>
      <c r="N287" s="237" t="n">
        <v>0.572384259259259</v>
      </c>
      <c r="O287" s="1" t="n">
        <v>20240924</v>
      </c>
    </row>
    <row r="288" customFormat="false" ht="12.75" hidden="false" customHeight="true" outlineLevel="0" collapsed="false">
      <c r="A288" s="35" t="n">
        <v>83</v>
      </c>
      <c r="B288" s="35" t="s">
        <v>3552</v>
      </c>
      <c r="C288" s="35" t="s">
        <v>3552</v>
      </c>
      <c r="D288" s="35" t="s">
        <v>3552</v>
      </c>
      <c r="E288" s="35" t="s">
        <v>3552</v>
      </c>
      <c r="F288" s="35" t="s">
        <v>3552</v>
      </c>
      <c r="G288" s="35" t="s">
        <v>3552</v>
      </c>
      <c r="H288" s="35" t="s">
        <v>3552</v>
      </c>
      <c r="I288" s="35" t="s">
        <v>3552</v>
      </c>
      <c r="J288" s="35" t="s">
        <v>3552</v>
      </c>
      <c r="K288" s="35" t="s">
        <v>3552</v>
      </c>
      <c r="L288" s="35" t="s">
        <v>3552</v>
      </c>
      <c r="M288" s="35" t="s">
        <v>3552</v>
      </c>
      <c r="N288" s="35" t="s">
        <v>3552</v>
      </c>
      <c r="O288" s="35" t="s">
        <v>3552</v>
      </c>
    </row>
    <row r="289" customFormat="false" ht="12.75" hidden="false" customHeight="true" outlineLevel="0" collapsed="false">
      <c r="A289" s="35" t="n">
        <v>84</v>
      </c>
      <c r="B289" s="35" t="s">
        <v>3552</v>
      </c>
      <c r="C289" s="35" t="s">
        <v>3552</v>
      </c>
      <c r="D289" s="35" t="s">
        <v>3552</v>
      </c>
      <c r="E289" s="35" t="s">
        <v>3552</v>
      </c>
      <c r="F289" s="35" t="s">
        <v>3552</v>
      </c>
      <c r="G289" s="35" t="s">
        <v>3552</v>
      </c>
      <c r="H289" s="35" t="s">
        <v>3552</v>
      </c>
      <c r="I289" s="35" t="s">
        <v>3552</v>
      </c>
      <c r="J289" s="35" t="s">
        <v>3552</v>
      </c>
      <c r="K289" s="35" t="s">
        <v>3552</v>
      </c>
      <c r="L289" s="35" t="s">
        <v>3552</v>
      </c>
      <c r="M289" s="35" t="s">
        <v>3552</v>
      </c>
      <c r="N289" s="35" t="s">
        <v>3552</v>
      </c>
      <c r="O289" s="35" t="s">
        <v>3552</v>
      </c>
    </row>
    <row r="290" customFormat="false" ht="12.75" hidden="false" customHeight="false" outlineLevel="0" collapsed="false">
      <c r="A290" s="1" t="s">
        <v>3674</v>
      </c>
      <c r="B290" s="1" t="n">
        <v>450</v>
      </c>
      <c r="C290" s="184" t="n">
        <v>0.0037455</v>
      </c>
      <c r="D290" s="1" t="n">
        <v>218.2</v>
      </c>
      <c r="E290" s="1" t="n">
        <v>28.576</v>
      </c>
      <c r="F290" s="1" t="n">
        <v>8.67</v>
      </c>
      <c r="G290" s="1" t="n">
        <v>-21.7</v>
      </c>
      <c r="H290" s="1" t="n">
        <v>196.38</v>
      </c>
      <c r="I290" s="1" t="n">
        <v>240.6</v>
      </c>
      <c r="J290" s="1" t="n">
        <v>9.382</v>
      </c>
      <c r="K290" s="1" t="n">
        <v>4.08</v>
      </c>
      <c r="L290" s="184" t="n">
        <v>0.039</v>
      </c>
      <c r="M290" s="1" t="n">
        <v>1</v>
      </c>
      <c r="N290" s="237" t="n">
        <v>0.612152777777778</v>
      </c>
      <c r="O290" s="1" t="n">
        <v>20240924</v>
      </c>
    </row>
    <row r="291" customFormat="false" ht="12.75" hidden="false" customHeight="true" outlineLevel="0" collapsed="false">
      <c r="A291" s="35" t="n">
        <v>86</v>
      </c>
      <c r="B291" s="35" t="s">
        <v>3552</v>
      </c>
      <c r="C291" s="35" t="s">
        <v>3552</v>
      </c>
      <c r="D291" s="35" t="s">
        <v>3552</v>
      </c>
      <c r="E291" s="35" t="s">
        <v>3552</v>
      </c>
      <c r="F291" s="35" t="s">
        <v>3552</v>
      </c>
      <c r="G291" s="35" t="s">
        <v>3552</v>
      </c>
      <c r="H291" s="35" t="s">
        <v>3552</v>
      </c>
      <c r="I291" s="35" t="s">
        <v>3552</v>
      </c>
      <c r="J291" s="35" t="s">
        <v>3552</v>
      </c>
      <c r="K291" s="35" t="s">
        <v>3552</v>
      </c>
      <c r="L291" s="35" t="s">
        <v>3552</v>
      </c>
      <c r="M291" s="35" t="s">
        <v>3552</v>
      </c>
      <c r="N291" s="35" t="s">
        <v>3552</v>
      </c>
      <c r="O291" s="35" t="s">
        <v>3552</v>
      </c>
    </row>
    <row r="292" customFormat="false" ht="12.75" hidden="false" customHeight="true" outlineLevel="0" collapsed="false">
      <c r="A292" s="35" t="n">
        <v>87</v>
      </c>
      <c r="B292" s="35" t="s">
        <v>3552</v>
      </c>
      <c r="C292" s="35" t="s">
        <v>3552</v>
      </c>
      <c r="D292" s="35" t="s">
        <v>3552</v>
      </c>
      <c r="E292" s="35" t="s">
        <v>3552</v>
      </c>
      <c r="F292" s="35" t="s">
        <v>3552</v>
      </c>
      <c r="G292" s="35" t="s">
        <v>3552</v>
      </c>
      <c r="H292" s="35" t="s">
        <v>3552</v>
      </c>
      <c r="I292" s="35" t="s">
        <v>3552</v>
      </c>
      <c r="J292" s="35" t="s">
        <v>3552</v>
      </c>
      <c r="K292" s="35" t="s">
        <v>3552</v>
      </c>
      <c r="L292" s="35" t="s">
        <v>3552</v>
      </c>
      <c r="M292" s="35" t="s">
        <v>3552</v>
      </c>
      <c r="N292" s="35" t="s">
        <v>3552</v>
      </c>
      <c r="O292" s="35" t="s">
        <v>3552</v>
      </c>
    </row>
    <row r="293" customFormat="false" ht="12.75" hidden="false" customHeight="false" outlineLevel="0" collapsed="false">
      <c r="A293" s="1" t="s">
        <v>3675</v>
      </c>
      <c r="B293" s="1" t="n">
        <v>450</v>
      </c>
      <c r="C293" s="184" t="n">
        <v>0.0037455</v>
      </c>
      <c r="D293" s="1" t="n">
        <v>96.244</v>
      </c>
      <c r="E293" s="1" t="n">
        <v>7.921</v>
      </c>
      <c r="F293" s="1" t="n">
        <v>6.72</v>
      </c>
      <c r="G293" s="1" t="n">
        <v>-19.13</v>
      </c>
      <c r="H293" s="1" t="n">
        <v>86.62</v>
      </c>
      <c r="I293" s="1" t="n">
        <v>258.5</v>
      </c>
      <c r="J293" s="1" t="n">
        <v>4.281</v>
      </c>
      <c r="K293" s="1" t="n">
        <v>4.09</v>
      </c>
      <c r="L293" s="184" t="n">
        <v>0.0166</v>
      </c>
      <c r="M293" s="1" t="n">
        <v>1</v>
      </c>
      <c r="N293" s="237" t="n">
        <v>0.580787037037037</v>
      </c>
      <c r="O293" s="1" t="n">
        <v>20240925</v>
      </c>
    </row>
    <row r="294" customFormat="false" ht="12.75" hidden="false" customHeight="true" outlineLevel="0" collapsed="false">
      <c r="A294" s="35" t="n">
        <v>89</v>
      </c>
      <c r="B294" s="35" t="s">
        <v>3552</v>
      </c>
      <c r="C294" s="35" t="s">
        <v>3552</v>
      </c>
      <c r="D294" s="35" t="s">
        <v>3552</v>
      </c>
      <c r="E294" s="35" t="s">
        <v>3552</v>
      </c>
      <c r="F294" s="35" t="s">
        <v>3552</v>
      </c>
      <c r="G294" s="35" t="s">
        <v>3552</v>
      </c>
      <c r="H294" s="35" t="s">
        <v>3552</v>
      </c>
      <c r="I294" s="35" t="s">
        <v>3552</v>
      </c>
      <c r="J294" s="35" t="s">
        <v>3552</v>
      </c>
      <c r="K294" s="35" t="s">
        <v>3552</v>
      </c>
      <c r="L294" s="35" t="s">
        <v>3552</v>
      </c>
      <c r="M294" s="35" t="s">
        <v>3552</v>
      </c>
      <c r="N294" s="35" t="s">
        <v>3552</v>
      </c>
      <c r="O294" s="35" t="s">
        <v>3552</v>
      </c>
    </row>
    <row r="295" customFormat="false" ht="12.75" hidden="false" customHeight="true" outlineLevel="0" collapsed="false">
      <c r="A295" s="35" t="n">
        <v>90</v>
      </c>
      <c r="B295" s="35" t="s">
        <v>3552</v>
      </c>
      <c r="C295" s="35" t="s">
        <v>3552</v>
      </c>
      <c r="D295" s="35" t="s">
        <v>3552</v>
      </c>
      <c r="E295" s="35" t="s">
        <v>3552</v>
      </c>
      <c r="F295" s="35" t="s">
        <v>3552</v>
      </c>
      <c r="G295" s="35" t="s">
        <v>3552</v>
      </c>
      <c r="H295" s="35" t="s">
        <v>3552</v>
      </c>
      <c r="I295" s="35" t="s">
        <v>3552</v>
      </c>
      <c r="J295" s="35" t="s">
        <v>3552</v>
      </c>
      <c r="K295" s="35" t="s">
        <v>3552</v>
      </c>
      <c r="L295" s="35" t="s">
        <v>3552</v>
      </c>
      <c r="M295" s="35" t="s">
        <v>3552</v>
      </c>
      <c r="N295" s="35" t="s">
        <v>3552</v>
      </c>
      <c r="O295" s="35" t="s">
        <v>3552</v>
      </c>
    </row>
    <row r="296" customFormat="false" ht="12.75" hidden="false" customHeight="true" outlineLevel="0" collapsed="false">
      <c r="A296" s="35" t="n">
        <v>91</v>
      </c>
      <c r="B296" s="35" t="s">
        <v>3552</v>
      </c>
      <c r="C296" s="35" t="s">
        <v>3552</v>
      </c>
      <c r="D296" s="35" t="s">
        <v>3552</v>
      </c>
      <c r="E296" s="35" t="s">
        <v>3552</v>
      </c>
      <c r="F296" s="35" t="s">
        <v>3552</v>
      </c>
      <c r="G296" s="35" t="s">
        <v>3552</v>
      </c>
      <c r="H296" s="35" t="s">
        <v>3552</v>
      </c>
      <c r="I296" s="35" t="s">
        <v>3552</v>
      </c>
      <c r="J296" s="35" t="s">
        <v>3552</v>
      </c>
      <c r="K296" s="35" t="s">
        <v>3552</v>
      </c>
      <c r="L296" s="35" t="s">
        <v>3552</v>
      </c>
      <c r="M296" s="35" t="s">
        <v>3552</v>
      </c>
      <c r="N296" s="35" t="s">
        <v>3552</v>
      </c>
      <c r="O296" s="35" t="s">
        <v>3552</v>
      </c>
    </row>
    <row r="297" customFormat="false" ht="12.75" hidden="false" customHeight="true" outlineLevel="0" collapsed="false">
      <c r="A297" s="35" t="n">
        <v>92</v>
      </c>
      <c r="B297" s="35" t="s">
        <v>3552</v>
      </c>
      <c r="C297" s="35" t="s">
        <v>3552</v>
      </c>
      <c r="D297" s="35" t="s">
        <v>3552</v>
      </c>
      <c r="E297" s="35" t="s">
        <v>3552</v>
      </c>
      <c r="F297" s="35" t="s">
        <v>3552</v>
      </c>
      <c r="G297" s="35" t="s">
        <v>3552</v>
      </c>
      <c r="H297" s="35" t="s">
        <v>3552</v>
      </c>
      <c r="I297" s="35" t="s">
        <v>3552</v>
      </c>
      <c r="J297" s="35" t="s">
        <v>3552</v>
      </c>
      <c r="K297" s="35" t="s">
        <v>3552</v>
      </c>
      <c r="L297" s="35" t="s">
        <v>3552</v>
      </c>
      <c r="M297" s="35" t="s">
        <v>3552</v>
      </c>
      <c r="N297" s="35" t="s">
        <v>3552</v>
      </c>
      <c r="O297" s="35" t="s">
        <v>3552</v>
      </c>
    </row>
    <row r="298" customFormat="false" ht="12.75" hidden="false" customHeight="false" outlineLevel="0" collapsed="false">
      <c r="A298" s="1" t="s">
        <v>3676</v>
      </c>
      <c r="B298" s="1" t="n">
        <v>450</v>
      </c>
      <c r="C298" s="184" t="n">
        <v>0.0037455</v>
      </c>
      <c r="D298" s="1" t="n">
        <v>200.571</v>
      </c>
      <c r="E298" s="1" t="n">
        <v>22.787</v>
      </c>
      <c r="F298" s="1" t="n">
        <v>7.57</v>
      </c>
      <c r="G298" s="1" t="n">
        <v>-19.84</v>
      </c>
      <c r="H298" s="1" t="n">
        <v>180.52</v>
      </c>
      <c r="I298" s="1" t="n">
        <v>265.5</v>
      </c>
      <c r="J298" s="1" t="n">
        <v>11.759</v>
      </c>
      <c r="K298" s="1" t="n">
        <v>6.05</v>
      </c>
      <c r="L298" s="184" t="n">
        <v>0.0443</v>
      </c>
      <c r="M298" s="1" t="n">
        <v>1</v>
      </c>
      <c r="N298" s="237" t="n">
        <v>0.636458333333333</v>
      </c>
      <c r="O298" s="1" t="n">
        <v>20240925</v>
      </c>
    </row>
    <row r="299" customFormat="false" ht="12.75" hidden="false" customHeight="true" outlineLevel="0" collapsed="false">
      <c r="A299" s="35" t="n">
        <v>94</v>
      </c>
      <c r="B299" s="35" t="s">
        <v>3552</v>
      </c>
      <c r="C299" s="35" t="s">
        <v>3552</v>
      </c>
      <c r="D299" s="35" t="s">
        <v>3552</v>
      </c>
      <c r="E299" s="35" t="s">
        <v>3552</v>
      </c>
      <c r="F299" s="35" t="s">
        <v>3552</v>
      </c>
      <c r="G299" s="35" t="s">
        <v>3552</v>
      </c>
      <c r="H299" s="35" t="s">
        <v>3552</v>
      </c>
      <c r="I299" s="35" t="s">
        <v>3552</v>
      </c>
      <c r="J299" s="35" t="s">
        <v>3552</v>
      </c>
      <c r="K299" s="35" t="s">
        <v>3552</v>
      </c>
      <c r="L299" s="35" t="s">
        <v>3552</v>
      </c>
      <c r="M299" s="35" t="s">
        <v>3552</v>
      </c>
      <c r="N299" s="35" t="s">
        <v>3552</v>
      </c>
      <c r="O299" s="35" t="s">
        <v>3552</v>
      </c>
    </row>
    <row r="300" customFormat="false" ht="12.75" hidden="false" customHeight="true" outlineLevel="0" collapsed="false">
      <c r="A300" s="35" t="n">
        <v>95</v>
      </c>
      <c r="B300" s="35" t="s">
        <v>3552</v>
      </c>
      <c r="C300" s="35" t="s">
        <v>3552</v>
      </c>
      <c r="D300" s="35" t="s">
        <v>3552</v>
      </c>
      <c r="E300" s="35" t="s">
        <v>3552</v>
      </c>
      <c r="F300" s="35" t="s">
        <v>3552</v>
      </c>
      <c r="G300" s="35" t="s">
        <v>3552</v>
      </c>
      <c r="H300" s="35" t="s">
        <v>3552</v>
      </c>
      <c r="I300" s="35" t="s">
        <v>3552</v>
      </c>
      <c r="J300" s="35" t="s">
        <v>3552</v>
      </c>
      <c r="K300" s="35" t="s">
        <v>3552</v>
      </c>
      <c r="L300" s="35" t="s">
        <v>3552</v>
      </c>
      <c r="M300" s="35" t="s">
        <v>3552</v>
      </c>
      <c r="N300" s="35" t="s">
        <v>3552</v>
      </c>
      <c r="O300" s="35" t="s">
        <v>3552</v>
      </c>
    </row>
    <row r="301" customFormat="false" ht="12.75" hidden="false" customHeight="true" outlineLevel="0" collapsed="false">
      <c r="A301" s="35" t="n">
        <v>96</v>
      </c>
      <c r="B301" s="35" t="s">
        <v>3552</v>
      </c>
      <c r="C301" s="35" t="s">
        <v>3552</v>
      </c>
      <c r="D301" s="35" t="s">
        <v>3552</v>
      </c>
      <c r="E301" s="35" t="s">
        <v>3552</v>
      </c>
      <c r="F301" s="35" t="s">
        <v>3552</v>
      </c>
      <c r="G301" s="35" t="s">
        <v>3552</v>
      </c>
      <c r="H301" s="35" t="s">
        <v>3552</v>
      </c>
      <c r="I301" s="35" t="s">
        <v>3552</v>
      </c>
      <c r="J301" s="35" t="s">
        <v>3552</v>
      </c>
      <c r="K301" s="35" t="s">
        <v>3552</v>
      </c>
      <c r="L301" s="35" t="s">
        <v>3552</v>
      </c>
      <c r="M301" s="35" t="s">
        <v>3552</v>
      </c>
      <c r="N301" s="35" t="s">
        <v>3552</v>
      </c>
      <c r="O301" s="35" t="s">
        <v>3552</v>
      </c>
    </row>
    <row r="302" customFormat="false" ht="12.75" hidden="false" customHeight="false" outlineLevel="0" collapsed="false">
      <c r="A302" s="1" t="s">
        <v>3677</v>
      </c>
      <c r="B302" s="1" t="n">
        <v>450</v>
      </c>
      <c r="C302" s="184" t="n">
        <v>0.0037455</v>
      </c>
      <c r="D302" s="1" t="n">
        <v>153.067</v>
      </c>
      <c r="E302" s="1" t="n">
        <v>21.273</v>
      </c>
      <c r="F302" s="1" t="n">
        <v>11.7</v>
      </c>
      <c r="G302" s="1" t="n">
        <v>-28.61</v>
      </c>
      <c r="H302" s="1" t="n">
        <v>137.76</v>
      </c>
      <c r="I302" s="1" t="n">
        <v>234.7</v>
      </c>
      <c r="J302" s="1" t="n">
        <v>4.604</v>
      </c>
      <c r="K302" s="1" t="n">
        <v>3.03</v>
      </c>
      <c r="L302" s="184" t="n">
        <v>0.0196</v>
      </c>
      <c r="M302" s="1" t="n">
        <v>1</v>
      </c>
      <c r="N302" s="237" t="n">
        <v>0.594652777777778</v>
      </c>
      <c r="O302" s="1" t="n">
        <v>20240930</v>
      </c>
    </row>
    <row r="303" customFormat="false" ht="12.75" hidden="false" customHeight="true" outlineLevel="0" collapsed="false">
      <c r="A303" s="35" t="n">
        <v>98</v>
      </c>
      <c r="B303" s="35" t="s">
        <v>3552</v>
      </c>
      <c r="C303" s="35" t="s">
        <v>3552</v>
      </c>
      <c r="D303" s="35" t="s">
        <v>3552</v>
      </c>
      <c r="E303" s="35" t="s">
        <v>3552</v>
      </c>
      <c r="F303" s="35" t="s">
        <v>3552</v>
      </c>
      <c r="G303" s="35" t="s">
        <v>3552</v>
      </c>
      <c r="H303" s="35" t="s">
        <v>3552</v>
      </c>
      <c r="I303" s="35" t="s">
        <v>3552</v>
      </c>
      <c r="J303" s="35" t="s">
        <v>3552</v>
      </c>
      <c r="K303" s="35" t="s">
        <v>3552</v>
      </c>
      <c r="L303" s="35" t="s">
        <v>3552</v>
      </c>
      <c r="M303" s="35" t="s">
        <v>3552</v>
      </c>
      <c r="N303" s="35" t="s">
        <v>3552</v>
      </c>
      <c r="O303" s="35" t="s">
        <v>3552</v>
      </c>
    </row>
    <row r="304" customFormat="false" ht="12.75" hidden="false" customHeight="true" outlineLevel="0" collapsed="false">
      <c r="A304" s="35" t="n">
        <v>99</v>
      </c>
      <c r="B304" s="35" t="s">
        <v>3552</v>
      </c>
      <c r="C304" s="35" t="s">
        <v>3552</v>
      </c>
      <c r="D304" s="35" t="s">
        <v>3552</v>
      </c>
      <c r="E304" s="35" t="s">
        <v>3552</v>
      </c>
      <c r="F304" s="35" t="s">
        <v>3552</v>
      </c>
      <c r="G304" s="35" t="s">
        <v>3552</v>
      </c>
      <c r="H304" s="35" t="s">
        <v>3552</v>
      </c>
      <c r="I304" s="35" t="s">
        <v>3552</v>
      </c>
      <c r="J304" s="35" t="s">
        <v>3552</v>
      </c>
      <c r="K304" s="35" t="s">
        <v>3552</v>
      </c>
      <c r="L304" s="35" t="s">
        <v>3552</v>
      </c>
      <c r="M304" s="35" t="s">
        <v>3552</v>
      </c>
      <c r="N304" s="35" t="s">
        <v>3552</v>
      </c>
      <c r="O304" s="35" t="s">
        <v>3552</v>
      </c>
    </row>
    <row r="305" customFormat="false" ht="12.75" hidden="false" customHeight="false" outlineLevel="0" collapsed="false">
      <c r="A305" s="1" t="s">
        <v>3678</v>
      </c>
      <c r="B305" s="1" t="n">
        <v>450</v>
      </c>
      <c r="C305" s="184" t="n">
        <v>0.0037455</v>
      </c>
      <c r="D305" s="1" t="n">
        <v>257.239</v>
      </c>
      <c r="E305" s="1" t="n">
        <v>7.886</v>
      </c>
      <c r="F305" s="1" t="n">
        <v>4.48</v>
      </c>
      <c r="G305" s="1" t="n">
        <v>-21.02</v>
      </c>
      <c r="H305" s="1" t="n">
        <v>231.51</v>
      </c>
      <c r="I305" s="1" t="n">
        <v>440.8</v>
      </c>
      <c r="J305" s="1" t="n">
        <v>25.472</v>
      </c>
      <c r="K305" s="1" t="n">
        <v>11</v>
      </c>
      <c r="L305" s="184" t="n">
        <v>0.0578</v>
      </c>
      <c r="M305" s="1" t="n">
        <v>10</v>
      </c>
      <c r="N305" s="237" t="n">
        <v>0.60662037037037</v>
      </c>
      <c r="O305" s="1" t="n">
        <v>20241001</v>
      </c>
    </row>
    <row r="306" customFormat="false" ht="12.75" hidden="false" customHeight="true" outlineLevel="0" collapsed="false">
      <c r="A306" s="233"/>
      <c r="B306" s="233"/>
      <c r="C306" s="233"/>
      <c r="D306" s="233"/>
      <c r="E306" s="233"/>
      <c r="F306" s="233"/>
      <c r="G306" s="233"/>
      <c r="H306" s="233"/>
      <c r="I306" s="233"/>
      <c r="J306" s="233"/>
      <c r="K306" s="233"/>
      <c r="L306" s="233"/>
      <c r="M306" s="233"/>
      <c r="N306" s="233"/>
      <c r="O306" s="233"/>
      <c r="P306" s="233"/>
    </row>
    <row r="307" customFormat="false" ht="12.75" hidden="false" customHeight="true" outlineLevel="0" collapsed="false">
      <c r="A307" s="188" t="n">
        <v>0.4</v>
      </c>
      <c r="N307" s="186"/>
    </row>
    <row r="308" customFormat="false" ht="12.75" hidden="false" customHeight="true" outlineLevel="0" collapsed="false">
      <c r="A308" s="235" t="s">
        <v>3679</v>
      </c>
      <c r="B308" s="235" t="n">
        <v>450</v>
      </c>
      <c r="C308" s="235" t="n">
        <v>0.006</v>
      </c>
      <c r="D308" s="235" t="n">
        <v>194.351</v>
      </c>
      <c r="E308" s="235" t="n">
        <v>15.471</v>
      </c>
      <c r="F308" s="235" t="n">
        <v>7.21</v>
      </c>
      <c r="G308" s="235" t="n">
        <v>-21.54</v>
      </c>
      <c r="H308" s="235" t="n">
        <v>174.92</v>
      </c>
      <c r="I308" s="235" t="n">
        <v>285.3</v>
      </c>
      <c r="J308" s="235" t="n">
        <v>9.122</v>
      </c>
      <c r="K308" s="235" t="n">
        <v>5.2</v>
      </c>
      <c r="L308" s="235" t="n">
        <v>0.032</v>
      </c>
      <c r="M308" s="235" t="n">
        <v>1</v>
      </c>
      <c r="N308" s="236" t="s">
        <v>3680</v>
      </c>
      <c r="O308" s="235" t="n">
        <v>20250425</v>
      </c>
    </row>
    <row r="309" customFormat="false" ht="12.75" hidden="false" customHeight="true" outlineLevel="0" collapsed="false">
      <c r="A309" s="35" t="n">
        <v>2</v>
      </c>
      <c r="B309" s="35" t="s">
        <v>3552</v>
      </c>
      <c r="C309" s="35" t="s">
        <v>3552</v>
      </c>
      <c r="D309" s="35" t="s">
        <v>3552</v>
      </c>
      <c r="E309" s="35" t="s">
        <v>3552</v>
      </c>
      <c r="F309" s="35" t="s">
        <v>3552</v>
      </c>
      <c r="G309" s="35" t="s">
        <v>3552</v>
      </c>
      <c r="H309" s="35" t="s">
        <v>3552</v>
      </c>
      <c r="I309" s="35" t="s">
        <v>3552</v>
      </c>
      <c r="J309" s="35" t="s">
        <v>3552</v>
      </c>
      <c r="K309" s="35" t="s">
        <v>3552</v>
      </c>
      <c r="L309" s="35" t="s">
        <v>3552</v>
      </c>
      <c r="M309" s="35" t="s">
        <v>3552</v>
      </c>
      <c r="N309" s="35" t="s">
        <v>3552</v>
      </c>
      <c r="O309" s="35" t="s">
        <v>3552</v>
      </c>
    </row>
    <row r="310" customFormat="false" ht="12.75" hidden="false" customHeight="true" outlineLevel="0" collapsed="false">
      <c r="A310" s="35" t="n">
        <v>3</v>
      </c>
      <c r="B310" s="35" t="s">
        <v>3552</v>
      </c>
      <c r="C310" s="35" t="s">
        <v>3552</v>
      </c>
      <c r="D310" s="35" t="s">
        <v>3552</v>
      </c>
      <c r="E310" s="35" t="s">
        <v>3552</v>
      </c>
      <c r="F310" s="35" t="s">
        <v>3552</v>
      </c>
      <c r="G310" s="35" t="s">
        <v>3552</v>
      </c>
      <c r="H310" s="35" t="s">
        <v>3552</v>
      </c>
      <c r="I310" s="35" t="s">
        <v>3552</v>
      </c>
      <c r="J310" s="35" t="s">
        <v>3552</v>
      </c>
      <c r="K310" s="35" t="s">
        <v>3552</v>
      </c>
      <c r="L310" s="35" t="s">
        <v>3552</v>
      </c>
      <c r="M310" s="35" t="s">
        <v>3552</v>
      </c>
      <c r="N310" s="35" t="s">
        <v>3552</v>
      </c>
      <c r="O310" s="35" t="s">
        <v>3552</v>
      </c>
    </row>
    <row r="311" customFormat="false" ht="12.75" hidden="false" customHeight="true" outlineLevel="0" collapsed="false">
      <c r="A311" s="1" t="n">
        <v>4</v>
      </c>
      <c r="B311" s="35" t="s">
        <v>3552</v>
      </c>
      <c r="C311" s="35" t="s">
        <v>3552</v>
      </c>
      <c r="D311" s="35" t="s">
        <v>3552</v>
      </c>
      <c r="E311" s="35" t="s">
        <v>3552</v>
      </c>
      <c r="F311" s="35" t="s">
        <v>3552</v>
      </c>
      <c r="G311" s="35" t="s">
        <v>3552</v>
      </c>
      <c r="H311" s="35" t="s">
        <v>3552</v>
      </c>
      <c r="I311" s="35" t="s">
        <v>3552</v>
      </c>
      <c r="J311" s="35" t="s">
        <v>3552</v>
      </c>
      <c r="K311" s="35" t="s">
        <v>3552</v>
      </c>
      <c r="L311" s="35" t="s">
        <v>3552</v>
      </c>
      <c r="M311" s="35" t="s">
        <v>3552</v>
      </c>
      <c r="N311" s="35" t="s">
        <v>3552</v>
      </c>
      <c r="O311" s="35" t="s">
        <v>3552</v>
      </c>
    </row>
    <row r="312" customFormat="false" ht="12.75" hidden="false" customHeight="true" outlineLevel="0" collapsed="false">
      <c r="A312" s="235" t="s">
        <v>3681</v>
      </c>
      <c r="B312" s="235" t="n">
        <v>450</v>
      </c>
      <c r="C312" s="235" t="n">
        <v>0.00401</v>
      </c>
      <c r="D312" s="235" t="n">
        <v>141.793</v>
      </c>
      <c r="E312" s="235" t="n">
        <v>15.609</v>
      </c>
      <c r="F312" s="235" t="n">
        <v>8.38</v>
      </c>
      <c r="G312" s="235" t="n">
        <v>-24.43</v>
      </c>
      <c r="H312" s="235" t="n">
        <v>127.61</v>
      </c>
      <c r="I312" s="235" t="n">
        <v>258.7</v>
      </c>
      <c r="J312" s="235" t="n">
        <v>7.63</v>
      </c>
      <c r="K312" s="235" t="n">
        <v>6</v>
      </c>
      <c r="L312" s="235" t="n">
        <v>0.0295</v>
      </c>
      <c r="M312" s="235" t="n">
        <v>1</v>
      </c>
      <c r="N312" s="236" t="s">
        <v>3682</v>
      </c>
      <c r="O312" s="235" t="n">
        <v>20250428</v>
      </c>
      <c r="P312" s="235"/>
    </row>
    <row r="313" customFormat="false" ht="12.75" hidden="false" customHeight="true" outlineLevel="0" collapsed="false">
      <c r="A313" s="35" t="n">
        <v>6</v>
      </c>
      <c r="B313" s="35" t="s">
        <v>3552</v>
      </c>
      <c r="C313" s="35" t="s">
        <v>3552</v>
      </c>
      <c r="D313" s="35" t="s">
        <v>3552</v>
      </c>
      <c r="E313" s="35" t="s">
        <v>3552</v>
      </c>
      <c r="F313" s="35" t="s">
        <v>3552</v>
      </c>
      <c r="G313" s="35" t="s">
        <v>3552</v>
      </c>
      <c r="H313" s="35" t="s">
        <v>3552</v>
      </c>
      <c r="I313" s="35" t="s">
        <v>3552</v>
      </c>
      <c r="J313" s="35" t="s">
        <v>3552</v>
      </c>
      <c r="K313" s="35" t="s">
        <v>3552</v>
      </c>
      <c r="L313" s="35" t="s">
        <v>3552</v>
      </c>
      <c r="M313" s="35" t="s">
        <v>3552</v>
      </c>
      <c r="N313" s="35" t="s">
        <v>3552</v>
      </c>
      <c r="O313" s="35" t="s">
        <v>3552</v>
      </c>
    </row>
    <row r="314" customFormat="false" ht="12.75" hidden="false" customHeight="true" outlineLevel="0" collapsed="false">
      <c r="A314" s="235" t="s">
        <v>3683</v>
      </c>
      <c r="B314" s="235" t="n">
        <v>450</v>
      </c>
      <c r="C314" s="235" t="n">
        <v>0.00415</v>
      </c>
      <c r="D314" s="235" t="n">
        <v>53.005</v>
      </c>
      <c r="E314" s="235" t="n">
        <v>5.531</v>
      </c>
      <c r="F314" s="235" t="n">
        <v>7.68</v>
      </c>
      <c r="G314" s="235" t="n">
        <v>-19.7</v>
      </c>
      <c r="H314" s="235" t="n">
        <v>47.7</v>
      </c>
      <c r="I314" s="235" t="n">
        <v>221.1</v>
      </c>
      <c r="J314" s="235" t="n">
        <v>1.697</v>
      </c>
      <c r="K314" s="235" t="n">
        <v>3.6</v>
      </c>
      <c r="L314" s="235" t="n">
        <v>0.00767</v>
      </c>
      <c r="M314" s="235" t="n">
        <v>1</v>
      </c>
      <c r="N314" s="236" t="s">
        <v>3684</v>
      </c>
      <c r="O314" s="235" t="n">
        <v>20250506</v>
      </c>
    </row>
    <row r="315" customFormat="false" ht="12.75" hidden="false" customHeight="true" outlineLevel="0" collapsed="false">
      <c r="A315" s="35" t="n">
        <v>8</v>
      </c>
      <c r="B315" s="35" t="s">
        <v>3552</v>
      </c>
      <c r="C315" s="35" t="s">
        <v>3552</v>
      </c>
      <c r="D315" s="35" t="s">
        <v>3552</v>
      </c>
      <c r="E315" s="35" t="s">
        <v>3552</v>
      </c>
      <c r="F315" s="35" t="s">
        <v>3552</v>
      </c>
      <c r="G315" s="35" t="s">
        <v>3552</v>
      </c>
      <c r="H315" s="35" t="s">
        <v>3552</v>
      </c>
      <c r="I315" s="35" t="s">
        <v>3552</v>
      </c>
      <c r="J315" s="35" t="s">
        <v>3552</v>
      </c>
      <c r="K315" s="35" t="s">
        <v>3552</v>
      </c>
      <c r="L315" s="35" t="s">
        <v>3552</v>
      </c>
      <c r="M315" s="35" t="s">
        <v>3552</v>
      </c>
      <c r="N315" s="35" t="s">
        <v>3552</v>
      </c>
      <c r="O315" s="35" t="s">
        <v>3552</v>
      </c>
    </row>
    <row r="316" customFormat="false" ht="12.75" hidden="false" customHeight="true" outlineLevel="0" collapsed="false">
      <c r="A316" s="1" t="s">
        <v>3685</v>
      </c>
      <c r="B316" s="1" t="n">
        <v>450</v>
      </c>
      <c r="C316" s="184" t="n">
        <v>0.0037455</v>
      </c>
      <c r="D316" s="1" t="n">
        <v>84.753</v>
      </c>
      <c r="E316" s="1" t="n">
        <v>8.898</v>
      </c>
      <c r="F316" s="1" t="n">
        <v>8.8</v>
      </c>
      <c r="G316" s="1" t="n">
        <v>-27.6</v>
      </c>
      <c r="H316" s="1" t="n">
        <v>76.28</v>
      </c>
      <c r="I316" s="1" t="n">
        <v>280.7</v>
      </c>
      <c r="J316" s="1" t="n">
        <v>5.335</v>
      </c>
      <c r="K316" s="1" t="n">
        <v>7</v>
      </c>
      <c r="L316" s="184" t="n">
        <v>0.019</v>
      </c>
      <c r="M316" s="1" t="n">
        <v>1</v>
      </c>
      <c r="N316" s="186" t="s">
        <v>3686</v>
      </c>
      <c r="O316" s="1" t="n">
        <v>20240625</v>
      </c>
    </row>
    <row r="317" customFormat="false" ht="12.75" hidden="false" customHeight="true" outlineLevel="0" collapsed="false">
      <c r="A317" s="235" t="s">
        <v>3687</v>
      </c>
      <c r="B317" s="235" t="n">
        <v>450</v>
      </c>
      <c r="C317" s="235" t="n">
        <v>0.0041</v>
      </c>
      <c r="D317" s="235" t="n">
        <v>37.102</v>
      </c>
      <c r="E317" s="235" t="n">
        <v>4.115</v>
      </c>
      <c r="F317" s="235" t="n">
        <v>9.07</v>
      </c>
      <c r="G317" s="235" t="n">
        <v>-27.3</v>
      </c>
      <c r="H317" s="235" t="n">
        <v>33.39</v>
      </c>
      <c r="I317" s="235" t="n">
        <v>260.2</v>
      </c>
      <c r="J317" s="235" t="n">
        <v>2.212</v>
      </c>
      <c r="K317" s="235" t="n">
        <v>6.6</v>
      </c>
      <c r="L317" s="235" t="n">
        <v>0.0085</v>
      </c>
      <c r="M317" s="235" t="n">
        <v>1</v>
      </c>
      <c r="N317" s="236" t="s">
        <v>3688</v>
      </c>
      <c r="O317" s="235" t="n">
        <v>20250430</v>
      </c>
    </row>
    <row r="318" customFormat="false" ht="12.75" hidden="false" customHeight="true" outlineLevel="0" collapsed="false">
      <c r="A318" s="35" t="n">
        <v>11</v>
      </c>
      <c r="B318" s="35" t="s">
        <v>3552</v>
      </c>
      <c r="C318" s="35" t="s">
        <v>3552</v>
      </c>
      <c r="D318" s="35" t="s">
        <v>3552</v>
      </c>
      <c r="E318" s="35" t="s">
        <v>3552</v>
      </c>
      <c r="F318" s="35" t="s">
        <v>3552</v>
      </c>
      <c r="G318" s="35" t="s">
        <v>3552</v>
      </c>
      <c r="H318" s="35" t="s">
        <v>3552</v>
      </c>
      <c r="I318" s="35" t="s">
        <v>3552</v>
      </c>
      <c r="J318" s="35" t="s">
        <v>3552</v>
      </c>
      <c r="K318" s="35" t="s">
        <v>3552</v>
      </c>
      <c r="L318" s="35" t="s">
        <v>3552</v>
      </c>
      <c r="M318" s="35" t="s">
        <v>3552</v>
      </c>
      <c r="N318" s="35" t="s">
        <v>3552</v>
      </c>
      <c r="O318" s="35" t="s">
        <v>3552</v>
      </c>
    </row>
    <row r="319" customFormat="false" ht="12.75" hidden="false" customHeight="true" outlineLevel="0" collapsed="false">
      <c r="A319" s="235" t="s">
        <v>3689</v>
      </c>
      <c r="B319" s="235" t="n">
        <v>450</v>
      </c>
      <c r="C319" s="235" t="n">
        <v>0.0041</v>
      </c>
      <c r="D319" s="235" t="n">
        <v>80.917</v>
      </c>
      <c r="E319" s="235" t="n">
        <v>8.068</v>
      </c>
      <c r="F319" s="235" t="n">
        <v>9.19</v>
      </c>
      <c r="G319" s="235" t="n">
        <v>-25.56</v>
      </c>
      <c r="H319" s="235" t="n">
        <v>72.82</v>
      </c>
      <c r="I319" s="235" t="n">
        <v>315.5</v>
      </c>
      <c r="J319" s="235" t="n">
        <v>5.689</v>
      </c>
      <c r="K319" s="235" t="n">
        <v>7.8</v>
      </c>
      <c r="L319" s="235" t="n">
        <v>0.018</v>
      </c>
      <c r="M319" s="235" t="n">
        <v>1</v>
      </c>
      <c r="N319" s="236" t="s">
        <v>3690</v>
      </c>
      <c r="O319" s="235" t="n">
        <v>20250430</v>
      </c>
    </row>
    <row r="320" customFormat="false" ht="12.75" hidden="false" customHeight="true" outlineLevel="0" collapsed="false">
      <c r="A320" s="35" t="n">
        <v>13</v>
      </c>
      <c r="B320" s="35" t="s">
        <v>3552</v>
      </c>
      <c r="C320" s="35" t="s">
        <v>3552</v>
      </c>
      <c r="D320" s="35" t="s">
        <v>3552</v>
      </c>
      <c r="E320" s="35" t="s">
        <v>3552</v>
      </c>
      <c r="F320" s="35" t="s">
        <v>3552</v>
      </c>
      <c r="G320" s="35" t="s">
        <v>3552</v>
      </c>
      <c r="H320" s="35" t="s">
        <v>3552</v>
      </c>
      <c r="I320" s="35" t="s">
        <v>3552</v>
      </c>
      <c r="J320" s="35" t="s">
        <v>3552</v>
      </c>
      <c r="K320" s="35" t="s">
        <v>3552</v>
      </c>
      <c r="L320" s="35" t="s">
        <v>3552</v>
      </c>
      <c r="M320" s="35" t="s">
        <v>3552</v>
      </c>
      <c r="N320" s="35" t="s">
        <v>3552</v>
      </c>
      <c r="O320" s="35" t="s">
        <v>3552</v>
      </c>
    </row>
    <row r="321" customFormat="false" ht="12.75" hidden="false" customHeight="true" outlineLevel="0" collapsed="false">
      <c r="A321" s="235" t="s">
        <v>3691</v>
      </c>
      <c r="B321" s="235" t="n">
        <v>450</v>
      </c>
      <c r="C321" s="235" t="n">
        <v>0.00397</v>
      </c>
      <c r="D321" s="235" t="n">
        <v>57.482</v>
      </c>
      <c r="E321" s="235" t="n">
        <v>6.976</v>
      </c>
      <c r="F321" s="235" t="n">
        <v>9.66</v>
      </c>
      <c r="G321" s="235" t="n">
        <v>-25.79</v>
      </c>
      <c r="H321" s="235" t="n">
        <v>51.73</v>
      </c>
      <c r="I321" s="235" t="n">
        <v>247.9</v>
      </c>
      <c r="J321" s="235" t="n">
        <v>2.509</v>
      </c>
      <c r="K321" s="235" t="n">
        <v>4.9</v>
      </c>
      <c r="L321" s="235" t="n">
        <v>0.0101</v>
      </c>
      <c r="M321" s="235" t="n">
        <v>1</v>
      </c>
      <c r="N321" s="236" t="s">
        <v>3692</v>
      </c>
      <c r="O321" s="235" t="n">
        <v>20250507</v>
      </c>
    </row>
    <row r="322" customFormat="false" ht="12.75" hidden="false" customHeight="true" outlineLevel="0" collapsed="false">
      <c r="A322" s="35" t="n">
        <v>15</v>
      </c>
      <c r="B322" s="35" t="s">
        <v>3552</v>
      </c>
      <c r="C322" s="35" t="s">
        <v>3552</v>
      </c>
      <c r="D322" s="35" t="s">
        <v>3552</v>
      </c>
      <c r="E322" s="35" t="s">
        <v>3552</v>
      </c>
      <c r="F322" s="35" t="s">
        <v>3552</v>
      </c>
      <c r="G322" s="35" t="s">
        <v>3552</v>
      </c>
      <c r="H322" s="35" t="s">
        <v>3552</v>
      </c>
      <c r="I322" s="35" t="s">
        <v>3552</v>
      </c>
      <c r="J322" s="35" t="s">
        <v>3552</v>
      </c>
      <c r="K322" s="35" t="s">
        <v>3552</v>
      </c>
      <c r="L322" s="35" t="s">
        <v>3552</v>
      </c>
      <c r="M322" s="35" t="s">
        <v>3552</v>
      </c>
      <c r="N322" s="35" t="s">
        <v>3552</v>
      </c>
      <c r="O322" s="35" t="s">
        <v>3552</v>
      </c>
    </row>
    <row r="323" customFormat="false" ht="12.75" hidden="false" customHeight="true" outlineLevel="0" collapsed="false">
      <c r="A323" s="35" t="n">
        <v>16</v>
      </c>
      <c r="B323" s="35" t="s">
        <v>3552</v>
      </c>
      <c r="C323" s="35" t="s">
        <v>3552</v>
      </c>
      <c r="D323" s="35" t="s">
        <v>3552</v>
      </c>
      <c r="E323" s="35" t="s">
        <v>3552</v>
      </c>
      <c r="F323" s="35" t="s">
        <v>3552</v>
      </c>
      <c r="G323" s="35" t="s">
        <v>3552</v>
      </c>
      <c r="H323" s="35" t="s">
        <v>3552</v>
      </c>
      <c r="I323" s="35" t="s">
        <v>3552</v>
      </c>
      <c r="J323" s="35" t="s">
        <v>3552</v>
      </c>
      <c r="K323" s="35" t="s">
        <v>3552</v>
      </c>
      <c r="L323" s="35" t="s">
        <v>3552</v>
      </c>
      <c r="M323" s="35" t="s">
        <v>3552</v>
      </c>
      <c r="N323" s="35" t="s">
        <v>3552</v>
      </c>
      <c r="O323" s="35" t="s">
        <v>3552</v>
      </c>
    </row>
    <row r="324" customFormat="false" ht="12.75" hidden="false" customHeight="true" outlineLevel="0" collapsed="false">
      <c r="A324" s="35" t="n">
        <v>17</v>
      </c>
      <c r="B324" s="35" t="s">
        <v>3552</v>
      </c>
      <c r="C324" s="35" t="s">
        <v>3552</v>
      </c>
      <c r="D324" s="35" t="s">
        <v>3552</v>
      </c>
      <c r="E324" s="35" t="s">
        <v>3552</v>
      </c>
      <c r="F324" s="35" t="s">
        <v>3552</v>
      </c>
      <c r="G324" s="35" t="s">
        <v>3552</v>
      </c>
      <c r="H324" s="35" t="s">
        <v>3552</v>
      </c>
      <c r="I324" s="35" t="s">
        <v>3552</v>
      </c>
      <c r="J324" s="35" t="s">
        <v>3552</v>
      </c>
      <c r="K324" s="35" t="s">
        <v>3552</v>
      </c>
      <c r="L324" s="35" t="s">
        <v>3552</v>
      </c>
      <c r="M324" s="35" t="s">
        <v>3552</v>
      </c>
      <c r="N324" s="35" t="s">
        <v>3552</v>
      </c>
      <c r="O324" s="35" t="s">
        <v>3552</v>
      </c>
    </row>
    <row r="325" customFormat="false" ht="12.75" hidden="false" customHeight="true" outlineLevel="0" collapsed="false">
      <c r="A325" s="235" t="s">
        <v>3693</v>
      </c>
      <c r="B325" s="235" t="n">
        <v>450</v>
      </c>
      <c r="C325" s="235" t="n">
        <v>0.00415</v>
      </c>
      <c r="D325" s="235" t="n">
        <v>50.391</v>
      </c>
      <c r="E325" s="235" t="n">
        <v>4.996</v>
      </c>
      <c r="F325" s="235" t="n">
        <v>8.48</v>
      </c>
      <c r="G325" s="235" t="n">
        <v>-25.79</v>
      </c>
      <c r="H325" s="235" t="n">
        <v>45.35</v>
      </c>
      <c r="I325" s="235" t="n">
        <v>261.3</v>
      </c>
      <c r="J325" s="235" t="n">
        <v>2.51</v>
      </c>
      <c r="K325" s="235" t="n">
        <v>5.5</v>
      </c>
      <c r="L325" s="235" t="n">
        <v>0.0096</v>
      </c>
      <c r="M325" s="235" t="n">
        <v>1</v>
      </c>
      <c r="N325" s="236" t="s">
        <v>3694</v>
      </c>
      <c r="O325" s="235" t="n">
        <v>20250428</v>
      </c>
    </row>
    <row r="326" customFormat="false" ht="12.75" hidden="false" customHeight="true" outlineLevel="0" collapsed="false">
      <c r="A326" s="35" t="n">
        <v>19</v>
      </c>
      <c r="B326" s="35" t="s">
        <v>3552</v>
      </c>
      <c r="C326" s="35" t="s">
        <v>3552</v>
      </c>
      <c r="D326" s="35" t="s">
        <v>3552</v>
      </c>
      <c r="E326" s="35" t="s">
        <v>3552</v>
      </c>
      <c r="F326" s="35" t="s">
        <v>3552</v>
      </c>
      <c r="G326" s="35" t="s">
        <v>3552</v>
      </c>
      <c r="H326" s="35" t="s">
        <v>3552</v>
      </c>
      <c r="I326" s="35" t="s">
        <v>3552</v>
      </c>
      <c r="J326" s="35" t="s">
        <v>3552</v>
      </c>
      <c r="K326" s="35" t="s">
        <v>3552</v>
      </c>
      <c r="L326" s="35" t="s">
        <v>3552</v>
      </c>
      <c r="M326" s="35" t="s">
        <v>3552</v>
      </c>
      <c r="N326" s="35" t="s">
        <v>3552</v>
      </c>
      <c r="O326" s="35" t="s">
        <v>3552</v>
      </c>
    </row>
    <row r="327" customFormat="false" ht="12.75" hidden="false" customHeight="true" outlineLevel="0" collapsed="false">
      <c r="A327" s="35" t="n">
        <v>20</v>
      </c>
      <c r="B327" s="35" t="s">
        <v>3552</v>
      </c>
      <c r="C327" s="35" t="s">
        <v>3552</v>
      </c>
      <c r="D327" s="35" t="s">
        <v>3552</v>
      </c>
      <c r="E327" s="35" t="s">
        <v>3552</v>
      </c>
      <c r="F327" s="35" t="s">
        <v>3552</v>
      </c>
      <c r="G327" s="35" t="s">
        <v>3552</v>
      </c>
      <c r="H327" s="35" t="s">
        <v>3552</v>
      </c>
      <c r="I327" s="35" t="s">
        <v>3552</v>
      </c>
      <c r="J327" s="35" t="s">
        <v>3552</v>
      </c>
      <c r="K327" s="35" t="s">
        <v>3552</v>
      </c>
      <c r="L327" s="35" t="s">
        <v>3552</v>
      </c>
      <c r="M327" s="35" t="s">
        <v>3552</v>
      </c>
      <c r="N327" s="35" t="s">
        <v>3552</v>
      </c>
      <c r="O327" s="35" t="s">
        <v>3552</v>
      </c>
    </row>
    <row r="328" customFormat="false" ht="12.75" hidden="false" customHeight="true" outlineLevel="0" collapsed="false">
      <c r="A328" s="35" t="n">
        <v>21</v>
      </c>
      <c r="B328" s="35" t="s">
        <v>3552</v>
      </c>
      <c r="C328" s="35" t="s">
        <v>3552</v>
      </c>
      <c r="D328" s="35" t="s">
        <v>3552</v>
      </c>
      <c r="E328" s="35" t="s">
        <v>3552</v>
      </c>
      <c r="F328" s="35" t="s">
        <v>3552</v>
      </c>
      <c r="G328" s="35" t="s">
        <v>3552</v>
      </c>
      <c r="H328" s="35" t="s">
        <v>3552</v>
      </c>
      <c r="I328" s="35" t="s">
        <v>3552</v>
      </c>
      <c r="J328" s="35" t="s">
        <v>3552</v>
      </c>
      <c r="K328" s="35" t="s">
        <v>3552</v>
      </c>
      <c r="L328" s="35" t="s">
        <v>3552</v>
      </c>
      <c r="M328" s="35" t="s">
        <v>3552</v>
      </c>
      <c r="N328" s="35" t="s">
        <v>3552</v>
      </c>
      <c r="O328" s="35" t="s">
        <v>3552</v>
      </c>
    </row>
    <row r="329" customFormat="false" ht="12.75" hidden="false" customHeight="true" outlineLevel="0" collapsed="false">
      <c r="A329" s="35" t="n">
        <v>22</v>
      </c>
      <c r="B329" s="35" t="s">
        <v>3552</v>
      </c>
      <c r="C329" s="35" t="s">
        <v>3552</v>
      </c>
      <c r="D329" s="35" t="s">
        <v>3552</v>
      </c>
      <c r="E329" s="35" t="s">
        <v>3552</v>
      </c>
      <c r="F329" s="35" t="s">
        <v>3552</v>
      </c>
      <c r="G329" s="35" t="s">
        <v>3552</v>
      </c>
      <c r="H329" s="35" t="s">
        <v>3552</v>
      </c>
      <c r="I329" s="35" t="s">
        <v>3552</v>
      </c>
      <c r="J329" s="35" t="s">
        <v>3552</v>
      </c>
      <c r="K329" s="35" t="s">
        <v>3552</v>
      </c>
      <c r="L329" s="35" t="s">
        <v>3552</v>
      </c>
      <c r="M329" s="35" t="s">
        <v>3552</v>
      </c>
      <c r="N329" s="35" t="s">
        <v>3552</v>
      </c>
      <c r="O329" s="35" t="s">
        <v>3552</v>
      </c>
    </row>
    <row r="330" customFormat="false" ht="12.75" hidden="false" customHeight="true" outlineLevel="0" collapsed="false">
      <c r="A330" s="35" t="n">
        <v>23</v>
      </c>
      <c r="B330" s="35" t="s">
        <v>3552</v>
      </c>
      <c r="C330" s="35" t="s">
        <v>3552</v>
      </c>
      <c r="D330" s="35" t="s">
        <v>3552</v>
      </c>
      <c r="E330" s="35" t="s">
        <v>3552</v>
      </c>
      <c r="F330" s="35" t="s">
        <v>3552</v>
      </c>
      <c r="G330" s="35" t="s">
        <v>3552</v>
      </c>
      <c r="H330" s="35" t="s">
        <v>3552</v>
      </c>
      <c r="I330" s="35" t="s">
        <v>3552</v>
      </c>
      <c r="J330" s="35" t="s">
        <v>3552</v>
      </c>
      <c r="K330" s="35" t="s">
        <v>3552</v>
      </c>
      <c r="L330" s="35" t="s">
        <v>3552</v>
      </c>
      <c r="M330" s="35" t="s">
        <v>3552</v>
      </c>
      <c r="N330" s="35" t="s">
        <v>3552</v>
      </c>
      <c r="O330" s="35" t="s">
        <v>3552</v>
      </c>
    </row>
    <row r="331" customFormat="false" ht="12.75" hidden="false" customHeight="true" outlineLevel="0" collapsed="false">
      <c r="A331" s="35" t="n">
        <v>24</v>
      </c>
      <c r="B331" s="35" t="s">
        <v>3552</v>
      </c>
      <c r="C331" s="35" t="s">
        <v>3552</v>
      </c>
      <c r="D331" s="35" t="s">
        <v>3552</v>
      </c>
      <c r="E331" s="35" t="s">
        <v>3552</v>
      </c>
      <c r="F331" s="35" t="s">
        <v>3552</v>
      </c>
      <c r="G331" s="35" t="s">
        <v>3552</v>
      </c>
      <c r="H331" s="35" t="s">
        <v>3552</v>
      </c>
      <c r="I331" s="35" t="s">
        <v>3552</v>
      </c>
      <c r="J331" s="35" t="s">
        <v>3552</v>
      </c>
      <c r="K331" s="35" t="s">
        <v>3552</v>
      </c>
      <c r="L331" s="35" t="s">
        <v>3552</v>
      </c>
      <c r="M331" s="35" t="s">
        <v>3552</v>
      </c>
      <c r="N331" s="35" t="s">
        <v>3552</v>
      </c>
      <c r="O331" s="35" t="s">
        <v>3552</v>
      </c>
    </row>
    <row r="332" customFormat="false" ht="12.75" hidden="false" customHeight="true" outlineLevel="0" collapsed="false">
      <c r="A332" s="35" t="n">
        <v>25</v>
      </c>
      <c r="B332" s="35" t="s">
        <v>3552</v>
      </c>
      <c r="C332" s="35" t="s">
        <v>3552</v>
      </c>
      <c r="D332" s="35" t="s">
        <v>3552</v>
      </c>
      <c r="E332" s="35" t="s">
        <v>3552</v>
      </c>
      <c r="F332" s="35" t="s">
        <v>3552</v>
      </c>
      <c r="G332" s="35" t="s">
        <v>3552</v>
      </c>
      <c r="H332" s="35" t="s">
        <v>3552</v>
      </c>
      <c r="I332" s="35" t="s">
        <v>3552</v>
      </c>
      <c r="J332" s="35" t="s">
        <v>3552</v>
      </c>
      <c r="K332" s="35" t="s">
        <v>3552</v>
      </c>
      <c r="L332" s="35" t="s">
        <v>3552</v>
      </c>
      <c r="M332" s="35" t="s">
        <v>3552</v>
      </c>
      <c r="N332" s="35" t="s">
        <v>3552</v>
      </c>
      <c r="O332" s="35" t="s">
        <v>3552</v>
      </c>
    </row>
    <row r="333" customFormat="false" ht="12.75" hidden="false" customHeight="true" outlineLevel="0" collapsed="false">
      <c r="A333" s="35" t="n">
        <v>26</v>
      </c>
      <c r="B333" s="35" t="s">
        <v>3552</v>
      </c>
      <c r="C333" s="35" t="s">
        <v>3552</v>
      </c>
      <c r="D333" s="35" t="s">
        <v>3552</v>
      </c>
      <c r="E333" s="35" t="s">
        <v>3552</v>
      </c>
      <c r="F333" s="35" t="s">
        <v>3552</v>
      </c>
      <c r="G333" s="35" t="s">
        <v>3552</v>
      </c>
      <c r="H333" s="35" t="s">
        <v>3552</v>
      </c>
      <c r="I333" s="35" t="s">
        <v>3552</v>
      </c>
      <c r="J333" s="35" t="s">
        <v>3552</v>
      </c>
      <c r="K333" s="35" t="s">
        <v>3552</v>
      </c>
      <c r="L333" s="35" t="s">
        <v>3552</v>
      </c>
      <c r="M333" s="35" t="s">
        <v>3552</v>
      </c>
      <c r="N333" s="35" t="s">
        <v>3552</v>
      </c>
      <c r="O333" s="35" t="s">
        <v>3552</v>
      </c>
    </row>
    <row r="334" customFormat="false" ht="12.75" hidden="false" customHeight="true" outlineLevel="0" collapsed="false">
      <c r="A334" s="35" t="n">
        <v>27</v>
      </c>
      <c r="B334" s="35" t="s">
        <v>3552</v>
      </c>
      <c r="C334" s="35" t="s">
        <v>3552</v>
      </c>
      <c r="D334" s="35" t="s">
        <v>3552</v>
      </c>
      <c r="E334" s="35" t="s">
        <v>3552</v>
      </c>
      <c r="F334" s="35" t="s">
        <v>3552</v>
      </c>
      <c r="G334" s="35" t="s">
        <v>3552</v>
      </c>
      <c r="H334" s="35" t="s">
        <v>3552</v>
      </c>
      <c r="I334" s="35" t="s">
        <v>3552</v>
      </c>
      <c r="J334" s="35" t="s">
        <v>3552</v>
      </c>
      <c r="K334" s="35" t="s">
        <v>3552</v>
      </c>
      <c r="L334" s="35" t="s">
        <v>3552</v>
      </c>
      <c r="M334" s="35" t="s">
        <v>3552</v>
      </c>
      <c r="N334" s="35" t="s">
        <v>3552</v>
      </c>
      <c r="O334" s="35" t="s">
        <v>3552</v>
      </c>
    </row>
    <row r="335" customFormat="false" ht="12.75" hidden="false" customHeight="true" outlineLevel="0" collapsed="false">
      <c r="A335" s="35" t="n">
        <v>28</v>
      </c>
      <c r="B335" s="35" t="s">
        <v>3552</v>
      </c>
      <c r="C335" s="35" t="s">
        <v>3552</v>
      </c>
      <c r="D335" s="35" t="s">
        <v>3552</v>
      </c>
      <c r="E335" s="35" t="s">
        <v>3552</v>
      </c>
      <c r="F335" s="35" t="s">
        <v>3552</v>
      </c>
      <c r="G335" s="35" t="s">
        <v>3552</v>
      </c>
      <c r="H335" s="35" t="s">
        <v>3552</v>
      </c>
      <c r="I335" s="35" t="s">
        <v>3552</v>
      </c>
      <c r="J335" s="35" t="s">
        <v>3552</v>
      </c>
      <c r="K335" s="35" t="s">
        <v>3552</v>
      </c>
      <c r="L335" s="35" t="s">
        <v>3552</v>
      </c>
      <c r="M335" s="35" t="s">
        <v>3552</v>
      </c>
      <c r="N335" s="35" t="s">
        <v>3552</v>
      </c>
      <c r="O335" s="35" t="s">
        <v>3552</v>
      </c>
    </row>
    <row r="336" customFormat="false" ht="12.75" hidden="false" customHeight="true" outlineLevel="0" collapsed="false">
      <c r="A336" s="35" t="n">
        <v>29</v>
      </c>
      <c r="B336" s="35" t="s">
        <v>3552</v>
      </c>
      <c r="C336" s="35" t="s">
        <v>3552</v>
      </c>
      <c r="D336" s="35" t="s">
        <v>3552</v>
      </c>
      <c r="E336" s="35" t="s">
        <v>3552</v>
      </c>
      <c r="F336" s="35" t="s">
        <v>3552</v>
      </c>
      <c r="G336" s="35" t="s">
        <v>3552</v>
      </c>
      <c r="H336" s="35" t="s">
        <v>3552</v>
      </c>
      <c r="I336" s="35" t="s">
        <v>3552</v>
      </c>
      <c r="J336" s="35" t="s">
        <v>3552</v>
      </c>
      <c r="K336" s="35" t="s">
        <v>3552</v>
      </c>
      <c r="L336" s="35" t="s">
        <v>3552</v>
      </c>
      <c r="M336" s="35" t="s">
        <v>3552</v>
      </c>
      <c r="N336" s="35" t="s">
        <v>3552</v>
      </c>
      <c r="O336" s="35" t="s">
        <v>3552</v>
      </c>
    </row>
    <row r="337" customFormat="false" ht="12.75" hidden="false" customHeight="true" outlineLevel="0" collapsed="false">
      <c r="A337" s="35" t="n">
        <v>30</v>
      </c>
      <c r="B337" s="35" t="s">
        <v>3552</v>
      </c>
      <c r="C337" s="35" t="s">
        <v>3552</v>
      </c>
      <c r="D337" s="35" t="s">
        <v>3552</v>
      </c>
      <c r="E337" s="35" t="s">
        <v>3552</v>
      </c>
      <c r="F337" s="35" t="s">
        <v>3552</v>
      </c>
      <c r="G337" s="35" t="s">
        <v>3552</v>
      </c>
      <c r="H337" s="35" t="s">
        <v>3552</v>
      </c>
      <c r="I337" s="35" t="s">
        <v>3552</v>
      </c>
      <c r="J337" s="35" t="s">
        <v>3552</v>
      </c>
      <c r="K337" s="35" t="s">
        <v>3552</v>
      </c>
      <c r="L337" s="35" t="s">
        <v>3552</v>
      </c>
      <c r="M337" s="35" t="s">
        <v>3552</v>
      </c>
      <c r="N337" s="35" t="s">
        <v>3552</v>
      </c>
      <c r="O337" s="35" t="s">
        <v>3552</v>
      </c>
    </row>
    <row r="338" customFormat="false" ht="12.75" hidden="false" customHeight="true" outlineLevel="0" collapsed="false">
      <c r="A338" s="1" t="s">
        <v>3695</v>
      </c>
      <c r="B338" s="1" t="n">
        <v>450</v>
      </c>
      <c r="C338" s="184" t="n">
        <v>0.0037455</v>
      </c>
      <c r="D338" s="1" t="n">
        <v>206.963</v>
      </c>
      <c r="E338" s="1" t="n">
        <v>11.08</v>
      </c>
      <c r="F338" s="186" t="s">
        <v>3696</v>
      </c>
      <c r="G338" s="1" t="n">
        <v>-23.58</v>
      </c>
      <c r="H338" s="1" t="n">
        <v>186.26</v>
      </c>
      <c r="I338" s="1" t="n">
        <v>453.3</v>
      </c>
      <c r="J338" s="1" t="n">
        <v>19.482</v>
      </c>
      <c r="K338" s="186" t="s">
        <v>3697</v>
      </c>
      <c r="L338" s="184" t="n">
        <v>0.043</v>
      </c>
      <c r="M338" s="1" t="n">
        <v>10</v>
      </c>
      <c r="N338" s="186" t="s">
        <v>3698</v>
      </c>
      <c r="O338" s="1" t="n">
        <v>20240626</v>
      </c>
    </row>
    <row r="339" customFormat="false" ht="12.75" hidden="false" customHeight="true" outlineLevel="0" collapsed="false">
      <c r="A339" s="35" t="n">
        <v>32</v>
      </c>
      <c r="B339" s="35" t="s">
        <v>3552</v>
      </c>
      <c r="C339" s="35" t="s">
        <v>3552</v>
      </c>
      <c r="D339" s="35" t="s">
        <v>3552</v>
      </c>
      <c r="E339" s="35" t="s">
        <v>3552</v>
      </c>
      <c r="F339" s="35" t="s">
        <v>3552</v>
      </c>
      <c r="G339" s="35" t="s">
        <v>3552</v>
      </c>
      <c r="H339" s="35" t="s">
        <v>3552</v>
      </c>
      <c r="I339" s="35" t="s">
        <v>3552</v>
      </c>
      <c r="J339" s="35" t="s">
        <v>3552</v>
      </c>
      <c r="K339" s="35" t="s">
        <v>3552</v>
      </c>
      <c r="L339" s="35" t="s">
        <v>3552</v>
      </c>
      <c r="M339" s="35" t="s">
        <v>3552</v>
      </c>
      <c r="N339" s="35" t="s">
        <v>3552</v>
      </c>
      <c r="O339" s="35" t="s">
        <v>3552</v>
      </c>
    </row>
    <row r="340" customFormat="false" ht="12.75" hidden="false" customHeight="true" outlineLevel="0" collapsed="false">
      <c r="A340" s="1" t="s">
        <v>3699</v>
      </c>
      <c r="B340" s="1" t="n">
        <v>450</v>
      </c>
      <c r="C340" s="184" t="n">
        <v>0.0037455</v>
      </c>
      <c r="D340" s="1" t="n">
        <v>127.568</v>
      </c>
      <c r="E340" s="1" t="n">
        <v>11.992</v>
      </c>
      <c r="F340" s="186" t="s">
        <v>3659</v>
      </c>
      <c r="G340" s="1" t="n">
        <v>-26.55</v>
      </c>
      <c r="H340" s="1" t="n">
        <v>114.81</v>
      </c>
      <c r="I340" s="1" t="n">
        <v>264.3</v>
      </c>
      <c r="J340" s="1" t="n">
        <v>4.502</v>
      </c>
      <c r="K340" s="186" t="s">
        <v>3700</v>
      </c>
      <c r="L340" s="184" t="n">
        <v>0.017</v>
      </c>
      <c r="M340" s="1" t="n">
        <v>1</v>
      </c>
      <c r="N340" s="186" t="s">
        <v>3701</v>
      </c>
      <c r="O340" s="1" t="n">
        <v>20240626</v>
      </c>
    </row>
    <row r="341" customFormat="false" ht="12.75" hidden="false" customHeight="true" outlineLevel="0" collapsed="false">
      <c r="A341" s="35" t="n">
        <v>34</v>
      </c>
      <c r="B341" s="35" t="s">
        <v>3552</v>
      </c>
      <c r="C341" s="35" t="s">
        <v>3552</v>
      </c>
      <c r="D341" s="35" t="s">
        <v>3552</v>
      </c>
      <c r="E341" s="35" t="s">
        <v>3552</v>
      </c>
      <c r="F341" s="35" t="s">
        <v>3552</v>
      </c>
      <c r="G341" s="35" t="s">
        <v>3552</v>
      </c>
      <c r="H341" s="35" t="s">
        <v>3552</v>
      </c>
      <c r="I341" s="35" t="s">
        <v>3552</v>
      </c>
      <c r="J341" s="35" t="s">
        <v>3552</v>
      </c>
      <c r="K341" s="35" t="s">
        <v>3552</v>
      </c>
      <c r="L341" s="35" t="s">
        <v>3552</v>
      </c>
      <c r="M341" s="35" t="s">
        <v>3552</v>
      </c>
      <c r="N341" s="35" t="s">
        <v>3552</v>
      </c>
      <c r="O341" s="35" t="s">
        <v>3552</v>
      </c>
    </row>
    <row r="342" customFormat="false" ht="12.75" hidden="false" customHeight="true" outlineLevel="0" collapsed="false">
      <c r="A342" s="35" t="n">
        <v>35</v>
      </c>
      <c r="B342" s="35" t="s">
        <v>3552</v>
      </c>
      <c r="C342" s="35" t="s">
        <v>3552</v>
      </c>
      <c r="D342" s="35" t="s">
        <v>3552</v>
      </c>
      <c r="E342" s="35" t="s">
        <v>3552</v>
      </c>
      <c r="F342" s="35" t="s">
        <v>3552</v>
      </c>
      <c r="G342" s="35" t="s">
        <v>3552</v>
      </c>
      <c r="H342" s="35" t="s">
        <v>3552</v>
      </c>
      <c r="I342" s="35" t="s">
        <v>3552</v>
      </c>
      <c r="J342" s="35" t="s">
        <v>3552</v>
      </c>
      <c r="K342" s="35" t="s">
        <v>3552</v>
      </c>
      <c r="L342" s="35" t="s">
        <v>3552</v>
      </c>
      <c r="M342" s="35" t="s">
        <v>3552</v>
      </c>
      <c r="N342" s="35" t="s">
        <v>3552</v>
      </c>
      <c r="O342" s="35" t="s">
        <v>3552</v>
      </c>
    </row>
    <row r="343" customFormat="false" ht="12.75" hidden="false" customHeight="true" outlineLevel="0" collapsed="false">
      <c r="A343" s="35" t="n">
        <v>36</v>
      </c>
      <c r="B343" s="35" t="s">
        <v>3552</v>
      </c>
      <c r="C343" s="35" t="s">
        <v>3552</v>
      </c>
      <c r="D343" s="35" t="s">
        <v>3552</v>
      </c>
      <c r="E343" s="35" t="s">
        <v>3552</v>
      </c>
      <c r="F343" s="35" t="s">
        <v>3552</v>
      </c>
      <c r="G343" s="35" t="s">
        <v>3552</v>
      </c>
      <c r="H343" s="35" t="s">
        <v>3552</v>
      </c>
      <c r="I343" s="35" t="s">
        <v>3552</v>
      </c>
      <c r="J343" s="35" t="s">
        <v>3552</v>
      </c>
      <c r="K343" s="35" t="s">
        <v>3552</v>
      </c>
      <c r="L343" s="35" t="s">
        <v>3552</v>
      </c>
      <c r="M343" s="35" t="s">
        <v>3552</v>
      </c>
      <c r="N343" s="35" t="s">
        <v>3552</v>
      </c>
      <c r="O343" s="35" t="s">
        <v>3552</v>
      </c>
    </row>
    <row r="344" customFormat="false" ht="12.75" hidden="false" customHeight="true" outlineLevel="0" collapsed="false">
      <c r="A344" s="35" t="n">
        <v>37</v>
      </c>
      <c r="B344" s="35" t="s">
        <v>3552</v>
      </c>
      <c r="C344" s="35" t="s">
        <v>3552</v>
      </c>
      <c r="D344" s="35" t="s">
        <v>3552</v>
      </c>
      <c r="E344" s="35" t="s">
        <v>3552</v>
      </c>
      <c r="F344" s="35" t="s">
        <v>3552</v>
      </c>
      <c r="G344" s="35" t="s">
        <v>3552</v>
      </c>
      <c r="H344" s="35" t="s">
        <v>3552</v>
      </c>
      <c r="I344" s="35" t="s">
        <v>3552</v>
      </c>
      <c r="J344" s="35" t="s">
        <v>3552</v>
      </c>
      <c r="K344" s="35" t="s">
        <v>3552</v>
      </c>
      <c r="L344" s="35" t="s">
        <v>3552</v>
      </c>
      <c r="M344" s="35" t="s">
        <v>3552</v>
      </c>
      <c r="N344" s="35" t="s">
        <v>3552</v>
      </c>
      <c r="O344" s="35" t="s">
        <v>3552</v>
      </c>
    </row>
    <row r="345" customFormat="false" ht="12.75" hidden="false" customHeight="true" outlineLevel="0" collapsed="false">
      <c r="A345" s="35" t="n">
        <v>38</v>
      </c>
      <c r="B345" s="35" t="s">
        <v>3552</v>
      </c>
      <c r="C345" s="35" t="s">
        <v>3552</v>
      </c>
      <c r="D345" s="35" t="s">
        <v>3552</v>
      </c>
      <c r="E345" s="35" t="s">
        <v>3552</v>
      </c>
      <c r="F345" s="35" t="s">
        <v>3552</v>
      </c>
      <c r="G345" s="35" t="s">
        <v>3552</v>
      </c>
      <c r="H345" s="35" t="s">
        <v>3552</v>
      </c>
      <c r="I345" s="35" t="s">
        <v>3552</v>
      </c>
      <c r="J345" s="35" t="s">
        <v>3552</v>
      </c>
      <c r="K345" s="35" t="s">
        <v>3552</v>
      </c>
      <c r="L345" s="35" t="s">
        <v>3552</v>
      </c>
      <c r="M345" s="35" t="s">
        <v>3552</v>
      </c>
      <c r="N345" s="35" t="s">
        <v>3552</v>
      </c>
      <c r="O345" s="35" t="s">
        <v>3552</v>
      </c>
    </row>
    <row r="346" customFormat="false" ht="12.75" hidden="false" customHeight="true" outlineLevel="0" collapsed="false">
      <c r="A346" s="35" t="n">
        <v>39</v>
      </c>
      <c r="B346" s="35" t="s">
        <v>3552</v>
      </c>
      <c r="C346" s="35" t="s">
        <v>3552</v>
      </c>
      <c r="D346" s="35" t="s">
        <v>3552</v>
      </c>
      <c r="E346" s="35" t="s">
        <v>3552</v>
      </c>
      <c r="F346" s="35" t="s">
        <v>3552</v>
      </c>
      <c r="G346" s="35" t="s">
        <v>3552</v>
      </c>
      <c r="H346" s="35" t="s">
        <v>3552</v>
      </c>
      <c r="I346" s="35" t="s">
        <v>3552</v>
      </c>
      <c r="J346" s="35" t="s">
        <v>3552</v>
      </c>
      <c r="K346" s="35" t="s">
        <v>3552</v>
      </c>
      <c r="L346" s="35" t="s">
        <v>3552</v>
      </c>
      <c r="M346" s="35" t="s">
        <v>3552</v>
      </c>
      <c r="N346" s="35" t="s">
        <v>3552</v>
      </c>
      <c r="O346" s="35" t="s">
        <v>3552</v>
      </c>
    </row>
    <row r="347" customFormat="false" ht="12.75" hidden="false" customHeight="true" outlineLevel="0" collapsed="false">
      <c r="A347" s="35" t="n">
        <v>40</v>
      </c>
      <c r="B347" s="35" t="s">
        <v>3552</v>
      </c>
      <c r="C347" s="35" t="s">
        <v>3552</v>
      </c>
      <c r="D347" s="35" t="s">
        <v>3552</v>
      </c>
      <c r="E347" s="35" t="s">
        <v>3552</v>
      </c>
      <c r="F347" s="35" t="s">
        <v>3552</v>
      </c>
      <c r="G347" s="35" t="s">
        <v>3552</v>
      </c>
      <c r="H347" s="35" t="s">
        <v>3552</v>
      </c>
      <c r="I347" s="35" t="s">
        <v>3552</v>
      </c>
      <c r="J347" s="35" t="s">
        <v>3552</v>
      </c>
      <c r="K347" s="35" t="s">
        <v>3552</v>
      </c>
      <c r="L347" s="35" t="s">
        <v>3552</v>
      </c>
      <c r="M347" s="35" t="s">
        <v>3552</v>
      </c>
      <c r="N347" s="35" t="s">
        <v>3552</v>
      </c>
      <c r="O347" s="35" t="s">
        <v>3552</v>
      </c>
    </row>
    <row r="348" customFormat="false" ht="12.75" hidden="false" customHeight="true" outlineLevel="0" collapsed="false">
      <c r="A348" s="35" t="n">
        <v>41</v>
      </c>
      <c r="B348" s="35" t="s">
        <v>3552</v>
      </c>
      <c r="C348" s="35" t="s">
        <v>3552</v>
      </c>
      <c r="D348" s="35" t="s">
        <v>3552</v>
      </c>
      <c r="E348" s="35" t="s">
        <v>3552</v>
      </c>
      <c r="F348" s="35" t="s">
        <v>3552</v>
      </c>
      <c r="G348" s="35" t="s">
        <v>3552</v>
      </c>
      <c r="H348" s="35" t="s">
        <v>3552</v>
      </c>
      <c r="I348" s="35" t="s">
        <v>3552</v>
      </c>
      <c r="J348" s="35" t="s">
        <v>3552</v>
      </c>
      <c r="K348" s="35" t="s">
        <v>3552</v>
      </c>
      <c r="L348" s="35" t="s">
        <v>3552</v>
      </c>
      <c r="M348" s="35" t="s">
        <v>3552</v>
      </c>
      <c r="N348" s="35" t="s">
        <v>3552</v>
      </c>
      <c r="O348" s="35" t="s">
        <v>3552</v>
      </c>
    </row>
    <row r="349" customFormat="false" ht="12.75" hidden="false" customHeight="true" outlineLevel="0" collapsed="false">
      <c r="A349" s="35" t="n">
        <v>42</v>
      </c>
      <c r="B349" s="35" t="s">
        <v>3552</v>
      </c>
      <c r="C349" s="35" t="s">
        <v>3552</v>
      </c>
      <c r="D349" s="35" t="s">
        <v>3552</v>
      </c>
      <c r="E349" s="35" t="s">
        <v>3552</v>
      </c>
      <c r="F349" s="35" t="s">
        <v>3552</v>
      </c>
      <c r="G349" s="35" t="s">
        <v>3552</v>
      </c>
      <c r="H349" s="35" t="s">
        <v>3552</v>
      </c>
      <c r="I349" s="35" t="s">
        <v>3552</v>
      </c>
      <c r="J349" s="35" t="s">
        <v>3552</v>
      </c>
      <c r="K349" s="35" t="s">
        <v>3552</v>
      </c>
      <c r="L349" s="35" t="s">
        <v>3552</v>
      </c>
      <c r="M349" s="35" t="s">
        <v>3552</v>
      </c>
      <c r="N349" s="35" t="s">
        <v>3552</v>
      </c>
      <c r="O349" s="35" t="s">
        <v>3552</v>
      </c>
    </row>
    <row r="350" customFormat="false" ht="12.75" hidden="false" customHeight="true" outlineLevel="0" collapsed="false">
      <c r="A350" s="35" t="n">
        <v>43</v>
      </c>
      <c r="B350" s="35" t="s">
        <v>3552</v>
      </c>
      <c r="C350" s="35" t="s">
        <v>3552</v>
      </c>
      <c r="D350" s="35" t="s">
        <v>3552</v>
      </c>
      <c r="E350" s="35" t="s">
        <v>3552</v>
      </c>
      <c r="F350" s="35" t="s">
        <v>3552</v>
      </c>
      <c r="G350" s="35" t="s">
        <v>3552</v>
      </c>
      <c r="H350" s="35" t="s">
        <v>3552</v>
      </c>
      <c r="I350" s="35" t="s">
        <v>3552</v>
      </c>
      <c r="J350" s="35" t="s">
        <v>3552</v>
      </c>
      <c r="K350" s="35" t="s">
        <v>3552</v>
      </c>
      <c r="L350" s="35" t="s">
        <v>3552</v>
      </c>
      <c r="M350" s="35" t="s">
        <v>3552</v>
      </c>
      <c r="N350" s="35" t="s">
        <v>3552</v>
      </c>
      <c r="O350" s="35" t="s">
        <v>3552</v>
      </c>
    </row>
    <row r="351" customFormat="false" ht="12.75" hidden="false" customHeight="true" outlineLevel="0" collapsed="false">
      <c r="A351" s="35" t="n">
        <v>44</v>
      </c>
      <c r="B351" s="35" t="s">
        <v>3552</v>
      </c>
      <c r="C351" s="35" t="s">
        <v>3552</v>
      </c>
      <c r="D351" s="35" t="s">
        <v>3552</v>
      </c>
      <c r="E351" s="35" t="s">
        <v>3552</v>
      </c>
      <c r="F351" s="35" t="s">
        <v>3552</v>
      </c>
      <c r="G351" s="35" t="s">
        <v>3552</v>
      </c>
      <c r="H351" s="35" t="s">
        <v>3552</v>
      </c>
      <c r="I351" s="35" t="s">
        <v>3552</v>
      </c>
      <c r="J351" s="35" t="s">
        <v>3552</v>
      </c>
      <c r="K351" s="35" t="s">
        <v>3552</v>
      </c>
      <c r="L351" s="35" t="s">
        <v>3552</v>
      </c>
      <c r="M351" s="35" t="s">
        <v>3552</v>
      </c>
      <c r="N351" s="35" t="s">
        <v>3552</v>
      </c>
      <c r="O351" s="35" t="s">
        <v>3552</v>
      </c>
    </row>
    <row r="352" customFormat="false" ht="12.75" hidden="false" customHeight="true" outlineLevel="0" collapsed="false">
      <c r="A352" s="35" t="n">
        <v>45</v>
      </c>
      <c r="B352" s="35" t="s">
        <v>3552</v>
      </c>
      <c r="C352" s="35" t="s">
        <v>3552</v>
      </c>
      <c r="D352" s="35" t="s">
        <v>3552</v>
      </c>
      <c r="E352" s="35" t="s">
        <v>3552</v>
      </c>
      <c r="F352" s="35" t="s">
        <v>3552</v>
      </c>
      <c r="G352" s="35" t="s">
        <v>3552</v>
      </c>
      <c r="H352" s="35" t="s">
        <v>3552</v>
      </c>
      <c r="I352" s="35" t="s">
        <v>3552</v>
      </c>
      <c r="J352" s="35" t="s">
        <v>3552</v>
      </c>
      <c r="K352" s="35" t="s">
        <v>3552</v>
      </c>
      <c r="L352" s="35" t="s">
        <v>3552</v>
      </c>
      <c r="M352" s="35" t="s">
        <v>3552</v>
      </c>
      <c r="N352" s="35" t="s">
        <v>3552</v>
      </c>
      <c r="O352" s="35" t="s">
        <v>3552</v>
      </c>
    </row>
    <row r="353" customFormat="false" ht="12.75" hidden="false" customHeight="true" outlineLevel="0" collapsed="false">
      <c r="A353" s="1" t="s">
        <v>3702</v>
      </c>
      <c r="B353" s="1" t="n">
        <v>450</v>
      </c>
      <c r="C353" s="184" t="n">
        <v>0.0037455</v>
      </c>
      <c r="D353" s="1" t="n">
        <v>210.056</v>
      </c>
      <c r="E353" s="1" t="n">
        <v>15.689</v>
      </c>
      <c r="F353" s="1" t="n">
        <v>5.17</v>
      </c>
      <c r="G353" s="1" t="n">
        <v>-20.33</v>
      </c>
      <c r="H353" s="1" t="n">
        <v>189.05</v>
      </c>
      <c r="I353" s="1" t="n">
        <v>224.7</v>
      </c>
      <c r="J353" s="1" t="n">
        <v>6.97</v>
      </c>
      <c r="K353" s="1" t="n">
        <v>3.7</v>
      </c>
      <c r="L353" s="184" t="n">
        <v>0.031</v>
      </c>
      <c r="M353" s="1" t="n">
        <v>1</v>
      </c>
      <c r="N353" s="237" t="n">
        <v>0.472986111111111</v>
      </c>
      <c r="O353" s="1" t="n">
        <v>20240730</v>
      </c>
    </row>
    <row r="354" customFormat="false" ht="12.75" hidden="false" customHeight="true" outlineLevel="0" collapsed="false">
      <c r="A354" s="35" t="n">
        <v>47</v>
      </c>
      <c r="B354" s="35" t="s">
        <v>3552</v>
      </c>
      <c r="C354" s="35" t="s">
        <v>3552</v>
      </c>
      <c r="D354" s="35" t="s">
        <v>3552</v>
      </c>
      <c r="E354" s="35" t="s">
        <v>3552</v>
      </c>
      <c r="F354" s="35" t="s">
        <v>3552</v>
      </c>
      <c r="G354" s="35" t="s">
        <v>3552</v>
      </c>
      <c r="H354" s="35" t="s">
        <v>3552</v>
      </c>
      <c r="I354" s="35" t="s">
        <v>3552</v>
      </c>
      <c r="J354" s="35" t="s">
        <v>3552</v>
      </c>
      <c r="K354" s="35" t="s">
        <v>3552</v>
      </c>
      <c r="L354" s="35" t="s">
        <v>3552</v>
      </c>
      <c r="M354" s="35" t="s">
        <v>3552</v>
      </c>
      <c r="N354" s="35" t="s">
        <v>3552</v>
      </c>
      <c r="O354" s="35" t="s">
        <v>3552</v>
      </c>
    </row>
    <row r="355" customFormat="false" ht="12.75" hidden="false" customHeight="true" outlineLevel="0" collapsed="false">
      <c r="A355" s="35" t="n">
        <v>48</v>
      </c>
      <c r="B355" s="35" t="s">
        <v>3552</v>
      </c>
      <c r="C355" s="35" t="s">
        <v>3552</v>
      </c>
      <c r="D355" s="35" t="s">
        <v>3552</v>
      </c>
      <c r="E355" s="35" t="s">
        <v>3552</v>
      </c>
      <c r="F355" s="35" t="s">
        <v>3552</v>
      </c>
      <c r="G355" s="35" t="s">
        <v>3552</v>
      </c>
      <c r="H355" s="35" t="s">
        <v>3552</v>
      </c>
      <c r="I355" s="35" t="s">
        <v>3552</v>
      </c>
      <c r="J355" s="35" t="s">
        <v>3552</v>
      </c>
      <c r="K355" s="35" t="s">
        <v>3552</v>
      </c>
      <c r="L355" s="35" t="s">
        <v>3552</v>
      </c>
      <c r="M355" s="35" t="s">
        <v>3552</v>
      </c>
      <c r="N355" s="35" t="s">
        <v>3552</v>
      </c>
      <c r="O355" s="35" t="s">
        <v>3552</v>
      </c>
    </row>
    <row r="356" customFormat="false" ht="12.75" hidden="false" customHeight="true" outlineLevel="0" collapsed="false">
      <c r="A356" s="35" t="n">
        <v>49</v>
      </c>
      <c r="B356" s="35" t="s">
        <v>3552</v>
      </c>
      <c r="C356" s="35" t="s">
        <v>3552</v>
      </c>
      <c r="D356" s="35" t="s">
        <v>3552</v>
      </c>
      <c r="E356" s="35" t="s">
        <v>3552</v>
      </c>
      <c r="F356" s="35" t="s">
        <v>3552</v>
      </c>
      <c r="G356" s="35" t="s">
        <v>3552</v>
      </c>
      <c r="H356" s="35" t="s">
        <v>3552</v>
      </c>
      <c r="I356" s="35" t="s">
        <v>3552</v>
      </c>
      <c r="J356" s="35" t="s">
        <v>3552</v>
      </c>
      <c r="K356" s="35" t="s">
        <v>3552</v>
      </c>
      <c r="L356" s="35" t="s">
        <v>3552</v>
      </c>
      <c r="M356" s="35" t="s">
        <v>3552</v>
      </c>
      <c r="N356" s="35" t="s">
        <v>3552</v>
      </c>
      <c r="O356" s="35" t="s">
        <v>3552</v>
      </c>
    </row>
    <row r="357" customFormat="false" ht="12.75" hidden="false" customHeight="true" outlineLevel="0" collapsed="false">
      <c r="A357" s="35" t="n">
        <v>50</v>
      </c>
      <c r="B357" s="35" t="s">
        <v>3552</v>
      </c>
      <c r="C357" s="35" t="s">
        <v>3552</v>
      </c>
      <c r="D357" s="35" t="s">
        <v>3552</v>
      </c>
      <c r="E357" s="35" t="s">
        <v>3552</v>
      </c>
      <c r="F357" s="35" t="s">
        <v>3552</v>
      </c>
      <c r="G357" s="35" t="s">
        <v>3552</v>
      </c>
      <c r="H357" s="35" t="s">
        <v>3552</v>
      </c>
      <c r="I357" s="35" t="s">
        <v>3552</v>
      </c>
      <c r="J357" s="35" t="s">
        <v>3552</v>
      </c>
      <c r="K357" s="35" t="s">
        <v>3552</v>
      </c>
      <c r="L357" s="35" t="s">
        <v>3552</v>
      </c>
      <c r="M357" s="35" t="s">
        <v>3552</v>
      </c>
      <c r="N357" s="35" t="s">
        <v>3552</v>
      </c>
      <c r="O357" s="35" t="s">
        <v>3552</v>
      </c>
    </row>
    <row r="358" customFormat="false" ht="12.75" hidden="false" customHeight="true" outlineLevel="0" collapsed="false">
      <c r="A358" s="35" t="n">
        <v>51</v>
      </c>
      <c r="B358" s="35" t="s">
        <v>3552</v>
      </c>
      <c r="C358" s="35" t="s">
        <v>3552</v>
      </c>
      <c r="D358" s="35" t="s">
        <v>3552</v>
      </c>
      <c r="E358" s="35" t="s">
        <v>3552</v>
      </c>
      <c r="F358" s="35" t="s">
        <v>3552</v>
      </c>
      <c r="G358" s="35" t="s">
        <v>3552</v>
      </c>
      <c r="H358" s="35" t="s">
        <v>3552</v>
      </c>
      <c r="I358" s="35" t="s">
        <v>3552</v>
      </c>
      <c r="J358" s="35" t="s">
        <v>3552</v>
      </c>
      <c r="K358" s="35" t="s">
        <v>3552</v>
      </c>
      <c r="L358" s="35" t="s">
        <v>3552</v>
      </c>
      <c r="M358" s="35" t="s">
        <v>3552</v>
      </c>
      <c r="N358" s="35" t="s">
        <v>3552</v>
      </c>
      <c r="O358" s="35" t="s">
        <v>3552</v>
      </c>
    </row>
    <row r="359" customFormat="false" ht="12.75" hidden="false" customHeight="true" outlineLevel="0" collapsed="false">
      <c r="A359" s="35" t="n">
        <v>52</v>
      </c>
      <c r="B359" s="35" t="s">
        <v>3552</v>
      </c>
      <c r="C359" s="35" t="s">
        <v>3552</v>
      </c>
      <c r="D359" s="35" t="s">
        <v>3552</v>
      </c>
      <c r="E359" s="35" t="s">
        <v>3552</v>
      </c>
      <c r="F359" s="35" t="s">
        <v>3552</v>
      </c>
      <c r="G359" s="35" t="s">
        <v>3552</v>
      </c>
      <c r="H359" s="35" t="s">
        <v>3552</v>
      </c>
      <c r="I359" s="35" t="s">
        <v>3552</v>
      </c>
      <c r="J359" s="35" t="s">
        <v>3552</v>
      </c>
      <c r="K359" s="35" t="s">
        <v>3552</v>
      </c>
      <c r="L359" s="35" t="s">
        <v>3552</v>
      </c>
      <c r="M359" s="35" t="s">
        <v>3552</v>
      </c>
      <c r="N359" s="35" t="s">
        <v>3552</v>
      </c>
      <c r="O359" s="35" t="s">
        <v>3552</v>
      </c>
    </row>
    <row r="360" customFormat="false" ht="12.75" hidden="false" customHeight="true" outlineLevel="0" collapsed="false">
      <c r="A360" s="35" t="n">
        <v>53</v>
      </c>
      <c r="B360" s="35" t="s">
        <v>3552</v>
      </c>
      <c r="C360" s="35" t="s">
        <v>3552</v>
      </c>
      <c r="D360" s="35" t="s">
        <v>3552</v>
      </c>
      <c r="E360" s="35" t="s">
        <v>3552</v>
      </c>
      <c r="F360" s="35" t="s">
        <v>3552</v>
      </c>
      <c r="G360" s="35" t="s">
        <v>3552</v>
      </c>
      <c r="H360" s="35" t="s">
        <v>3552</v>
      </c>
      <c r="I360" s="35" t="s">
        <v>3552</v>
      </c>
      <c r="J360" s="35" t="s">
        <v>3552</v>
      </c>
      <c r="K360" s="35" t="s">
        <v>3552</v>
      </c>
      <c r="L360" s="35" t="s">
        <v>3552</v>
      </c>
      <c r="M360" s="35" t="s">
        <v>3552</v>
      </c>
      <c r="N360" s="35" t="s">
        <v>3552</v>
      </c>
      <c r="O360" s="35" t="s">
        <v>3552</v>
      </c>
    </row>
    <row r="361" customFormat="false" ht="12.75" hidden="false" customHeight="true" outlineLevel="0" collapsed="false">
      <c r="A361" s="35" t="n">
        <v>54</v>
      </c>
      <c r="B361" s="35" t="s">
        <v>3552</v>
      </c>
      <c r="C361" s="35" t="s">
        <v>3552</v>
      </c>
      <c r="D361" s="35" t="s">
        <v>3552</v>
      </c>
      <c r="E361" s="35" t="s">
        <v>3552</v>
      </c>
      <c r="F361" s="35" t="s">
        <v>3552</v>
      </c>
      <c r="G361" s="35" t="s">
        <v>3552</v>
      </c>
      <c r="H361" s="35" t="s">
        <v>3552</v>
      </c>
      <c r="I361" s="35" t="s">
        <v>3552</v>
      </c>
      <c r="J361" s="35" t="s">
        <v>3552</v>
      </c>
      <c r="K361" s="35" t="s">
        <v>3552</v>
      </c>
      <c r="L361" s="35" t="s">
        <v>3552</v>
      </c>
      <c r="M361" s="35" t="s">
        <v>3552</v>
      </c>
      <c r="N361" s="35" t="s">
        <v>3552</v>
      </c>
      <c r="O361" s="35" t="s">
        <v>3552</v>
      </c>
    </row>
    <row r="362" customFormat="false" ht="12.75" hidden="false" customHeight="true" outlineLevel="0" collapsed="false">
      <c r="A362" s="35" t="n">
        <v>55</v>
      </c>
      <c r="B362" s="35" t="s">
        <v>3552</v>
      </c>
      <c r="C362" s="35" t="s">
        <v>3552</v>
      </c>
      <c r="D362" s="35" t="s">
        <v>3552</v>
      </c>
      <c r="E362" s="35" t="s">
        <v>3552</v>
      </c>
      <c r="F362" s="35" t="s">
        <v>3552</v>
      </c>
      <c r="G362" s="35" t="s">
        <v>3552</v>
      </c>
      <c r="H362" s="35" t="s">
        <v>3552</v>
      </c>
      <c r="I362" s="35" t="s">
        <v>3552</v>
      </c>
      <c r="J362" s="35" t="s">
        <v>3552</v>
      </c>
      <c r="K362" s="35" t="s">
        <v>3552</v>
      </c>
      <c r="L362" s="35" t="s">
        <v>3552</v>
      </c>
      <c r="M362" s="35" t="s">
        <v>3552</v>
      </c>
      <c r="N362" s="35" t="s">
        <v>3552</v>
      </c>
      <c r="O362" s="35" t="s">
        <v>3552</v>
      </c>
    </row>
    <row r="363" customFormat="false" ht="12.75" hidden="false" customHeight="true" outlineLevel="0" collapsed="false">
      <c r="A363" s="35" t="n">
        <v>56</v>
      </c>
      <c r="B363" s="35" t="s">
        <v>3552</v>
      </c>
      <c r="C363" s="35" t="s">
        <v>3552</v>
      </c>
      <c r="D363" s="35" t="s">
        <v>3552</v>
      </c>
      <c r="E363" s="35" t="s">
        <v>3552</v>
      </c>
      <c r="F363" s="35" t="s">
        <v>3552</v>
      </c>
      <c r="G363" s="35" t="s">
        <v>3552</v>
      </c>
      <c r="H363" s="35" t="s">
        <v>3552</v>
      </c>
      <c r="I363" s="35" t="s">
        <v>3552</v>
      </c>
      <c r="J363" s="35" t="s">
        <v>3552</v>
      </c>
      <c r="K363" s="35" t="s">
        <v>3552</v>
      </c>
      <c r="L363" s="35" t="s">
        <v>3552</v>
      </c>
      <c r="M363" s="35" t="s">
        <v>3552</v>
      </c>
      <c r="N363" s="35" t="s">
        <v>3552</v>
      </c>
      <c r="O363" s="35" t="s">
        <v>3552</v>
      </c>
    </row>
    <row r="364" customFormat="false" ht="12.75" hidden="false" customHeight="true" outlineLevel="0" collapsed="false">
      <c r="A364" s="35" t="n">
        <v>57</v>
      </c>
      <c r="B364" s="35" t="s">
        <v>3552</v>
      </c>
      <c r="C364" s="35" t="s">
        <v>3552</v>
      </c>
      <c r="D364" s="35" t="s">
        <v>3552</v>
      </c>
      <c r="E364" s="35" t="s">
        <v>3552</v>
      </c>
      <c r="F364" s="35" t="s">
        <v>3552</v>
      </c>
      <c r="G364" s="35" t="s">
        <v>3552</v>
      </c>
      <c r="H364" s="35" t="s">
        <v>3552</v>
      </c>
      <c r="I364" s="35" t="s">
        <v>3552</v>
      </c>
      <c r="J364" s="35" t="s">
        <v>3552</v>
      </c>
      <c r="K364" s="35" t="s">
        <v>3552</v>
      </c>
      <c r="L364" s="35" t="s">
        <v>3552</v>
      </c>
      <c r="M364" s="35" t="s">
        <v>3552</v>
      </c>
      <c r="N364" s="35" t="s">
        <v>3552</v>
      </c>
      <c r="O364" s="35" t="s">
        <v>3552</v>
      </c>
    </row>
    <row r="365" customFormat="false" ht="12.75" hidden="false" customHeight="true" outlineLevel="0" collapsed="false">
      <c r="A365" s="35" t="n">
        <v>58</v>
      </c>
      <c r="B365" s="35" t="s">
        <v>3552</v>
      </c>
      <c r="C365" s="35" t="s">
        <v>3552</v>
      </c>
      <c r="D365" s="35" t="s">
        <v>3552</v>
      </c>
      <c r="E365" s="35" t="s">
        <v>3552</v>
      </c>
      <c r="F365" s="35" t="s">
        <v>3552</v>
      </c>
      <c r="G365" s="35" t="s">
        <v>3552</v>
      </c>
      <c r="H365" s="35" t="s">
        <v>3552</v>
      </c>
      <c r="I365" s="35" t="s">
        <v>3552</v>
      </c>
      <c r="J365" s="35" t="s">
        <v>3552</v>
      </c>
      <c r="K365" s="35" t="s">
        <v>3552</v>
      </c>
      <c r="L365" s="35" t="s">
        <v>3552</v>
      </c>
      <c r="M365" s="35" t="s">
        <v>3552</v>
      </c>
      <c r="N365" s="35" t="s">
        <v>3552</v>
      </c>
      <c r="O365" s="35" t="s">
        <v>3552</v>
      </c>
    </row>
    <row r="366" customFormat="false" ht="12.75" hidden="false" customHeight="true" outlineLevel="0" collapsed="false">
      <c r="A366" s="35" t="n">
        <v>59</v>
      </c>
      <c r="B366" s="35" t="s">
        <v>3552</v>
      </c>
      <c r="C366" s="35" t="s">
        <v>3552</v>
      </c>
      <c r="D366" s="35" t="s">
        <v>3552</v>
      </c>
      <c r="E366" s="35" t="s">
        <v>3552</v>
      </c>
      <c r="F366" s="35" t="s">
        <v>3552</v>
      </c>
      <c r="G366" s="35" t="s">
        <v>3552</v>
      </c>
      <c r="H366" s="35" t="s">
        <v>3552</v>
      </c>
      <c r="I366" s="35" t="s">
        <v>3552</v>
      </c>
      <c r="J366" s="35" t="s">
        <v>3552</v>
      </c>
      <c r="K366" s="35" t="s">
        <v>3552</v>
      </c>
      <c r="L366" s="35" t="s">
        <v>3552</v>
      </c>
      <c r="M366" s="35" t="s">
        <v>3552</v>
      </c>
      <c r="N366" s="35" t="s">
        <v>3552</v>
      </c>
      <c r="O366" s="35" t="s">
        <v>3552</v>
      </c>
    </row>
    <row r="367" customFormat="false" ht="12.75" hidden="false" customHeight="true" outlineLevel="0" collapsed="false">
      <c r="A367" s="35" t="n">
        <v>60</v>
      </c>
      <c r="B367" s="35" t="s">
        <v>3552</v>
      </c>
      <c r="C367" s="35" t="s">
        <v>3552</v>
      </c>
      <c r="D367" s="35" t="s">
        <v>3552</v>
      </c>
      <c r="E367" s="35" t="s">
        <v>3552</v>
      </c>
      <c r="F367" s="35" t="s">
        <v>3552</v>
      </c>
      <c r="G367" s="35" t="s">
        <v>3552</v>
      </c>
      <c r="H367" s="35" t="s">
        <v>3552</v>
      </c>
      <c r="I367" s="35" t="s">
        <v>3552</v>
      </c>
      <c r="J367" s="35" t="s">
        <v>3552</v>
      </c>
      <c r="K367" s="35" t="s">
        <v>3552</v>
      </c>
      <c r="L367" s="35" t="s">
        <v>3552</v>
      </c>
      <c r="M367" s="35" t="s">
        <v>3552</v>
      </c>
      <c r="N367" s="35" t="s">
        <v>3552</v>
      </c>
      <c r="O367" s="35" t="s">
        <v>3552</v>
      </c>
    </row>
    <row r="368" customFormat="false" ht="12.75" hidden="false" customHeight="true" outlineLevel="0" collapsed="false">
      <c r="A368" s="35" t="n">
        <v>61</v>
      </c>
      <c r="B368" s="35" t="s">
        <v>3552</v>
      </c>
      <c r="C368" s="35" t="s">
        <v>3552</v>
      </c>
      <c r="D368" s="35" t="s">
        <v>3552</v>
      </c>
      <c r="E368" s="35" t="s">
        <v>3552</v>
      </c>
      <c r="F368" s="35" t="s">
        <v>3552</v>
      </c>
      <c r="G368" s="35" t="s">
        <v>3552</v>
      </c>
      <c r="H368" s="35" t="s">
        <v>3552</v>
      </c>
      <c r="I368" s="35" t="s">
        <v>3552</v>
      </c>
      <c r="J368" s="35" t="s">
        <v>3552</v>
      </c>
      <c r="K368" s="35" t="s">
        <v>3552</v>
      </c>
      <c r="L368" s="35" t="s">
        <v>3552</v>
      </c>
      <c r="M368" s="35" t="s">
        <v>3552</v>
      </c>
      <c r="N368" s="35" t="s">
        <v>3552</v>
      </c>
      <c r="O368" s="35" t="s">
        <v>3552</v>
      </c>
    </row>
    <row r="369" customFormat="false" ht="12.75" hidden="false" customHeight="true" outlineLevel="0" collapsed="false">
      <c r="A369" s="1" t="s">
        <v>3703</v>
      </c>
      <c r="B369" s="1" t="n">
        <v>450</v>
      </c>
      <c r="C369" s="184" t="n">
        <v>0.0037455</v>
      </c>
      <c r="D369" s="1" t="n">
        <v>210.845</v>
      </c>
      <c r="E369" s="1" t="n">
        <v>27.663</v>
      </c>
      <c r="F369" s="1" t="n">
        <v>9.76</v>
      </c>
      <c r="G369" s="1" t="n">
        <v>-25.85</v>
      </c>
      <c r="H369" s="1" t="n">
        <v>189.76</v>
      </c>
      <c r="I369" s="1" t="n">
        <v>298.5</v>
      </c>
      <c r="J369" s="1" t="n">
        <v>11.385</v>
      </c>
      <c r="K369" s="1" t="n">
        <v>6</v>
      </c>
      <c r="L369" s="184" t="n">
        <v>0.0381</v>
      </c>
      <c r="M369" s="1" t="n">
        <v>10</v>
      </c>
      <c r="N369" s="237" t="n">
        <v>0.563449074074074</v>
      </c>
      <c r="O369" s="1" t="n">
        <v>20240730</v>
      </c>
    </row>
    <row r="370" customFormat="false" ht="12.75" hidden="false" customHeight="true" outlineLevel="0" collapsed="false">
      <c r="A370" s="35" t="n">
        <v>63</v>
      </c>
      <c r="B370" s="35" t="s">
        <v>3552</v>
      </c>
      <c r="C370" s="35" t="s">
        <v>3552</v>
      </c>
      <c r="D370" s="35" t="s">
        <v>3552</v>
      </c>
      <c r="E370" s="35" t="s">
        <v>3552</v>
      </c>
      <c r="F370" s="35" t="s">
        <v>3552</v>
      </c>
      <c r="G370" s="35" t="s">
        <v>3552</v>
      </c>
      <c r="H370" s="35" t="s">
        <v>3552</v>
      </c>
      <c r="I370" s="35" t="s">
        <v>3552</v>
      </c>
      <c r="J370" s="35" t="s">
        <v>3552</v>
      </c>
      <c r="K370" s="35" t="s">
        <v>3552</v>
      </c>
      <c r="L370" s="35" t="s">
        <v>3552</v>
      </c>
      <c r="M370" s="35" t="s">
        <v>3552</v>
      </c>
      <c r="N370" s="35" t="s">
        <v>3552</v>
      </c>
      <c r="O370" s="35" t="s">
        <v>3552</v>
      </c>
    </row>
    <row r="371" customFormat="false" ht="12.75" hidden="false" customHeight="true" outlineLevel="0" collapsed="false">
      <c r="A371" s="35" t="n">
        <v>64</v>
      </c>
      <c r="B371" s="35" t="s">
        <v>3552</v>
      </c>
      <c r="C371" s="35" t="s">
        <v>3552</v>
      </c>
      <c r="D371" s="35" t="s">
        <v>3552</v>
      </c>
      <c r="E371" s="35" t="s">
        <v>3552</v>
      </c>
      <c r="F371" s="35" t="s">
        <v>3552</v>
      </c>
      <c r="G371" s="35" t="s">
        <v>3552</v>
      </c>
      <c r="H371" s="35" t="s">
        <v>3552</v>
      </c>
      <c r="I371" s="35" t="s">
        <v>3552</v>
      </c>
      <c r="J371" s="35" t="s">
        <v>3552</v>
      </c>
      <c r="K371" s="35" t="s">
        <v>3552</v>
      </c>
      <c r="L371" s="35" t="s">
        <v>3552</v>
      </c>
      <c r="M371" s="35" t="s">
        <v>3552</v>
      </c>
      <c r="N371" s="35" t="s">
        <v>3552</v>
      </c>
      <c r="O371" s="35" t="s">
        <v>3552</v>
      </c>
    </row>
    <row r="372" customFormat="false" ht="12.75" hidden="false" customHeight="true" outlineLevel="0" collapsed="false">
      <c r="A372" s="35" t="n">
        <v>65</v>
      </c>
      <c r="B372" s="35" t="s">
        <v>3552</v>
      </c>
      <c r="C372" s="35" t="s">
        <v>3552</v>
      </c>
      <c r="D372" s="35" t="s">
        <v>3552</v>
      </c>
      <c r="E372" s="35" t="s">
        <v>3552</v>
      </c>
      <c r="F372" s="35" t="s">
        <v>3552</v>
      </c>
      <c r="G372" s="35" t="s">
        <v>3552</v>
      </c>
      <c r="H372" s="35" t="s">
        <v>3552</v>
      </c>
      <c r="I372" s="35" t="s">
        <v>3552</v>
      </c>
      <c r="J372" s="35" t="s">
        <v>3552</v>
      </c>
      <c r="K372" s="35" t="s">
        <v>3552</v>
      </c>
      <c r="L372" s="35" t="s">
        <v>3552</v>
      </c>
      <c r="M372" s="35" t="s">
        <v>3552</v>
      </c>
      <c r="N372" s="35" t="s">
        <v>3552</v>
      </c>
      <c r="O372" s="35" t="s">
        <v>3552</v>
      </c>
    </row>
    <row r="373" customFormat="false" ht="12.75" hidden="false" customHeight="true" outlineLevel="0" collapsed="false">
      <c r="A373" s="35" t="n">
        <v>66</v>
      </c>
      <c r="B373" s="35" t="s">
        <v>3552</v>
      </c>
      <c r="C373" s="35" t="s">
        <v>3552</v>
      </c>
      <c r="D373" s="35" t="s">
        <v>3552</v>
      </c>
      <c r="E373" s="35" t="s">
        <v>3552</v>
      </c>
      <c r="F373" s="35" t="s">
        <v>3552</v>
      </c>
      <c r="G373" s="35" t="s">
        <v>3552</v>
      </c>
      <c r="H373" s="35" t="s">
        <v>3552</v>
      </c>
      <c r="I373" s="35" t="s">
        <v>3552</v>
      </c>
      <c r="J373" s="35" t="s">
        <v>3552</v>
      </c>
      <c r="K373" s="35" t="s">
        <v>3552</v>
      </c>
      <c r="L373" s="35" t="s">
        <v>3552</v>
      </c>
      <c r="M373" s="35" t="s">
        <v>3552</v>
      </c>
      <c r="N373" s="35" t="s">
        <v>3552</v>
      </c>
      <c r="O373" s="35" t="s">
        <v>3552</v>
      </c>
    </row>
    <row r="374" customFormat="false" ht="12.75" hidden="false" customHeight="true" outlineLevel="0" collapsed="false">
      <c r="A374" s="35" t="n">
        <v>67</v>
      </c>
      <c r="B374" s="35" t="s">
        <v>3552</v>
      </c>
      <c r="C374" s="35" t="s">
        <v>3552</v>
      </c>
      <c r="D374" s="35" t="s">
        <v>3552</v>
      </c>
      <c r="E374" s="35" t="s">
        <v>3552</v>
      </c>
      <c r="F374" s="35" t="s">
        <v>3552</v>
      </c>
      <c r="G374" s="35" t="s">
        <v>3552</v>
      </c>
      <c r="H374" s="35" t="s">
        <v>3552</v>
      </c>
      <c r="I374" s="35" t="s">
        <v>3552</v>
      </c>
      <c r="J374" s="35" t="s">
        <v>3552</v>
      </c>
      <c r="K374" s="35" t="s">
        <v>3552</v>
      </c>
      <c r="L374" s="35" t="s">
        <v>3552</v>
      </c>
      <c r="M374" s="35" t="s">
        <v>3552</v>
      </c>
      <c r="N374" s="35" t="s">
        <v>3552</v>
      </c>
      <c r="O374" s="35" t="s">
        <v>3552</v>
      </c>
    </row>
    <row r="375" customFormat="false" ht="12.75" hidden="false" customHeight="true" outlineLevel="0" collapsed="false">
      <c r="A375" s="35" t="n">
        <v>68</v>
      </c>
      <c r="B375" s="35" t="s">
        <v>3552</v>
      </c>
      <c r="C375" s="35" t="s">
        <v>3552</v>
      </c>
      <c r="D375" s="35" t="s">
        <v>3552</v>
      </c>
      <c r="E375" s="35" t="s">
        <v>3552</v>
      </c>
      <c r="F375" s="35" t="s">
        <v>3552</v>
      </c>
      <c r="G375" s="35" t="s">
        <v>3552</v>
      </c>
      <c r="H375" s="35" t="s">
        <v>3552</v>
      </c>
      <c r="I375" s="35" t="s">
        <v>3552</v>
      </c>
      <c r="J375" s="35" t="s">
        <v>3552</v>
      </c>
      <c r="K375" s="35" t="s">
        <v>3552</v>
      </c>
      <c r="L375" s="35" t="s">
        <v>3552</v>
      </c>
      <c r="M375" s="35" t="s">
        <v>3552</v>
      </c>
      <c r="N375" s="35" t="s">
        <v>3552</v>
      </c>
      <c r="O375" s="35" t="s">
        <v>3552</v>
      </c>
    </row>
    <row r="376" customFormat="false" ht="12.75" hidden="false" customHeight="true" outlineLevel="0" collapsed="false">
      <c r="A376" s="35" t="n">
        <v>69</v>
      </c>
      <c r="B376" s="35" t="s">
        <v>3552</v>
      </c>
      <c r="C376" s="35" t="s">
        <v>3552</v>
      </c>
      <c r="D376" s="35" t="s">
        <v>3552</v>
      </c>
      <c r="E376" s="35" t="s">
        <v>3552</v>
      </c>
      <c r="F376" s="35" t="s">
        <v>3552</v>
      </c>
      <c r="G376" s="35" t="s">
        <v>3552</v>
      </c>
      <c r="H376" s="35" t="s">
        <v>3552</v>
      </c>
      <c r="I376" s="35" t="s">
        <v>3552</v>
      </c>
      <c r="J376" s="35" t="s">
        <v>3552</v>
      </c>
      <c r="K376" s="35" t="s">
        <v>3552</v>
      </c>
      <c r="L376" s="35" t="s">
        <v>3552</v>
      </c>
      <c r="M376" s="35" t="s">
        <v>3552</v>
      </c>
      <c r="N376" s="35" t="s">
        <v>3552</v>
      </c>
      <c r="O376" s="35" t="s">
        <v>3552</v>
      </c>
    </row>
    <row r="377" customFormat="false" ht="12.75" hidden="false" customHeight="true" outlineLevel="0" collapsed="false">
      <c r="A377" s="35" t="n">
        <v>70</v>
      </c>
      <c r="B377" s="35" t="s">
        <v>3552</v>
      </c>
      <c r="C377" s="35" t="s">
        <v>3552</v>
      </c>
      <c r="D377" s="35" t="s">
        <v>3552</v>
      </c>
      <c r="E377" s="35" t="s">
        <v>3552</v>
      </c>
      <c r="F377" s="35" t="s">
        <v>3552</v>
      </c>
      <c r="G377" s="35" t="s">
        <v>3552</v>
      </c>
      <c r="H377" s="35" t="s">
        <v>3552</v>
      </c>
      <c r="I377" s="35" t="s">
        <v>3552</v>
      </c>
      <c r="J377" s="35" t="s">
        <v>3552</v>
      </c>
      <c r="K377" s="35" t="s">
        <v>3552</v>
      </c>
      <c r="L377" s="35" t="s">
        <v>3552</v>
      </c>
      <c r="M377" s="35" t="s">
        <v>3552</v>
      </c>
      <c r="N377" s="35" t="s">
        <v>3552</v>
      </c>
      <c r="O377" s="35" t="s">
        <v>3552</v>
      </c>
    </row>
    <row r="378" customFormat="false" ht="12.75" hidden="false" customHeight="true" outlineLevel="0" collapsed="false">
      <c r="A378" s="1" t="s">
        <v>3704</v>
      </c>
      <c r="B378" s="1" t="n">
        <v>450</v>
      </c>
      <c r="C378" s="184" t="n">
        <v>0.0037455</v>
      </c>
      <c r="D378" s="1" t="n">
        <v>67.795</v>
      </c>
      <c r="E378" s="1" t="n">
        <v>6.194</v>
      </c>
      <c r="F378" s="1" t="n">
        <v>7.87</v>
      </c>
      <c r="G378" s="1" t="n">
        <v>-27.29</v>
      </c>
      <c r="H378" s="1" t="n">
        <v>61.02</v>
      </c>
      <c r="I378" s="1" t="n">
        <v>258.3</v>
      </c>
      <c r="J378" s="1" t="n">
        <v>3.465</v>
      </c>
      <c r="K378" s="1" t="n">
        <v>5.7</v>
      </c>
      <c r="L378" s="184" t="n">
        <v>0.0134</v>
      </c>
      <c r="M378" s="1" t="n">
        <v>1</v>
      </c>
      <c r="N378" s="237" t="n">
        <v>0.442939814814815</v>
      </c>
      <c r="O378" s="1" t="n">
        <v>20240731</v>
      </c>
    </row>
    <row r="379" customFormat="false" ht="12.75" hidden="false" customHeight="true" outlineLevel="0" collapsed="false">
      <c r="A379" s="35" t="n">
        <v>72</v>
      </c>
      <c r="B379" s="35" t="s">
        <v>3552</v>
      </c>
      <c r="C379" s="35" t="s">
        <v>3552</v>
      </c>
      <c r="D379" s="35" t="s">
        <v>3552</v>
      </c>
      <c r="E379" s="35" t="s">
        <v>3552</v>
      </c>
      <c r="F379" s="35" t="s">
        <v>3552</v>
      </c>
      <c r="G379" s="35" t="s">
        <v>3552</v>
      </c>
      <c r="H379" s="35" t="s">
        <v>3552</v>
      </c>
      <c r="I379" s="35" t="s">
        <v>3552</v>
      </c>
      <c r="J379" s="35" t="s">
        <v>3552</v>
      </c>
      <c r="K379" s="35" t="s">
        <v>3552</v>
      </c>
      <c r="L379" s="35" t="s">
        <v>3552</v>
      </c>
      <c r="M379" s="35" t="s">
        <v>3552</v>
      </c>
      <c r="N379" s="35" t="s">
        <v>3552</v>
      </c>
      <c r="O379" s="35" t="s">
        <v>3552</v>
      </c>
    </row>
    <row r="380" customFormat="false" ht="12.75" hidden="false" customHeight="true" outlineLevel="0" collapsed="false">
      <c r="A380" s="35" t="n">
        <v>73</v>
      </c>
      <c r="B380" s="35" t="s">
        <v>3552</v>
      </c>
      <c r="C380" s="35" t="s">
        <v>3552</v>
      </c>
      <c r="D380" s="35" t="s">
        <v>3552</v>
      </c>
      <c r="E380" s="35" t="s">
        <v>3552</v>
      </c>
      <c r="F380" s="35" t="s">
        <v>3552</v>
      </c>
      <c r="G380" s="35" t="s">
        <v>3552</v>
      </c>
      <c r="H380" s="35" t="s">
        <v>3552</v>
      </c>
      <c r="I380" s="35" t="s">
        <v>3552</v>
      </c>
      <c r="J380" s="35" t="s">
        <v>3552</v>
      </c>
      <c r="K380" s="35" t="s">
        <v>3552</v>
      </c>
      <c r="L380" s="35" t="s">
        <v>3552</v>
      </c>
      <c r="M380" s="35" t="s">
        <v>3552</v>
      </c>
      <c r="N380" s="35" t="s">
        <v>3552</v>
      </c>
      <c r="O380" s="35" t="s">
        <v>3552</v>
      </c>
    </row>
    <row r="381" customFormat="false" ht="12.75" hidden="false" customHeight="true" outlineLevel="0" collapsed="false">
      <c r="A381" s="35" t="n">
        <v>74</v>
      </c>
      <c r="B381" s="35" t="s">
        <v>3552</v>
      </c>
      <c r="C381" s="35" t="s">
        <v>3552</v>
      </c>
      <c r="D381" s="35" t="s">
        <v>3552</v>
      </c>
      <c r="E381" s="35" t="s">
        <v>3552</v>
      </c>
      <c r="F381" s="35" t="s">
        <v>3552</v>
      </c>
      <c r="G381" s="35" t="s">
        <v>3552</v>
      </c>
      <c r="H381" s="35" t="s">
        <v>3552</v>
      </c>
      <c r="I381" s="35" t="s">
        <v>3552</v>
      </c>
      <c r="J381" s="35" t="s">
        <v>3552</v>
      </c>
      <c r="K381" s="35" t="s">
        <v>3552</v>
      </c>
      <c r="L381" s="35" t="s">
        <v>3552</v>
      </c>
      <c r="M381" s="35" t="s">
        <v>3552</v>
      </c>
      <c r="N381" s="35" t="s">
        <v>3552</v>
      </c>
      <c r="O381" s="35" t="s">
        <v>3552</v>
      </c>
    </row>
    <row r="382" customFormat="false" ht="12.75" hidden="false" customHeight="true" outlineLevel="0" collapsed="false">
      <c r="A382" s="35" t="n">
        <v>75</v>
      </c>
      <c r="B382" s="35" t="s">
        <v>3552</v>
      </c>
      <c r="C382" s="35" t="s">
        <v>3552</v>
      </c>
      <c r="D382" s="35" t="s">
        <v>3552</v>
      </c>
      <c r="E382" s="35" t="s">
        <v>3552</v>
      </c>
      <c r="F382" s="35" t="s">
        <v>3552</v>
      </c>
      <c r="G382" s="35" t="s">
        <v>3552</v>
      </c>
      <c r="H382" s="35" t="s">
        <v>3552</v>
      </c>
      <c r="I382" s="35" t="s">
        <v>3552</v>
      </c>
      <c r="J382" s="35" t="s">
        <v>3552</v>
      </c>
      <c r="K382" s="35" t="s">
        <v>3552</v>
      </c>
      <c r="L382" s="35" t="s">
        <v>3552</v>
      </c>
      <c r="M382" s="35" t="s">
        <v>3552</v>
      </c>
      <c r="N382" s="35" t="s">
        <v>3552</v>
      </c>
      <c r="O382" s="35" t="s">
        <v>3552</v>
      </c>
    </row>
    <row r="383" customFormat="false" ht="12.75" hidden="false" customHeight="true" outlineLevel="0" collapsed="false">
      <c r="A383" s="35" t="n">
        <v>76</v>
      </c>
      <c r="B383" s="35" t="s">
        <v>3552</v>
      </c>
      <c r="C383" s="35" t="s">
        <v>3552</v>
      </c>
      <c r="D383" s="35" t="s">
        <v>3552</v>
      </c>
      <c r="E383" s="35" t="s">
        <v>3552</v>
      </c>
      <c r="F383" s="35" t="s">
        <v>3552</v>
      </c>
      <c r="G383" s="35" t="s">
        <v>3552</v>
      </c>
      <c r="H383" s="35" t="s">
        <v>3552</v>
      </c>
      <c r="I383" s="35" t="s">
        <v>3552</v>
      </c>
      <c r="J383" s="35" t="s">
        <v>3552</v>
      </c>
      <c r="K383" s="35" t="s">
        <v>3552</v>
      </c>
      <c r="L383" s="35" t="s">
        <v>3552</v>
      </c>
      <c r="M383" s="35" t="s">
        <v>3552</v>
      </c>
      <c r="N383" s="35" t="s">
        <v>3552</v>
      </c>
      <c r="O383" s="35" t="s">
        <v>3552</v>
      </c>
    </row>
    <row r="384" customFormat="false" ht="12.75" hidden="false" customHeight="true" outlineLevel="0" collapsed="false">
      <c r="A384" s="35" t="n">
        <v>77</v>
      </c>
      <c r="B384" s="35" t="s">
        <v>3552</v>
      </c>
      <c r="C384" s="35" t="s">
        <v>3552</v>
      </c>
      <c r="D384" s="35" t="s">
        <v>3552</v>
      </c>
      <c r="E384" s="35" t="s">
        <v>3552</v>
      </c>
      <c r="F384" s="35" t="s">
        <v>3552</v>
      </c>
      <c r="G384" s="35" t="s">
        <v>3552</v>
      </c>
      <c r="H384" s="35" t="s">
        <v>3552</v>
      </c>
      <c r="I384" s="35" t="s">
        <v>3552</v>
      </c>
      <c r="J384" s="35" t="s">
        <v>3552</v>
      </c>
      <c r="K384" s="35" t="s">
        <v>3552</v>
      </c>
      <c r="L384" s="35" t="s">
        <v>3552</v>
      </c>
      <c r="M384" s="35" t="s">
        <v>3552</v>
      </c>
      <c r="N384" s="35" t="s">
        <v>3552</v>
      </c>
      <c r="O384" s="35" t="s">
        <v>3552</v>
      </c>
    </row>
    <row r="385" customFormat="false" ht="12.75" hidden="false" customHeight="true" outlineLevel="0" collapsed="false">
      <c r="A385" s="35" t="n">
        <v>78</v>
      </c>
      <c r="B385" s="35" t="s">
        <v>3552</v>
      </c>
      <c r="C385" s="35" t="s">
        <v>3552</v>
      </c>
      <c r="D385" s="35" t="s">
        <v>3552</v>
      </c>
      <c r="E385" s="35" t="s">
        <v>3552</v>
      </c>
      <c r="F385" s="35" t="s">
        <v>3552</v>
      </c>
      <c r="G385" s="35" t="s">
        <v>3552</v>
      </c>
      <c r="H385" s="35" t="s">
        <v>3552</v>
      </c>
      <c r="I385" s="35" t="s">
        <v>3552</v>
      </c>
      <c r="J385" s="35" t="s">
        <v>3552</v>
      </c>
      <c r="K385" s="35" t="s">
        <v>3552</v>
      </c>
      <c r="L385" s="35" t="s">
        <v>3552</v>
      </c>
      <c r="M385" s="35" t="s">
        <v>3552</v>
      </c>
      <c r="N385" s="35" t="s">
        <v>3552</v>
      </c>
      <c r="O385" s="35" t="s">
        <v>3552</v>
      </c>
    </row>
    <row r="386" customFormat="false" ht="12.75" hidden="false" customHeight="true" outlineLevel="0" collapsed="false">
      <c r="A386" s="1" t="s">
        <v>3705</v>
      </c>
      <c r="B386" s="1" t="n">
        <v>450</v>
      </c>
      <c r="C386" s="184" t="n">
        <v>0.0037455</v>
      </c>
      <c r="D386" s="1" t="n">
        <v>157.557</v>
      </c>
      <c r="E386" s="1" t="n">
        <v>19.234</v>
      </c>
      <c r="F386" s="1" t="n">
        <v>9.01</v>
      </c>
      <c r="G386" s="1" t="n">
        <v>-24.26</v>
      </c>
      <c r="H386" s="1" t="n">
        <v>141.81</v>
      </c>
      <c r="I386" s="1" t="n">
        <v>258.6</v>
      </c>
      <c r="J386" s="1" t="n">
        <v>8.312</v>
      </c>
      <c r="K386" s="1" t="n">
        <v>5.9</v>
      </c>
      <c r="L386" s="184" t="n">
        <v>0.0321</v>
      </c>
      <c r="M386" s="1" t="n">
        <v>1</v>
      </c>
      <c r="N386" s="237" t="n">
        <v>0.533101851851852</v>
      </c>
      <c r="O386" s="1" t="n">
        <v>20240731</v>
      </c>
    </row>
    <row r="387" customFormat="false" ht="12.75" hidden="false" customHeight="true" outlineLevel="0" collapsed="false">
      <c r="A387" s="35" t="n">
        <v>80</v>
      </c>
      <c r="B387" s="35" t="s">
        <v>3552</v>
      </c>
      <c r="C387" s="35" t="s">
        <v>3552</v>
      </c>
      <c r="D387" s="35" t="s">
        <v>3552</v>
      </c>
      <c r="E387" s="35" t="s">
        <v>3552</v>
      </c>
      <c r="F387" s="35" t="s">
        <v>3552</v>
      </c>
      <c r="G387" s="35" t="s">
        <v>3552</v>
      </c>
      <c r="H387" s="35" t="s">
        <v>3552</v>
      </c>
      <c r="I387" s="35" t="s">
        <v>3552</v>
      </c>
      <c r="J387" s="35" t="s">
        <v>3552</v>
      </c>
      <c r="K387" s="35" t="s">
        <v>3552</v>
      </c>
      <c r="L387" s="35" t="s">
        <v>3552</v>
      </c>
      <c r="M387" s="35" t="s">
        <v>3552</v>
      </c>
      <c r="N387" s="35" t="s">
        <v>3552</v>
      </c>
      <c r="O387" s="35" t="s">
        <v>3552</v>
      </c>
    </row>
    <row r="388" customFormat="false" ht="12.75" hidden="false" customHeight="false" outlineLevel="0" collapsed="false">
      <c r="A388" s="1" t="s">
        <v>3706</v>
      </c>
      <c r="B388" s="1" t="n">
        <v>450</v>
      </c>
      <c r="C388" s="184" t="n">
        <v>0.0037455</v>
      </c>
      <c r="D388" s="1" t="n">
        <v>177.476</v>
      </c>
      <c r="E388" s="1" t="n">
        <v>13.168</v>
      </c>
      <c r="F388" s="1" t="n">
        <v>6.29</v>
      </c>
      <c r="G388" s="1" t="n">
        <v>-20.71</v>
      </c>
      <c r="H388" s="1" t="n">
        <v>159.73</v>
      </c>
      <c r="I388" s="1" t="n">
        <v>253.2</v>
      </c>
      <c r="J388" s="1" t="n">
        <v>8.716</v>
      </c>
      <c r="K388" s="1" t="n">
        <v>5.05</v>
      </c>
      <c r="L388" s="184" t="n">
        <v>0.0344</v>
      </c>
      <c r="M388" s="1" t="n">
        <v>10</v>
      </c>
      <c r="N388" s="237" t="n">
        <v>0.563819444444444</v>
      </c>
      <c r="O388" s="1" t="n">
        <v>20240924</v>
      </c>
    </row>
    <row r="389" customFormat="false" ht="12.75" hidden="false" customHeight="false" outlineLevel="0" collapsed="false">
      <c r="A389" s="1" t="s">
        <v>3707</v>
      </c>
      <c r="B389" s="1" t="n">
        <v>450</v>
      </c>
      <c r="C389" s="184" t="n">
        <v>0.0037455</v>
      </c>
      <c r="D389" s="1" t="n">
        <v>221.635</v>
      </c>
      <c r="E389" s="1" t="n">
        <v>25.299</v>
      </c>
      <c r="F389" s="1" t="n">
        <v>9.16</v>
      </c>
      <c r="G389" s="1" t="n">
        <v>-25.18</v>
      </c>
      <c r="H389" s="1" t="n">
        <v>199.48</v>
      </c>
      <c r="I389" s="1" t="n">
        <v>268.1</v>
      </c>
      <c r="J389" s="1" t="n">
        <v>10.498</v>
      </c>
      <c r="K389" s="1" t="n">
        <v>5.03</v>
      </c>
      <c r="L389" s="184" t="n">
        <v>0.0391</v>
      </c>
      <c r="M389" s="1" t="n">
        <v>1</v>
      </c>
      <c r="N389" s="237" t="n">
        <v>0.585115740740741</v>
      </c>
      <c r="O389" s="1" t="n">
        <v>20240924</v>
      </c>
    </row>
    <row r="390" customFormat="false" ht="12.75" hidden="false" customHeight="true" outlineLevel="0" collapsed="false">
      <c r="A390" s="35" t="n">
        <v>83</v>
      </c>
      <c r="B390" s="35" t="s">
        <v>3552</v>
      </c>
      <c r="C390" s="35" t="s">
        <v>3552</v>
      </c>
      <c r="D390" s="35" t="s">
        <v>3552</v>
      </c>
      <c r="E390" s="35" t="s">
        <v>3552</v>
      </c>
      <c r="F390" s="35" t="s">
        <v>3552</v>
      </c>
      <c r="G390" s="35" t="s">
        <v>3552</v>
      </c>
      <c r="H390" s="35" t="s">
        <v>3552</v>
      </c>
      <c r="I390" s="35" t="s">
        <v>3552</v>
      </c>
      <c r="J390" s="35" t="s">
        <v>3552</v>
      </c>
      <c r="K390" s="35" t="s">
        <v>3552</v>
      </c>
      <c r="L390" s="35" t="s">
        <v>3552</v>
      </c>
      <c r="M390" s="35" t="s">
        <v>3552</v>
      </c>
      <c r="N390" s="35" t="s">
        <v>3552</v>
      </c>
      <c r="O390" s="35" t="s">
        <v>3552</v>
      </c>
    </row>
    <row r="391" customFormat="false" ht="12.75" hidden="false" customHeight="true" outlineLevel="0" collapsed="false">
      <c r="A391" s="35" t="n">
        <v>84</v>
      </c>
      <c r="B391" s="35" t="s">
        <v>3552</v>
      </c>
      <c r="C391" s="35" t="s">
        <v>3552</v>
      </c>
      <c r="D391" s="35" t="s">
        <v>3552</v>
      </c>
      <c r="E391" s="35" t="s">
        <v>3552</v>
      </c>
      <c r="F391" s="35" t="s">
        <v>3552</v>
      </c>
      <c r="G391" s="35" t="s">
        <v>3552</v>
      </c>
      <c r="H391" s="35" t="s">
        <v>3552</v>
      </c>
      <c r="I391" s="35" t="s">
        <v>3552</v>
      </c>
      <c r="J391" s="35" t="s">
        <v>3552</v>
      </c>
      <c r="K391" s="35" t="s">
        <v>3552</v>
      </c>
      <c r="L391" s="35" t="s">
        <v>3552</v>
      </c>
      <c r="M391" s="35" t="s">
        <v>3552</v>
      </c>
      <c r="N391" s="35" t="s">
        <v>3552</v>
      </c>
      <c r="O391" s="35" t="s">
        <v>3552</v>
      </c>
    </row>
    <row r="392" customFormat="false" ht="12.75" hidden="false" customHeight="true" outlineLevel="0" collapsed="false">
      <c r="A392" s="35" t="n">
        <v>85</v>
      </c>
      <c r="B392" s="35" t="s">
        <v>3552</v>
      </c>
      <c r="C392" s="35" t="s">
        <v>3552</v>
      </c>
      <c r="D392" s="35" t="s">
        <v>3552</v>
      </c>
      <c r="E392" s="35" t="s">
        <v>3552</v>
      </c>
      <c r="F392" s="35" t="s">
        <v>3552</v>
      </c>
      <c r="G392" s="35" t="s">
        <v>3552</v>
      </c>
      <c r="H392" s="35" t="s">
        <v>3552</v>
      </c>
      <c r="I392" s="35" t="s">
        <v>3552</v>
      </c>
      <c r="J392" s="35" t="s">
        <v>3552</v>
      </c>
      <c r="K392" s="35" t="s">
        <v>3552</v>
      </c>
      <c r="L392" s="35" t="s">
        <v>3552</v>
      </c>
      <c r="M392" s="35" t="s">
        <v>3552</v>
      </c>
      <c r="N392" s="35" t="s">
        <v>3552</v>
      </c>
      <c r="O392" s="35" t="s">
        <v>3552</v>
      </c>
    </row>
    <row r="393" customFormat="false" ht="12.75" hidden="false" customHeight="true" outlineLevel="0" collapsed="false">
      <c r="A393" s="35" t="n">
        <v>86</v>
      </c>
      <c r="B393" s="35" t="s">
        <v>3552</v>
      </c>
      <c r="C393" s="35" t="s">
        <v>3552</v>
      </c>
      <c r="D393" s="35" t="s">
        <v>3552</v>
      </c>
      <c r="E393" s="35" t="s">
        <v>3552</v>
      </c>
      <c r="F393" s="35" t="s">
        <v>3552</v>
      </c>
      <c r="G393" s="35" t="s">
        <v>3552</v>
      </c>
      <c r="H393" s="35" t="s">
        <v>3552</v>
      </c>
      <c r="I393" s="35" t="s">
        <v>3552</v>
      </c>
      <c r="J393" s="35" t="s">
        <v>3552</v>
      </c>
      <c r="K393" s="35" t="s">
        <v>3552</v>
      </c>
      <c r="L393" s="35" t="s">
        <v>3552</v>
      </c>
      <c r="M393" s="35" t="s">
        <v>3552</v>
      </c>
      <c r="N393" s="35" t="s">
        <v>3552</v>
      </c>
      <c r="O393" s="35" t="s">
        <v>3552</v>
      </c>
    </row>
    <row r="394" customFormat="false" ht="12.75" hidden="false" customHeight="true" outlineLevel="0" collapsed="false">
      <c r="A394" s="235" t="s">
        <v>3708</v>
      </c>
      <c r="B394" s="235" t="n">
        <v>450</v>
      </c>
      <c r="C394" s="235" t="n">
        <v>0.00423</v>
      </c>
      <c r="D394" s="235" t="n">
        <v>151.625</v>
      </c>
      <c r="E394" s="235" t="n">
        <v>20.035</v>
      </c>
      <c r="F394" s="235" t="n">
        <v>10.21</v>
      </c>
      <c r="G394" s="235" t="n">
        <v>-25.53</v>
      </c>
      <c r="H394" s="235" t="n">
        <v>136.46</v>
      </c>
      <c r="I394" s="235" t="n">
        <v>216.3</v>
      </c>
      <c r="J394" s="235" t="n">
        <v>5.139</v>
      </c>
      <c r="K394" s="235" t="n">
        <v>3.8</v>
      </c>
      <c r="L394" s="235" t="n">
        <v>0.0238</v>
      </c>
      <c r="M394" s="235" t="n">
        <v>1</v>
      </c>
      <c r="N394" s="236" t="s">
        <v>3709</v>
      </c>
      <c r="O394" s="235" t="n">
        <v>20250430</v>
      </c>
    </row>
    <row r="395" customFormat="false" ht="12.75" hidden="false" customHeight="false" outlineLevel="0" collapsed="false">
      <c r="A395" s="1" t="s">
        <v>3710</v>
      </c>
      <c r="B395" s="1" t="n">
        <v>450</v>
      </c>
      <c r="C395" s="184" t="n">
        <v>0.0037455</v>
      </c>
      <c r="D395" s="1" t="n">
        <v>57.675</v>
      </c>
      <c r="E395" s="1" t="n">
        <v>5.562</v>
      </c>
      <c r="F395" s="1" t="n">
        <v>7.93</v>
      </c>
      <c r="G395" s="1" t="n">
        <v>-23.5</v>
      </c>
      <c r="H395" s="1" t="n">
        <v>51.91</v>
      </c>
      <c r="I395" s="1" t="n">
        <v>304</v>
      </c>
      <c r="J395" s="1" t="n">
        <v>3.793</v>
      </c>
      <c r="K395" s="1" t="n">
        <v>7.03</v>
      </c>
      <c r="L395" s="184" t="n">
        <v>0.0125</v>
      </c>
      <c r="M395" s="1" t="n">
        <v>1</v>
      </c>
      <c r="N395" s="237" t="n">
        <v>0.588217592592593</v>
      </c>
      <c r="O395" s="1" t="n">
        <v>20240925</v>
      </c>
    </row>
    <row r="396" customFormat="false" ht="12.75" hidden="false" customHeight="true" outlineLevel="0" collapsed="false">
      <c r="A396" s="35" t="n">
        <v>89</v>
      </c>
      <c r="B396" s="35" t="s">
        <v>3552</v>
      </c>
      <c r="C396" s="35" t="s">
        <v>3552</v>
      </c>
      <c r="D396" s="35" t="s">
        <v>3552</v>
      </c>
      <c r="E396" s="35" t="s">
        <v>3552</v>
      </c>
      <c r="F396" s="35" t="s">
        <v>3552</v>
      </c>
      <c r="G396" s="35" t="s">
        <v>3552</v>
      </c>
      <c r="H396" s="35" t="s">
        <v>3552</v>
      </c>
      <c r="I396" s="35" t="s">
        <v>3552</v>
      </c>
      <c r="J396" s="35" t="s">
        <v>3552</v>
      </c>
      <c r="K396" s="35" t="s">
        <v>3552</v>
      </c>
      <c r="L396" s="35" t="s">
        <v>3552</v>
      </c>
      <c r="M396" s="35" t="s">
        <v>3552</v>
      </c>
      <c r="N396" s="35" t="s">
        <v>3552</v>
      </c>
      <c r="O396" s="35" t="s">
        <v>3552</v>
      </c>
    </row>
    <row r="397" customFormat="false" ht="12.75" hidden="false" customHeight="true" outlineLevel="0" collapsed="false">
      <c r="A397" s="35" t="n">
        <v>90</v>
      </c>
      <c r="B397" s="35" t="s">
        <v>3552</v>
      </c>
      <c r="C397" s="35" t="s">
        <v>3552</v>
      </c>
      <c r="D397" s="35" t="s">
        <v>3552</v>
      </c>
      <c r="E397" s="35" t="s">
        <v>3552</v>
      </c>
      <c r="F397" s="35" t="s">
        <v>3552</v>
      </c>
      <c r="G397" s="35" t="s">
        <v>3552</v>
      </c>
      <c r="H397" s="35" t="s">
        <v>3552</v>
      </c>
      <c r="I397" s="35" t="s">
        <v>3552</v>
      </c>
      <c r="J397" s="35" t="s">
        <v>3552</v>
      </c>
      <c r="K397" s="35" t="s">
        <v>3552</v>
      </c>
      <c r="L397" s="35" t="s">
        <v>3552</v>
      </c>
      <c r="M397" s="35" t="s">
        <v>3552</v>
      </c>
      <c r="N397" s="35" t="s">
        <v>3552</v>
      </c>
      <c r="O397" s="35" t="s">
        <v>3552</v>
      </c>
    </row>
    <row r="398" customFormat="false" ht="12.75" hidden="false" customHeight="true" outlineLevel="0" collapsed="false">
      <c r="A398" s="35" t="n">
        <v>91</v>
      </c>
      <c r="B398" s="35" t="s">
        <v>3552</v>
      </c>
      <c r="C398" s="35" t="s">
        <v>3552</v>
      </c>
      <c r="D398" s="35" t="s">
        <v>3552</v>
      </c>
      <c r="E398" s="35" t="s">
        <v>3552</v>
      </c>
      <c r="F398" s="35" t="s">
        <v>3552</v>
      </c>
      <c r="G398" s="35" t="s">
        <v>3552</v>
      </c>
      <c r="H398" s="35" t="s">
        <v>3552</v>
      </c>
      <c r="I398" s="35" t="s">
        <v>3552</v>
      </c>
      <c r="J398" s="35" t="s">
        <v>3552</v>
      </c>
      <c r="K398" s="35" t="s">
        <v>3552</v>
      </c>
      <c r="L398" s="35" t="s">
        <v>3552</v>
      </c>
      <c r="M398" s="35" t="s">
        <v>3552</v>
      </c>
      <c r="N398" s="35" t="s">
        <v>3552</v>
      </c>
      <c r="O398" s="35" t="s">
        <v>3552</v>
      </c>
    </row>
    <row r="399" customFormat="false" ht="12.75" hidden="false" customHeight="true" outlineLevel="0" collapsed="false">
      <c r="A399" s="35" t="n">
        <v>92</v>
      </c>
      <c r="B399" s="35" t="s">
        <v>3552</v>
      </c>
      <c r="C399" s="35" t="s">
        <v>3552</v>
      </c>
      <c r="D399" s="35" t="s">
        <v>3552</v>
      </c>
      <c r="E399" s="35" t="s">
        <v>3552</v>
      </c>
      <c r="F399" s="35" t="s">
        <v>3552</v>
      </c>
      <c r="G399" s="35" t="s">
        <v>3552</v>
      </c>
      <c r="H399" s="35" t="s">
        <v>3552</v>
      </c>
      <c r="I399" s="35" t="s">
        <v>3552</v>
      </c>
      <c r="J399" s="35" t="s">
        <v>3552</v>
      </c>
      <c r="K399" s="35" t="s">
        <v>3552</v>
      </c>
      <c r="L399" s="35" t="s">
        <v>3552</v>
      </c>
      <c r="M399" s="35" t="s">
        <v>3552</v>
      </c>
      <c r="N399" s="35" t="s">
        <v>3552</v>
      </c>
      <c r="O399" s="35" t="s">
        <v>3552</v>
      </c>
    </row>
    <row r="400" customFormat="false" ht="12.75" hidden="false" customHeight="false" outlineLevel="0" collapsed="false">
      <c r="A400" s="1" t="s">
        <v>3711</v>
      </c>
      <c r="B400" s="1" t="n">
        <v>450</v>
      </c>
      <c r="C400" s="184" t="n">
        <v>0.0037455</v>
      </c>
      <c r="D400" s="1" t="n">
        <v>163.339</v>
      </c>
      <c r="E400" s="1" t="n">
        <v>14.925</v>
      </c>
      <c r="F400" s="1" t="n">
        <v>7.1</v>
      </c>
      <c r="G400" s="1" t="n">
        <v>-23.47</v>
      </c>
      <c r="H400" s="1" t="n">
        <v>147.01</v>
      </c>
      <c r="I400" s="1" t="n">
        <v>258.8</v>
      </c>
      <c r="J400" s="1" t="n">
        <v>7.813</v>
      </c>
      <c r="K400" s="1" t="n">
        <v>5.03</v>
      </c>
      <c r="L400" s="184" t="n">
        <v>0.0302</v>
      </c>
      <c r="M400" s="1" t="n">
        <v>1</v>
      </c>
      <c r="N400" s="237" t="n">
        <v>0.628773148148148</v>
      </c>
      <c r="O400" s="1" t="n">
        <v>20240925</v>
      </c>
    </row>
    <row r="401" customFormat="false" ht="12.75" hidden="false" customHeight="true" outlineLevel="0" collapsed="false">
      <c r="A401" s="35" t="n">
        <v>94</v>
      </c>
      <c r="B401" s="35" t="s">
        <v>3552</v>
      </c>
      <c r="C401" s="35" t="s">
        <v>3552</v>
      </c>
      <c r="D401" s="35" t="s">
        <v>3552</v>
      </c>
      <c r="E401" s="35" t="s">
        <v>3552</v>
      </c>
      <c r="F401" s="35" t="s">
        <v>3552</v>
      </c>
      <c r="G401" s="35" t="s">
        <v>3552</v>
      </c>
      <c r="H401" s="35" t="s">
        <v>3552</v>
      </c>
      <c r="I401" s="35" t="s">
        <v>3552</v>
      </c>
      <c r="J401" s="35" t="s">
        <v>3552</v>
      </c>
      <c r="K401" s="35" t="s">
        <v>3552</v>
      </c>
      <c r="L401" s="35" t="s">
        <v>3552</v>
      </c>
      <c r="M401" s="35" t="s">
        <v>3552</v>
      </c>
      <c r="N401" s="35" t="s">
        <v>3552</v>
      </c>
      <c r="O401" s="35" t="s">
        <v>3552</v>
      </c>
    </row>
    <row r="402" customFormat="false" ht="12.75" hidden="false" customHeight="true" outlineLevel="0" collapsed="false">
      <c r="A402" s="35" t="n">
        <v>95</v>
      </c>
      <c r="B402" s="35" t="s">
        <v>3552</v>
      </c>
      <c r="C402" s="35" t="s">
        <v>3552</v>
      </c>
      <c r="D402" s="35" t="s">
        <v>3552</v>
      </c>
      <c r="E402" s="35" t="s">
        <v>3552</v>
      </c>
      <c r="F402" s="35" t="s">
        <v>3552</v>
      </c>
      <c r="G402" s="35" t="s">
        <v>3552</v>
      </c>
      <c r="H402" s="35" t="s">
        <v>3552</v>
      </c>
      <c r="I402" s="35" t="s">
        <v>3552</v>
      </c>
      <c r="J402" s="35" t="s">
        <v>3552</v>
      </c>
      <c r="K402" s="35" t="s">
        <v>3552</v>
      </c>
      <c r="L402" s="35" t="s">
        <v>3552</v>
      </c>
      <c r="M402" s="35" t="s">
        <v>3552</v>
      </c>
      <c r="N402" s="35" t="s">
        <v>3552</v>
      </c>
      <c r="O402" s="35" t="s">
        <v>3552</v>
      </c>
    </row>
    <row r="403" customFormat="false" ht="12.75" hidden="false" customHeight="true" outlineLevel="0" collapsed="false">
      <c r="A403" s="235" t="s">
        <v>3712</v>
      </c>
      <c r="B403" s="235" t="n">
        <v>450</v>
      </c>
      <c r="C403" s="235" t="n">
        <v>0.00397</v>
      </c>
      <c r="D403" s="235" t="n">
        <v>107.834</v>
      </c>
      <c r="E403" s="235" t="n">
        <v>14.499</v>
      </c>
      <c r="F403" s="235" t="n">
        <v>9.48</v>
      </c>
      <c r="G403" s="235" t="n">
        <v>-24.35</v>
      </c>
      <c r="H403" s="235" t="n">
        <v>97.05</v>
      </c>
      <c r="I403" s="235" t="n">
        <v>237.5</v>
      </c>
      <c r="J403" s="235" t="n">
        <v>4.738</v>
      </c>
      <c r="K403" s="235" t="n">
        <v>4.9</v>
      </c>
      <c r="L403" s="235" t="n">
        <v>0.0199</v>
      </c>
      <c r="M403" s="235" t="n">
        <v>1</v>
      </c>
      <c r="N403" s="236" t="s">
        <v>3713</v>
      </c>
      <c r="O403" s="235" t="n">
        <v>20250507</v>
      </c>
    </row>
    <row r="404" customFormat="false" ht="12.75" hidden="false" customHeight="false" outlineLevel="0" collapsed="false">
      <c r="A404" s="1" t="s">
        <v>3714</v>
      </c>
      <c r="B404" s="1" t="n">
        <v>450</v>
      </c>
      <c r="C404" s="184" t="n">
        <v>0.0037455</v>
      </c>
      <c r="D404" s="1" t="n">
        <v>83.632</v>
      </c>
      <c r="E404" s="1" t="n">
        <v>8.567</v>
      </c>
      <c r="F404" s="1" t="n">
        <v>8.62</v>
      </c>
      <c r="G404" s="1" t="n">
        <v>-25.06</v>
      </c>
      <c r="H404" s="1" t="n">
        <v>75.27</v>
      </c>
      <c r="I404" s="1" t="n">
        <v>274.5</v>
      </c>
      <c r="J404" s="1" t="n">
        <v>4.047</v>
      </c>
      <c r="K404" s="1" t="n">
        <v>5.04</v>
      </c>
      <c r="L404" s="184" t="n">
        <v>0.0147</v>
      </c>
      <c r="M404" s="1" t="n">
        <v>1</v>
      </c>
      <c r="N404" s="237" t="n">
        <v>0.582592592592593</v>
      </c>
      <c r="O404" s="1" t="n">
        <v>20240930</v>
      </c>
    </row>
    <row r="405" customFormat="false" ht="12.75" hidden="false" customHeight="true" outlineLevel="0" collapsed="false">
      <c r="A405" s="35" t="n">
        <v>98</v>
      </c>
      <c r="B405" s="35" t="s">
        <v>3552</v>
      </c>
      <c r="C405" s="35" t="s">
        <v>3552</v>
      </c>
      <c r="D405" s="35" t="s">
        <v>3552</v>
      </c>
      <c r="E405" s="35" t="s">
        <v>3552</v>
      </c>
      <c r="F405" s="35" t="s">
        <v>3552</v>
      </c>
      <c r="G405" s="35" t="s">
        <v>3552</v>
      </c>
      <c r="H405" s="35" t="s">
        <v>3552</v>
      </c>
      <c r="I405" s="35" t="s">
        <v>3552</v>
      </c>
      <c r="J405" s="35" t="s">
        <v>3552</v>
      </c>
      <c r="K405" s="35" t="s">
        <v>3552</v>
      </c>
      <c r="L405" s="35" t="s">
        <v>3552</v>
      </c>
      <c r="M405" s="35" t="s">
        <v>3552</v>
      </c>
      <c r="N405" s="35" t="s">
        <v>3552</v>
      </c>
      <c r="O405" s="35" t="s">
        <v>3552</v>
      </c>
    </row>
    <row r="406" customFormat="false" ht="12.75" hidden="false" customHeight="true" outlineLevel="0" collapsed="false">
      <c r="A406" s="35" t="n">
        <v>99</v>
      </c>
      <c r="B406" s="35" t="s">
        <v>3552</v>
      </c>
      <c r="C406" s="35" t="s">
        <v>3552</v>
      </c>
      <c r="D406" s="35" t="s">
        <v>3552</v>
      </c>
      <c r="E406" s="35" t="s">
        <v>3552</v>
      </c>
      <c r="F406" s="35" t="s">
        <v>3552</v>
      </c>
      <c r="G406" s="35" t="s">
        <v>3552</v>
      </c>
      <c r="H406" s="35" t="s">
        <v>3552</v>
      </c>
      <c r="I406" s="35" t="s">
        <v>3552</v>
      </c>
      <c r="J406" s="35" t="s">
        <v>3552</v>
      </c>
      <c r="K406" s="35" t="s">
        <v>3552</v>
      </c>
      <c r="L406" s="35" t="s">
        <v>3552</v>
      </c>
      <c r="M406" s="35" t="s">
        <v>3552</v>
      </c>
      <c r="N406" s="35" t="s">
        <v>3552</v>
      </c>
      <c r="O406" s="35" t="s">
        <v>3552</v>
      </c>
    </row>
    <row r="407" customFormat="false" ht="12.75" hidden="false" customHeight="false" outlineLevel="0" collapsed="false">
      <c r="A407" s="1" t="s">
        <v>3715</v>
      </c>
      <c r="B407" s="1" t="n">
        <v>450</v>
      </c>
      <c r="C407" s="184" t="n">
        <v>0.0037455</v>
      </c>
      <c r="D407" s="1" t="n">
        <v>62.528</v>
      </c>
      <c r="E407" s="1" t="n">
        <v>6.534</v>
      </c>
      <c r="F407" s="1" t="n">
        <v>9.53</v>
      </c>
      <c r="G407" s="1" t="n">
        <v>-28.52</v>
      </c>
      <c r="H407" s="1" t="n">
        <v>56.27</v>
      </c>
      <c r="I407" s="1" t="n">
        <v>261.4</v>
      </c>
      <c r="J407" s="1" t="n">
        <v>2.525</v>
      </c>
      <c r="K407" s="1" t="n">
        <v>4.05</v>
      </c>
      <c r="L407" s="184" t="n">
        <v>0.00966</v>
      </c>
      <c r="M407" s="1" t="n">
        <v>1</v>
      </c>
      <c r="N407" s="237" t="n">
        <v>0.593472222222222</v>
      </c>
      <c r="O407" s="1" t="n">
        <v>20241001</v>
      </c>
    </row>
    <row r="408" customFormat="false" ht="12.75" hidden="false" customHeight="true" outlineLevel="0" collapsed="false">
      <c r="A408" s="233"/>
      <c r="B408" s="233"/>
      <c r="C408" s="233"/>
      <c r="D408" s="233"/>
      <c r="E408" s="233"/>
      <c r="F408" s="233"/>
      <c r="G408" s="233"/>
      <c r="H408" s="233"/>
      <c r="I408" s="233"/>
      <c r="J408" s="233"/>
      <c r="K408" s="233"/>
      <c r="L408" s="233"/>
      <c r="M408" s="233"/>
      <c r="N408" s="233"/>
      <c r="O408" s="233"/>
      <c r="P408" s="233"/>
    </row>
    <row r="409" customFormat="false" ht="12.75" hidden="false" customHeight="true" outlineLevel="0" collapsed="false">
      <c r="A409" s="188" t="n">
        <v>0.2</v>
      </c>
    </row>
    <row r="410" customFormat="false" ht="12.75" hidden="false" customHeight="true" outlineLevel="0" collapsed="false">
      <c r="A410" s="235" t="s">
        <v>3716</v>
      </c>
      <c r="B410" s="235" t="n">
        <v>450</v>
      </c>
      <c r="C410" s="235" t="n">
        <v>0.004</v>
      </c>
      <c r="D410" s="235" t="n">
        <v>113.036</v>
      </c>
      <c r="E410" s="235" t="n">
        <v>10.75</v>
      </c>
      <c r="F410" s="235" t="n">
        <v>7.75</v>
      </c>
      <c r="G410" s="235" t="n">
        <v>-23.06</v>
      </c>
      <c r="H410" s="235" t="n">
        <v>101.73</v>
      </c>
      <c r="I410" s="235" t="n">
        <v>264.4</v>
      </c>
      <c r="J410" s="235" t="n">
        <v>5.717</v>
      </c>
      <c r="K410" s="235" t="n">
        <v>5.6</v>
      </c>
      <c r="L410" s="235" t="n">
        <v>0.0216</v>
      </c>
      <c r="M410" s="235" t="n">
        <v>1</v>
      </c>
      <c r="N410" s="236" t="s">
        <v>3717</v>
      </c>
      <c r="O410" s="235" t="n">
        <v>20250506</v>
      </c>
    </row>
    <row r="411" customFormat="false" ht="12.75" hidden="false" customHeight="true" outlineLevel="0" collapsed="false">
      <c r="A411" s="185" t="n">
        <v>2</v>
      </c>
      <c r="B411" s="35" t="s">
        <v>3552</v>
      </c>
      <c r="C411" s="35" t="s">
        <v>3552</v>
      </c>
      <c r="D411" s="35" t="s">
        <v>3552</v>
      </c>
      <c r="E411" s="35" t="s">
        <v>3552</v>
      </c>
      <c r="F411" s="35" t="s">
        <v>3552</v>
      </c>
      <c r="G411" s="35" t="s">
        <v>3552</v>
      </c>
      <c r="H411" s="35" t="s">
        <v>3552</v>
      </c>
      <c r="I411" s="35" t="s">
        <v>3552</v>
      </c>
      <c r="J411" s="35" t="s">
        <v>3552</v>
      </c>
      <c r="K411" s="35" t="s">
        <v>3552</v>
      </c>
      <c r="L411" s="35" t="s">
        <v>3552</v>
      </c>
      <c r="M411" s="35" t="s">
        <v>3552</v>
      </c>
      <c r="N411" s="35" t="s">
        <v>3552</v>
      </c>
      <c r="O411" s="35" t="s">
        <v>3552</v>
      </c>
    </row>
    <row r="412" customFormat="false" ht="12.75" hidden="false" customHeight="true" outlineLevel="0" collapsed="false">
      <c r="A412" s="185" t="n">
        <v>3</v>
      </c>
      <c r="B412" s="35" t="s">
        <v>3552</v>
      </c>
      <c r="C412" s="35" t="s">
        <v>3552</v>
      </c>
      <c r="D412" s="35" t="s">
        <v>3552</v>
      </c>
      <c r="E412" s="35" t="s">
        <v>3552</v>
      </c>
      <c r="F412" s="35" t="s">
        <v>3552</v>
      </c>
      <c r="G412" s="35" t="s">
        <v>3552</v>
      </c>
      <c r="H412" s="35" t="s">
        <v>3552</v>
      </c>
      <c r="I412" s="35" t="s">
        <v>3552</v>
      </c>
      <c r="J412" s="35" t="s">
        <v>3552</v>
      </c>
      <c r="K412" s="35" t="s">
        <v>3552</v>
      </c>
      <c r="L412" s="35" t="s">
        <v>3552</v>
      </c>
      <c r="M412" s="35" t="s">
        <v>3552</v>
      </c>
      <c r="N412" s="35" t="s">
        <v>3552</v>
      </c>
      <c r="O412" s="35" t="s">
        <v>3552</v>
      </c>
    </row>
    <row r="413" customFormat="false" ht="12.75" hidden="false" customHeight="true" outlineLevel="0" collapsed="false">
      <c r="A413" s="185" t="n">
        <v>4</v>
      </c>
      <c r="B413" s="35" t="s">
        <v>3552</v>
      </c>
      <c r="C413" s="35" t="s">
        <v>3552</v>
      </c>
      <c r="D413" s="35" t="s">
        <v>3552</v>
      </c>
      <c r="E413" s="35" t="s">
        <v>3552</v>
      </c>
      <c r="F413" s="35" t="s">
        <v>3552</v>
      </c>
      <c r="G413" s="35" t="s">
        <v>3552</v>
      </c>
      <c r="H413" s="35" t="s">
        <v>3552</v>
      </c>
      <c r="I413" s="35" t="s">
        <v>3552</v>
      </c>
      <c r="J413" s="35" t="s">
        <v>3552</v>
      </c>
      <c r="K413" s="35" t="s">
        <v>3552</v>
      </c>
      <c r="L413" s="35" t="s">
        <v>3552</v>
      </c>
      <c r="M413" s="35" t="s">
        <v>3552</v>
      </c>
      <c r="N413" s="35" t="s">
        <v>3552</v>
      </c>
      <c r="O413" s="35" t="s">
        <v>3552</v>
      </c>
    </row>
    <row r="414" customFormat="false" ht="12.75" hidden="false" customHeight="true" outlineLevel="0" collapsed="false">
      <c r="A414" s="235" t="s">
        <v>3718</v>
      </c>
      <c r="B414" s="235" t="n">
        <v>450</v>
      </c>
      <c r="C414" s="235" t="n">
        <v>0.00397</v>
      </c>
      <c r="D414" s="235" t="n">
        <v>207.333</v>
      </c>
      <c r="E414" s="235" t="n">
        <v>18.847</v>
      </c>
      <c r="F414" s="235" t="n">
        <v>8.32</v>
      </c>
      <c r="G414" s="235" t="n">
        <v>-28.06</v>
      </c>
      <c r="H414" s="235" t="n">
        <v>186.6</v>
      </c>
      <c r="I414" s="235" t="n">
        <v>281.6</v>
      </c>
      <c r="J414" s="235" t="n">
        <v>11.032</v>
      </c>
      <c r="K414" s="235" t="n">
        <v>5.9</v>
      </c>
      <c r="L414" s="235" t="n">
        <v>0.0392</v>
      </c>
      <c r="M414" s="235" t="n">
        <v>1</v>
      </c>
      <c r="N414" s="236" t="s">
        <v>3719</v>
      </c>
      <c r="O414" s="235" t="n">
        <v>20250507</v>
      </c>
    </row>
    <row r="415" customFormat="false" ht="12.75" hidden="false" customHeight="true" outlineLevel="0" collapsed="false">
      <c r="A415" s="185" t="n">
        <v>6</v>
      </c>
      <c r="B415" s="35" t="s">
        <v>3552</v>
      </c>
      <c r="C415" s="35" t="s">
        <v>3552</v>
      </c>
      <c r="D415" s="35" t="s">
        <v>3552</v>
      </c>
      <c r="E415" s="35" t="s">
        <v>3552</v>
      </c>
      <c r="F415" s="35" t="s">
        <v>3552</v>
      </c>
      <c r="G415" s="35" t="s">
        <v>3552</v>
      </c>
      <c r="H415" s="35" t="s">
        <v>3552</v>
      </c>
      <c r="I415" s="35" t="s">
        <v>3552</v>
      </c>
      <c r="J415" s="35" t="s">
        <v>3552</v>
      </c>
      <c r="K415" s="35" t="s">
        <v>3552</v>
      </c>
      <c r="L415" s="35" t="s">
        <v>3552</v>
      </c>
      <c r="M415" s="35" t="s">
        <v>3552</v>
      </c>
      <c r="N415" s="35" t="s">
        <v>3552</v>
      </c>
      <c r="O415" s="35" t="s">
        <v>3552</v>
      </c>
    </row>
    <row r="416" customFormat="false" ht="12.75" hidden="false" customHeight="true" outlineLevel="0" collapsed="false">
      <c r="A416" s="235" t="s">
        <v>3720</v>
      </c>
      <c r="B416" s="235" t="n">
        <v>450</v>
      </c>
      <c r="C416" s="235" t="n">
        <v>0.0041</v>
      </c>
      <c r="D416" s="235" t="n">
        <v>76.741</v>
      </c>
      <c r="E416" s="235" t="n">
        <v>8.251</v>
      </c>
      <c r="F416" s="235" t="n">
        <v>8.67</v>
      </c>
      <c r="G416" s="235" t="n">
        <v>-23.62</v>
      </c>
      <c r="H416" s="235" t="n">
        <v>69.07</v>
      </c>
      <c r="I416" s="235" t="n">
        <v>228.8</v>
      </c>
      <c r="J416" s="235" t="n">
        <v>3.156</v>
      </c>
      <c r="K416" s="235" t="n">
        <v>4.6</v>
      </c>
      <c r="L416" s="235" t="n">
        <v>0.0138</v>
      </c>
      <c r="M416" s="235" t="n">
        <v>1</v>
      </c>
      <c r="N416" s="236" t="s">
        <v>3721</v>
      </c>
      <c r="O416" s="235" t="n">
        <v>20250430</v>
      </c>
    </row>
    <row r="417" customFormat="false" ht="12.75" hidden="false" customHeight="true" outlineLevel="0" collapsed="false">
      <c r="A417" s="185" t="n">
        <v>8</v>
      </c>
      <c r="B417" s="35" t="s">
        <v>3552</v>
      </c>
      <c r="C417" s="35" t="s">
        <v>3552</v>
      </c>
      <c r="D417" s="35" t="s">
        <v>3552</v>
      </c>
      <c r="E417" s="35" t="s">
        <v>3552</v>
      </c>
      <c r="F417" s="35" t="s">
        <v>3552</v>
      </c>
      <c r="G417" s="35" t="s">
        <v>3552</v>
      </c>
      <c r="H417" s="35" t="s">
        <v>3552</v>
      </c>
      <c r="I417" s="35" t="s">
        <v>3552</v>
      </c>
      <c r="J417" s="35" t="s">
        <v>3552</v>
      </c>
      <c r="K417" s="35" t="s">
        <v>3552</v>
      </c>
      <c r="L417" s="35" t="s">
        <v>3552</v>
      </c>
      <c r="M417" s="35" t="s">
        <v>3552</v>
      </c>
      <c r="N417" s="35" t="s">
        <v>3552</v>
      </c>
      <c r="O417" s="35" t="s">
        <v>3552</v>
      </c>
    </row>
    <row r="418" customFormat="false" ht="12.75" hidden="false" customHeight="true" outlineLevel="0" collapsed="false">
      <c r="A418" s="1" t="s">
        <v>3722</v>
      </c>
      <c r="B418" s="1" t="n">
        <v>450</v>
      </c>
      <c r="C418" s="184" t="n">
        <v>0.0037455</v>
      </c>
      <c r="D418" s="1" t="n">
        <v>102.405</v>
      </c>
      <c r="E418" s="1" t="n">
        <v>10.61</v>
      </c>
      <c r="F418" s="1" t="n">
        <v>8.59</v>
      </c>
      <c r="G418" s="1" t="n">
        <v>-26.73</v>
      </c>
      <c r="H418" s="1" t="n">
        <v>92.17</v>
      </c>
      <c r="I418" s="1" t="n">
        <v>253.8</v>
      </c>
      <c r="J418" s="1" t="n">
        <v>5.42</v>
      </c>
      <c r="K418" s="186" t="s">
        <v>3723</v>
      </c>
      <c r="L418" s="184" t="n">
        <v>0.0214</v>
      </c>
      <c r="M418" s="1" t="n">
        <v>1</v>
      </c>
      <c r="N418" s="186" t="s">
        <v>3724</v>
      </c>
      <c r="O418" s="1" t="n">
        <v>20240625</v>
      </c>
    </row>
    <row r="419" customFormat="false" ht="12.75" hidden="false" customHeight="true" outlineLevel="0" collapsed="false">
      <c r="A419" s="235" t="s">
        <v>3725</v>
      </c>
      <c r="B419" s="235" t="n">
        <v>450</v>
      </c>
      <c r="C419" s="235" t="n">
        <v>0.00415</v>
      </c>
      <c r="D419" s="235" t="n">
        <v>82.335</v>
      </c>
      <c r="E419" s="235" t="n">
        <v>7.53</v>
      </c>
      <c r="F419" s="235" t="n">
        <v>7.92</v>
      </c>
      <c r="G419" s="235" t="n">
        <v>-20.91</v>
      </c>
      <c r="H419" s="235" t="n">
        <v>74.1</v>
      </c>
      <c r="I419" s="235" t="n">
        <v>240.9</v>
      </c>
      <c r="J419" s="235" t="n">
        <v>3.933</v>
      </c>
      <c r="K419" s="235" t="n">
        <v>5.3</v>
      </c>
      <c r="L419" s="235" t="n">
        <v>0.0163</v>
      </c>
      <c r="M419" s="235" t="n">
        <v>1</v>
      </c>
      <c r="N419" s="236" t="s">
        <v>3726</v>
      </c>
      <c r="O419" s="235" t="n">
        <v>20250506</v>
      </c>
    </row>
    <row r="420" customFormat="false" ht="12.75" hidden="false" customHeight="true" outlineLevel="0" collapsed="false">
      <c r="A420" s="185" t="n">
        <v>11</v>
      </c>
      <c r="B420" s="35" t="s">
        <v>3552</v>
      </c>
      <c r="C420" s="35" t="s">
        <v>3552</v>
      </c>
      <c r="D420" s="35" t="s">
        <v>3552</v>
      </c>
      <c r="E420" s="35" t="s">
        <v>3552</v>
      </c>
      <c r="F420" s="35" t="s">
        <v>3552</v>
      </c>
      <c r="G420" s="35" t="s">
        <v>3552</v>
      </c>
      <c r="H420" s="35" t="s">
        <v>3552</v>
      </c>
      <c r="I420" s="35" t="s">
        <v>3552</v>
      </c>
      <c r="J420" s="35" t="s">
        <v>3552</v>
      </c>
      <c r="K420" s="35" t="s">
        <v>3552</v>
      </c>
      <c r="L420" s="35" t="s">
        <v>3552</v>
      </c>
      <c r="M420" s="35" t="s">
        <v>3552</v>
      </c>
      <c r="N420" s="35" t="s">
        <v>3552</v>
      </c>
      <c r="O420" s="35" t="s">
        <v>3552</v>
      </c>
    </row>
    <row r="421" customFormat="false" ht="12.75" hidden="false" customHeight="true" outlineLevel="0" collapsed="false">
      <c r="A421" s="235" t="s">
        <v>3727</v>
      </c>
      <c r="B421" s="235" t="n">
        <v>450</v>
      </c>
      <c r="C421" s="235" t="n">
        <v>0.00404</v>
      </c>
      <c r="D421" s="235" t="n">
        <v>131.854</v>
      </c>
      <c r="E421" s="235" t="n">
        <v>11.231</v>
      </c>
      <c r="F421" s="235" t="n">
        <v>7.58</v>
      </c>
      <c r="G421" s="235" t="n">
        <v>-25.35</v>
      </c>
      <c r="H421" s="235" t="n">
        <v>118.67</v>
      </c>
      <c r="I421" s="235" t="n">
        <v>268</v>
      </c>
      <c r="J421" s="235" t="n">
        <v>6.201</v>
      </c>
      <c r="K421" s="235" t="n">
        <v>5.2</v>
      </c>
      <c r="L421" s="235" t="n">
        <v>0.0231</v>
      </c>
      <c r="M421" s="235" t="n">
        <v>1</v>
      </c>
      <c r="N421" s="236" t="s">
        <v>3728</v>
      </c>
      <c r="O421" s="235" t="n">
        <v>20250430</v>
      </c>
    </row>
    <row r="422" customFormat="false" ht="12.75" hidden="false" customHeight="true" outlineLevel="0" collapsed="false">
      <c r="A422" s="185" t="n">
        <v>13</v>
      </c>
      <c r="B422" s="35" t="s">
        <v>3552</v>
      </c>
      <c r="C422" s="35" t="s">
        <v>3552</v>
      </c>
      <c r="D422" s="35" t="s">
        <v>3552</v>
      </c>
      <c r="E422" s="35" t="s">
        <v>3552</v>
      </c>
      <c r="F422" s="35" t="s">
        <v>3552</v>
      </c>
      <c r="G422" s="35" t="s">
        <v>3552</v>
      </c>
      <c r="H422" s="35" t="s">
        <v>3552</v>
      </c>
      <c r="I422" s="35" t="s">
        <v>3552</v>
      </c>
      <c r="J422" s="35" t="s">
        <v>3552</v>
      </c>
      <c r="K422" s="35" t="s">
        <v>3552</v>
      </c>
      <c r="L422" s="35" t="s">
        <v>3552</v>
      </c>
      <c r="M422" s="35" t="s">
        <v>3552</v>
      </c>
      <c r="N422" s="35" t="s">
        <v>3552</v>
      </c>
      <c r="O422" s="35" t="s">
        <v>3552</v>
      </c>
    </row>
    <row r="423" customFormat="false" ht="12.75" hidden="false" customHeight="true" outlineLevel="0" collapsed="false">
      <c r="A423" s="235" t="s">
        <v>3729</v>
      </c>
      <c r="B423" s="235" t="n">
        <v>450</v>
      </c>
      <c r="C423" s="235" t="n">
        <v>0.00418</v>
      </c>
      <c r="D423" s="235" t="n">
        <v>54.066</v>
      </c>
      <c r="E423" s="235" t="n">
        <v>6.116</v>
      </c>
      <c r="F423" s="235" t="n">
        <v>8.66</v>
      </c>
      <c r="G423" s="235" t="n">
        <v>-25.44</v>
      </c>
      <c r="H423" s="235" t="n">
        <v>48.66</v>
      </c>
      <c r="I423" s="235" t="n">
        <v>236</v>
      </c>
      <c r="J423" s="235" t="n">
        <v>2.21</v>
      </c>
      <c r="K423" s="235" t="n">
        <v>4.5</v>
      </c>
      <c r="L423" s="235" t="n">
        <v>0.00937</v>
      </c>
      <c r="M423" s="235" t="n">
        <v>1</v>
      </c>
      <c r="N423" s="236" t="s">
        <v>3730</v>
      </c>
      <c r="O423" s="235" t="n">
        <v>20250505</v>
      </c>
    </row>
    <row r="424" customFormat="false" ht="12.75" hidden="false" customHeight="true" outlineLevel="0" collapsed="false">
      <c r="A424" s="185" t="n">
        <v>15</v>
      </c>
      <c r="B424" s="35" t="s">
        <v>3552</v>
      </c>
      <c r="C424" s="35" t="s">
        <v>3552</v>
      </c>
      <c r="D424" s="35" t="s">
        <v>3552</v>
      </c>
      <c r="E424" s="35" t="s">
        <v>3552</v>
      </c>
      <c r="F424" s="35" t="s">
        <v>3552</v>
      </c>
      <c r="G424" s="35" t="s">
        <v>3552</v>
      </c>
      <c r="H424" s="35" t="s">
        <v>3552</v>
      </c>
      <c r="I424" s="35" t="s">
        <v>3552</v>
      </c>
      <c r="J424" s="35" t="s">
        <v>3552</v>
      </c>
      <c r="K424" s="35" t="s">
        <v>3552</v>
      </c>
      <c r="L424" s="35" t="s">
        <v>3552</v>
      </c>
      <c r="M424" s="35" t="s">
        <v>3552</v>
      </c>
      <c r="N424" s="35" t="s">
        <v>3552</v>
      </c>
      <c r="O424" s="35" t="s">
        <v>3552</v>
      </c>
    </row>
    <row r="425" customFormat="false" ht="12.75" hidden="false" customHeight="true" outlineLevel="0" collapsed="false">
      <c r="A425" s="235" t="s">
        <v>3731</v>
      </c>
      <c r="B425" s="235" t="n">
        <v>450</v>
      </c>
      <c r="C425" s="235" t="n">
        <v>0.00472</v>
      </c>
      <c r="D425" s="235" t="n">
        <v>304.818</v>
      </c>
      <c r="E425" s="235" t="n">
        <v>24.597</v>
      </c>
      <c r="F425" s="235" t="n">
        <v>7.41</v>
      </c>
      <c r="G425" s="235" t="n">
        <v>-22.87</v>
      </c>
      <c r="H425" s="235" t="n">
        <v>274.34</v>
      </c>
      <c r="I425" s="235" t="n">
        <v>250</v>
      </c>
      <c r="J425" s="235" t="n">
        <v>8.53</v>
      </c>
      <c r="K425" s="235" t="n">
        <v>3.1</v>
      </c>
      <c r="L425" s="235" t="n">
        <v>0.0341</v>
      </c>
      <c r="M425" s="235" t="n">
        <v>10</v>
      </c>
      <c r="N425" s="236" t="s">
        <v>3732</v>
      </c>
      <c r="O425" s="235" t="n">
        <v>20250428</v>
      </c>
    </row>
    <row r="426" customFormat="false" ht="12.75" hidden="false" customHeight="true" outlineLevel="0" collapsed="false">
      <c r="A426" s="1" t="n">
        <v>17</v>
      </c>
      <c r="B426" s="35" t="s">
        <v>3552</v>
      </c>
      <c r="C426" s="35" t="s">
        <v>3552</v>
      </c>
      <c r="D426" s="35" t="s">
        <v>3552</v>
      </c>
      <c r="E426" s="35" t="s">
        <v>3552</v>
      </c>
      <c r="F426" s="35" t="s">
        <v>3552</v>
      </c>
      <c r="G426" s="35" t="s">
        <v>3552</v>
      </c>
      <c r="H426" s="35" t="s">
        <v>3552</v>
      </c>
      <c r="I426" s="35" t="s">
        <v>3552</v>
      </c>
      <c r="J426" s="35" t="s">
        <v>3552</v>
      </c>
      <c r="K426" s="35" t="s">
        <v>3552</v>
      </c>
      <c r="L426" s="35" t="s">
        <v>3552</v>
      </c>
      <c r="M426" s="35" t="s">
        <v>3552</v>
      </c>
      <c r="N426" s="35" t="s">
        <v>3552</v>
      </c>
      <c r="O426" s="35" t="s">
        <v>3552</v>
      </c>
    </row>
    <row r="427" customFormat="false" ht="12.75" hidden="false" customHeight="true" outlineLevel="0" collapsed="false">
      <c r="A427" s="235" t="s">
        <v>3733</v>
      </c>
      <c r="B427" s="235" t="n">
        <v>450</v>
      </c>
      <c r="C427" s="235" t="n">
        <v>0.00415</v>
      </c>
      <c r="D427" s="235" t="n">
        <v>55.389</v>
      </c>
      <c r="E427" s="235" t="n">
        <v>6.814</v>
      </c>
      <c r="F427" s="235" t="n">
        <v>9.83</v>
      </c>
      <c r="G427" s="235" t="n">
        <v>-27.79</v>
      </c>
      <c r="H427" s="235" t="n">
        <v>49.85</v>
      </c>
      <c r="I427" s="235" t="n">
        <v>241.7</v>
      </c>
      <c r="J427" s="235" t="n">
        <v>2.527</v>
      </c>
      <c r="K427" s="235" t="n">
        <v>5.1</v>
      </c>
      <c r="L427" s="235" t="n">
        <v>0.0105</v>
      </c>
      <c r="M427" s="235" t="n">
        <v>1</v>
      </c>
      <c r="N427" s="236" t="s">
        <v>3734</v>
      </c>
      <c r="O427" s="235" t="n">
        <v>20250428</v>
      </c>
    </row>
    <row r="428" customFormat="false" ht="12.75" hidden="false" customHeight="true" outlineLevel="0" collapsed="false">
      <c r="A428" s="235" t="s">
        <v>3735</v>
      </c>
      <c r="B428" s="235" t="n">
        <v>450</v>
      </c>
      <c r="C428" s="235" t="n">
        <v>0.00401</v>
      </c>
      <c r="D428" s="235" t="n">
        <v>265.816</v>
      </c>
      <c r="E428" s="235" t="n">
        <v>26.791</v>
      </c>
      <c r="F428" s="235" t="n">
        <v>7.98</v>
      </c>
      <c r="G428" s="235" t="n">
        <v>-22.67</v>
      </c>
      <c r="H428" s="235" t="n">
        <v>239.24</v>
      </c>
      <c r="I428" s="235" t="n">
        <v>243.1</v>
      </c>
      <c r="J428" s="235" t="n">
        <v>10.297</v>
      </c>
      <c r="K428" s="235" t="n">
        <v>4.3</v>
      </c>
      <c r="L428" s="235" t="n">
        <v>0.0424</v>
      </c>
      <c r="M428" s="235" t="n">
        <v>10</v>
      </c>
      <c r="N428" s="236" t="s">
        <v>3736</v>
      </c>
      <c r="O428" s="235" t="n">
        <v>20250507</v>
      </c>
    </row>
    <row r="429" customFormat="false" ht="12.75" hidden="false" customHeight="true" outlineLevel="0" collapsed="false">
      <c r="A429" s="185" t="n">
        <v>20</v>
      </c>
      <c r="B429" s="35" t="s">
        <v>3552</v>
      </c>
      <c r="C429" s="35" t="s">
        <v>3552</v>
      </c>
      <c r="D429" s="35" t="s">
        <v>3552</v>
      </c>
      <c r="E429" s="35" t="s">
        <v>3552</v>
      </c>
      <c r="F429" s="35" t="s">
        <v>3552</v>
      </c>
      <c r="G429" s="35" t="s">
        <v>3552</v>
      </c>
      <c r="H429" s="35" t="s">
        <v>3552</v>
      </c>
      <c r="I429" s="35" t="s">
        <v>3552</v>
      </c>
      <c r="J429" s="35" t="s">
        <v>3552</v>
      </c>
      <c r="K429" s="35" t="s">
        <v>3552</v>
      </c>
      <c r="L429" s="35" t="s">
        <v>3552</v>
      </c>
      <c r="M429" s="35" t="s">
        <v>3552</v>
      </c>
      <c r="N429" s="35" t="s">
        <v>3552</v>
      </c>
      <c r="O429" s="35" t="s">
        <v>3552</v>
      </c>
    </row>
    <row r="430" customFormat="false" ht="12.75" hidden="false" customHeight="true" outlineLevel="0" collapsed="false">
      <c r="A430" s="235" t="s">
        <v>3737</v>
      </c>
      <c r="B430" s="235" t="n">
        <v>450</v>
      </c>
      <c r="C430" s="235" t="n">
        <v>0.00415</v>
      </c>
      <c r="D430" s="235" t="n">
        <v>200.384</v>
      </c>
      <c r="E430" s="235" t="n">
        <v>17.909</v>
      </c>
      <c r="F430" s="235" t="n">
        <v>8.48</v>
      </c>
      <c r="G430" s="235" t="n">
        <v>-25.49</v>
      </c>
      <c r="H430" s="235" t="n">
        <v>180.35</v>
      </c>
      <c r="I430" s="235" t="n">
        <v>250.4</v>
      </c>
      <c r="J430" s="235" t="n">
        <v>7.423</v>
      </c>
      <c r="K430" s="235" t="n">
        <v>4.1</v>
      </c>
      <c r="L430" s="235" t="n">
        <v>0.0296</v>
      </c>
      <c r="M430" s="235" t="n">
        <v>1</v>
      </c>
      <c r="N430" s="236" t="s">
        <v>3738</v>
      </c>
      <c r="O430" s="235" t="n">
        <v>20250506</v>
      </c>
    </row>
    <row r="431" customFormat="false" ht="12.75" hidden="false" customHeight="true" outlineLevel="0" collapsed="false">
      <c r="A431" s="185" t="n">
        <v>22</v>
      </c>
      <c r="B431" s="35" t="s">
        <v>3552</v>
      </c>
      <c r="C431" s="35" t="s">
        <v>3552</v>
      </c>
      <c r="D431" s="35" t="s">
        <v>3552</v>
      </c>
      <c r="E431" s="35" t="s">
        <v>3552</v>
      </c>
      <c r="F431" s="35" t="s">
        <v>3552</v>
      </c>
      <c r="G431" s="35" t="s">
        <v>3552</v>
      </c>
      <c r="H431" s="35" t="s">
        <v>3552</v>
      </c>
      <c r="I431" s="35" t="s">
        <v>3552</v>
      </c>
      <c r="J431" s="35" t="s">
        <v>3552</v>
      </c>
      <c r="K431" s="35" t="s">
        <v>3552</v>
      </c>
      <c r="L431" s="35" t="s">
        <v>3552</v>
      </c>
      <c r="M431" s="35" t="s">
        <v>3552</v>
      </c>
      <c r="N431" s="35" t="s">
        <v>3552</v>
      </c>
      <c r="O431" s="35" t="s">
        <v>3552</v>
      </c>
    </row>
    <row r="432" customFormat="false" ht="12.75" hidden="false" customHeight="true" outlineLevel="0" collapsed="false">
      <c r="A432" s="185" t="n">
        <v>23</v>
      </c>
      <c r="B432" s="35" t="s">
        <v>3552</v>
      </c>
      <c r="C432" s="35" t="s">
        <v>3552</v>
      </c>
      <c r="D432" s="35" t="s">
        <v>3552</v>
      </c>
      <c r="E432" s="35" t="s">
        <v>3552</v>
      </c>
      <c r="F432" s="35" t="s">
        <v>3552</v>
      </c>
      <c r="G432" s="35" t="s">
        <v>3552</v>
      </c>
      <c r="H432" s="35" t="s">
        <v>3552</v>
      </c>
      <c r="I432" s="35" t="s">
        <v>3552</v>
      </c>
      <c r="J432" s="35" t="s">
        <v>3552</v>
      </c>
      <c r="K432" s="35" t="s">
        <v>3552</v>
      </c>
      <c r="L432" s="35" t="s">
        <v>3552</v>
      </c>
      <c r="M432" s="35" t="s">
        <v>3552</v>
      </c>
      <c r="N432" s="35" t="s">
        <v>3552</v>
      </c>
      <c r="O432" s="35" t="s">
        <v>3552</v>
      </c>
    </row>
    <row r="433" customFormat="false" ht="12.75" hidden="false" customHeight="true" outlineLevel="0" collapsed="false">
      <c r="A433" s="235" t="s">
        <v>3739</v>
      </c>
      <c r="B433" s="235" t="n">
        <v>450</v>
      </c>
      <c r="C433" s="235" t="n">
        <v>0.00397</v>
      </c>
      <c r="D433" s="235" t="n">
        <v>256.606</v>
      </c>
      <c r="E433" s="235" t="n">
        <v>21.272</v>
      </c>
      <c r="F433" s="235" t="n">
        <v>7.93</v>
      </c>
      <c r="G433" s="235" t="n">
        <v>-26.46</v>
      </c>
      <c r="H433" s="235" t="n">
        <v>230.94</v>
      </c>
      <c r="I433" s="235" t="n">
        <v>290.5</v>
      </c>
      <c r="J433" s="235" t="n">
        <v>11.218</v>
      </c>
      <c r="K433" s="235" t="n">
        <v>4.9</v>
      </c>
      <c r="L433" s="235" t="n">
        <v>0.0386</v>
      </c>
      <c r="M433" s="235" t="n">
        <v>1</v>
      </c>
      <c r="N433" s="236" t="s">
        <v>3740</v>
      </c>
      <c r="O433" s="235" t="n">
        <v>20250507</v>
      </c>
    </row>
    <row r="434" customFormat="false" ht="12.75" hidden="false" customHeight="true" outlineLevel="0" collapsed="false">
      <c r="A434" s="185" t="n">
        <v>25</v>
      </c>
      <c r="B434" s="35" t="s">
        <v>3552</v>
      </c>
      <c r="C434" s="35" t="s">
        <v>3552</v>
      </c>
      <c r="D434" s="35" t="s">
        <v>3552</v>
      </c>
      <c r="E434" s="35" t="s">
        <v>3552</v>
      </c>
      <c r="F434" s="35" t="s">
        <v>3552</v>
      </c>
      <c r="G434" s="35" t="s">
        <v>3552</v>
      </c>
      <c r="H434" s="35" t="s">
        <v>3552</v>
      </c>
      <c r="I434" s="35" t="s">
        <v>3552</v>
      </c>
      <c r="J434" s="35" t="s">
        <v>3552</v>
      </c>
      <c r="K434" s="35" t="s">
        <v>3552</v>
      </c>
      <c r="L434" s="35" t="s">
        <v>3552</v>
      </c>
      <c r="M434" s="35" t="s">
        <v>3552</v>
      </c>
      <c r="N434" s="35" t="s">
        <v>3552</v>
      </c>
      <c r="O434" s="35" t="s">
        <v>3552</v>
      </c>
    </row>
    <row r="435" customFormat="false" ht="12.75" hidden="false" customHeight="true" outlineLevel="0" collapsed="false">
      <c r="A435" s="235" t="s">
        <v>3741</v>
      </c>
      <c r="B435" s="235" t="n">
        <v>450</v>
      </c>
      <c r="C435" s="235" t="n">
        <v>0.00472</v>
      </c>
      <c r="D435" s="235" t="n">
        <v>280.699</v>
      </c>
      <c r="E435" s="235" t="n">
        <v>20.152</v>
      </c>
      <c r="F435" s="235" t="n">
        <v>7.21</v>
      </c>
      <c r="G435" s="235" t="n">
        <v>-28.28</v>
      </c>
      <c r="H435" s="235" t="n">
        <v>252.63</v>
      </c>
      <c r="I435" s="235" t="n">
        <v>291.6</v>
      </c>
      <c r="J435" s="235" t="n">
        <v>16.197</v>
      </c>
      <c r="K435" s="235" t="n">
        <v>6.4</v>
      </c>
      <c r="L435" s="235" t="n">
        <v>0.0555</v>
      </c>
      <c r="M435" s="235" t="n">
        <v>1</v>
      </c>
      <c r="N435" s="236" t="s">
        <v>3742</v>
      </c>
      <c r="O435" s="235" t="n">
        <v>20250428</v>
      </c>
    </row>
    <row r="436" customFormat="false" ht="12.75" hidden="false" customHeight="true" outlineLevel="0" collapsed="false">
      <c r="A436" s="235" t="s">
        <v>3743</v>
      </c>
      <c r="B436" s="235" t="n">
        <v>450</v>
      </c>
      <c r="C436" s="235" t="n">
        <v>0.0041</v>
      </c>
      <c r="D436" s="235" t="n">
        <v>147.336</v>
      </c>
      <c r="E436" s="235" t="n">
        <v>12.911</v>
      </c>
      <c r="F436" s="235" t="n">
        <v>7.53</v>
      </c>
      <c r="G436" s="235" t="n">
        <v>-25.05</v>
      </c>
      <c r="H436" s="235" t="n">
        <v>132.6</v>
      </c>
      <c r="I436" s="235" t="n">
        <v>254.5</v>
      </c>
      <c r="J436" s="235" t="n">
        <v>6.766</v>
      </c>
      <c r="K436" s="235" t="n">
        <v>5.1</v>
      </c>
      <c r="L436" s="235" t="n">
        <v>0.0266</v>
      </c>
      <c r="M436" s="235" t="n">
        <v>1</v>
      </c>
      <c r="N436" s="236" t="s">
        <v>3744</v>
      </c>
      <c r="O436" s="235" t="n">
        <v>20250505</v>
      </c>
    </row>
    <row r="437" customFormat="false" ht="12.75" hidden="false" customHeight="true" outlineLevel="0" collapsed="false">
      <c r="A437" s="185" t="n">
        <v>28</v>
      </c>
      <c r="B437" s="35" t="s">
        <v>3552</v>
      </c>
      <c r="C437" s="35" t="s">
        <v>3552</v>
      </c>
      <c r="D437" s="35" t="s">
        <v>3552</v>
      </c>
      <c r="E437" s="35" t="s">
        <v>3552</v>
      </c>
      <c r="F437" s="35" t="s">
        <v>3552</v>
      </c>
      <c r="G437" s="35" t="s">
        <v>3552</v>
      </c>
      <c r="H437" s="35" t="s">
        <v>3552</v>
      </c>
      <c r="I437" s="35" t="s">
        <v>3552</v>
      </c>
      <c r="J437" s="35" t="s">
        <v>3552</v>
      </c>
      <c r="K437" s="35" t="s">
        <v>3552</v>
      </c>
      <c r="L437" s="35" t="s">
        <v>3552</v>
      </c>
      <c r="M437" s="35" t="s">
        <v>3552</v>
      </c>
      <c r="N437" s="35" t="s">
        <v>3552</v>
      </c>
      <c r="O437" s="35" t="s">
        <v>3552</v>
      </c>
    </row>
    <row r="438" customFormat="false" ht="12.75" hidden="false" customHeight="true" outlineLevel="0" collapsed="false">
      <c r="A438" s="235" t="s">
        <v>3745</v>
      </c>
      <c r="B438" s="235" t="n">
        <v>450</v>
      </c>
      <c r="C438" s="235" t="n">
        <v>0.0041</v>
      </c>
      <c r="D438" s="235" t="n">
        <v>148.592</v>
      </c>
      <c r="E438" s="235" t="n">
        <v>11.575</v>
      </c>
      <c r="F438" s="235" t="n">
        <v>6.68</v>
      </c>
      <c r="G438" s="235" t="n">
        <v>-22.29</v>
      </c>
      <c r="H438" s="235" t="n">
        <v>133.73</v>
      </c>
      <c r="I438" s="235" t="n">
        <v>275.5</v>
      </c>
      <c r="J438" s="235" t="n">
        <v>7.532</v>
      </c>
      <c r="K438" s="235" t="n">
        <v>5.6</v>
      </c>
      <c r="L438" s="235" t="n">
        <v>0.0273</v>
      </c>
      <c r="M438" s="235" t="n">
        <v>1</v>
      </c>
      <c r="N438" s="236" t="s">
        <v>3746</v>
      </c>
      <c r="O438" s="235" t="n">
        <v>20250505</v>
      </c>
    </row>
    <row r="439" customFormat="false" ht="12.75" hidden="false" customHeight="true" outlineLevel="0" collapsed="false">
      <c r="A439" s="1" t="s">
        <v>3747</v>
      </c>
      <c r="B439" s="1" t="n">
        <v>450</v>
      </c>
      <c r="C439" s="184" t="n">
        <v>0.0037455</v>
      </c>
      <c r="D439" s="1" t="n">
        <v>147.69</v>
      </c>
      <c r="E439" s="1" t="n">
        <v>15.604</v>
      </c>
      <c r="F439" s="1" t="n">
        <v>8.43</v>
      </c>
      <c r="G439" s="1" t="n">
        <v>-23.33</v>
      </c>
      <c r="H439" s="1" t="n">
        <v>132.92</v>
      </c>
      <c r="I439" s="1" t="n">
        <v>240.3</v>
      </c>
      <c r="J439" s="1" t="n">
        <v>5.644</v>
      </c>
      <c r="K439" s="186" t="s">
        <v>3554</v>
      </c>
      <c r="L439" s="184" t="n">
        <v>0.0235</v>
      </c>
      <c r="M439" s="1" t="n">
        <v>1</v>
      </c>
      <c r="N439" s="186" t="s">
        <v>3748</v>
      </c>
      <c r="O439" s="1" t="n">
        <v>20240626</v>
      </c>
    </row>
    <row r="440" customFormat="false" ht="12.75" hidden="false" customHeight="true" outlineLevel="0" collapsed="false">
      <c r="A440" s="1" t="s">
        <v>3749</v>
      </c>
      <c r="B440" s="1" t="n">
        <v>450</v>
      </c>
      <c r="C440" s="184" t="n">
        <v>0.0037455</v>
      </c>
      <c r="D440" s="1" t="n">
        <v>145.17</v>
      </c>
      <c r="E440" s="1" t="n">
        <v>13.22</v>
      </c>
      <c r="F440" s="1" t="n">
        <v>7.5</v>
      </c>
      <c r="G440" s="1" t="n">
        <v>-21.89</v>
      </c>
      <c r="H440" s="1" t="n">
        <v>130.65</v>
      </c>
      <c r="I440" s="1" t="n">
        <v>252.3</v>
      </c>
      <c r="J440" s="1" t="n">
        <v>5.533</v>
      </c>
      <c r="K440" s="186" t="s">
        <v>3554</v>
      </c>
      <c r="L440" s="184" t="n">
        <v>0.0219</v>
      </c>
      <c r="M440" s="1" t="n">
        <v>1</v>
      </c>
      <c r="N440" s="186" t="s">
        <v>3750</v>
      </c>
      <c r="O440" s="1" t="n">
        <v>20240626</v>
      </c>
    </row>
    <row r="441" customFormat="false" ht="12.75" hidden="false" customHeight="true" outlineLevel="0" collapsed="false">
      <c r="A441" s="185" t="n">
        <v>32</v>
      </c>
      <c r="B441" s="35" t="s">
        <v>3552</v>
      </c>
      <c r="C441" s="35" t="s">
        <v>3552</v>
      </c>
      <c r="D441" s="35" t="s">
        <v>3552</v>
      </c>
      <c r="E441" s="35" t="s">
        <v>3552</v>
      </c>
      <c r="F441" s="35" t="s">
        <v>3552</v>
      </c>
      <c r="G441" s="35" t="s">
        <v>3552</v>
      </c>
      <c r="H441" s="35" t="s">
        <v>3552</v>
      </c>
      <c r="I441" s="35" t="s">
        <v>3552</v>
      </c>
      <c r="J441" s="35" t="s">
        <v>3552</v>
      </c>
      <c r="K441" s="35" t="s">
        <v>3552</v>
      </c>
      <c r="L441" s="35" t="s">
        <v>3552</v>
      </c>
      <c r="M441" s="35" t="s">
        <v>3552</v>
      </c>
      <c r="N441" s="35" t="s">
        <v>3552</v>
      </c>
      <c r="O441" s="35" t="s">
        <v>3552</v>
      </c>
    </row>
    <row r="442" customFormat="false" ht="12.75" hidden="false" customHeight="true" outlineLevel="0" collapsed="false">
      <c r="A442" s="1" t="s">
        <v>3751</v>
      </c>
      <c r="B442" s="1" t="n">
        <v>450</v>
      </c>
      <c r="C442" s="184" t="n">
        <v>0.0037455</v>
      </c>
      <c r="D442" s="1" t="n">
        <v>147.019</v>
      </c>
      <c r="E442" s="1" t="n">
        <v>14.599</v>
      </c>
      <c r="F442" s="1" t="n">
        <v>8.49</v>
      </c>
      <c r="G442" s="1" t="n">
        <v>-26.78</v>
      </c>
      <c r="H442" s="1" t="n">
        <v>132.32</v>
      </c>
      <c r="I442" s="1" t="n">
        <v>274</v>
      </c>
      <c r="J442" s="1" t="n">
        <v>7.216</v>
      </c>
      <c r="K442" s="186" t="s">
        <v>3752</v>
      </c>
      <c r="L442" s="184" t="n">
        <v>0.0263</v>
      </c>
      <c r="M442" s="1" t="n">
        <v>1</v>
      </c>
      <c r="N442" s="186" t="s">
        <v>3753</v>
      </c>
      <c r="O442" s="1" t="n">
        <v>20240626</v>
      </c>
    </row>
    <row r="443" customFormat="false" ht="12.75" hidden="false" customHeight="true" outlineLevel="0" collapsed="false">
      <c r="A443" s="1" t="s">
        <v>3754</v>
      </c>
      <c r="B443" s="1" t="n">
        <v>450</v>
      </c>
      <c r="C443" s="184" t="n">
        <v>0.0037455</v>
      </c>
      <c r="D443" s="1" t="n">
        <v>116.905</v>
      </c>
      <c r="E443" s="1" t="n">
        <v>10.383</v>
      </c>
      <c r="F443" s="1" t="n">
        <v>8.66</v>
      </c>
      <c r="G443" s="1" t="n">
        <v>-30.7</v>
      </c>
      <c r="H443" s="1" t="n">
        <v>105.21</v>
      </c>
      <c r="I443" s="1" t="n">
        <v>273.4</v>
      </c>
      <c r="J443" s="1" t="n">
        <v>6.07</v>
      </c>
      <c r="K443" s="186" t="s">
        <v>3755</v>
      </c>
      <c r="L443" s="184" t="n">
        <v>0.0222</v>
      </c>
      <c r="M443" s="1" t="n">
        <v>1</v>
      </c>
      <c r="N443" s="186" t="s">
        <v>3756</v>
      </c>
      <c r="O443" s="1" t="n">
        <v>20240626</v>
      </c>
    </row>
    <row r="444" customFormat="false" ht="12.75" hidden="false" customHeight="true" outlineLevel="0" collapsed="false">
      <c r="A444" s="185" t="n">
        <v>35</v>
      </c>
      <c r="B444" s="35" t="s">
        <v>3552</v>
      </c>
      <c r="C444" s="35" t="s">
        <v>3552</v>
      </c>
      <c r="D444" s="35" t="s">
        <v>3552</v>
      </c>
      <c r="E444" s="35" t="s">
        <v>3552</v>
      </c>
      <c r="F444" s="35" t="s">
        <v>3552</v>
      </c>
      <c r="G444" s="35" t="s">
        <v>3552</v>
      </c>
      <c r="H444" s="35" t="s">
        <v>3552</v>
      </c>
      <c r="I444" s="35" t="s">
        <v>3552</v>
      </c>
      <c r="J444" s="35" t="s">
        <v>3552</v>
      </c>
      <c r="K444" s="35" t="s">
        <v>3552</v>
      </c>
      <c r="L444" s="35" t="s">
        <v>3552</v>
      </c>
      <c r="M444" s="35" t="s">
        <v>3552</v>
      </c>
      <c r="N444" s="35" t="s">
        <v>3552</v>
      </c>
      <c r="O444" s="35" t="s">
        <v>3552</v>
      </c>
    </row>
    <row r="445" customFormat="false" ht="12.75" hidden="false" customHeight="true" outlineLevel="0" collapsed="false">
      <c r="A445" s="235" t="s">
        <v>3757</v>
      </c>
      <c r="B445" s="235" t="n">
        <v>450</v>
      </c>
      <c r="C445" s="235" t="n">
        <v>0.004</v>
      </c>
      <c r="D445" s="235" t="n">
        <v>328.124</v>
      </c>
      <c r="E445" s="235" t="n">
        <v>32.84</v>
      </c>
      <c r="F445" s="235" t="n">
        <v>9.48</v>
      </c>
      <c r="G445" s="235" t="n">
        <v>-28.95</v>
      </c>
      <c r="H445" s="235" t="n">
        <v>295.31</v>
      </c>
      <c r="I445" s="235" t="n">
        <v>271.9</v>
      </c>
      <c r="J445" s="235" t="n">
        <v>15.069</v>
      </c>
      <c r="K445" s="235" t="n">
        <v>5.1</v>
      </c>
      <c r="L445" s="235" t="n">
        <v>0.0554</v>
      </c>
      <c r="M445" s="235" t="n">
        <v>10</v>
      </c>
      <c r="N445" s="236" t="s">
        <v>3758</v>
      </c>
      <c r="O445" s="235" t="n">
        <v>20250507</v>
      </c>
    </row>
    <row r="446" customFormat="false" ht="12.75" hidden="false" customHeight="true" outlineLevel="0" collapsed="false">
      <c r="A446" s="185" t="n">
        <v>37</v>
      </c>
      <c r="B446" s="35" t="s">
        <v>3552</v>
      </c>
      <c r="C446" s="35" t="s">
        <v>3552</v>
      </c>
      <c r="D446" s="35" t="s">
        <v>3552</v>
      </c>
      <c r="E446" s="35" t="s">
        <v>3552</v>
      </c>
      <c r="F446" s="35" t="s">
        <v>3552</v>
      </c>
      <c r="G446" s="35" t="s">
        <v>3552</v>
      </c>
      <c r="H446" s="35" t="s">
        <v>3552</v>
      </c>
      <c r="I446" s="35" t="s">
        <v>3552</v>
      </c>
      <c r="J446" s="35" t="s">
        <v>3552</v>
      </c>
      <c r="K446" s="35" t="s">
        <v>3552</v>
      </c>
      <c r="L446" s="35" t="s">
        <v>3552</v>
      </c>
      <c r="M446" s="35" t="s">
        <v>3552</v>
      </c>
      <c r="N446" s="35" t="s">
        <v>3552</v>
      </c>
      <c r="O446" s="35" t="s">
        <v>3552</v>
      </c>
    </row>
    <row r="447" customFormat="false" ht="12.75" hidden="false" customHeight="true" outlineLevel="0" collapsed="false">
      <c r="A447" s="185" t="n">
        <v>38</v>
      </c>
      <c r="B447" s="35" t="s">
        <v>3552</v>
      </c>
      <c r="C447" s="35" t="s">
        <v>3552</v>
      </c>
      <c r="D447" s="35" t="s">
        <v>3552</v>
      </c>
      <c r="E447" s="35" t="s">
        <v>3552</v>
      </c>
      <c r="F447" s="35" t="s">
        <v>3552</v>
      </c>
      <c r="G447" s="35" t="s">
        <v>3552</v>
      </c>
      <c r="H447" s="35" t="s">
        <v>3552</v>
      </c>
      <c r="I447" s="35" t="s">
        <v>3552</v>
      </c>
      <c r="J447" s="35" t="s">
        <v>3552</v>
      </c>
      <c r="K447" s="35" t="s">
        <v>3552</v>
      </c>
      <c r="L447" s="35" t="s">
        <v>3552</v>
      </c>
      <c r="M447" s="35" t="s">
        <v>3552</v>
      </c>
      <c r="N447" s="35" t="s">
        <v>3552</v>
      </c>
      <c r="O447" s="35" t="s">
        <v>3552</v>
      </c>
    </row>
    <row r="448" customFormat="false" ht="12.75" hidden="false" customHeight="true" outlineLevel="0" collapsed="false">
      <c r="A448" s="235" t="s">
        <v>3759</v>
      </c>
      <c r="B448" s="235" t="n">
        <v>450</v>
      </c>
      <c r="C448" s="235" t="n">
        <v>0.00619</v>
      </c>
      <c r="D448" s="235" t="n">
        <v>231.96</v>
      </c>
      <c r="E448" s="235" t="n">
        <v>22.489</v>
      </c>
      <c r="F448" s="235" t="n">
        <v>9.42</v>
      </c>
      <c r="G448" s="235" t="n">
        <v>-30.19</v>
      </c>
      <c r="H448" s="235" t="n">
        <v>208.76</v>
      </c>
      <c r="I448" s="235" t="n">
        <v>290.1</v>
      </c>
      <c r="J448" s="235" t="n">
        <v>12.975</v>
      </c>
      <c r="K448" s="235" t="n">
        <v>6.2</v>
      </c>
      <c r="L448" s="235" t="n">
        <v>0.0447</v>
      </c>
      <c r="M448" s="235" t="n">
        <v>1</v>
      </c>
      <c r="N448" s="236" t="s">
        <v>3760</v>
      </c>
      <c r="O448" s="235" t="n">
        <v>20250428</v>
      </c>
    </row>
    <row r="449" customFormat="false" ht="12.75" hidden="false" customHeight="true" outlineLevel="0" collapsed="false">
      <c r="A449" s="185" t="n">
        <v>40</v>
      </c>
      <c r="B449" s="35" t="s">
        <v>3552</v>
      </c>
      <c r="C449" s="35" t="s">
        <v>3552</v>
      </c>
      <c r="D449" s="35" t="s">
        <v>3552</v>
      </c>
      <c r="E449" s="35" t="s">
        <v>3552</v>
      </c>
      <c r="F449" s="35" t="s">
        <v>3552</v>
      </c>
      <c r="G449" s="35" t="s">
        <v>3552</v>
      </c>
      <c r="H449" s="35" t="s">
        <v>3552</v>
      </c>
      <c r="I449" s="35" t="s">
        <v>3552</v>
      </c>
      <c r="J449" s="35" t="s">
        <v>3552</v>
      </c>
      <c r="K449" s="35" t="s">
        <v>3552</v>
      </c>
      <c r="L449" s="35" t="s">
        <v>3552</v>
      </c>
      <c r="M449" s="35" t="s">
        <v>3552</v>
      </c>
      <c r="N449" s="35" t="s">
        <v>3552</v>
      </c>
      <c r="O449" s="35" t="s">
        <v>3552</v>
      </c>
    </row>
    <row r="450" customFormat="false" ht="12.75" hidden="false" customHeight="true" outlineLevel="0" collapsed="false">
      <c r="A450" s="185" t="n">
        <v>41</v>
      </c>
      <c r="B450" s="35" t="s">
        <v>3552</v>
      </c>
      <c r="C450" s="35" t="s">
        <v>3552</v>
      </c>
      <c r="D450" s="35" t="s">
        <v>3552</v>
      </c>
      <c r="E450" s="35" t="s">
        <v>3552</v>
      </c>
      <c r="F450" s="35" t="s">
        <v>3552</v>
      </c>
      <c r="G450" s="35" t="s">
        <v>3552</v>
      </c>
      <c r="H450" s="35" t="s">
        <v>3552</v>
      </c>
      <c r="I450" s="35" t="s">
        <v>3552</v>
      </c>
      <c r="J450" s="35" t="s">
        <v>3552</v>
      </c>
      <c r="K450" s="35" t="s">
        <v>3552</v>
      </c>
      <c r="L450" s="35" t="s">
        <v>3552</v>
      </c>
      <c r="M450" s="35" t="s">
        <v>3552</v>
      </c>
      <c r="N450" s="35" t="s">
        <v>3552</v>
      </c>
      <c r="O450" s="35" t="s">
        <v>3552</v>
      </c>
    </row>
    <row r="451" customFormat="false" ht="12.75" hidden="false" customHeight="true" outlineLevel="0" collapsed="false">
      <c r="A451" s="185" t="n">
        <v>42</v>
      </c>
      <c r="B451" s="35" t="s">
        <v>3552</v>
      </c>
      <c r="C451" s="35" t="s">
        <v>3552</v>
      </c>
      <c r="D451" s="35" t="s">
        <v>3552</v>
      </c>
      <c r="E451" s="35" t="s">
        <v>3552</v>
      </c>
      <c r="F451" s="35" t="s">
        <v>3552</v>
      </c>
      <c r="G451" s="35" t="s">
        <v>3552</v>
      </c>
      <c r="H451" s="35" t="s">
        <v>3552</v>
      </c>
      <c r="I451" s="35" t="s">
        <v>3552</v>
      </c>
      <c r="J451" s="35" t="s">
        <v>3552</v>
      </c>
      <c r="K451" s="35" t="s">
        <v>3552</v>
      </c>
      <c r="L451" s="35" t="s">
        <v>3552</v>
      </c>
      <c r="M451" s="35" t="s">
        <v>3552</v>
      </c>
      <c r="N451" s="35" t="s">
        <v>3552</v>
      </c>
      <c r="O451" s="35" t="s">
        <v>3552</v>
      </c>
    </row>
    <row r="452" customFormat="false" ht="12.75" hidden="false" customHeight="true" outlineLevel="0" collapsed="false">
      <c r="A452" s="185" t="n">
        <v>43</v>
      </c>
      <c r="B452" s="35" t="s">
        <v>3552</v>
      </c>
      <c r="C452" s="35" t="s">
        <v>3552</v>
      </c>
      <c r="D452" s="35" t="s">
        <v>3552</v>
      </c>
      <c r="E452" s="35" t="s">
        <v>3552</v>
      </c>
      <c r="F452" s="35" t="s">
        <v>3552</v>
      </c>
      <c r="G452" s="35" t="s">
        <v>3552</v>
      </c>
      <c r="H452" s="35" t="s">
        <v>3552</v>
      </c>
      <c r="I452" s="35" t="s">
        <v>3552</v>
      </c>
      <c r="J452" s="35" t="s">
        <v>3552</v>
      </c>
      <c r="K452" s="35" t="s">
        <v>3552</v>
      </c>
      <c r="L452" s="35" t="s">
        <v>3552</v>
      </c>
      <c r="M452" s="35" t="s">
        <v>3552</v>
      </c>
      <c r="N452" s="35" t="s">
        <v>3552</v>
      </c>
      <c r="O452" s="35" t="s">
        <v>3552</v>
      </c>
    </row>
    <row r="453" customFormat="false" ht="12.75" hidden="false" customHeight="true" outlineLevel="0" collapsed="false">
      <c r="A453" s="185" t="n">
        <v>44</v>
      </c>
      <c r="B453" s="35" t="s">
        <v>3552</v>
      </c>
      <c r="C453" s="35" t="s">
        <v>3552</v>
      </c>
      <c r="D453" s="35" t="s">
        <v>3552</v>
      </c>
      <c r="E453" s="35" t="s">
        <v>3552</v>
      </c>
      <c r="F453" s="35" t="s">
        <v>3552</v>
      </c>
      <c r="G453" s="35" t="s">
        <v>3552</v>
      </c>
      <c r="H453" s="35" t="s">
        <v>3552</v>
      </c>
      <c r="I453" s="35" t="s">
        <v>3552</v>
      </c>
      <c r="J453" s="35" t="s">
        <v>3552</v>
      </c>
      <c r="K453" s="35" t="s">
        <v>3552</v>
      </c>
      <c r="L453" s="35" t="s">
        <v>3552</v>
      </c>
      <c r="M453" s="35" t="s">
        <v>3552</v>
      </c>
      <c r="N453" s="35" t="s">
        <v>3552</v>
      </c>
      <c r="O453" s="35" t="s">
        <v>3552</v>
      </c>
    </row>
    <row r="454" customFormat="false" ht="12.75" hidden="false" customHeight="true" outlineLevel="0" collapsed="false">
      <c r="A454" s="235" t="s">
        <v>3761</v>
      </c>
      <c r="B454" s="235" t="n">
        <v>450</v>
      </c>
      <c r="C454" s="235" t="n">
        <v>0.00419</v>
      </c>
      <c r="D454" s="235" t="n">
        <v>250.543</v>
      </c>
      <c r="E454" s="235" t="n">
        <v>22.083</v>
      </c>
      <c r="F454" s="235" t="n">
        <v>7.98</v>
      </c>
      <c r="G454" s="235" t="n">
        <v>-27.56</v>
      </c>
      <c r="H454" s="235" t="n">
        <v>225.49</v>
      </c>
      <c r="I454" s="235" t="n">
        <v>270.3</v>
      </c>
      <c r="J454" s="235" t="n">
        <v>13.233</v>
      </c>
      <c r="K454" s="235" t="n">
        <v>5.9</v>
      </c>
      <c r="L454" s="235" t="n">
        <v>0.049</v>
      </c>
      <c r="M454" s="235" t="n">
        <v>1</v>
      </c>
      <c r="N454" s="236" t="s">
        <v>3762</v>
      </c>
      <c r="O454" s="235" t="n">
        <v>20250505</v>
      </c>
    </row>
    <row r="455" customFormat="false" ht="12.75" hidden="false" customHeight="true" outlineLevel="0" collapsed="false">
      <c r="A455" s="1" t="s">
        <v>3763</v>
      </c>
      <c r="B455" s="1" t="n">
        <v>450</v>
      </c>
      <c r="C455" s="184" t="n">
        <v>0.0037455</v>
      </c>
      <c r="D455" s="1" t="n">
        <v>170.919</v>
      </c>
      <c r="E455" s="1" t="n">
        <v>13.775</v>
      </c>
      <c r="F455" s="1" t="n">
        <v>6.45</v>
      </c>
      <c r="G455" s="1" t="n">
        <v>-25.82</v>
      </c>
      <c r="H455" s="1" t="n">
        <v>153.83</v>
      </c>
      <c r="I455" s="1" t="n">
        <v>280.8</v>
      </c>
      <c r="J455" s="1" t="n">
        <v>9.526</v>
      </c>
      <c r="K455" s="1" t="n">
        <v>6.2</v>
      </c>
      <c r="L455" s="184" t="n">
        <v>0.0339</v>
      </c>
      <c r="M455" s="1" t="n">
        <v>1</v>
      </c>
      <c r="N455" s="237" t="n">
        <v>0.458472222222222</v>
      </c>
      <c r="O455" s="1" t="n">
        <v>20240730</v>
      </c>
    </row>
    <row r="456" customFormat="false" ht="12.75" hidden="false" customHeight="true" outlineLevel="0" collapsed="false">
      <c r="A456" s="185" t="n">
        <v>47</v>
      </c>
      <c r="B456" s="35" t="s">
        <v>3552</v>
      </c>
      <c r="C456" s="35" t="s">
        <v>3552</v>
      </c>
      <c r="D456" s="35" t="s">
        <v>3552</v>
      </c>
      <c r="E456" s="35" t="s">
        <v>3552</v>
      </c>
      <c r="F456" s="35" t="s">
        <v>3552</v>
      </c>
      <c r="G456" s="35" t="s">
        <v>3552</v>
      </c>
      <c r="H456" s="35" t="s">
        <v>3552</v>
      </c>
      <c r="I456" s="35" t="s">
        <v>3552</v>
      </c>
      <c r="J456" s="35" t="s">
        <v>3552</v>
      </c>
      <c r="K456" s="35" t="s">
        <v>3552</v>
      </c>
      <c r="L456" s="35" t="s">
        <v>3552</v>
      </c>
      <c r="M456" s="35" t="s">
        <v>3552</v>
      </c>
      <c r="N456" s="35" t="s">
        <v>3552</v>
      </c>
      <c r="O456" s="35" t="s">
        <v>3552</v>
      </c>
    </row>
    <row r="457" customFormat="false" ht="12.75" hidden="false" customHeight="true" outlineLevel="0" collapsed="false">
      <c r="A457" s="185" t="n">
        <v>48</v>
      </c>
      <c r="B457" s="35" t="s">
        <v>3552</v>
      </c>
      <c r="C457" s="35" t="s">
        <v>3552</v>
      </c>
      <c r="D457" s="35" t="s">
        <v>3552</v>
      </c>
      <c r="E457" s="35" t="s">
        <v>3552</v>
      </c>
      <c r="F457" s="35" t="s">
        <v>3552</v>
      </c>
      <c r="G457" s="35" t="s">
        <v>3552</v>
      </c>
      <c r="H457" s="35" t="s">
        <v>3552</v>
      </c>
      <c r="I457" s="35" t="s">
        <v>3552</v>
      </c>
      <c r="J457" s="35" t="s">
        <v>3552</v>
      </c>
      <c r="K457" s="35" t="s">
        <v>3552</v>
      </c>
      <c r="L457" s="35" t="s">
        <v>3552</v>
      </c>
      <c r="M457" s="35" t="s">
        <v>3552</v>
      </c>
      <c r="N457" s="35" t="s">
        <v>3552</v>
      </c>
      <c r="O457" s="35" t="s">
        <v>3552</v>
      </c>
    </row>
    <row r="458" customFormat="false" ht="12.75" hidden="false" customHeight="true" outlineLevel="0" collapsed="false">
      <c r="A458" s="185" t="n">
        <v>49</v>
      </c>
      <c r="B458" s="35" t="s">
        <v>3552</v>
      </c>
      <c r="C458" s="35" t="s">
        <v>3552</v>
      </c>
      <c r="D458" s="35" t="s">
        <v>3552</v>
      </c>
      <c r="E458" s="35" t="s">
        <v>3552</v>
      </c>
      <c r="F458" s="35" t="s">
        <v>3552</v>
      </c>
      <c r="G458" s="35" t="s">
        <v>3552</v>
      </c>
      <c r="H458" s="35" t="s">
        <v>3552</v>
      </c>
      <c r="I458" s="35" t="s">
        <v>3552</v>
      </c>
      <c r="J458" s="35" t="s">
        <v>3552</v>
      </c>
      <c r="K458" s="35" t="s">
        <v>3552</v>
      </c>
      <c r="L458" s="35" t="s">
        <v>3552</v>
      </c>
      <c r="M458" s="35" t="s">
        <v>3552</v>
      </c>
      <c r="N458" s="35" t="s">
        <v>3552</v>
      </c>
      <c r="O458" s="35" t="s">
        <v>3552</v>
      </c>
    </row>
    <row r="459" customFormat="false" ht="12.75" hidden="false" customHeight="true" outlineLevel="0" collapsed="false">
      <c r="A459" s="235" t="s">
        <v>3764</v>
      </c>
      <c r="B459" s="235" t="n">
        <v>450</v>
      </c>
      <c r="C459" s="235" t="n">
        <v>0.00394</v>
      </c>
      <c r="D459" s="235" t="n">
        <v>180.526</v>
      </c>
      <c r="E459" s="235" t="n">
        <v>15.438</v>
      </c>
      <c r="F459" s="235" t="n">
        <v>7.55</v>
      </c>
      <c r="G459" s="235" t="n">
        <v>-26.8</v>
      </c>
      <c r="H459" s="235" t="n">
        <v>162.47</v>
      </c>
      <c r="I459" s="235" t="n">
        <v>271.4</v>
      </c>
      <c r="J459" s="235" t="n">
        <v>9.956</v>
      </c>
      <c r="K459" s="235" t="n">
        <v>6.1</v>
      </c>
      <c r="L459" s="235" t="n">
        <v>0.0367</v>
      </c>
      <c r="M459" s="235" t="n">
        <v>1</v>
      </c>
      <c r="N459" s="186" t="s">
        <v>3765</v>
      </c>
      <c r="O459" s="235" t="n">
        <v>20260318</v>
      </c>
      <c r="P459" s="235"/>
      <c r="Q459" s="235" t="s">
        <v>3766</v>
      </c>
      <c r="R459" s="235" t="n">
        <v>450</v>
      </c>
      <c r="S459" s="235" t="n">
        <v>0.00393</v>
      </c>
      <c r="T459" s="235" t="n">
        <v>177.624</v>
      </c>
      <c r="U459" s="235" t="n">
        <v>15.013</v>
      </c>
      <c r="V459" s="235" t="n">
        <v>7.85</v>
      </c>
      <c r="W459" s="235" t="n">
        <v>-28.39</v>
      </c>
      <c r="X459" s="235" t="n">
        <v>159.86</v>
      </c>
      <c r="Y459" s="235" t="n">
        <v>284.6</v>
      </c>
      <c r="Z459" s="235" t="n">
        <v>10.425</v>
      </c>
      <c r="AA459" s="235" t="n">
        <v>6.5</v>
      </c>
      <c r="AB459" s="235" t="n">
        <v>0.0366</v>
      </c>
      <c r="AC459" s="235" t="n">
        <v>1</v>
      </c>
      <c r="AD459" s="186" t="s">
        <v>3767</v>
      </c>
      <c r="AE459" s="1" t="n">
        <v>20260318</v>
      </c>
    </row>
    <row r="460" customFormat="false" ht="12.75" hidden="false" customHeight="true" outlineLevel="0" collapsed="false">
      <c r="A460" s="185" t="n">
        <v>51</v>
      </c>
      <c r="B460" s="35" t="s">
        <v>3552</v>
      </c>
      <c r="C460" s="35" t="s">
        <v>3552</v>
      </c>
      <c r="D460" s="35" t="s">
        <v>3552</v>
      </c>
      <c r="E460" s="35" t="s">
        <v>3552</v>
      </c>
      <c r="F460" s="35" t="s">
        <v>3552</v>
      </c>
      <c r="G460" s="35" t="s">
        <v>3552</v>
      </c>
      <c r="H460" s="35" t="s">
        <v>3552</v>
      </c>
      <c r="I460" s="35" t="s">
        <v>3552</v>
      </c>
      <c r="J460" s="35" t="s">
        <v>3552</v>
      </c>
      <c r="K460" s="35" t="s">
        <v>3552</v>
      </c>
      <c r="L460" s="35" t="s">
        <v>3552</v>
      </c>
      <c r="M460" s="35" t="s">
        <v>3552</v>
      </c>
      <c r="N460" s="35" t="s">
        <v>3552</v>
      </c>
      <c r="O460" s="35" t="s">
        <v>3552</v>
      </c>
    </row>
    <row r="461" customFormat="false" ht="12.75" hidden="false" customHeight="true" outlineLevel="0" collapsed="false">
      <c r="A461" s="235" t="s">
        <v>3768</v>
      </c>
      <c r="B461" s="235" t="n">
        <v>450</v>
      </c>
      <c r="C461" s="235" t="n">
        <v>0.00397</v>
      </c>
      <c r="D461" s="235" t="n">
        <v>74.2</v>
      </c>
      <c r="E461" s="235" t="n">
        <v>7.41</v>
      </c>
      <c r="F461" s="235" t="n">
        <v>7.22</v>
      </c>
      <c r="G461" s="235" t="n">
        <v>-21.02</v>
      </c>
      <c r="H461" s="235" t="n">
        <v>66.78</v>
      </c>
      <c r="I461" s="235" t="n">
        <v>258.8</v>
      </c>
      <c r="J461" s="235" t="n">
        <v>4.052</v>
      </c>
      <c r="K461" s="235" t="n">
        <v>6.1</v>
      </c>
      <c r="L461" s="235" t="n">
        <v>0.0157</v>
      </c>
      <c r="M461" s="235" t="n">
        <v>1</v>
      </c>
      <c r="N461" s="236" t="s">
        <v>3769</v>
      </c>
      <c r="O461" s="235" t="n">
        <v>20250507</v>
      </c>
    </row>
    <row r="462" customFormat="false" ht="12.75" hidden="false" customHeight="true" outlineLevel="0" collapsed="false">
      <c r="A462" s="185" t="n">
        <v>53</v>
      </c>
      <c r="B462" s="35" t="s">
        <v>3552</v>
      </c>
      <c r="C462" s="35" t="s">
        <v>3552</v>
      </c>
      <c r="D462" s="35" t="s">
        <v>3552</v>
      </c>
      <c r="E462" s="35" t="s">
        <v>3552</v>
      </c>
      <c r="F462" s="35" t="s">
        <v>3552</v>
      </c>
      <c r="G462" s="35" t="s">
        <v>3552</v>
      </c>
      <c r="H462" s="35" t="s">
        <v>3552</v>
      </c>
      <c r="I462" s="35" t="s">
        <v>3552</v>
      </c>
      <c r="J462" s="35" t="s">
        <v>3552</v>
      </c>
      <c r="K462" s="35" t="s">
        <v>3552</v>
      </c>
      <c r="L462" s="35" t="s">
        <v>3552</v>
      </c>
      <c r="M462" s="35" t="s">
        <v>3552</v>
      </c>
      <c r="N462" s="35" t="s">
        <v>3552</v>
      </c>
      <c r="O462" s="35" t="s">
        <v>3552</v>
      </c>
    </row>
    <row r="463" customFormat="false" ht="12.75" hidden="false" customHeight="true" outlineLevel="0" collapsed="false">
      <c r="A463" s="185" t="n">
        <v>54</v>
      </c>
      <c r="B463" s="35" t="s">
        <v>3552</v>
      </c>
      <c r="C463" s="35" t="s">
        <v>3552</v>
      </c>
      <c r="D463" s="35" t="s">
        <v>3552</v>
      </c>
      <c r="E463" s="35" t="s">
        <v>3552</v>
      </c>
      <c r="F463" s="35" t="s">
        <v>3552</v>
      </c>
      <c r="G463" s="35" t="s">
        <v>3552</v>
      </c>
      <c r="H463" s="35" t="s">
        <v>3552</v>
      </c>
      <c r="I463" s="35" t="s">
        <v>3552</v>
      </c>
      <c r="J463" s="35" t="s">
        <v>3552</v>
      </c>
      <c r="K463" s="35" t="s">
        <v>3552</v>
      </c>
      <c r="L463" s="35" t="s">
        <v>3552</v>
      </c>
      <c r="M463" s="35" t="s">
        <v>3552</v>
      </c>
      <c r="N463" s="35" t="s">
        <v>3552</v>
      </c>
      <c r="O463" s="35" t="s">
        <v>3552</v>
      </c>
    </row>
    <row r="464" customFormat="false" ht="12.75" hidden="false" customHeight="true" outlineLevel="0" collapsed="false">
      <c r="A464" s="235" t="s">
        <v>3770</v>
      </c>
      <c r="B464" s="235" t="n">
        <v>450</v>
      </c>
      <c r="C464" s="235" t="n">
        <v>0.00397</v>
      </c>
      <c r="D464" s="235" t="n">
        <v>212.713</v>
      </c>
      <c r="E464" s="235" t="n">
        <v>23.403</v>
      </c>
      <c r="F464" s="235" t="n">
        <v>8.75</v>
      </c>
      <c r="G464" s="235" t="n">
        <v>-23.32</v>
      </c>
      <c r="H464" s="235" t="n">
        <v>191.45</v>
      </c>
      <c r="I464" s="235" t="n">
        <v>233.6</v>
      </c>
      <c r="J464" s="235" t="n">
        <v>7.79</v>
      </c>
      <c r="K464" s="235" t="n">
        <v>4.1</v>
      </c>
      <c r="L464" s="235" t="n">
        <v>0.0333</v>
      </c>
      <c r="M464" s="235" t="n">
        <v>1</v>
      </c>
      <c r="N464" s="236" t="s">
        <v>3771</v>
      </c>
      <c r="O464" s="235" t="n">
        <v>20250507</v>
      </c>
    </row>
    <row r="465" customFormat="false" ht="12.75" hidden="false" customHeight="true" outlineLevel="0" collapsed="false">
      <c r="A465" s="185" t="n">
        <v>56</v>
      </c>
      <c r="B465" s="35" t="s">
        <v>3552</v>
      </c>
      <c r="C465" s="35" t="s">
        <v>3552</v>
      </c>
      <c r="D465" s="35" t="s">
        <v>3552</v>
      </c>
      <c r="E465" s="35" t="s">
        <v>3552</v>
      </c>
      <c r="F465" s="35" t="s">
        <v>3552</v>
      </c>
      <c r="G465" s="35" t="s">
        <v>3552</v>
      </c>
      <c r="H465" s="35" t="s">
        <v>3552</v>
      </c>
      <c r="I465" s="35" t="s">
        <v>3552</v>
      </c>
      <c r="J465" s="35" t="s">
        <v>3552</v>
      </c>
      <c r="K465" s="35" t="s">
        <v>3552</v>
      </c>
      <c r="L465" s="35" t="s">
        <v>3552</v>
      </c>
      <c r="M465" s="35" t="s">
        <v>3552</v>
      </c>
      <c r="N465" s="35" t="s">
        <v>3552</v>
      </c>
      <c r="O465" s="35" t="s">
        <v>3552</v>
      </c>
    </row>
    <row r="466" customFormat="false" ht="12.75" hidden="false" customHeight="true" outlineLevel="0" collapsed="false">
      <c r="A466" s="185" t="n">
        <v>57</v>
      </c>
      <c r="B466" s="35" t="s">
        <v>3552</v>
      </c>
      <c r="C466" s="35" t="s">
        <v>3552</v>
      </c>
      <c r="D466" s="35" t="s">
        <v>3552</v>
      </c>
      <c r="E466" s="35" t="s">
        <v>3552</v>
      </c>
      <c r="F466" s="35" t="s">
        <v>3552</v>
      </c>
      <c r="G466" s="35" t="s">
        <v>3552</v>
      </c>
      <c r="H466" s="35" t="s">
        <v>3552</v>
      </c>
      <c r="I466" s="35" t="s">
        <v>3552</v>
      </c>
      <c r="J466" s="35" t="s">
        <v>3552</v>
      </c>
      <c r="K466" s="35" t="s">
        <v>3552</v>
      </c>
      <c r="L466" s="35" t="s">
        <v>3552</v>
      </c>
      <c r="M466" s="35" t="s">
        <v>3552</v>
      </c>
      <c r="N466" s="35" t="s">
        <v>3552</v>
      </c>
      <c r="O466" s="35" t="s">
        <v>3552</v>
      </c>
    </row>
    <row r="467" customFormat="false" ht="12.75" hidden="false" customHeight="true" outlineLevel="0" collapsed="false">
      <c r="A467" s="235" t="s">
        <v>3772</v>
      </c>
      <c r="B467" s="235" t="n">
        <v>450</v>
      </c>
      <c r="C467" s="235" t="n">
        <v>0.00415</v>
      </c>
      <c r="D467" s="235" t="n">
        <v>160.391</v>
      </c>
      <c r="E467" s="235" t="n">
        <v>15.656</v>
      </c>
      <c r="F467" s="235" t="n">
        <v>8.33</v>
      </c>
      <c r="G467" s="235" t="n">
        <v>-23.47</v>
      </c>
      <c r="H467" s="235" t="n">
        <v>144.35</v>
      </c>
      <c r="I467" s="235" t="n">
        <v>274.7</v>
      </c>
      <c r="J467" s="235" t="n">
        <v>8.368</v>
      </c>
      <c r="K467" s="235" t="n">
        <v>5.8</v>
      </c>
      <c r="L467" s="235" t="n">
        <v>0.0305</v>
      </c>
      <c r="M467" s="235" t="n">
        <v>1</v>
      </c>
      <c r="N467" s="236" t="s">
        <v>3773</v>
      </c>
      <c r="O467" s="235" t="n">
        <v>20250506</v>
      </c>
    </row>
    <row r="468" customFormat="false" ht="12.75" hidden="false" customHeight="true" outlineLevel="0" collapsed="false">
      <c r="A468" s="1" t="s">
        <v>3774</v>
      </c>
      <c r="B468" s="1" t="n">
        <v>450</v>
      </c>
      <c r="C468" s="184" t="n">
        <v>0.0037455</v>
      </c>
      <c r="D468" s="1" t="n">
        <v>117.468</v>
      </c>
      <c r="E468" s="1" t="n">
        <v>9.123</v>
      </c>
      <c r="F468" s="1" t="n">
        <v>7.52</v>
      </c>
      <c r="G468" s="1" t="n">
        <v>-24.28</v>
      </c>
      <c r="H468" s="1" t="n">
        <v>105.72</v>
      </c>
      <c r="I468" s="1" t="n">
        <v>324.3</v>
      </c>
      <c r="J468" s="1" t="n">
        <v>7.445</v>
      </c>
      <c r="K468" s="1" t="n">
        <v>7</v>
      </c>
      <c r="L468" s="184" t="n">
        <v>0.023</v>
      </c>
      <c r="M468" s="1" t="n">
        <v>1</v>
      </c>
      <c r="N468" s="237" t="n">
        <v>0.539930555555556</v>
      </c>
      <c r="O468" s="1" t="n">
        <v>20240730</v>
      </c>
    </row>
    <row r="469" customFormat="false" ht="12.75" hidden="false" customHeight="true" outlineLevel="0" collapsed="false">
      <c r="A469" s="185" t="n">
        <v>60</v>
      </c>
      <c r="B469" s="35" t="s">
        <v>3552</v>
      </c>
      <c r="C469" s="35" t="s">
        <v>3552</v>
      </c>
      <c r="D469" s="35" t="s">
        <v>3552</v>
      </c>
      <c r="E469" s="35" t="s">
        <v>3552</v>
      </c>
      <c r="F469" s="35" t="s">
        <v>3552</v>
      </c>
      <c r="G469" s="35" t="s">
        <v>3552</v>
      </c>
      <c r="H469" s="35" t="s">
        <v>3552</v>
      </c>
      <c r="I469" s="35" t="s">
        <v>3552</v>
      </c>
      <c r="J469" s="35" t="s">
        <v>3552</v>
      </c>
      <c r="K469" s="35" t="s">
        <v>3552</v>
      </c>
      <c r="L469" s="35" t="s">
        <v>3552</v>
      </c>
      <c r="M469" s="35" t="s">
        <v>3552</v>
      </c>
      <c r="N469" s="35" t="s">
        <v>3552</v>
      </c>
      <c r="O469" s="35" t="s">
        <v>3552</v>
      </c>
    </row>
    <row r="470" customFormat="false" ht="12.75" hidden="false" customHeight="true" outlineLevel="0" collapsed="false">
      <c r="A470" s="185" t="n">
        <v>61</v>
      </c>
      <c r="B470" s="35" t="s">
        <v>3552</v>
      </c>
      <c r="C470" s="35" t="s">
        <v>3552</v>
      </c>
      <c r="D470" s="35" t="s">
        <v>3552</v>
      </c>
      <c r="E470" s="35" t="s">
        <v>3552</v>
      </c>
      <c r="F470" s="35" t="s">
        <v>3552</v>
      </c>
      <c r="G470" s="35" t="s">
        <v>3552</v>
      </c>
      <c r="H470" s="35" t="s">
        <v>3552</v>
      </c>
      <c r="I470" s="35" t="s">
        <v>3552</v>
      </c>
      <c r="J470" s="35" t="s">
        <v>3552</v>
      </c>
      <c r="K470" s="35" t="s">
        <v>3552</v>
      </c>
      <c r="L470" s="35" t="s">
        <v>3552</v>
      </c>
      <c r="M470" s="35" t="s">
        <v>3552</v>
      </c>
      <c r="N470" s="35" t="s">
        <v>3552</v>
      </c>
      <c r="O470" s="35" t="s">
        <v>3552</v>
      </c>
    </row>
    <row r="471" customFormat="false" ht="12.75" hidden="false" customHeight="true" outlineLevel="0" collapsed="false">
      <c r="A471" s="235" t="s">
        <v>3775</v>
      </c>
      <c r="B471" s="235" t="n">
        <v>450</v>
      </c>
      <c r="C471" s="235" t="n">
        <v>0.0041</v>
      </c>
      <c r="D471" s="235" t="n">
        <v>168.85</v>
      </c>
      <c r="E471" s="235" t="n">
        <v>15.586</v>
      </c>
      <c r="F471" s="235" t="n">
        <v>7.87</v>
      </c>
      <c r="G471" s="235" t="n">
        <v>-26.04</v>
      </c>
      <c r="H471" s="235" t="n">
        <v>151.96</v>
      </c>
      <c r="I471" s="235" t="n">
        <v>273.6</v>
      </c>
      <c r="J471" s="235" t="n">
        <v>9.601</v>
      </c>
      <c r="K471" s="235" t="n">
        <v>6.3</v>
      </c>
      <c r="L471" s="235" t="n">
        <v>0.0351</v>
      </c>
      <c r="M471" s="235" t="n">
        <v>1</v>
      </c>
      <c r="N471" s="236" t="s">
        <v>3776</v>
      </c>
      <c r="O471" s="235" t="n">
        <v>20250430</v>
      </c>
    </row>
    <row r="472" customFormat="false" ht="12.75" hidden="false" customHeight="true" outlineLevel="0" collapsed="false">
      <c r="A472" s="235" t="s">
        <v>3777</v>
      </c>
      <c r="B472" s="235" t="n">
        <v>450</v>
      </c>
      <c r="C472" s="235" t="n">
        <v>0.0041</v>
      </c>
      <c r="D472" s="235" t="n">
        <v>228.534</v>
      </c>
      <c r="E472" s="235" t="n">
        <v>19.562</v>
      </c>
      <c r="F472" s="235" t="n">
        <v>7.75</v>
      </c>
      <c r="G472" s="235" t="n">
        <v>-25.2</v>
      </c>
      <c r="H472" s="235" t="n">
        <v>205.69</v>
      </c>
      <c r="I472" s="235" t="n">
        <v>277.8</v>
      </c>
      <c r="J472" s="235" t="n">
        <v>12.133</v>
      </c>
      <c r="K472" s="235" t="n">
        <v>5.9</v>
      </c>
      <c r="L472" s="235" t="n">
        <v>0.0437</v>
      </c>
      <c r="M472" s="235" t="n">
        <v>1</v>
      </c>
      <c r="N472" s="236" t="s">
        <v>3778</v>
      </c>
      <c r="O472" s="235" t="n">
        <v>20250430</v>
      </c>
    </row>
    <row r="473" customFormat="false" ht="12.75" hidden="false" customHeight="true" outlineLevel="0" collapsed="false">
      <c r="A473" s="185" t="n">
        <v>64</v>
      </c>
      <c r="B473" s="35" t="s">
        <v>3552</v>
      </c>
      <c r="C473" s="35" t="s">
        <v>3552</v>
      </c>
      <c r="D473" s="35" t="s">
        <v>3552</v>
      </c>
      <c r="E473" s="35" t="s">
        <v>3552</v>
      </c>
      <c r="F473" s="35" t="s">
        <v>3552</v>
      </c>
      <c r="G473" s="35" t="s">
        <v>3552</v>
      </c>
      <c r="H473" s="35" t="s">
        <v>3552</v>
      </c>
      <c r="I473" s="35" t="s">
        <v>3552</v>
      </c>
      <c r="J473" s="35" t="s">
        <v>3552</v>
      </c>
      <c r="K473" s="35" t="s">
        <v>3552</v>
      </c>
      <c r="L473" s="35" t="s">
        <v>3552</v>
      </c>
      <c r="M473" s="35" t="s">
        <v>3552</v>
      </c>
      <c r="N473" s="35" t="s">
        <v>3552</v>
      </c>
      <c r="O473" s="35" t="s">
        <v>3552</v>
      </c>
    </row>
    <row r="474" customFormat="false" ht="12.75" hidden="false" customHeight="true" outlineLevel="0" collapsed="false">
      <c r="A474" s="235" t="s">
        <v>3779</v>
      </c>
      <c r="B474" s="235" t="n">
        <v>450</v>
      </c>
      <c r="C474" s="235" t="n">
        <v>0.00397</v>
      </c>
      <c r="D474" s="235" t="n">
        <v>144.667</v>
      </c>
      <c r="E474" s="235" t="n">
        <v>11.406</v>
      </c>
      <c r="F474" s="235" t="n">
        <v>7.05</v>
      </c>
      <c r="G474" s="235" t="n">
        <v>-23.29</v>
      </c>
      <c r="H474" s="235" t="n">
        <v>130.2</v>
      </c>
      <c r="I474" s="235" t="n">
        <v>273.7</v>
      </c>
      <c r="J474" s="235" t="n">
        <v>7.066</v>
      </c>
      <c r="K474" s="235" t="n">
        <v>5.4</v>
      </c>
      <c r="L474" s="235" t="n">
        <v>0.0258</v>
      </c>
      <c r="M474" s="235" t="n">
        <v>1</v>
      </c>
      <c r="N474" s="236" t="s">
        <v>3780</v>
      </c>
      <c r="O474" s="235" t="n">
        <v>20250507</v>
      </c>
    </row>
    <row r="475" customFormat="false" ht="12.75" hidden="false" customHeight="true" outlineLevel="0" collapsed="false">
      <c r="A475" s="185" t="n">
        <v>66</v>
      </c>
      <c r="B475" s="35" t="s">
        <v>3552</v>
      </c>
      <c r="C475" s="35" t="s">
        <v>3552</v>
      </c>
      <c r="D475" s="35" t="s">
        <v>3552</v>
      </c>
      <c r="E475" s="35" t="s">
        <v>3552</v>
      </c>
      <c r="F475" s="35" t="s">
        <v>3552</v>
      </c>
      <c r="G475" s="35" t="s">
        <v>3552</v>
      </c>
      <c r="H475" s="35" t="s">
        <v>3552</v>
      </c>
      <c r="I475" s="35" t="s">
        <v>3552</v>
      </c>
      <c r="J475" s="35" t="s">
        <v>3552</v>
      </c>
      <c r="K475" s="35" t="s">
        <v>3552</v>
      </c>
      <c r="L475" s="35" t="s">
        <v>3552</v>
      </c>
      <c r="M475" s="35" t="s">
        <v>3552</v>
      </c>
      <c r="N475" s="35" t="s">
        <v>3552</v>
      </c>
      <c r="O475" s="35" t="s">
        <v>3552</v>
      </c>
    </row>
    <row r="476" customFormat="false" ht="12.75" hidden="false" customHeight="true" outlineLevel="0" collapsed="false">
      <c r="A476" s="235" t="s">
        <v>3781</v>
      </c>
      <c r="B476" s="235" t="n">
        <v>450</v>
      </c>
      <c r="C476" s="235" t="n">
        <v>0.0041</v>
      </c>
      <c r="D476" s="235" t="n">
        <v>124.328</v>
      </c>
      <c r="E476" s="235" t="n">
        <v>12.148</v>
      </c>
      <c r="F476" s="235" t="n">
        <v>8.19</v>
      </c>
      <c r="G476" s="235" t="n">
        <v>-25.26</v>
      </c>
      <c r="H476" s="235" t="n">
        <v>111.89</v>
      </c>
      <c r="I476" s="235" t="n">
        <v>263.3</v>
      </c>
      <c r="J476" s="235" t="n">
        <v>6.358</v>
      </c>
      <c r="K476" s="235" t="n">
        <v>5.7</v>
      </c>
      <c r="L476" s="235" t="n">
        <v>0.0241</v>
      </c>
      <c r="M476" s="235" t="n">
        <v>1</v>
      </c>
      <c r="N476" s="236" t="s">
        <v>3782</v>
      </c>
      <c r="O476" s="235" t="n">
        <v>20250430</v>
      </c>
      <c r="Q476" s="235" t="s">
        <v>3783</v>
      </c>
      <c r="R476" s="235" t="n">
        <v>450</v>
      </c>
      <c r="S476" s="235" t="n">
        <v>0.0041</v>
      </c>
      <c r="T476" s="235" t="n">
        <v>126.302</v>
      </c>
      <c r="U476" s="235" t="n">
        <v>12.734</v>
      </c>
      <c r="V476" s="235" t="n">
        <v>7.74</v>
      </c>
      <c r="W476" s="235" t="n">
        <v>-22.75</v>
      </c>
      <c r="X476" s="235" t="n">
        <v>113.67</v>
      </c>
      <c r="Y476" s="235" t="n">
        <v>253.8</v>
      </c>
      <c r="Z476" s="235" t="n">
        <v>5.849</v>
      </c>
      <c r="AA476" s="235" t="n">
        <v>5.1</v>
      </c>
      <c r="AB476" s="235" t="n">
        <v>0.0231</v>
      </c>
      <c r="AC476" s="235" t="n">
        <v>1</v>
      </c>
      <c r="AD476" s="236" t="s">
        <v>3784</v>
      </c>
      <c r="AE476" s="235" t="n">
        <v>20250505</v>
      </c>
    </row>
    <row r="477" customFormat="false" ht="12.75" hidden="false" customHeight="true" outlineLevel="0" collapsed="false">
      <c r="A477" s="185" t="n">
        <v>68</v>
      </c>
      <c r="B477" s="35" t="s">
        <v>3552</v>
      </c>
      <c r="C477" s="35" t="s">
        <v>3552</v>
      </c>
      <c r="D477" s="35" t="s">
        <v>3552</v>
      </c>
      <c r="E477" s="35" t="s">
        <v>3552</v>
      </c>
      <c r="F477" s="35" t="s">
        <v>3552</v>
      </c>
      <c r="G477" s="35" t="s">
        <v>3552</v>
      </c>
      <c r="H477" s="35" t="s">
        <v>3552</v>
      </c>
      <c r="I477" s="35" t="s">
        <v>3552</v>
      </c>
      <c r="J477" s="35" t="s">
        <v>3552</v>
      </c>
      <c r="K477" s="35" t="s">
        <v>3552</v>
      </c>
      <c r="L477" s="35" t="s">
        <v>3552</v>
      </c>
      <c r="M477" s="35" t="s">
        <v>3552</v>
      </c>
      <c r="N477" s="35" t="s">
        <v>3552</v>
      </c>
      <c r="O477" s="35" t="s">
        <v>3552</v>
      </c>
    </row>
    <row r="478" customFormat="false" ht="12.75" hidden="false" customHeight="true" outlineLevel="0" collapsed="false">
      <c r="A478" s="185" t="n">
        <v>69</v>
      </c>
      <c r="B478" s="35" t="s">
        <v>3552</v>
      </c>
      <c r="C478" s="35" t="s">
        <v>3552</v>
      </c>
      <c r="D478" s="35" t="s">
        <v>3552</v>
      </c>
      <c r="E478" s="35" t="s">
        <v>3552</v>
      </c>
      <c r="F478" s="35" t="s">
        <v>3552</v>
      </c>
      <c r="G478" s="35" t="s">
        <v>3552</v>
      </c>
      <c r="H478" s="35" t="s">
        <v>3552</v>
      </c>
      <c r="I478" s="35" t="s">
        <v>3552</v>
      </c>
      <c r="J478" s="35" t="s">
        <v>3552</v>
      </c>
      <c r="K478" s="35" t="s">
        <v>3552</v>
      </c>
      <c r="L478" s="35" t="s">
        <v>3552</v>
      </c>
      <c r="M478" s="35" t="s">
        <v>3552</v>
      </c>
      <c r="N478" s="35" t="s">
        <v>3552</v>
      </c>
      <c r="O478" s="35" t="s">
        <v>3552</v>
      </c>
    </row>
    <row r="479" customFormat="false" ht="12.75" hidden="false" customHeight="true" outlineLevel="0" collapsed="false">
      <c r="A479" s="185" t="n">
        <v>70</v>
      </c>
      <c r="B479" s="35" t="s">
        <v>3552</v>
      </c>
      <c r="C479" s="35" t="s">
        <v>3552</v>
      </c>
      <c r="D479" s="35" t="s">
        <v>3552</v>
      </c>
      <c r="E479" s="35" t="s">
        <v>3552</v>
      </c>
      <c r="F479" s="35" t="s">
        <v>3552</v>
      </c>
      <c r="G479" s="35" t="s">
        <v>3552</v>
      </c>
      <c r="H479" s="35" t="s">
        <v>3552</v>
      </c>
      <c r="I479" s="35" t="s">
        <v>3552</v>
      </c>
      <c r="J479" s="35" t="s">
        <v>3552</v>
      </c>
      <c r="K479" s="35" t="s">
        <v>3552</v>
      </c>
      <c r="L479" s="35" t="s">
        <v>3552</v>
      </c>
      <c r="M479" s="35" t="s">
        <v>3552</v>
      </c>
      <c r="N479" s="35" t="s">
        <v>3552</v>
      </c>
      <c r="O479" s="35" t="s">
        <v>3552</v>
      </c>
    </row>
    <row r="480" customFormat="false" ht="12.75" hidden="false" customHeight="true" outlineLevel="0" collapsed="false">
      <c r="A480" s="1" t="s">
        <v>3785</v>
      </c>
      <c r="B480" s="1" t="n">
        <v>450</v>
      </c>
      <c r="C480" s="184" t="n">
        <v>0.0037455</v>
      </c>
      <c r="D480" s="1" t="n">
        <v>109.957</v>
      </c>
      <c r="E480" s="1" t="n">
        <v>12.03</v>
      </c>
      <c r="F480" s="1" t="n">
        <v>8.85</v>
      </c>
      <c r="G480" s="1" t="n">
        <v>-27.04</v>
      </c>
      <c r="H480" s="1" t="n">
        <v>98.96</v>
      </c>
      <c r="I480" s="1" t="n">
        <v>249.8</v>
      </c>
      <c r="J480" s="1" t="n">
        <v>5.821</v>
      </c>
      <c r="K480" s="1" t="n">
        <v>5.9</v>
      </c>
      <c r="L480" s="184" t="n">
        <v>0.0233</v>
      </c>
      <c r="M480" s="1" t="n">
        <v>1</v>
      </c>
      <c r="N480" s="237" t="n">
        <v>0.433032407407407</v>
      </c>
      <c r="O480" s="1" t="n">
        <v>20240731</v>
      </c>
    </row>
    <row r="481" customFormat="false" ht="12.75" hidden="false" customHeight="true" outlineLevel="0" collapsed="false">
      <c r="A481" s="235" t="s">
        <v>3786</v>
      </c>
      <c r="B481" s="235" t="n">
        <v>450</v>
      </c>
      <c r="C481" s="235" t="n">
        <v>0.004</v>
      </c>
      <c r="D481" s="235" t="n">
        <v>150.25</v>
      </c>
      <c r="E481" s="235" t="n">
        <v>14.399</v>
      </c>
      <c r="F481" s="235" t="n">
        <v>7.67</v>
      </c>
      <c r="G481" s="235" t="n">
        <v>-23.17</v>
      </c>
      <c r="H481" s="235" t="n">
        <v>135.22</v>
      </c>
      <c r="I481" s="235" t="n">
        <v>257.9</v>
      </c>
      <c r="J481" s="235" t="n">
        <v>7.204</v>
      </c>
      <c r="K481" s="235" t="n">
        <v>5.3</v>
      </c>
      <c r="L481" s="235" t="n">
        <v>0.0279</v>
      </c>
      <c r="M481" s="235" t="n">
        <v>1</v>
      </c>
      <c r="N481" s="236" t="s">
        <v>3787</v>
      </c>
      <c r="O481" s="235" t="n">
        <v>20250506</v>
      </c>
    </row>
    <row r="482" customFormat="false" ht="12.75" hidden="false" customHeight="true" outlineLevel="0" collapsed="false">
      <c r="A482" s="185" t="n">
        <v>73</v>
      </c>
      <c r="B482" s="35" t="s">
        <v>3552</v>
      </c>
      <c r="C482" s="35" t="s">
        <v>3552</v>
      </c>
      <c r="D482" s="35" t="s">
        <v>3552</v>
      </c>
      <c r="E482" s="35" t="s">
        <v>3552</v>
      </c>
      <c r="F482" s="35" t="s">
        <v>3552</v>
      </c>
      <c r="G482" s="35" t="s">
        <v>3552</v>
      </c>
      <c r="H482" s="35" t="s">
        <v>3552</v>
      </c>
      <c r="I482" s="35" t="s">
        <v>3552</v>
      </c>
      <c r="J482" s="35" t="s">
        <v>3552</v>
      </c>
      <c r="K482" s="35" t="s">
        <v>3552</v>
      </c>
      <c r="L482" s="35" t="s">
        <v>3552</v>
      </c>
      <c r="M482" s="35" t="s">
        <v>3552</v>
      </c>
      <c r="N482" s="35" t="s">
        <v>3552</v>
      </c>
      <c r="O482" s="35" t="s">
        <v>3552</v>
      </c>
    </row>
    <row r="483" customFormat="false" ht="12.75" hidden="false" customHeight="true" outlineLevel="0" collapsed="false">
      <c r="A483" s="1" t="s">
        <v>3788</v>
      </c>
      <c r="B483" s="1" t="n">
        <v>450</v>
      </c>
      <c r="C483" s="184" t="n">
        <v>0.0037455</v>
      </c>
      <c r="D483" s="1" t="n">
        <v>147.959</v>
      </c>
      <c r="E483" s="1" t="n">
        <v>13.141</v>
      </c>
      <c r="F483" s="1" t="n">
        <v>7.76</v>
      </c>
      <c r="G483" s="1" t="n">
        <v>-27.02</v>
      </c>
      <c r="H483" s="1" t="n">
        <v>133.17</v>
      </c>
      <c r="I483" s="1" t="n">
        <v>264.9</v>
      </c>
      <c r="J483" s="1" t="n">
        <v>8.203</v>
      </c>
      <c r="K483" s="1" t="n">
        <v>6.2</v>
      </c>
      <c r="L483" s="184" t="n">
        <v>0.031</v>
      </c>
      <c r="M483" s="1" t="n">
        <v>1</v>
      </c>
      <c r="N483" s="237" t="n">
        <v>0.491921296296296</v>
      </c>
      <c r="O483" s="1" t="n">
        <v>20240731</v>
      </c>
    </row>
    <row r="484" customFormat="false" ht="12.75" hidden="false" customHeight="true" outlineLevel="0" collapsed="false">
      <c r="A484" s="185" t="n">
        <v>75</v>
      </c>
      <c r="B484" s="35" t="s">
        <v>3552</v>
      </c>
      <c r="C484" s="35" t="s">
        <v>3552</v>
      </c>
      <c r="D484" s="35" t="s">
        <v>3552</v>
      </c>
      <c r="E484" s="35" t="s">
        <v>3552</v>
      </c>
      <c r="F484" s="35" t="s">
        <v>3552</v>
      </c>
      <c r="G484" s="35" t="s">
        <v>3552</v>
      </c>
      <c r="H484" s="35" t="s">
        <v>3552</v>
      </c>
      <c r="I484" s="35" t="s">
        <v>3552</v>
      </c>
      <c r="J484" s="35" t="s">
        <v>3552</v>
      </c>
      <c r="K484" s="35" t="s">
        <v>3552</v>
      </c>
      <c r="L484" s="35" t="s">
        <v>3552</v>
      </c>
      <c r="M484" s="35" t="s">
        <v>3552</v>
      </c>
      <c r="N484" s="35" t="s">
        <v>3552</v>
      </c>
      <c r="O484" s="35" t="s">
        <v>3552</v>
      </c>
    </row>
    <row r="485" customFormat="false" ht="12.75" hidden="false" customHeight="true" outlineLevel="0" collapsed="false">
      <c r="A485" s="185" t="n">
        <v>76</v>
      </c>
      <c r="B485" s="35" t="s">
        <v>3552</v>
      </c>
      <c r="C485" s="35" t="s">
        <v>3552</v>
      </c>
      <c r="D485" s="35" t="s">
        <v>3552</v>
      </c>
      <c r="E485" s="35" t="s">
        <v>3552</v>
      </c>
      <c r="F485" s="35" t="s">
        <v>3552</v>
      </c>
      <c r="G485" s="35" t="s">
        <v>3552</v>
      </c>
      <c r="H485" s="35" t="s">
        <v>3552</v>
      </c>
      <c r="I485" s="35" t="s">
        <v>3552</v>
      </c>
      <c r="J485" s="35" t="s">
        <v>3552</v>
      </c>
      <c r="K485" s="35" t="s">
        <v>3552</v>
      </c>
      <c r="L485" s="35" t="s">
        <v>3552</v>
      </c>
      <c r="M485" s="35" t="s">
        <v>3552</v>
      </c>
      <c r="N485" s="35" t="s">
        <v>3552</v>
      </c>
      <c r="O485" s="35" t="s">
        <v>3552</v>
      </c>
    </row>
    <row r="486" customFormat="false" ht="12.75" hidden="false" customHeight="true" outlineLevel="0" collapsed="false">
      <c r="A486" s="185" t="n">
        <v>77</v>
      </c>
      <c r="B486" s="35" t="s">
        <v>3552</v>
      </c>
      <c r="C486" s="35" t="s">
        <v>3552</v>
      </c>
      <c r="D486" s="35" t="s">
        <v>3552</v>
      </c>
      <c r="E486" s="35" t="s">
        <v>3552</v>
      </c>
      <c r="F486" s="35" t="s">
        <v>3552</v>
      </c>
      <c r="G486" s="35" t="s">
        <v>3552</v>
      </c>
      <c r="H486" s="35" t="s">
        <v>3552</v>
      </c>
      <c r="I486" s="35" t="s">
        <v>3552</v>
      </c>
      <c r="J486" s="35" t="s">
        <v>3552</v>
      </c>
      <c r="K486" s="35" t="s">
        <v>3552</v>
      </c>
      <c r="L486" s="35" t="s">
        <v>3552</v>
      </c>
      <c r="M486" s="35" t="s">
        <v>3552</v>
      </c>
      <c r="N486" s="35" t="s">
        <v>3552</v>
      </c>
      <c r="O486" s="35" t="s">
        <v>3552</v>
      </c>
    </row>
    <row r="487" customFormat="false" ht="12.75" hidden="false" customHeight="true" outlineLevel="0" collapsed="false">
      <c r="A487" s="185" t="n">
        <v>78</v>
      </c>
      <c r="B487" s="35" t="s">
        <v>3552</v>
      </c>
      <c r="C487" s="35" t="s">
        <v>3552</v>
      </c>
      <c r="D487" s="35" t="s">
        <v>3552</v>
      </c>
      <c r="E487" s="35" t="s">
        <v>3552</v>
      </c>
      <c r="F487" s="35" t="s">
        <v>3552</v>
      </c>
      <c r="G487" s="35" t="s">
        <v>3552</v>
      </c>
      <c r="H487" s="35" t="s">
        <v>3552</v>
      </c>
      <c r="I487" s="35" t="s">
        <v>3552</v>
      </c>
      <c r="J487" s="35" t="s">
        <v>3552</v>
      </c>
      <c r="K487" s="35" t="s">
        <v>3552</v>
      </c>
      <c r="L487" s="35" t="s">
        <v>3552</v>
      </c>
      <c r="M487" s="35" t="s">
        <v>3552</v>
      </c>
      <c r="N487" s="35" t="s">
        <v>3552</v>
      </c>
      <c r="O487" s="35" t="s">
        <v>3552</v>
      </c>
    </row>
    <row r="488" customFormat="false" ht="12.75" hidden="false" customHeight="true" outlineLevel="0" collapsed="false">
      <c r="A488" s="1" t="s">
        <v>3789</v>
      </c>
      <c r="B488" s="1" t="n">
        <v>450</v>
      </c>
      <c r="C488" s="184" t="n">
        <v>0.0037455</v>
      </c>
      <c r="D488" s="1" t="n">
        <v>174.499</v>
      </c>
      <c r="E488" s="1" t="n">
        <v>16.049</v>
      </c>
      <c r="F488" s="1" t="n">
        <v>7.81</v>
      </c>
      <c r="G488" s="1" t="n">
        <v>-26.58</v>
      </c>
      <c r="H488" s="1" t="n">
        <v>157.05</v>
      </c>
      <c r="I488" s="1" t="n">
        <v>270.1</v>
      </c>
      <c r="J488" s="1" t="n">
        <v>9.994</v>
      </c>
      <c r="K488" s="1" t="n">
        <v>6.4</v>
      </c>
      <c r="L488" s="184" t="n">
        <v>0.037</v>
      </c>
      <c r="M488" s="1" t="n">
        <v>1</v>
      </c>
      <c r="N488" s="237" t="n">
        <v>0.525416666666667</v>
      </c>
      <c r="O488" s="1" t="n">
        <v>20240731</v>
      </c>
    </row>
    <row r="489" customFormat="false" ht="12.75" hidden="false" customHeight="true" outlineLevel="0" collapsed="false">
      <c r="A489" s="1" t="s">
        <v>3790</v>
      </c>
      <c r="B489" s="1" t="n">
        <v>450</v>
      </c>
      <c r="C489" s="184" t="n">
        <v>0.0037455</v>
      </c>
      <c r="D489" s="1" t="n">
        <v>160.275</v>
      </c>
      <c r="E489" s="1" t="n">
        <v>16.153</v>
      </c>
      <c r="F489" s="1" t="n">
        <v>7.72</v>
      </c>
      <c r="G489" s="1" t="n">
        <v>-25.82</v>
      </c>
      <c r="H489" s="1" t="n">
        <v>144.24</v>
      </c>
      <c r="I489" s="1" t="n">
        <v>257.2</v>
      </c>
      <c r="J489" s="1" t="n">
        <v>8.174</v>
      </c>
      <c r="K489" s="1" t="n">
        <v>5.7</v>
      </c>
      <c r="L489" s="184" t="n">
        <v>0.0318</v>
      </c>
      <c r="M489" s="1" t="n">
        <v>1</v>
      </c>
      <c r="N489" s="237" t="n">
        <v>0.553518518518519</v>
      </c>
      <c r="O489" s="1" t="n">
        <v>20240731</v>
      </c>
    </row>
    <row r="490" customFormat="false" ht="12.75" hidden="false" customHeight="true" outlineLevel="0" collapsed="false">
      <c r="A490" s="185" t="n">
        <v>81</v>
      </c>
      <c r="B490" s="35" t="s">
        <v>3552</v>
      </c>
      <c r="C490" s="35" t="s">
        <v>3552</v>
      </c>
      <c r="D490" s="35" t="s">
        <v>3552</v>
      </c>
      <c r="E490" s="35" t="s">
        <v>3552</v>
      </c>
      <c r="F490" s="35" t="s">
        <v>3552</v>
      </c>
      <c r="G490" s="35" t="s">
        <v>3552</v>
      </c>
      <c r="H490" s="35" t="s">
        <v>3552</v>
      </c>
      <c r="I490" s="35" t="s">
        <v>3552</v>
      </c>
      <c r="J490" s="35" t="s">
        <v>3552</v>
      </c>
      <c r="K490" s="35" t="s">
        <v>3552</v>
      </c>
      <c r="L490" s="35" t="s">
        <v>3552</v>
      </c>
      <c r="M490" s="35" t="s">
        <v>3552</v>
      </c>
      <c r="N490" s="35" t="s">
        <v>3552</v>
      </c>
      <c r="O490" s="35" t="s">
        <v>3552</v>
      </c>
    </row>
    <row r="491" customFormat="false" ht="12.75" hidden="false" customHeight="false" outlineLevel="0" collapsed="false">
      <c r="A491" s="1" t="s">
        <v>3791</v>
      </c>
      <c r="B491" s="1" t="n">
        <v>450</v>
      </c>
      <c r="C491" s="184" t="n">
        <v>0.0037455</v>
      </c>
      <c r="D491" s="1" t="n">
        <v>390.327</v>
      </c>
      <c r="E491" s="1" t="n">
        <v>33.531</v>
      </c>
      <c r="F491" s="1" t="n">
        <v>8.45</v>
      </c>
      <c r="G491" s="1" t="n">
        <v>-27.19</v>
      </c>
      <c r="H491" s="1" t="n">
        <v>348.14</v>
      </c>
      <c r="I491" s="1" t="n">
        <v>369.8</v>
      </c>
      <c r="J491" s="1" t="n">
        <v>21.379</v>
      </c>
      <c r="K491" s="1" t="n">
        <v>6.02</v>
      </c>
      <c r="L491" s="184" t="n">
        <v>0.0578</v>
      </c>
      <c r="M491" s="1" t="n">
        <v>10</v>
      </c>
      <c r="N491" s="237" t="n">
        <v>0.593634259259259</v>
      </c>
      <c r="O491" s="1" t="n">
        <v>20240924</v>
      </c>
    </row>
    <row r="492" customFormat="false" ht="12.75" hidden="false" customHeight="true" outlineLevel="0" collapsed="false">
      <c r="A492" s="235" t="s">
        <v>3792</v>
      </c>
      <c r="B492" s="235" t="n">
        <v>450</v>
      </c>
      <c r="C492" s="235" t="n">
        <v>0.00397</v>
      </c>
      <c r="D492" s="235" t="n">
        <v>199.788</v>
      </c>
      <c r="E492" s="235" t="n">
        <v>17.366</v>
      </c>
      <c r="F492" s="235" t="n">
        <v>7.46</v>
      </c>
      <c r="G492" s="235" t="n">
        <v>-25.03</v>
      </c>
      <c r="H492" s="235" t="n">
        <v>179.81</v>
      </c>
      <c r="I492" s="235" t="n">
        <v>269.5</v>
      </c>
      <c r="J492" s="235" t="n">
        <v>10.69</v>
      </c>
      <c r="K492" s="235" t="n">
        <v>5.9</v>
      </c>
      <c r="L492" s="235" t="n">
        <v>0.0397</v>
      </c>
      <c r="M492" s="235" t="n">
        <v>1</v>
      </c>
      <c r="N492" s="236" t="s">
        <v>3793</v>
      </c>
      <c r="O492" s="235" t="n">
        <v>20250507</v>
      </c>
    </row>
    <row r="493" customFormat="false" ht="12.75" hidden="false" customHeight="true" outlineLevel="0" collapsed="false">
      <c r="A493" s="235" t="s">
        <v>3794</v>
      </c>
      <c r="B493" s="235" t="n">
        <v>450</v>
      </c>
      <c r="C493" s="235" t="n">
        <v>0.00397</v>
      </c>
      <c r="D493" s="235" t="n">
        <v>185.815</v>
      </c>
      <c r="E493" s="235" t="n">
        <v>16.641</v>
      </c>
      <c r="F493" s="235" t="n">
        <v>9.07</v>
      </c>
      <c r="G493" s="235" t="n">
        <v>-29.86</v>
      </c>
      <c r="H493" s="235" t="n">
        <v>167.23</v>
      </c>
      <c r="I493" s="235" t="n">
        <v>281.9</v>
      </c>
      <c r="J493" s="235" t="n">
        <v>10.585</v>
      </c>
      <c r="K493" s="235" t="n">
        <v>6.3</v>
      </c>
      <c r="L493" s="235" t="n">
        <v>0.0375</v>
      </c>
      <c r="M493" s="235" t="n">
        <v>1</v>
      </c>
      <c r="N493" s="236" t="s">
        <v>3795</v>
      </c>
      <c r="O493" s="235" t="n">
        <v>20250507</v>
      </c>
    </row>
    <row r="494" customFormat="false" ht="12.75" hidden="false" customHeight="false" outlineLevel="0" collapsed="false">
      <c r="A494" s="1" t="s">
        <v>3796</v>
      </c>
      <c r="B494" s="1" t="n">
        <v>450</v>
      </c>
      <c r="C494" s="184" t="n">
        <v>0.0037455</v>
      </c>
      <c r="D494" s="1" t="n">
        <v>175.252</v>
      </c>
      <c r="E494" s="1" t="n">
        <v>17.523</v>
      </c>
      <c r="F494" s="1" t="n">
        <v>9.07</v>
      </c>
      <c r="G494" s="1" t="n">
        <v>-31.34</v>
      </c>
      <c r="H494" s="1" t="n">
        <v>157.73</v>
      </c>
      <c r="I494" s="1" t="n">
        <v>282.2</v>
      </c>
      <c r="J494" s="1" t="n">
        <v>9.467</v>
      </c>
      <c r="K494" s="1" t="n">
        <v>6</v>
      </c>
      <c r="L494" s="184" t="n">
        <v>0.0335</v>
      </c>
      <c r="M494" s="1" t="n">
        <v>1</v>
      </c>
      <c r="N494" s="237" t="n">
        <v>0.554861111111111</v>
      </c>
      <c r="O494" s="1" t="n">
        <v>20240925</v>
      </c>
    </row>
    <row r="495" customFormat="false" ht="12.75" hidden="false" customHeight="true" outlineLevel="0" collapsed="false">
      <c r="A495" s="185" t="n">
        <v>86</v>
      </c>
      <c r="B495" s="35" t="s">
        <v>3552</v>
      </c>
      <c r="C495" s="35" t="s">
        <v>3552</v>
      </c>
      <c r="D495" s="35" t="s">
        <v>3552</v>
      </c>
      <c r="E495" s="35" t="s">
        <v>3552</v>
      </c>
      <c r="F495" s="35" t="s">
        <v>3552</v>
      </c>
      <c r="G495" s="35" t="s">
        <v>3552</v>
      </c>
      <c r="H495" s="35" t="s">
        <v>3552</v>
      </c>
      <c r="I495" s="35" t="s">
        <v>3552</v>
      </c>
      <c r="J495" s="35" t="s">
        <v>3552</v>
      </c>
      <c r="K495" s="35" t="s">
        <v>3552</v>
      </c>
      <c r="L495" s="35" t="s">
        <v>3552</v>
      </c>
      <c r="M495" s="35" t="s">
        <v>3552</v>
      </c>
      <c r="N495" s="35" t="s">
        <v>3552</v>
      </c>
      <c r="O495" s="35" t="s">
        <v>3552</v>
      </c>
    </row>
    <row r="496" customFormat="false" ht="12.75" hidden="false" customHeight="true" outlineLevel="0" collapsed="false">
      <c r="A496" s="235" t="s">
        <v>3797</v>
      </c>
      <c r="B496" s="235" t="n">
        <v>450</v>
      </c>
      <c r="C496" s="235" t="n">
        <v>0.0041</v>
      </c>
      <c r="D496" s="235" t="n">
        <v>129.756</v>
      </c>
      <c r="E496" s="235" t="n">
        <v>11.283</v>
      </c>
      <c r="F496" s="235" t="n">
        <v>8.78</v>
      </c>
      <c r="G496" s="235" t="n">
        <v>-28.46</v>
      </c>
      <c r="H496" s="235" t="n">
        <v>116.78</v>
      </c>
      <c r="I496" s="235" t="n">
        <v>315.2</v>
      </c>
      <c r="J496" s="235" t="n">
        <v>7.308</v>
      </c>
      <c r="K496" s="235" t="n">
        <v>6.3</v>
      </c>
      <c r="L496" s="235" t="n">
        <v>0.0232</v>
      </c>
      <c r="M496" s="235" t="n">
        <v>1</v>
      </c>
      <c r="N496" s="236" t="s">
        <v>3798</v>
      </c>
      <c r="O496" s="235" t="n">
        <v>20250505</v>
      </c>
    </row>
    <row r="497" customFormat="false" ht="12.75" hidden="false" customHeight="false" outlineLevel="0" collapsed="false">
      <c r="A497" s="1" t="s">
        <v>3799</v>
      </c>
      <c r="B497" s="1" t="n">
        <v>450</v>
      </c>
      <c r="C497" s="184" t="n">
        <v>0.0037455</v>
      </c>
      <c r="D497" s="1" t="n">
        <v>131.83</v>
      </c>
      <c r="E497" s="1" t="n">
        <v>12.761</v>
      </c>
      <c r="F497" s="1" t="n">
        <v>8.98</v>
      </c>
      <c r="G497" s="1" t="n">
        <v>-27.82</v>
      </c>
      <c r="H497" s="1" t="n">
        <v>118.65</v>
      </c>
      <c r="I497" s="1" t="n">
        <v>270.1</v>
      </c>
      <c r="J497" s="1" t="n">
        <v>6.278</v>
      </c>
      <c r="K497" s="1" t="n">
        <v>5.03</v>
      </c>
      <c r="L497" s="184" t="n">
        <v>0.0232</v>
      </c>
      <c r="M497" s="1" t="n">
        <v>1</v>
      </c>
      <c r="N497" s="237" t="n">
        <v>0.598703703703704</v>
      </c>
      <c r="O497" s="1" t="n">
        <v>20240925</v>
      </c>
    </row>
    <row r="498" customFormat="false" ht="12.75" hidden="false" customHeight="true" outlineLevel="0" collapsed="false">
      <c r="A498" s="185" t="n">
        <v>89</v>
      </c>
      <c r="B498" s="35" t="s">
        <v>3552</v>
      </c>
      <c r="C498" s="35" t="s">
        <v>3552</v>
      </c>
      <c r="D498" s="35" t="s">
        <v>3552</v>
      </c>
      <c r="E498" s="35" t="s">
        <v>3552</v>
      </c>
      <c r="F498" s="35" t="s">
        <v>3552</v>
      </c>
      <c r="G498" s="35" t="s">
        <v>3552</v>
      </c>
      <c r="H498" s="35" t="s">
        <v>3552</v>
      </c>
      <c r="I498" s="35" t="s">
        <v>3552</v>
      </c>
      <c r="J498" s="35" t="s">
        <v>3552</v>
      </c>
      <c r="K498" s="35" t="s">
        <v>3552</v>
      </c>
      <c r="L498" s="35" t="s">
        <v>3552</v>
      </c>
      <c r="M498" s="35" t="s">
        <v>3552</v>
      </c>
      <c r="N498" s="35" t="s">
        <v>3552</v>
      </c>
      <c r="O498" s="35" t="s">
        <v>3552</v>
      </c>
    </row>
    <row r="499" customFormat="false" ht="12.75" hidden="false" customHeight="true" outlineLevel="0" collapsed="false">
      <c r="A499" s="185" t="n">
        <v>90</v>
      </c>
      <c r="B499" s="35" t="s">
        <v>3552</v>
      </c>
      <c r="C499" s="35" t="s">
        <v>3552</v>
      </c>
      <c r="D499" s="35" t="s">
        <v>3552</v>
      </c>
      <c r="E499" s="35" t="s">
        <v>3552</v>
      </c>
      <c r="F499" s="35" t="s">
        <v>3552</v>
      </c>
      <c r="G499" s="35" t="s">
        <v>3552</v>
      </c>
      <c r="H499" s="35" t="s">
        <v>3552</v>
      </c>
      <c r="I499" s="35" t="s">
        <v>3552</v>
      </c>
      <c r="J499" s="35" t="s">
        <v>3552</v>
      </c>
      <c r="K499" s="35" t="s">
        <v>3552</v>
      </c>
      <c r="L499" s="35" t="s">
        <v>3552</v>
      </c>
      <c r="M499" s="35" t="s">
        <v>3552</v>
      </c>
      <c r="N499" s="35" t="s">
        <v>3552</v>
      </c>
      <c r="O499" s="35" t="s">
        <v>3552</v>
      </c>
    </row>
    <row r="500" customFormat="false" ht="12.75" hidden="false" customHeight="true" outlineLevel="0" collapsed="false">
      <c r="A500" s="185" t="n">
        <v>91</v>
      </c>
      <c r="B500" s="35" t="s">
        <v>3552</v>
      </c>
      <c r="C500" s="35" t="s">
        <v>3552</v>
      </c>
      <c r="D500" s="35" t="s">
        <v>3552</v>
      </c>
      <c r="E500" s="35" t="s">
        <v>3552</v>
      </c>
      <c r="F500" s="35" t="s">
        <v>3552</v>
      </c>
      <c r="G500" s="35" t="s">
        <v>3552</v>
      </c>
      <c r="H500" s="35" t="s">
        <v>3552</v>
      </c>
      <c r="I500" s="35" t="s">
        <v>3552</v>
      </c>
      <c r="J500" s="35" t="s">
        <v>3552</v>
      </c>
      <c r="K500" s="35" t="s">
        <v>3552</v>
      </c>
      <c r="L500" s="35" t="s">
        <v>3552</v>
      </c>
      <c r="M500" s="35" t="s">
        <v>3552</v>
      </c>
      <c r="N500" s="35" t="s">
        <v>3552</v>
      </c>
      <c r="O500" s="35" t="s">
        <v>3552</v>
      </c>
    </row>
    <row r="501" customFormat="false" ht="12.75" hidden="false" customHeight="true" outlineLevel="0" collapsed="false">
      <c r="A501" s="235" t="s">
        <v>3800</v>
      </c>
      <c r="B501" s="235" t="n">
        <v>450</v>
      </c>
      <c r="C501" s="235" t="n">
        <v>0.0045</v>
      </c>
      <c r="D501" s="235" t="n">
        <v>258.875</v>
      </c>
      <c r="E501" s="235" t="n">
        <v>22.575</v>
      </c>
      <c r="F501" s="235" t="n">
        <v>7.56</v>
      </c>
      <c r="G501" s="235" t="n">
        <v>-26.16</v>
      </c>
      <c r="H501" s="235" t="n">
        <v>232.99</v>
      </c>
      <c r="I501" s="235" t="n">
        <v>293.1</v>
      </c>
      <c r="J501" s="235" t="n">
        <v>15.692</v>
      </c>
      <c r="K501" s="235" t="n">
        <v>6.7</v>
      </c>
      <c r="L501" s="235" t="n">
        <v>0.0535</v>
      </c>
      <c r="M501" s="235" t="n">
        <v>1</v>
      </c>
      <c r="N501" s="236" t="s">
        <v>3801</v>
      </c>
      <c r="O501" s="235" t="n">
        <v>20250505</v>
      </c>
    </row>
    <row r="502" customFormat="false" ht="12.75" hidden="false" customHeight="false" outlineLevel="0" collapsed="false">
      <c r="A502" s="1" t="s">
        <v>3802</v>
      </c>
      <c r="B502" s="1" t="n">
        <v>450</v>
      </c>
      <c r="C502" s="184" t="n">
        <v>0.0037455</v>
      </c>
      <c r="D502" s="1" t="n">
        <v>235.287</v>
      </c>
      <c r="E502" s="1" t="n">
        <v>22.903</v>
      </c>
      <c r="F502" s="1" t="n">
        <v>8.47</v>
      </c>
      <c r="G502" s="1" t="n">
        <v>-25.84</v>
      </c>
      <c r="H502" s="1" t="n">
        <v>211.76</v>
      </c>
      <c r="I502" s="1" t="n">
        <v>302.6</v>
      </c>
      <c r="J502" s="1" t="n">
        <v>11.945</v>
      </c>
      <c r="K502" s="1" t="n">
        <v>5.06</v>
      </c>
      <c r="L502" s="184" t="n">
        <v>0.0395</v>
      </c>
      <c r="M502" s="1" t="n">
        <v>1</v>
      </c>
      <c r="N502" s="237" t="n">
        <v>0.543333333333333</v>
      </c>
      <c r="O502" s="1" t="n">
        <v>20240927</v>
      </c>
    </row>
    <row r="503" customFormat="false" ht="12.75" hidden="false" customHeight="true" outlineLevel="0" collapsed="false">
      <c r="A503" s="185" t="n">
        <v>94</v>
      </c>
      <c r="B503" s="35" t="s">
        <v>3552</v>
      </c>
      <c r="C503" s="35" t="s">
        <v>3552</v>
      </c>
      <c r="D503" s="35" t="s">
        <v>3552</v>
      </c>
      <c r="E503" s="35" t="s">
        <v>3552</v>
      </c>
      <c r="F503" s="35" t="s">
        <v>3552</v>
      </c>
      <c r="G503" s="35" t="s">
        <v>3552</v>
      </c>
      <c r="H503" s="35" t="s">
        <v>3552</v>
      </c>
      <c r="I503" s="35" t="s">
        <v>3552</v>
      </c>
      <c r="J503" s="35" t="s">
        <v>3552</v>
      </c>
      <c r="K503" s="35" t="s">
        <v>3552</v>
      </c>
      <c r="L503" s="35" t="s">
        <v>3552</v>
      </c>
      <c r="M503" s="35" t="s">
        <v>3552</v>
      </c>
      <c r="N503" s="35" t="s">
        <v>3552</v>
      </c>
      <c r="O503" s="35" t="s">
        <v>3552</v>
      </c>
    </row>
    <row r="504" customFormat="false" ht="12.75" hidden="false" customHeight="true" outlineLevel="0" collapsed="false">
      <c r="A504" s="185" t="n">
        <v>95</v>
      </c>
      <c r="B504" s="35" t="s">
        <v>3552</v>
      </c>
      <c r="C504" s="35" t="s">
        <v>3552</v>
      </c>
      <c r="D504" s="35" t="s">
        <v>3552</v>
      </c>
      <c r="E504" s="35" t="s">
        <v>3552</v>
      </c>
      <c r="F504" s="35" t="s">
        <v>3552</v>
      </c>
      <c r="G504" s="35" t="s">
        <v>3552</v>
      </c>
      <c r="H504" s="35" t="s">
        <v>3552</v>
      </c>
      <c r="I504" s="35" t="s">
        <v>3552</v>
      </c>
      <c r="J504" s="35" t="s">
        <v>3552</v>
      </c>
      <c r="K504" s="35" t="s">
        <v>3552</v>
      </c>
      <c r="L504" s="35" t="s">
        <v>3552</v>
      </c>
      <c r="M504" s="35" t="s">
        <v>3552</v>
      </c>
      <c r="N504" s="35" t="s">
        <v>3552</v>
      </c>
      <c r="O504" s="35" t="s">
        <v>3552</v>
      </c>
    </row>
    <row r="505" customFormat="false" ht="12.75" hidden="false" customHeight="true" outlineLevel="0" collapsed="false">
      <c r="A505" s="235" t="s">
        <v>3803</v>
      </c>
      <c r="B505" s="235" t="n">
        <v>450</v>
      </c>
      <c r="C505" s="235" t="n">
        <v>0.00414</v>
      </c>
      <c r="D505" s="235" t="n">
        <v>191.87</v>
      </c>
      <c r="E505" s="235" t="n">
        <v>17.061</v>
      </c>
      <c r="F505" s="235" t="n">
        <v>6.66</v>
      </c>
      <c r="G505" s="235" t="n">
        <v>-21.58</v>
      </c>
      <c r="H505" s="235" t="n">
        <v>172.68</v>
      </c>
      <c r="I505" s="235" t="n">
        <v>241.6</v>
      </c>
      <c r="J505" s="235" t="n">
        <v>7.516</v>
      </c>
      <c r="K505" s="235" t="n">
        <v>4.4</v>
      </c>
      <c r="L505" s="235" t="n">
        <v>0.0311</v>
      </c>
      <c r="M505" s="235" t="n">
        <v>1</v>
      </c>
      <c r="N505" s="236" t="s">
        <v>3804</v>
      </c>
      <c r="O505" s="235" t="n">
        <v>20250506</v>
      </c>
    </row>
    <row r="506" customFormat="false" ht="12.75" hidden="false" customHeight="false" outlineLevel="0" collapsed="false">
      <c r="A506" s="1" t="s">
        <v>3805</v>
      </c>
      <c r="B506" s="1" t="n">
        <v>450</v>
      </c>
      <c r="C506" s="184" t="n">
        <v>0.0037455</v>
      </c>
      <c r="D506" s="1" t="n">
        <v>132.184</v>
      </c>
      <c r="E506" s="1" t="n">
        <v>13.15</v>
      </c>
      <c r="F506" s="1" t="n">
        <v>8.74</v>
      </c>
      <c r="G506" s="1" t="n">
        <v>-26.13</v>
      </c>
      <c r="H506" s="1" t="n">
        <v>118.97</v>
      </c>
      <c r="I506" s="1" t="n">
        <v>271.1</v>
      </c>
      <c r="J506" s="1" t="n">
        <v>6.103</v>
      </c>
      <c r="K506" s="1" t="n">
        <v>5.01</v>
      </c>
      <c r="L506" s="184" t="n">
        <v>0.0225</v>
      </c>
      <c r="M506" s="1" t="n">
        <v>1</v>
      </c>
      <c r="N506" s="237" t="n">
        <v>0.574675925925926</v>
      </c>
      <c r="O506" s="1" t="n">
        <v>20240930</v>
      </c>
    </row>
    <row r="507" customFormat="false" ht="12.75" hidden="false" customHeight="true" outlineLevel="0" collapsed="false">
      <c r="A507" s="185" t="n">
        <v>98</v>
      </c>
      <c r="B507" s="35" t="s">
        <v>3552</v>
      </c>
      <c r="C507" s="35" t="s">
        <v>3552</v>
      </c>
      <c r="D507" s="35" t="s">
        <v>3552</v>
      </c>
      <c r="E507" s="35" t="s">
        <v>3552</v>
      </c>
      <c r="F507" s="35" t="s">
        <v>3552</v>
      </c>
      <c r="G507" s="35" t="s">
        <v>3552</v>
      </c>
      <c r="H507" s="35" t="s">
        <v>3552</v>
      </c>
      <c r="I507" s="35" t="s">
        <v>3552</v>
      </c>
      <c r="J507" s="35" t="s">
        <v>3552</v>
      </c>
      <c r="K507" s="35" t="s">
        <v>3552</v>
      </c>
      <c r="L507" s="35" t="s">
        <v>3552</v>
      </c>
      <c r="M507" s="35" t="s">
        <v>3552</v>
      </c>
      <c r="N507" s="35" t="s">
        <v>3552</v>
      </c>
      <c r="O507" s="35" t="s">
        <v>3552</v>
      </c>
    </row>
    <row r="508" customFormat="false" ht="12.75" hidden="false" customHeight="true" outlineLevel="0" collapsed="false">
      <c r="A508" s="185" t="n">
        <v>99</v>
      </c>
      <c r="B508" s="35" t="s">
        <v>3552</v>
      </c>
      <c r="C508" s="35" t="s">
        <v>3552</v>
      </c>
      <c r="D508" s="35" t="s">
        <v>3552</v>
      </c>
      <c r="E508" s="35" t="s">
        <v>3552</v>
      </c>
      <c r="F508" s="35" t="s">
        <v>3552</v>
      </c>
      <c r="G508" s="35" t="s">
        <v>3552</v>
      </c>
      <c r="H508" s="35" t="s">
        <v>3552</v>
      </c>
      <c r="I508" s="35" t="s">
        <v>3552</v>
      </c>
      <c r="J508" s="35" t="s">
        <v>3552</v>
      </c>
      <c r="K508" s="35" t="s">
        <v>3552</v>
      </c>
      <c r="L508" s="35" t="s">
        <v>3552</v>
      </c>
      <c r="M508" s="35" t="s">
        <v>3552</v>
      </c>
      <c r="N508" s="35" t="s">
        <v>3552</v>
      </c>
      <c r="O508" s="35" t="s">
        <v>3552</v>
      </c>
    </row>
    <row r="509" customFormat="false" ht="12.75" hidden="false" customHeight="false" outlineLevel="0" collapsed="false">
      <c r="A509" s="1" t="s">
        <v>3806</v>
      </c>
      <c r="B509" s="1" t="n">
        <v>450</v>
      </c>
      <c r="C509" s="184" t="n">
        <v>0.0037455</v>
      </c>
      <c r="D509" s="1" t="n">
        <v>62.415</v>
      </c>
      <c r="E509" s="1" t="n">
        <v>5.889</v>
      </c>
      <c r="F509" s="1" t="n">
        <v>8.32</v>
      </c>
      <c r="G509" s="1" t="n">
        <v>-24.76</v>
      </c>
      <c r="H509" s="1" t="n">
        <v>56.17</v>
      </c>
      <c r="I509" s="1" t="n">
        <v>322.1</v>
      </c>
      <c r="J509" s="1" t="n">
        <v>3.409</v>
      </c>
      <c r="K509" s="1" t="n">
        <v>6.01</v>
      </c>
      <c r="L509" s="184" t="n">
        <v>0.0106</v>
      </c>
      <c r="M509" s="1" t="n">
        <v>1</v>
      </c>
      <c r="N509" s="237" t="n">
        <v>0.585740740740741</v>
      </c>
      <c r="O509" s="1" t="n">
        <v>20241001</v>
      </c>
    </row>
    <row r="510" customFormat="false" ht="12.75" hidden="false" customHeight="true" outlineLevel="0" collapsed="false">
      <c r="A510" s="233"/>
      <c r="B510" s="233"/>
      <c r="C510" s="233"/>
      <c r="D510" s="233"/>
      <c r="E510" s="233"/>
      <c r="F510" s="233"/>
      <c r="G510" s="233"/>
      <c r="H510" s="233"/>
      <c r="I510" s="233"/>
      <c r="J510" s="233"/>
      <c r="K510" s="233"/>
      <c r="L510" s="233"/>
      <c r="M510" s="233"/>
      <c r="N510" s="233"/>
      <c r="O510" s="233"/>
      <c r="P510" s="233"/>
    </row>
    <row r="511" customFormat="false" ht="12.75" hidden="false" customHeight="true" outlineLevel="0" collapsed="false">
      <c r="A511" s="35" t="s">
        <v>3807</v>
      </c>
    </row>
    <row r="512" customFormat="false" ht="12.75" hidden="false" customHeight="true" outlineLevel="0" collapsed="false">
      <c r="A512" s="235" t="s">
        <v>3808</v>
      </c>
      <c r="B512" s="235" t="n">
        <v>450</v>
      </c>
      <c r="C512" s="235" t="n">
        <v>0.00406</v>
      </c>
      <c r="D512" s="235" t="n">
        <v>194.566</v>
      </c>
      <c r="E512" s="235" t="n">
        <v>15.204</v>
      </c>
      <c r="F512" s="235" t="n">
        <v>6.96</v>
      </c>
      <c r="G512" s="235" t="n">
        <v>-23.85</v>
      </c>
      <c r="H512" s="235" t="n">
        <v>175.11</v>
      </c>
      <c r="I512" s="235" t="n">
        <v>267.8</v>
      </c>
      <c r="J512" s="235" t="n">
        <v>9.508</v>
      </c>
      <c r="K512" s="235" t="n">
        <v>5.4</v>
      </c>
      <c r="L512" s="235" t="n">
        <v>0.0355</v>
      </c>
      <c r="M512" s="235" t="n">
        <v>1</v>
      </c>
      <c r="N512" s="236" t="s">
        <v>3809</v>
      </c>
      <c r="O512" s="235" t="n">
        <v>20250425</v>
      </c>
    </row>
    <row r="513" customFormat="false" ht="12.75" hidden="false" customHeight="true" outlineLevel="0" collapsed="false">
      <c r="A513" s="35" t="n">
        <v>2</v>
      </c>
      <c r="B513" s="35" t="s">
        <v>3552</v>
      </c>
      <c r="C513" s="35" t="s">
        <v>3552</v>
      </c>
      <c r="D513" s="35" t="s">
        <v>3552</v>
      </c>
      <c r="E513" s="35" t="s">
        <v>3552</v>
      </c>
      <c r="F513" s="35" t="s">
        <v>3552</v>
      </c>
      <c r="G513" s="35" t="s">
        <v>3552</v>
      </c>
      <c r="H513" s="35" t="s">
        <v>3552</v>
      </c>
      <c r="I513" s="35" t="s">
        <v>3552</v>
      </c>
      <c r="J513" s="35" t="s">
        <v>3552</v>
      </c>
      <c r="K513" s="35" t="s">
        <v>3552</v>
      </c>
      <c r="L513" s="35" t="s">
        <v>3552</v>
      </c>
      <c r="M513" s="35" t="s">
        <v>3552</v>
      </c>
      <c r="N513" s="35" t="s">
        <v>3552</v>
      </c>
      <c r="O513" s="35" t="s">
        <v>3552</v>
      </c>
    </row>
    <row r="514" customFormat="false" ht="12.75" hidden="false" customHeight="true" outlineLevel="0" collapsed="false">
      <c r="A514" s="35" t="n">
        <v>3</v>
      </c>
      <c r="B514" s="35" t="s">
        <v>3552</v>
      </c>
      <c r="C514" s="35" t="s">
        <v>3552</v>
      </c>
      <c r="D514" s="35" t="s">
        <v>3552</v>
      </c>
      <c r="E514" s="35" t="s">
        <v>3552</v>
      </c>
      <c r="F514" s="35" t="s">
        <v>3552</v>
      </c>
      <c r="G514" s="35" t="s">
        <v>3552</v>
      </c>
      <c r="H514" s="35" t="s">
        <v>3552</v>
      </c>
      <c r="I514" s="35" t="s">
        <v>3552</v>
      </c>
      <c r="J514" s="35" t="s">
        <v>3552</v>
      </c>
      <c r="K514" s="35" t="s">
        <v>3552</v>
      </c>
      <c r="L514" s="35" t="s">
        <v>3552</v>
      </c>
      <c r="M514" s="35" t="s">
        <v>3552</v>
      </c>
      <c r="N514" s="35" t="s">
        <v>3552</v>
      </c>
      <c r="O514" s="35" t="s">
        <v>3552</v>
      </c>
    </row>
    <row r="515" customFormat="false" ht="12.75" hidden="false" customHeight="true" outlineLevel="0" collapsed="false">
      <c r="A515" s="35" t="n">
        <v>4</v>
      </c>
      <c r="B515" s="35" t="s">
        <v>3552</v>
      </c>
      <c r="C515" s="35" t="s">
        <v>3552</v>
      </c>
      <c r="D515" s="35" t="s">
        <v>3552</v>
      </c>
      <c r="E515" s="35" t="s">
        <v>3552</v>
      </c>
      <c r="F515" s="35" t="s">
        <v>3552</v>
      </c>
      <c r="G515" s="35" t="s">
        <v>3552</v>
      </c>
      <c r="H515" s="35" t="s">
        <v>3552</v>
      </c>
      <c r="I515" s="35" t="s">
        <v>3552</v>
      </c>
      <c r="J515" s="35" t="s">
        <v>3552</v>
      </c>
      <c r="K515" s="35" t="s">
        <v>3552</v>
      </c>
      <c r="L515" s="35" t="s">
        <v>3552</v>
      </c>
      <c r="M515" s="35" t="s">
        <v>3552</v>
      </c>
      <c r="N515" s="35" t="s">
        <v>3552</v>
      </c>
      <c r="O515" s="35" t="s">
        <v>3552</v>
      </c>
    </row>
    <row r="516" customFormat="false" ht="12.75" hidden="false" customHeight="true" outlineLevel="0" collapsed="false">
      <c r="A516" s="235" t="s">
        <v>3810</v>
      </c>
      <c r="B516" s="235" t="n">
        <v>450</v>
      </c>
      <c r="C516" s="235" t="n">
        <v>0.00487</v>
      </c>
      <c r="D516" s="235" t="n">
        <v>315.381</v>
      </c>
      <c r="E516" s="235" t="n">
        <v>28.16</v>
      </c>
      <c r="F516" s="235" t="n">
        <v>7.92</v>
      </c>
      <c r="G516" s="235" t="n">
        <v>-26.82</v>
      </c>
      <c r="H516" s="235" t="n">
        <v>283.84</v>
      </c>
      <c r="I516" s="235" t="n">
        <v>278.6</v>
      </c>
      <c r="J516" s="235" t="n">
        <v>16.673</v>
      </c>
      <c r="K516" s="235" t="n">
        <v>5.9</v>
      </c>
      <c r="L516" s="235" t="n">
        <v>0.0598</v>
      </c>
      <c r="M516" s="235" t="n">
        <v>10</v>
      </c>
      <c r="N516" s="236" t="s">
        <v>3811</v>
      </c>
      <c r="O516" s="235" t="n">
        <v>20250505</v>
      </c>
    </row>
    <row r="517" customFormat="false" ht="12.75" hidden="false" customHeight="true" outlineLevel="0" collapsed="false">
      <c r="A517" s="35" t="n">
        <v>6</v>
      </c>
      <c r="B517" s="35" t="s">
        <v>3552</v>
      </c>
      <c r="C517" s="35" t="s">
        <v>3552</v>
      </c>
      <c r="D517" s="35" t="s">
        <v>3552</v>
      </c>
      <c r="E517" s="35" t="s">
        <v>3552</v>
      </c>
      <c r="F517" s="35" t="s">
        <v>3552</v>
      </c>
      <c r="G517" s="35" t="s">
        <v>3552</v>
      </c>
      <c r="H517" s="35" t="s">
        <v>3552</v>
      </c>
      <c r="I517" s="35" t="s">
        <v>3552</v>
      </c>
      <c r="J517" s="35" t="s">
        <v>3552</v>
      </c>
      <c r="K517" s="35" t="s">
        <v>3552</v>
      </c>
      <c r="L517" s="35" t="s">
        <v>3552</v>
      </c>
      <c r="M517" s="35" t="s">
        <v>3552</v>
      </c>
      <c r="N517" s="35" t="s">
        <v>3552</v>
      </c>
      <c r="O517" s="35" t="s">
        <v>3552</v>
      </c>
    </row>
    <row r="518" customFormat="false" ht="12.75" hidden="false" customHeight="true" outlineLevel="0" collapsed="false">
      <c r="A518" s="235" t="s">
        <v>3812</v>
      </c>
      <c r="B518" s="235" t="n">
        <v>450</v>
      </c>
      <c r="C518" s="235" t="n">
        <v>0.00415</v>
      </c>
      <c r="D518" s="235" t="n">
        <v>179.383</v>
      </c>
      <c r="E518" s="235" t="n">
        <v>16.631</v>
      </c>
      <c r="F518" s="235" t="n">
        <v>8.65</v>
      </c>
      <c r="G518" s="235" t="n">
        <v>-25.74</v>
      </c>
      <c r="H518" s="235" t="n">
        <v>161.44</v>
      </c>
      <c r="I518" s="235" t="n">
        <v>245.2</v>
      </c>
      <c r="J518" s="235" t="n">
        <v>6.71</v>
      </c>
      <c r="K518" s="235" t="n">
        <v>4.2</v>
      </c>
      <c r="L518" s="235" t="n">
        <v>0.0274</v>
      </c>
      <c r="M518" s="235" t="n">
        <v>1</v>
      </c>
      <c r="N518" s="236" t="s">
        <v>3813</v>
      </c>
      <c r="O518" s="235" t="n">
        <v>20250506</v>
      </c>
      <c r="P518" s="235"/>
    </row>
    <row r="519" customFormat="false" ht="12.75" hidden="false" customHeight="true" outlineLevel="0" collapsed="false">
      <c r="A519" s="35" t="n">
        <v>8</v>
      </c>
      <c r="B519" s="35" t="s">
        <v>3552</v>
      </c>
      <c r="C519" s="35" t="s">
        <v>3552</v>
      </c>
      <c r="D519" s="35" t="s">
        <v>3552</v>
      </c>
      <c r="E519" s="35" t="s">
        <v>3552</v>
      </c>
      <c r="F519" s="35" t="s">
        <v>3552</v>
      </c>
      <c r="G519" s="35" t="s">
        <v>3552</v>
      </c>
      <c r="H519" s="35" t="s">
        <v>3552</v>
      </c>
      <c r="I519" s="35" t="s">
        <v>3552</v>
      </c>
      <c r="J519" s="35" t="s">
        <v>3552</v>
      </c>
      <c r="K519" s="35" t="s">
        <v>3552</v>
      </c>
      <c r="L519" s="35" t="s">
        <v>3552</v>
      </c>
      <c r="M519" s="35" t="s">
        <v>3552</v>
      </c>
      <c r="N519" s="35" t="s">
        <v>3552</v>
      </c>
      <c r="O519" s="35" t="s">
        <v>3552</v>
      </c>
    </row>
    <row r="520" customFormat="false" ht="12.75" hidden="false" customHeight="true" outlineLevel="0" collapsed="false">
      <c r="A520" s="1" t="s">
        <v>3814</v>
      </c>
      <c r="B520" s="1" t="n">
        <v>450</v>
      </c>
      <c r="C520" s="184" t="n">
        <v>0.0037455</v>
      </c>
      <c r="D520" s="1" t="n">
        <v>188.584</v>
      </c>
      <c r="E520" s="1" t="n">
        <v>14.877</v>
      </c>
      <c r="F520" s="1" t="n">
        <v>6.96</v>
      </c>
      <c r="G520" s="1" t="n">
        <v>-28.43</v>
      </c>
      <c r="H520" s="1" t="n">
        <v>169.72</v>
      </c>
      <c r="I520" s="1" t="n">
        <v>554.4</v>
      </c>
      <c r="J520" s="1" t="n">
        <v>17.835</v>
      </c>
      <c r="K520" s="186" t="s">
        <v>3697</v>
      </c>
      <c r="L520" s="184" t="n">
        <v>0.0322</v>
      </c>
      <c r="M520" s="1" t="n">
        <v>10</v>
      </c>
      <c r="N520" s="186" t="s">
        <v>3815</v>
      </c>
      <c r="O520" s="1" t="n">
        <v>20240625</v>
      </c>
    </row>
    <row r="521" customFormat="false" ht="12.75" hidden="false" customHeight="true" outlineLevel="0" collapsed="false">
      <c r="A521" s="235" t="s">
        <v>3816</v>
      </c>
      <c r="B521" s="235" t="n">
        <v>450</v>
      </c>
      <c r="C521" s="235" t="n">
        <v>0.0041</v>
      </c>
      <c r="D521" s="235" t="n">
        <v>150.192</v>
      </c>
      <c r="E521" s="235" t="n">
        <v>13.269</v>
      </c>
      <c r="F521" s="235" t="n">
        <v>7.92</v>
      </c>
      <c r="G521" s="235" t="n">
        <v>-26.18</v>
      </c>
      <c r="H521" s="235" t="n">
        <v>135.17</v>
      </c>
      <c r="I521" s="235" t="n">
        <v>250.8</v>
      </c>
      <c r="J521" s="235" t="n">
        <v>7.851</v>
      </c>
      <c r="K521" s="235" t="n">
        <v>5.8</v>
      </c>
      <c r="L521" s="235" t="n">
        <v>0.0313</v>
      </c>
      <c r="M521" s="235" t="n">
        <v>1</v>
      </c>
      <c r="N521" s="236" t="s">
        <v>3817</v>
      </c>
      <c r="O521" s="235" t="n">
        <v>20250430</v>
      </c>
    </row>
    <row r="522" customFormat="false" ht="12.75" hidden="false" customHeight="true" outlineLevel="0" collapsed="false">
      <c r="A522" s="35" t="n">
        <v>11</v>
      </c>
      <c r="B522" s="35" t="s">
        <v>3552</v>
      </c>
      <c r="C522" s="35" t="s">
        <v>3552</v>
      </c>
      <c r="D522" s="35" t="s">
        <v>3552</v>
      </c>
      <c r="E522" s="35" t="s">
        <v>3552</v>
      </c>
      <c r="F522" s="35" t="s">
        <v>3552</v>
      </c>
      <c r="G522" s="35" t="s">
        <v>3552</v>
      </c>
      <c r="H522" s="35" t="s">
        <v>3552</v>
      </c>
      <c r="I522" s="35" t="s">
        <v>3552</v>
      </c>
      <c r="J522" s="35" t="s">
        <v>3552</v>
      </c>
      <c r="K522" s="35" t="s">
        <v>3552</v>
      </c>
      <c r="L522" s="35" t="s">
        <v>3552</v>
      </c>
      <c r="M522" s="35" t="s">
        <v>3552</v>
      </c>
      <c r="N522" s="35" t="s">
        <v>3552</v>
      </c>
      <c r="O522" s="35" t="s">
        <v>3552</v>
      </c>
    </row>
    <row r="523" customFormat="false" ht="12.75" hidden="false" customHeight="true" outlineLevel="0" collapsed="false">
      <c r="A523" s="235" t="s">
        <v>3818</v>
      </c>
      <c r="B523" s="235" t="n">
        <v>450</v>
      </c>
      <c r="C523" s="235" t="n">
        <v>0.00406</v>
      </c>
      <c r="D523" s="235" t="n">
        <v>300.887</v>
      </c>
      <c r="E523" s="235" t="n">
        <v>21.606</v>
      </c>
      <c r="F523" s="235" t="n">
        <v>6.83</v>
      </c>
      <c r="G523" s="235" t="n">
        <v>-23.65</v>
      </c>
      <c r="H523" s="235" t="n">
        <v>270.8</v>
      </c>
      <c r="I523" s="235" t="n">
        <v>283.9</v>
      </c>
      <c r="J523" s="235" t="n">
        <v>15.608</v>
      </c>
      <c r="K523" s="235" t="n">
        <v>5.8</v>
      </c>
      <c r="L523" s="235" t="n">
        <v>0.055</v>
      </c>
      <c r="M523" s="235" t="n">
        <v>10</v>
      </c>
      <c r="N523" s="236" t="s">
        <v>3819</v>
      </c>
      <c r="O523" s="235" t="n">
        <v>20250505</v>
      </c>
    </row>
    <row r="524" customFormat="false" ht="12.75" hidden="false" customHeight="true" outlineLevel="0" collapsed="false">
      <c r="A524" s="35" t="n">
        <v>13</v>
      </c>
      <c r="B524" s="35" t="s">
        <v>3552</v>
      </c>
      <c r="C524" s="35" t="s">
        <v>3552</v>
      </c>
      <c r="D524" s="35" t="s">
        <v>3552</v>
      </c>
      <c r="E524" s="35" t="s">
        <v>3552</v>
      </c>
      <c r="F524" s="35" t="s">
        <v>3552</v>
      </c>
      <c r="G524" s="35" t="s">
        <v>3552</v>
      </c>
      <c r="H524" s="35" t="s">
        <v>3552</v>
      </c>
      <c r="I524" s="35" t="s">
        <v>3552</v>
      </c>
      <c r="J524" s="35" t="s">
        <v>3552</v>
      </c>
      <c r="K524" s="35" t="s">
        <v>3552</v>
      </c>
      <c r="L524" s="35" t="s">
        <v>3552</v>
      </c>
      <c r="M524" s="35" t="s">
        <v>3552</v>
      </c>
      <c r="N524" s="35" t="s">
        <v>3552</v>
      </c>
      <c r="O524" s="35" t="s">
        <v>3552</v>
      </c>
    </row>
    <row r="525" customFormat="false" ht="12.75" hidden="false" customHeight="true" outlineLevel="0" collapsed="false">
      <c r="A525" s="235" t="s">
        <v>3820</v>
      </c>
      <c r="B525" s="235" t="n">
        <v>450</v>
      </c>
      <c r="C525" s="235" t="n">
        <v>0.0041</v>
      </c>
      <c r="D525" s="235" t="n">
        <v>166.144</v>
      </c>
      <c r="E525" s="235" t="n">
        <v>15.413</v>
      </c>
      <c r="F525" s="235" t="n">
        <v>7.89</v>
      </c>
      <c r="G525" s="235" t="n">
        <v>-24.21</v>
      </c>
      <c r="H525" s="235" t="n">
        <v>149.53</v>
      </c>
      <c r="I525" s="235" t="n">
        <v>240.2</v>
      </c>
      <c r="J525" s="235" t="n">
        <v>7.238</v>
      </c>
      <c r="K525" s="235" t="n">
        <v>4.8</v>
      </c>
      <c r="L525" s="235" t="n">
        <v>0.0301</v>
      </c>
      <c r="M525" s="235" t="n">
        <v>1</v>
      </c>
      <c r="N525" s="236" t="s">
        <v>3821</v>
      </c>
      <c r="O525" s="235" t="n">
        <v>20250505</v>
      </c>
      <c r="P525" s="235"/>
    </row>
    <row r="526" customFormat="false" ht="12.75" hidden="false" customHeight="true" outlineLevel="0" collapsed="false">
      <c r="A526" s="35" t="n">
        <v>15</v>
      </c>
      <c r="B526" s="35" t="s">
        <v>3552</v>
      </c>
      <c r="C526" s="35" t="s">
        <v>3552</v>
      </c>
      <c r="D526" s="35" t="s">
        <v>3552</v>
      </c>
      <c r="E526" s="35" t="s">
        <v>3552</v>
      </c>
      <c r="F526" s="35" t="s">
        <v>3552</v>
      </c>
      <c r="G526" s="35" t="s">
        <v>3552</v>
      </c>
      <c r="H526" s="35" t="s">
        <v>3552</v>
      </c>
      <c r="I526" s="35" t="s">
        <v>3552</v>
      </c>
      <c r="J526" s="35" t="s">
        <v>3552</v>
      </c>
      <c r="K526" s="35" t="s">
        <v>3552</v>
      </c>
      <c r="L526" s="35" t="s">
        <v>3552</v>
      </c>
      <c r="M526" s="35" t="s">
        <v>3552</v>
      </c>
      <c r="N526" s="35" t="s">
        <v>3552</v>
      </c>
      <c r="O526" s="35" t="s">
        <v>3552</v>
      </c>
    </row>
    <row r="527" customFormat="false" ht="12.75" hidden="false" customHeight="true" outlineLevel="0" collapsed="false">
      <c r="A527" s="35" t="s">
        <v>3822</v>
      </c>
      <c r="B527" s="35" t="n">
        <v>450</v>
      </c>
      <c r="C527" s="35" t="n">
        <v>0.0037455</v>
      </c>
      <c r="D527" s="35" t="n">
        <v>416.893</v>
      </c>
      <c r="E527" s="35" t="n">
        <v>33.77</v>
      </c>
      <c r="F527" s="35" t="n">
        <v>8.36</v>
      </c>
      <c r="G527" s="35" t="n">
        <v>-26.59</v>
      </c>
      <c r="H527" s="35" t="n">
        <v>375.21</v>
      </c>
      <c r="I527" s="35" t="n">
        <v>249.2</v>
      </c>
      <c r="J527" s="35" t="n">
        <v>10.765</v>
      </c>
      <c r="K527" s="35" t="n">
        <v>2.9</v>
      </c>
      <c r="L527" s="35" t="n">
        <v>0.0432</v>
      </c>
      <c r="M527" s="35" t="n">
        <v>10</v>
      </c>
      <c r="N527" s="186" t="s">
        <v>3823</v>
      </c>
      <c r="O527" s="35" t="n">
        <v>20240412</v>
      </c>
    </row>
    <row r="528" customFormat="false" ht="12.75" hidden="false" customHeight="true" outlineLevel="0" collapsed="false">
      <c r="A528" s="1" t="s">
        <v>3824</v>
      </c>
      <c r="B528" s="1" t="n">
        <v>450</v>
      </c>
      <c r="C528" s="184" t="n">
        <v>0.0037455</v>
      </c>
      <c r="D528" s="1" t="n">
        <v>336.452</v>
      </c>
      <c r="E528" s="1" t="n">
        <v>28.607</v>
      </c>
      <c r="F528" s="186" t="s">
        <v>3825</v>
      </c>
      <c r="G528" s="1" t="n">
        <v>-28.33</v>
      </c>
      <c r="H528" s="1" t="n">
        <v>302.8</v>
      </c>
      <c r="I528" s="1" t="n">
        <v>261.8</v>
      </c>
      <c r="J528" s="1" t="n">
        <v>15.493</v>
      </c>
      <c r="K528" s="186" t="s">
        <v>3643</v>
      </c>
      <c r="L528" s="184" t="n">
        <v>0.0592</v>
      </c>
      <c r="M528" s="1" t="n">
        <v>10</v>
      </c>
      <c r="N528" s="186" t="s">
        <v>3826</v>
      </c>
      <c r="O528" s="1" t="n">
        <v>20240625</v>
      </c>
    </row>
    <row r="529" customFormat="false" ht="12.75" hidden="false" customHeight="true" outlineLevel="0" collapsed="false">
      <c r="A529" s="235" t="s">
        <v>3827</v>
      </c>
      <c r="B529" s="235" t="n">
        <v>450</v>
      </c>
      <c r="C529" s="235" t="n">
        <v>0.0041</v>
      </c>
      <c r="D529" s="235" t="n">
        <v>157.491</v>
      </c>
      <c r="E529" s="235" t="n">
        <v>13.359</v>
      </c>
      <c r="F529" s="235" t="n">
        <v>7.76</v>
      </c>
      <c r="G529" s="235" t="n">
        <v>-25.24</v>
      </c>
      <c r="H529" s="235" t="n">
        <v>141.74</v>
      </c>
      <c r="I529" s="235" t="n">
        <v>250.9</v>
      </c>
      <c r="J529" s="235" t="n">
        <v>6.605</v>
      </c>
      <c r="K529" s="235" t="n">
        <v>4.7</v>
      </c>
      <c r="L529" s="235" t="n">
        <v>0.0263</v>
      </c>
      <c r="M529" s="235" t="n">
        <v>1</v>
      </c>
      <c r="N529" s="236" t="s">
        <v>3828</v>
      </c>
      <c r="O529" s="235" t="n">
        <v>20250505</v>
      </c>
    </row>
    <row r="530" customFormat="false" ht="12.75" hidden="false" customHeight="true" outlineLevel="0" collapsed="false">
      <c r="A530" s="35" t="s">
        <v>3829</v>
      </c>
      <c r="B530" s="35" t="n">
        <v>450</v>
      </c>
      <c r="C530" s="35" t="n">
        <v>0.0037455</v>
      </c>
      <c r="D530" s="35" t="n">
        <v>280.975</v>
      </c>
      <c r="E530" s="35" t="n">
        <v>24.723</v>
      </c>
      <c r="F530" s="35" t="n">
        <v>8.02</v>
      </c>
      <c r="G530" s="35" t="n">
        <v>-27.01</v>
      </c>
      <c r="H530" s="35" t="n">
        <v>252.88</v>
      </c>
      <c r="I530" s="35" t="n">
        <v>298.5</v>
      </c>
      <c r="J530" s="35" t="n">
        <v>13.698</v>
      </c>
      <c r="K530" s="35" t="n">
        <v>5.4</v>
      </c>
      <c r="L530" s="35" t="n">
        <v>0.0459</v>
      </c>
      <c r="M530" s="35" t="n">
        <v>10</v>
      </c>
      <c r="N530" s="186" t="s">
        <v>3830</v>
      </c>
      <c r="O530" s="35" t="n">
        <v>20240415</v>
      </c>
    </row>
    <row r="531" customFormat="false" ht="12.75" hidden="false" customHeight="true" outlineLevel="0" collapsed="false">
      <c r="A531" s="35" t="n">
        <v>20</v>
      </c>
      <c r="B531" s="35" t="s">
        <v>3552</v>
      </c>
      <c r="C531" s="35" t="s">
        <v>3552</v>
      </c>
      <c r="D531" s="35" t="s">
        <v>3552</v>
      </c>
      <c r="E531" s="35" t="s">
        <v>3552</v>
      </c>
      <c r="F531" s="35" t="s">
        <v>3552</v>
      </c>
      <c r="G531" s="35" t="s">
        <v>3552</v>
      </c>
      <c r="H531" s="35" t="s">
        <v>3552</v>
      </c>
      <c r="I531" s="35" t="s">
        <v>3552</v>
      </c>
      <c r="J531" s="35" t="s">
        <v>3552</v>
      </c>
      <c r="K531" s="35" t="s">
        <v>3552</v>
      </c>
      <c r="L531" s="35" t="s">
        <v>3552</v>
      </c>
      <c r="M531" s="35" t="s">
        <v>3552</v>
      </c>
      <c r="N531" s="35" t="s">
        <v>3552</v>
      </c>
      <c r="O531" s="35" t="s">
        <v>3552</v>
      </c>
    </row>
    <row r="532" customFormat="false" ht="12.75" hidden="false" customHeight="true" outlineLevel="0" collapsed="false">
      <c r="A532" s="1" t="s">
        <v>3831</v>
      </c>
      <c r="B532" s="1" t="n">
        <v>450</v>
      </c>
      <c r="C532" s="184" t="n">
        <v>0.0037455</v>
      </c>
      <c r="D532" s="1" t="n">
        <v>312.839</v>
      </c>
      <c r="E532" s="1" t="n">
        <v>27.599</v>
      </c>
      <c r="F532" s="1" t="n">
        <v>8.22</v>
      </c>
      <c r="G532" s="1" t="n">
        <v>-26.21</v>
      </c>
      <c r="H532" s="1" t="n">
        <v>281.56</v>
      </c>
      <c r="I532" s="1" t="n">
        <v>250.2</v>
      </c>
      <c r="J532" s="1" t="n">
        <v>12.818</v>
      </c>
      <c r="K532" s="186" t="s">
        <v>3832</v>
      </c>
      <c r="L532" s="184" t="n">
        <v>0.0512</v>
      </c>
      <c r="M532" s="1" t="n">
        <v>10</v>
      </c>
      <c r="N532" s="186" t="s">
        <v>3833</v>
      </c>
      <c r="O532" s="1" t="n">
        <v>20240625</v>
      </c>
    </row>
    <row r="533" customFormat="false" ht="12.75" hidden="false" customHeight="true" outlineLevel="0" collapsed="false">
      <c r="A533" s="35" t="n">
        <v>22</v>
      </c>
      <c r="B533" s="35" t="s">
        <v>3552</v>
      </c>
      <c r="C533" s="35" t="s">
        <v>3552</v>
      </c>
      <c r="D533" s="35" t="s">
        <v>3552</v>
      </c>
      <c r="E533" s="35" t="s">
        <v>3552</v>
      </c>
      <c r="F533" s="35" t="s">
        <v>3552</v>
      </c>
      <c r="G533" s="35" t="s">
        <v>3552</v>
      </c>
      <c r="H533" s="35" t="s">
        <v>3552</v>
      </c>
      <c r="I533" s="35" t="s">
        <v>3552</v>
      </c>
      <c r="J533" s="35" t="s">
        <v>3552</v>
      </c>
      <c r="K533" s="35" t="s">
        <v>3552</v>
      </c>
      <c r="L533" s="35" t="s">
        <v>3552</v>
      </c>
      <c r="M533" s="35" t="s">
        <v>3552</v>
      </c>
      <c r="N533" s="35" t="s">
        <v>3552</v>
      </c>
      <c r="O533" s="35" t="s">
        <v>3552</v>
      </c>
    </row>
    <row r="534" customFormat="false" ht="12.75" hidden="false" customHeight="true" outlineLevel="0" collapsed="false">
      <c r="A534" s="35" t="n">
        <v>23</v>
      </c>
      <c r="B534" s="35" t="s">
        <v>3552</v>
      </c>
      <c r="C534" s="35" t="s">
        <v>3552</v>
      </c>
      <c r="D534" s="35" t="s">
        <v>3552</v>
      </c>
      <c r="E534" s="35" t="s">
        <v>3552</v>
      </c>
      <c r="F534" s="35" t="s">
        <v>3552</v>
      </c>
      <c r="G534" s="35" t="s">
        <v>3552</v>
      </c>
      <c r="H534" s="35" t="s">
        <v>3552</v>
      </c>
      <c r="I534" s="35" t="s">
        <v>3552</v>
      </c>
      <c r="J534" s="35" t="s">
        <v>3552</v>
      </c>
      <c r="K534" s="35" t="s">
        <v>3552</v>
      </c>
      <c r="L534" s="35" t="s">
        <v>3552</v>
      </c>
      <c r="M534" s="35" t="s">
        <v>3552</v>
      </c>
      <c r="N534" s="35" t="s">
        <v>3552</v>
      </c>
      <c r="O534" s="35" t="s">
        <v>3552</v>
      </c>
    </row>
    <row r="535" customFormat="false" ht="12.75" hidden="false" customHeight="true" outlineLevel="0" collapsed="false">
      <c r="A535" s="1" t="s">
        <v>3834</v>
      </c>
      <c r="B535" s="1" t="n">
        <v>450</v>
      </c>
      <c r="C535" s="184" t="n">
        <v>0.0037455</v>
      </c>
      <c r="D535" s="1" t="n">
        <v>389.836</v>
      </c>
      <c r="E535" s="1" t="n">
        <v>30.542</v>
      </c>
      <c r="F535" s="1" t="n">
        <v>7.84</v>
      </c>
      <c r="G535" s="1" t="n">
        <v>-29</v>
      </c>
      <c r="H535" s="1" t="n">
        <v>350.85</v>
      </c>
      <c r="I535" s="1" t="n">
        <v>284.6</v>
      </c>
      <c r="J535" s="1" t="n">
        <v>19.718</v>
      </c>
      <c r="K535" s="186" t="s">
        <v>3835</v>
      </c>
      <c r="L535" s="184" t="n">
        <v>0.0693</v>
      </c>
      <c r="M535" s="1" t="n">
        <v>10</v>
      </c>
      <c r="N535" s="186" t="s">
        <v>3836</v>
      </c>
      <c r="O535" s="1" t="n">
        <v>20240625</v>
      </c>
    </row>
    <row r="536" customFormat="false" ht="12.75" hidden="false" customHeight="true" outlineLevel="0" collapsed="false">
      <c r="A536" s="1" t="s">
        <v>3837</v>
      </c>
      <c r="B536" s="1" t="n">
        <v>450</v>
      </c>
      <c r="C536" s="184" t="n">
        <v>0.0037455</v>
      </c>
      <c r="D536" s="1" t="n">
        <v>415.293</v>
      </c>
      <c r="E536" s="1" t="n">
        <v>35.306</v>
      </c>
      <c r="F536" s="1" t="n">
        <v>7.86</v>
      </c>
      <c r="G536" s="1" t="n">
        <v>-26.53</v>
      </c>
      <c r="H536" s="1" t="n">
        <v>373.77</v>
      </c>
      <c r="I536" s="1" t="n">
        <v>260.4</v>
      </c>
      <c r="J536" s="1" t="n">
        <v>18.75</v>
      </c>
      <c r="K536" s="1" t="n">
        <v>5</v>
      </c>
      <c r="L536" s="184" t="n">
        <v>0.072</v>
      </c>
      <c r="M536" s="1" t="n">
        <v>10</v>
      </c>
      <c r="N536" s="237" t="n">
        <v>0.594282407407407</v>
      </c>
      <c r="O536" s="1" t="n">
        <v>20240628</v>
      </c>
    </row>
    <row r="537" customFormat="false" ht="12.75" hidden="false" customHeight="true" outlineLevel="0" collapsed="false">
      <c r="A537" s="35" t="s">
        <v>3838</v>
      </c>
      <c r="B537" s="35" t="n">
        <v>450</v>
      </c>
      <c r="C537" s="35" t="n">
        <v>0.0037455</v>
      </c>
      <c r="D537" s="35" t="n">
        <v>174.725</v>
      </c>
      <c r="E537" s="35" t="n">
        <v>14.55</v>
      </c>
      <c r="F537" s="35" t="n">
        <v>7.88</v>
      </c>
      <c r="G537" s="35" t="n">
        <v>-28.88</v>
      </c>
      <c r="H537" s="35" t="n">
        <v>157.25</v>
      </c>
      <c r="I537" s="35" t="n">
        <v>334.2</v>
      </c>
      <c r="J537" s="35" t="n">
        <v>11.168</v>
      </c>
      <c r="K537" s="35" t="n">
        <v>7.1</v>
      </c>
      <c r="L537" s="35" t="n">
        <v>0.0334</v>
      </c>
      <c r="M537" s="35" t="n">
        <v>10</v>
      </c>
      <c r="N537" s="186" t="s">
        <v>3839</v>
      </c>
      <c r="O537" s="35" t="n">
        <v>20240415</v>
      </c>
    </row>
    <row r="538" customFormat="false" ht="12.75" hidden="false" customHeight="true" outlineLevel="0" collapsed="false">
      <c r="A538" s="1" t="s">
        <v>3840</v>
      </c>
      <c r="B538" s="1" t="n">
        <v>450</v>
      </c>
      <c r="C538" s="184" t="n">
        <v>0.0037455</v>
      </c>
      <c r="D538" s="1" t="n">
        <v>341.055</v>
      </c>
      <c r="E538" s="1" t="n">
        <v>26.698</v>
      </c>
      <c r="F538" s="1" t="n">
        <v>7.54</v>
      </c>
      <c r="G538" s="1" t="n">
        <v>-26.77</v>
      </c>
      <c r="H538" s="1" t="n">
        <v>306.95</v>
      </c>
      <c r="I538" s="1" t="n">
        <v>264.1</v>
      </c>
      <c r="J538" s="1" t="n">
        <v>16.305</v>
      </c>
      <c r="K538" s="186" t="s">
        <v>3841</v>
      </c>
      <c r="L538" s="184" t="n">
        <v>0.0617</v>
      </c>
      <c r="M538" s="1" t="n">
        <v>10</v>
      </c>
      <c r="N538" s="186" t="s">
        <v>3842</v>
      </c>
      <c r="O538" s="1" t="n">
        <v>20240625</v>
      </c>
    </row>
    <row r="539" customFormat="false" ht="12.75" hidden="false" customHeight="true" outlineLevel="0" collapsed="false">
      <c r="A539" s="1" t="s">
        <v>3843</v>
      </c>
      <c r="B539" s="1" t="n">
        <v>450</v>
      </c>
      <c r="C539" s="184" t="n">
        <v>0.0037455</v>
      </c>
      <c r="D539" s="1" t="n">
        <v>448.226</v>
      </c>
      <c r="E539" s="1" t="n">
        <v>52.81</v>
      </c>
      <c r="F539" s="1" t="n">
        <v>10.76</v>
      </c>
      <c r="G539" s="1" t="n">
        <v>-29.96</v>
      </c>
      <c r="H539" s="1" t="n">
        <v>403.4</v>
      </c>
      <c r="I539" s="1" t="n">
        <v>270.3</v>
      </c>
      <c r="J539" s="1" t="n">
        <v>24.825</v>
      </c>
      <c r="K539" s="186" t="s">
        <v>3844</v>
      </c>
      <c r="L539" s="184" t="n">
        <v>0.0918</v>
      </c>
      <c r="M539" s="1" t="n">
        <v>10</v>
      </c>
      <c r="N539" s="186" t="s">
        <v>3845</v>
      </c>
      <c r="O539" s="1" t="n">
        <v>20240626</v>
      </c>
    </row>
    <row r="540" customFormat="false" ht="12.75" hidden="false" customHeight="true" outlineLevel="0" collapsed="false">
      <c r="A540" s="1" t="s">
        <v>3846</v>
      </c>
      <c r="B540" s="1" t="n">
        <v>450</v>
      </c>
      <c r="C540" s="184" t="n">
        <v>0.0037455</v>
      </c>
      <c r="D540" s="1" t="n">
        <v>110.64</v>
      </c>
      <c r="E540" s="1" t="n">
        <v>11.542</v>
      </c>
      <c r="F540" s="186" t="s">
        <v>3847</v>
      </c>
      <c r="G540" s="1" t="n">
        <v>-26.13</v>
      </c>
      <c r="H540" s="1" t="n">
        <v>99.58</v>
      </c>
      <c r="I540" s="1" t="n">
        <v>268.6</v>
      </c>
      <c r="J540" s="1" t="n">
        <v>5.724</v>
      </c>
      <c r="K540" s="186" t="s">
        <v>3848</v>
      </c>
      <c r="L540" s="184" t="n">
        <v>0.0213</v>
      </c>
      <c r="M540" s="1" t="n">
        <v>1</v>
      </c>
      <c r="N540" s="186" t="s">
        <v>3849</v>
      </c>
      <c r="O540" s="1" t="n">
        <v>20240626</v>
      </c>
    </row>
    <row r="541" customFormat="false" ht="12.75" hidden="false" customHeight="true" outlineLevel="0" collapsed="false">
      <c r="A541" s="1" t="s">
        <v>3850</v>
      </c>
      <c r="B541" s="1" t="n">
        <v>450</v>
      </c>
      <c r="C541" s="184" t="n">
        <v>0.0037455</v>
      </c>
      <c r="D541" s="1" t="n">
        <v>251.44</v>
      </c>
      <c r="E541" s="1" t="n">
        <v>24.043</v>
      </c>
      <c r="F541" s="1" t="n">
        <v>8.55</v>
      </c>
      <c r="G541" s="1" t="n">
        <v>-26.23</v>
      </c>
      <c r="H541" s="1" t="n">
        <v>226.3</v>
      </c>
      <c r="I541" s="1" t="n">
        <v>270.8</v>
      </c>
      <c r="J541" s="1" t="n">
        <v>11.49</v>
      </c>
      <c r="K541" s="186" t="s">
        <v>3643</v>
      </c>
      <c r="L541" s="184" t="n">
        <v>0.0424</v>
      </c>
      <c r="M541" s="1" t="n">
        <v>10</v>
      </c>
      <c r="N541" s="186" t="s">
        <v>3851</v>
      </c>
      <c r="O541" s="1" t="n">
        <v>20240626</v>
      </c>
    </row>
    <row r="542" customFormat="false" ht="12.75" hidden="false" customHeight="true" outlineLevel="0" collapsed="false">
      <c r="A542" s="35" t="s">
        <v>3852</v>
      </c>
      <c r="B542" s="35" t="n">
        <v>450</v>
      </c>
      <c r="C542" s="35" t="n">
        <v>0.0037455</v>
      </c>
      <c r="D542" s="35" t="n">
        <v>333.678</v>
      </c>
      <c r="E542" s="35" t="n">
        <v>29.759</v>
      </c>
      <c r="F542" s="35" t="n">
        <v>8.39</v>
      </c>
      <c r="G542" s="35" t="n">
        <v>-26.11</v>
      </c>
      <c r="H542" s="35" t="n">
        <v>300.31</v>
      </c>
      <c r="I542" s="35" t="n">
        <v>271.6</v>
      </c>
      <c r="J542" s="35" t="n">
        <v>14.479</v>
      </c>
      <c r="K542" s="35" t="n">
        <v>4.8</v>
      </c>
      <c r="L542" s="35" t="n">
        <v>0.0533</v>
      </c>
      <c r="M542" s="35" t="n">
        <v>10</v>
      </c>
      <c r="N542" s="186" t="s">
        <v>3853</v>
      </c>
      <c r="O542" s="35" t="n">
        <v>20240415</v>
      </c>
    </row>
    <row r="543" customFormat="false" ht="12.75" hidden="false" customHeight="true" outlineLevel="0" collapsed="false">
      <c r="A543" s="35" t="n">
        <v>32</v>
      </c>
      <c r="B543" s="35" t="s">
        <v>3552</v>
      </c>
      <c r="C543" s="35" t="s">
        <v>3552</v>
      </c>
      <c r="D543" s="35" t="s">
        <v>3552</v>
      </c>
      <c r="E543" s="35" t="s">
        <v>3552</v>
      </c>
      <c r="F543" s="35" t="s">
        <v>3552</v>
      </c>
      <c r="G543" s="35" t="s">
        <v>3552</v>
      </c>
      <c r="H543" s="35" t="s">
        <v>3552</v>
      </c>
      <c r="I543" s="35" t="s">
        <v>3552</v>
      </c>
      <c r="J543" s="35" t="s">
        <v>3552</v>
      </c>
      <c r="K543" s="35" t="s">
        <v>3552</v>
      </c>
      <c r="L543" s="35" t="s">
        <v>3552</v>
      </c>
      <c r="M543" s="35" t="s">
        <v>3552</v>
      </c>
      <c r="N543" s="35" t="s">
        <v>3552</v>
      </c>
      <c r="O543" s="35" t="s">
        <v>3552</v>
      </c>
    </row>
    <row r="544" customFormat="false" ht="12.75" hidden="false" customHeight="true" outlineLevel="0" collapsed="false">
      <c r="A544" s="35" t="s">
        <v>3854</v>
      </c>
      <c r="B544" s="35" t="n">
        <v>450</v>
      </c>
      <c r="C544" s="35" t="n">
        <v>0.0037455</v>
      </c>
      <c r="D544" s="35" t="n">
        <v>383.756</v>
      </c>
      <c r="E544" s="35" t="n">
        <v>34.03</v>
      </c>
      <c r="F544" s="35" t="n">
        <v>9.59</v>
      </c>
      <c r="G544" s="35" t="n">
        <v>-34.43</v>
      </c>
      <c r="H544" s="35" t="n">
        <v>345.38</v>
      </c>
      <c r="I544" s="35" t="n">
        <v>299.4</v>
      </c>
      <c r="J544" s="35" t="n">
        <v>19.132</v>
      </c>
      <c r="K544" s="35" t="n">
        <v>5.5</v>
      </c>
      <c r="L544" s="35" t="n">
        <v>0.0639</v>
      </c>
      <c r="M544" s="35" t="n">
        <v>10</v>
      </c>
      <c r="N544" s="186" t="s">
        <v>3855</v>
      </c>
      <c r="O544" s="35" t="n">
        <v>20240412</v>
      </c>
    </row>
    <row r="545" customFormat="false" ht="12.75" hidden="false" customHeight="true" outlineLevel="0" collapsed="false">
      <c r="A545" s="35" t="s">
        <v>3856</v>
      </c>
      <c r="B545" s="35" t="n">
        <v>450</v>
      </c>
      <c r="C545" s="35" t="n">
        <v>0.0037455</v>
      </c>
      <c r="D545" s="35" t="n">
        <v>377.055</v>
      </c>
      <c r="E545" s="35" t="n">
        <v>31.532</v>
      </c>
      <c r="F545" s="35" t="n">
        <v>8.38</v>
      </c>
      <c r="G545" s="35" t="n">
        <v>-29.6</v>
      </c>
      <c r="H545" s="35" t="n">
        <v>339.35</v>
      </c>
      <c r="I545" s="35" t="n">
        <v>285.8</v>
      </c>
      <c r="J545" s="35" t="n">
        <v>20.11</v>
      </c>
      <c r="K545" s="35" t="n">
        <v>5.9</v>
      </c>
      <c r="L545" s="35" t="n">
        <v>0.0704</v>
      </c>
      <c r="M545" s="35" t="n">
        <v>10</v>
      </c>
      <c r="N545" s="186" t="s">
        <v>3857</v>
      </c>
      <c r="O545" s="35" t="n">
        <v>20240412</v>
      </c>
    </row>
    <row r="546" customFormat="false" ht="12.75" hidden="false" customHeight="true" outlineLevel="0" collapsed="false">
      <c r="A546" s="35" t="n">
        <v>35</v>
      </c>
      <c r="B546" s="35" t="s">
        <v>3552</v>
      </c>
      <c r="C546" s="35" t="s">
        <v>3552</v>
      </c>
      <c r="D546" s="35" t="s">
        <v>3552</v>
      </c>
      <c r="E546" s="35" t="s">
        <v>3552</v>
      </c>
      <c r="F546" s="35" t="s">
        <v>3552</v>
      </c>
      <c r="G546" s="35" t="s">
        <v>3552</v>
      </c>
      <c r="H546" s="35" t="s">
        <v>3552</v>
      </c>
      <c r="I546" s="35" t="s">
        <v>3552</v>
      </c>
      <c r="J546" s="35" t="s">
        <v>3552</v>
      </c>
      <c r="K546" s="35" t="s">
        <v>3552</v>
      </c>
      <c r="L546" s="35" t="s">
        <v>3552</v>
      </c>
      <c r="M546" s="35" t="s">
        <v>3552</v>
      </c>
      <c r="N546" s="35" t="s">
        <v>3552</v>
      </c>
      <c r="O546" s="35" t="s">
        <v>3552</v>
      </c>
    </row>
    <row r="547" customFormat="false" ht="12.75" hidden="false" customHeight="true" outlineLevel="0" collapsed="false">
      <c r="A547" s="35" t="s">
        <v>3858</v>
      </c>
      <c r="B547" s="35" t="n">
        <v>450</v>
      </c>
      <c r="C547" s="35" t="n">
        <v>0.0037455</v>
      </c>
      <c r="D547" s="35" t="n">
        <v>587.272</v>
      </c>
      <c r="E547" s="35" t="n">
        <v>51.144</v>
      </c>
      <c r="F547" s="35" t="n">
        <v>9.05</v>
      </c>
      <c r="G547" s="35" t="n">
        <v>-31.01</v>
      </c>
      <c r="H547" s="35" t="n">
        <v>528.54</v>
      </c>
      <c r="I547" s="35" t="n">
        <v>290.2</v>
      </c>
      <c r="J547" s="35" t="n">
        <v>28.151</v>
      </c>
      <c r="K547" s="35" t="n">
        <v>5.3</v>
      </c>
      <c r="L547" s="35" t="n">
        <v>0.097</v>
      </c>
      <c r="M547" s="35" t="n">
        <v>10</v>
      </c>
      <c r="N547" s="186" t="s">
        <v>3859</v>
      </c>
      <c r="O547" s="35" t="n">
        <v>20240411</v>
      </c>
    </row>
    <row r="548" customFormat="false" ht="12.75" hidden="false" customHeight="true" outlineLevel="0" collapsed="false">
      <c r="A548" s="1" t="s">
        <v>3860</v>
      </c>
      <c r="B548" s="1" t="n">
        <v>450</v>
      </c>
      <c r="C548" s="184" t="n">
        <v>0.0037455</v>
      </c>
      <c r="D548" s="1" t="n">
        <v>361.351</v>
      </c>
      <c r="E548" s="1" t="n">
        <v>34.282</v>
      </c>
      <c r="F548" s="1" t="n">
        <v>8.7</v>
      </c>
      <c r="G548" s="1" t="n">
        <v>-26.22</v>
      </c>
      <c r="H548" s="1" t="n">
        <v>325.21</v>
      </c>
      <c r="I548" s="1" t="n">
        <v>264.1</v>
      </c>
      <c r="J548" s="1" t="n">
        <v>14.912</v>
      </c>
      <c r="K548" s="186" t="s">
        <v>3832</v>
      </c>
      <c r="L548" s="184" t="n">
        <v>0.0565</v>
      </c>
      <c r="M548" s="1" t="n">
        <v>10</v>
      </c>
      <c r="N548" s="186" t="s">
        <v>3861</v>
      </c>
      <c r="O548" s="1" t="n">
        <v>20240627</v>
      </c>
    </row>
    <row r="549" customFormat="false" ht="12.75" hidden="false" customHeight="true" outlineLevel="0" collapsed="false">
      <c r="A549" s="35" t="n">
        <v>38</v>
      </c>
      <c r="B549" s="35" t="s">
        <v>3552</v>
      </c>
      <c r="C549" s="35" t="s">
        <v>3552</v>
      </c>
      <c r="D549" s="35" t="s">
        <v>3552</v>
      </c>
      <c r="E549" s="35" t="s">
        <v>3552</v>
      </c>
      <c r="F549" s="35" t="s">
        <v>3552</v>
      </c>
      <c r="G549" s="35" t="s">
        <v>3552</v>
      </c>
      <c r="H549" s="35" t="s">
        <v>3552</v>
      </c>
      <c r="I549" s="35" t="s">
        <v>3552</v>
      </c>
      <c r="J549" s="35" t="s">
        <v>3552</v>
      </c>
      <c r="K549" s="35" t="s">
        <v>3552</v>
      </c>
      <c r="L549" s="35" t="s">
        <v>3552</v>
      </c>
      <c r="M549" s="35" t="s">
        <v>3552</v>
      </c>
      <c r="N549" s="35" t="s">
        <v>3552</v>
      </c>
      <c r="O549" s="35" t="s">
        <v>3552</v>
      </c>
    </row>
    <row r="550" customFormat="false" ht="12.75" hidden="false" customHeight="true" outlineLevel="0" collapsed="false">
      <c r="A550" s="35" t="n">
        <v>39</v>
      </c>
      <c r="B550" s="35" t="s">
        <v>3552</v>
      </c>
      <c r="C550" s="35" t="s">
        <v>3552</v>
      </c>
      <c r="D550" s="35" t="s">
        <v>3552</v>
      </c>
      <c r="E550" s="35" t="s">
        <v>3552</v>
      </c>
      <c r="F550" s="35" t="s">
        <v>3552</v>
      </c>
      <c r="G550" s="35" t="s">
        <v>3552</v>
      </c>
      <c r="H550" s="35" t="s">
        <v>3552</v>
      </c>
      <c r="I550" s="35" t="s">
        <v>3552</v>
      </c>
      <c r="J550" s="35" t="s">
        <v>3552</v>
      </c>
      <c r="K550" s="35" t="s">
        <v>3552</v>
      </c>
      <c r="L550" s="35" t="s">
        <v>3552</v>
      </c>
      <c r="M550" s="35" t="s">
        <v>3552</v>
      </c>
      <c r="N550" s="35" t="s">
        <v>3552</v>
      </c>
      <c r="O550" s="35" t="s">
        <v>3552</v>
      </c>
    </row>
    <row r="551" customFormat="false" ht="12.75" hidden="false" customHeight="true" outlineLevel="0" collapsed="false">
      <c r="A551" s="35" t="n">
        <v>40</v>
      </c>
      <c r="B551" s="35" t="s">
        <v>3552</v>
      </c>
      <c r="C551" s="35" t="s">
        <v>3552</v>
      </c>
      <c r="D551" s="35" t="s">
        <v>3552</v>
      </c>
      <c r="E551" s="35" t="s">
        <v>3552</v>
      </c>
      <c r="F551" s="35" t="s">
        <v>3552</v>
      </c>
      <c r="G551" s="35" t="s">
        <v>3552</v>
      </c>
      <c r="H551" s="35" t="s">
        <v>3552</v>
      </c>
      <c r="I551" s="35" t="s">
        <v>3552</v>
      </c>
      <c r="J551" s="35" t="s">
        <v>3552</v>
      </c>
      <c r="K551" s="35" t="s">
        <v>3552</v>
      </c>
      <c r="L551" s="35" t="s">
        <v>3552</v>
      </c>
      <c r="M551" s="35" t="s">
        <v>3552</v>
      </c>
      <c r="N551" s="35" t="s">
        <v>3552</v>
      </c>
      <c r="O551" s="35" t="s">
        <v>3552</v>
      </c>
    </row>
    <row r="552" customFormat="false" ht="12.75" hidden="false" customHeight="true" outlineLevel="0" collapsed="false">
      <c r="A552" s="35" t="n">
        <v>41</v>
      </c>
      <c r="B552" s="35" t="s">
        <v>3552</v>
      </c>
      <c r="C552" s="35" t="s">
        <v>3552</v>
      </c>
      <c r="D552" s="35" t="s">
        <v>3552</v>
      </c>
      <c r="E552" s="35" t="s">
        <v>3552</v>
      </c>
      <c r="F552" s="35" t="s">
        <v>3552</v>
      </c>
      <c r="G552" s="35" t="s">
        <v>3552</v>
      </c>
      <c r="H552" s="35" t="s">
        <v>3552</v>
      </c>
      <c r="I552" s="35" t="s">
        <v>3552</v>
      </c>
      <c r="J552" s="35" t="s">
        <v>3552</v>
      </c>
      <c r="K552" s="35" t="s">
        <v>3552</v>
      </c>
      <c r="L552" s="35" t="s">
        <v>3552</v>
      </c>
      <c r="M552" s="35" t="s">
        <v>3552</v>
      </c>
      <c r="N552" s="35" t="s">
        <v>3552</v>
      </c>
      <c r="O552" s="35" t="s">
        <v>3552</v>
      </c>
    </row>
    <row r="553" customFormat="false" ht="12.75" hidden="false" customHeight="true" outlineLevel="0" collapsed="false">
      <c r="A553" s="35" t="n">
        <v>42</v>
      </c>
      <c r="B553" s="35" t="s">
        <v>3552</v>
      </c>
      <c r="C553" s="35" t="s">
        <v>3552</v>
      </c>
      <c r="D553" s="35" t="s">
        <v>3552</v>
      </c>
      <c r="E553" s="35" t="s">
        <v>3552</v>
      </c>
      <c r="F553" s="35" t="s">
        <v>3552</v>
      </c>
      <c r="G553" s="35" t="s">
        <v>3552</v>
      </c>
      <c r="H553" s="35" t="s">
        <v>3552</v>
      </c>
      <c r="I553" s="35" t="s">
        <v>3552</v>
      </c>
      <c r="J553" s="35" t="s">
        <v>3552</v>
      </c>
      <c r="K553" s="35" t="s">
        <v>3552</v>
      </c>
      <c r="L553" s="35" t="s">
        <v>3552</v>
      </c>
      <c r="M553" s="35" t="s">
        <v>3552</v>
      </c>
      <c r="N553" s="35" t="s">
        <v>3552</v>
      </c>
      <c r="O553" s="35" t="s">
        <v>3552</v>
      </c>
    </row>
    <row r="554" customFormat="false" ht="12.75" hidden="false" customHeight="true" outlineLevel="0" collapsed="false">
      <c r="A554" s="35" t="n">
        <v>43</v>
      </c>
      <c r="B554" s="35" t="s">
        <v>3552</v>
      </c>
      <c r="C554" s="35" t="s">
        <v>3552</v>
      </c>
      <c r="D554" s="35" t="s">
        <v>3552</v>
      </c>
      <c r="E554" s="35" t="s">
        <v>3552</v>
      </c>
      <c r="F554" s="35" t="s">
        <v>3552</v>
      </c>
      <c r="G554" s="35" t="s">
        <v>3552</v>
      </c>
      <c r="H554" s="35" t="s">
        <v>3552</v>
      </c>
      <c r="I554" s="35" t="s">
        <v>3552</v>
      </c>
      <c r="J554" s="35" t="s">
        <v>3552</v>
      </c>
      <c r="K554" s="35" t="s">
        <v>3552</v>
      </c>
      <c r="L554" s="35" t="s">
        <v>3552</v>
      </c>
      <c r="M554" s="35" t="s">
        <v>3552</v>
      </c>
      <c r="N554" s="35" t="s">
        <v>3552</v>
      </c>
      <c r="O554" s="35" t="s">
        <v>3552</v>
      </c>
    </row>
    <row r="555" customFormat="false" ht="12.75" hidden="false" customHeight="true" outlineLevel="0" collapsed="false">
      <c r="A555" s="35" t="n">
        <v>44</v>
      </c>
      <c r="B555" s="35" t="s">
        <v>3552</v>
      </c>
      <c r="C555" s="35" t="s">
        <v>3552</v>
      </c>
      <c r="D555" s="35" t="s">
        <v>3552</v>
      </c>
      <c r="E555" s="35" t="s">
        <v>3552</v>
      </c>
      <c r="F555" s="35" t="s">
        <v>3552</v>
      </c>
      <c r="G555" s="35" t="s">
        <v>3552</v>
      </c>
      <c r="H555" s="35" t="s">
        <v>3552</v>
      </c>
      <c r="I555" s="35" t="s">
        <v>3552</v>
      </c>
      <c r="J555" s="35" t="s">
        <v>3552</v>
      </c>
      <c r="K555" s="35" t="s">
        <v>3552</v>
      </c>
      <c r="L555" s="35" t="s">
        <v>3552</v>
      </c>
      <c r="M555" s="35" t="s">
        <v>3552</v>
      </c>
      <c r="N555" s="35" t="s">
        <v>3552</v>
      </c>
      <c r="O555" s="35" t="s">
        <v>3552</v>
      </c>
    </row>
    <row r="556" customFormat="false" ht="12.75" hidden="false" customHeight="true" outlineLevel="0" collapsed="false">
      <c r="A556" s="1" t="s">
        <v>3862</v>
      </c>
      <c r="B556" s="1" t="n">
        <v>450</v>
      </c>
      <c r="C556" s="184" t="n">
        <v>0.0037455</v>
      </c>
      <c r="D556" s="1" t="n">
        <v>303.585</v>
      </c>
      <c r="E556" s="1" t="n">
        <v>26.352</v>
      </c>
      <c r="F556" s="1" t="n">
        <v>8</v>
      </c>
      <c r="G556" s="1" t="n">
        <v>-27.84</v>
      </c>
      <c r="H556" s="1" t="n">
        <v>273.23</v>
      </c>
      <c r="I556" s="1" t="n">
        <v>288.2</v>
      </c>
      <c r="J556" s="1" t="n">
        <v>15.556</v>
      </c>
      <c r="K556" s="186" t="s">
        <v>3848</v>
      </c>
      <c r="L556" s="184" t="n">
        <v>0.054</v>
      </c>
      <c r="M556" s="1" t="n">
        <v>10</v>
      </c>
      <c r="N556" s="186" t="s">
        <v>3863</v>
      </c>
      <c r="O556" s="1" t="n">
        <v>20240627</v>
      </c>
    </row>
    <row r="557" customFormat="false" ht="12.75" hidden="false" customHeight="true" outlineLevel="0" collapsed="false">
      <c r="A557" s="1" t="s">
        <v>3864</v>
      </c>
      <c r="B557" s="1" t="n">
        <v>450</v>
      </c>
      <c r="C557" s="184" t="n">
        <v>0.0037455</v>
      </c>
      <c r="D557" s="1" t="n">
        <v>332.965</v>
      </c>
      <c r="E557" s="1" t="n">
        <v>25.186</v>
      </c>
      <c r="F557" s="1" t="n">
        <v>7.07</v>
      </c>
      <c r="G557" s="1" t="n">
        <v>-26.66</v>
      </c>
      <c r="H557" s="1" t="n">
        <v>299.67</v>
      </c>
      <c r="I557" s="1" t="n">
        <v>285.4</v>
      </c>
      <c r="J557" s="1" t="n">
        <v>19.393</v>
      </c>
      <c r="K557" s="1" t="n">
        <v>6.5</v>
      </c>
      <c r="L557" s="184" t="n">
        <v>0.0679</v>
      </c>
      <c r="M557" s="1" t="n">
        <v>10</v>
      </c>
      <c r="N557" s="237" t="n">
        <v>0.444097222222222</v>
      </c>
      <c r="O557" s="1" t="n">
        <v>20240730</v>
      </c>
    </row>
    <row r="558" customFormat="false" ht="12.75" hidden="false" customHeight="true" outlineLevel="0" collapsed="false">
      <c r="A558" s="35" t="n">
        <v>47</v>
      </c>
      <c r="B558" s="35" t="s">
        <v>3552</v>
      </c>
      <c r="C558" s="35" t="s">
        <v>3552</v>
      </c>
      <c r="D558" s="35" t="s">
        <v>3552</v>
      </c>
      <c r="E558" s="35" t="s">
        <v>3552</v>
      </c>
      <c r="F558" s="35" t="s">
        <v>3552</v>
      </c>
      <c r="G558" s="35" t="s">
        <v>3552</v>
      </c>
      <c r="H558" s="35" t="s">
        <v>3552</v>
      </c>
      <c r="I558" s="35" t="s">
        <v>3552</v>
      </c>
      <c r="J558" s="35" t="s">
        <v>3552</v>
      </c>
      <c r="K558" s="35" t="s">
        <v>3552</v>
      </c>
      <c r="L558" s="35" t="s">
        <v>3552</v>
      </c>
      <c r="M558" s="35" t="s">
        <v>3552</v>
      </c>
      <c r="N558" s="35" t="s">
        <v>3552</v>
      </c>
      <c r="O558" s="35" t="s">
        <v>3552</v>
      </c>
    </row>
    <row r="559" customFormat="false" ht="12.75" hidden="false" customHeight="true" outlineLevel="0" collapsed="false">
      <c r="A559" s="35" t="n">
        <v>48</v>
      </c>
      <c r="B559" s="35" t="s">
        <v>3552</v>
      </c>
      <c r="C559" s="35" t="s">
        <v>3552</v>
      </c>
      <c r="D559" s="35" t="s">
        <v>3552</v>
      </c>
      <c r="E559" s="35" t="s">
        <v>3552</v>
      </c>
      <c r="F559" s="35" t="s">
        <v>3552</v>
      </c>
      <c r="G559" s="35" t="s">
        <v>3552</v>
      </c>
      <c r="H559" s="35" t="s">
        <v>3552</v>
      </c>
      <c r="I559" s="35" t="s">
        <v>3552</v>
      </c>
      <c r="J559" s="35" t="s">
        <v>3552</v>
      </c>
      <c r="K559" s="35" t="s">
        <v>3552</v>
      </c>
      <c r="L559" s="35" t="s">
        <v>3552</v>
      </c>
      <c r="M559" s="35" t="s">
        <v>3552</v>
      </c>
      <c r="N559" s="35" t="s">
        <v>3552</v>
      </c>
      <c r="O559" s="35" t="s">
        <v>3552</v>
      </c>
    </row>
    <row r="560" customFormat="false" ht="12.75" hidden="false" customHeight="true" outlineLevel="0" collapsed="false">
      <c r="A560" s="35" t="n">
        <v>49</v>
      </c>
      <c r="B560" s="35" t="s">
        <v>3552</v>
      </c>
      <c r="C560" s="35" t="s">
        <v>3552</v>
      </c>
      <c r="D560" s="35" t="s">
        <v>3552</v>
      </c>
      <c r="E560" s="35" t="s">
        <v>3552</v>
      </c>
      <c r="F560" s="35" t="s">
        <v>3552</v>
      </c>
      <c r="G560" s="35" t="s">
        <v>3552</v>
      </c>
      <c r="H560" s="35" t="s">
        <v>3552</v>
      </c>
      <c r="I560" s="35" t="s">
        <v>3552</v>
      </c>
      <c r="J560" s="35" t="s">
        <v>3552</v>
      </c>
      <c r="K560" s="35" t="s">
        <v>3552</v>
      </c>
      <c r="L560" s="35" t="s">
        <v>3552</v>
      </c>
      <c r="M560" s="35" t="s">
        <v>3552</v>
      </c>
      <c r="N560" s="35" t="s">
        <v>3552</v>
      </c>
      <c r="O560" s="35" t="s">
        <v>3552</v>
      </c>
    </row>
    <row r="561" customFormat="false" ht="12.75" hidden="false" customHeight="true" outlineLevel="0" collapsed="false">
      <c r="A561" s="235" t="s">
        <v>3865</v>
      </c>
      <c r="B561" s="235" t="n">
        <v>450</v>
      </c>
      <c r="C561" s="235" t="n">
        <v>0.00626</v>
      </c>
      <c r="D561" s="235" t="n">
        <v>278.154</v>
      </c>
      <c r="E561" s="235" t="n">
        <v>26.894</v>
      </c>
      <c r="F561" s="235" t="n">
        <v>8.15</v>
      </c>
      <c r="G561" s="235" t="n">
        <v>-26.74</v>
      </c>
      <c r="H561" s="235" t="n">
        <v>250.34</v>
      </c>
      <c r="I561" s="235" t="n">
        <v>270.3</v>
      </c>
      <c r="J561" s="235" t="n">
        <v>13.646</v>
      </c>
      <c r="K561" s="235" t="n">
        <v>5.5</v>
      </c>
      <c r="L561" s="235" t="n">
        <v>0.0505</v>
      </c>
      <c r="M561" s="235" t="n">
        <v>1</v>
      </c>
      <c r="N561" s="236" t="s">
        <v>3866</v>
      </c>
      <c r="O561" s="235" t="n">
        <v>20250428</v>
      </c>
      <c r="Q561" s="235" t="s">
        <v>3865</v>
      </c>
      <c r="R561" s="235" t="n">
        <v>450</v>
      </c>
      <c r="S561" s="235" t="n">
        <v>0.00626</v>
      </c>
      <c r="T561" s="235" t="n">
        <v>798.954</v>
      </c>
      <c r="U561" s="235" t="n">
        <v>77.25</v>
      </c>
      <c r="V561" s="235" t="n">
        <v>8.15</v>
      </c>
      <c r="W561" s="235" t="n">
        <v>-26.74</v>
      </c>
      <c r="X561" s="235" t="n">
        <v>719.06</v>
      </c>
      <c r="Y561" s="235" t="n">
        <v>270.3</v>
      </c>
      <c r="Z561" s="235" t="n">
        <v>39.195</v>
      </c>
      <c r="AA561" s="235" t="n">
        <v>5.5</v>
      </c>
      <c r="AB561" s="235" t="n">
        <v>0.145</v>
      </c>
      <c r="AC561" s="235" t="n">
        <v>1</v>
      </c>
      <c r="AD561" s="236" t="s">
        <v>3866</v>
      </c>
      <c r="AE561" s="235" t="n">
        <v>20250428</v>
      </c>
      <c r="AF561" s="235"/>
    </row>
    <row r="562" customFormat="false" ht="12.75" hidden="false" customHeight="true" outlineLevel="0" collapsed="false">
      <c r="A562" s="35" t="n">
        <v>51</v>
      </c>
      <c r="B562" s="35" t="s">
        <v>3552</v>
      </c>
      <c r="C562" s="35" t="s">
        <v>3552</v>
      </c>
      <c r="D562" s="35" t="s">
        <v>3552</v>
      </c>
      <c r="E562" s="35" t="s">
        <v>3552</v>
      </c>
      <c r="F562" s="35" t="s">
        <v>3552</v>
      </c>
      <c r="G562" s="35" t="s">
        <v>3552</v>
      </c>
      <c r="H562" s="35" t="s">
        <v>3552</v>
      </c>
      <c r="I562" s="35" t="s">
        <v>3552</v>
      </c>
      <c r="J562" s="35" t="s">
        <v>3552</v>
      </c>
      <c r="K562" s="35" t="s">
        <v>3552</v>
      </c>
      <c r="L562" s="35" t="s">
        <v>3552</v>
      </c>
      <c r="M562" s="35" t="s">
        <v>3552</v>
      </c>
      <c r="N562" s="35" t="s">
        <v>3552</v>
      </c>
      <c r="O562" s="35" t="s">
        <v>3552</v>
      </c>
    </row>
    <row r="563" customFormat="false" ht="12.75" hidden="false" customHeight="true" outlineLevel="0" collapsed="false">
      <c r="A563" s="35" t="n">
        <v>52</v>
      </c>
      <c r="B563" s="35" t="s">
        <v>3552</v>
      </c>
      <c r="C563" s="35" t="s">
        <v>3552</v>
      </c>
      <c r="D563" s="35" t="s">
        <v>3552</v>
      </c>
      <c r="E563" s="35" t="s">
        <v>3552</v>
      </c>
      <c r="F563" s="35" t="s">
        <v>3552</v>
      </c>
      <c r="G563" s="35" t="s">
        <v>3552</v>
      </c>
      <c r="H563" s="35" t="s">
        <v>3552</v>
      </c>
      <c r="I563" s="35" t="s">
        <v>3552</v>
      </c>
      <c r="J563" s="35" t="s">
        <v>3552</v>
      </c>
      <c r="K563" s="35" t="s">
        <v>3552</v>
      </c>
      <c r="L563" s="35" t="s">
        <v>3552</v>
      </c>
      <c r="M563" s="35" t="s">
        <v>3552</v>
      </c>
      <c r="N563" s="35" t="s">
        <v>3552</v>
      </c>
      <c r="O563" s="35" t="s">
        <v>3552</v>
      </c>
    </row>
    <row r="564" customFormat="false" ht="12.75" hidden="false" customHeight="true" outlineLevel="0" collapsed="false">
      <c r="A564" s="35" t="n">
        <v>53</v>
      </c>
      <c r="B564" s="35" t="s">
        <v>3552</v>
      </c>
      <c r="C564" s="35" t="s">
        <v>3552</v>
      </c>
      <c r="D564" s="35" t="s">
        <v>3552</v>
      </c>
      <c r="E564" s="35" t="s">
        <v>3552</v>
      </c>
      <c r="F564" s="35" t="s">
        <v>3552</v>
      </c>
      <c r="G564" s="35" t="s">
        <v>3552</v>
      </c>
      <c r="H564" s="35" t="s">
        <v>3552</v>
      </c>
      <c r="I564" s="35" t="s">
        <v>3552</v>
      </c>
      <c r="J564" s="35" t="s">
        <v>3552</v>
      </c>
      <c r="K564" s="35" t="s">
        <v>3552</v>
      </c>
      <c r="L564" s="35" t="s">
        <v>3552</v>
      </c>
      <c r="M564" s="35" t="s">
        <v>3552</v>
      </c>
      <c r="N564" s="35" t="s">
        <v>3552</v>
      </c>
      <c r="O564" s="35" t="s">
        <v>3552</v>
      </c>
    </row>
    <row r="565" customFormat="false" ht="12.75" hidden="false" customHeight="true" outlineLevel="0" collapsed="false">
      <c r="A565" s="35" t="n">
        <v>54</v>
      </c>
      <c r="B565" s="35" t="s">
        <v>3552</v>
      </c>
      <c r="C565" s="35" t="s">
        <v>3552</v>
      </c>
      <c r="D565" s="35" t="s">
        <v>3552</v>
      </c>
      <c r="E565" s="35" t="s">
        <v>3552</v>
      </c>
      <c r="F565" s="35" t="s">
        <v>3552</v>
      </c>
      <c r="G565" s="35" t="s">
        <v>3552</v>
      </c>
      <c r="H565" s="35" t="s">
        <v>3552</v>
      </c>
      <c r="I565" s="35" t="s">
        <v>3552</v>
      </c>
      <c r="J565" s="35" t="s">
        <v>3552</v>
      </c>
      <c r="K565" s="35" t="s">
        <v>3552</v>
      </c>
      <c r="L565" s="35" t="s">
        <v>3552</v>
      </c>
      <c r="M565" s="35" t="s">
        <v>3552</v>
      </c>
      <c r="N565" s="35" t="s">
        <v>3552</v>
      </c>
      <c r="O565" s="35" t="s">
        <v>3552</v>
      </c>
    </row>
    <row r="566" customFormat="false" ht="12.75" hidden="false" customHeight="true" outlineLevel="0" collapsed="false">
      <c r="A566" s="1" t="s">
        <v>3867</v>
      </c>
      <c r="B566" s="1" t="n">
        <v>450</v>
      </c>
      <c r="C566" s="184" t="n">
        <v>0.0037455</v>
      </c>
      <c r="D566" s="1" t="n">
        <v>312.31</v>
      </c>
      <c r="E566" s="1" t="n">
        <v>27.673</v>
      </c>
      <c r="F566" s="1" t="n">
        <v>8.17</v>
      </c>
      <c r="G566" s="1" t="n">
        <v>-27.12</v>
      </c>
      <c r="H566" s="1" t="n">
        <v>281.08</v>
      </c>
      <c r="I566" s="1" t="n">
        <v>236.8</v>
      </c>
      <c r="J566" s="1" t="n">
        <v>12.597</v>
      </c>
      <c r="K566" s="1" t="n">
        <v>4.5</v>
      </c>
      <c r="L566" s="184" t="n">
        <v>0.0532</v>
      </c>
      <c r="M566" s="1" t="n">
        <v>10</v>
      </c>
      <c r="N566" s="237" t="n">
        <v>0.508125</v>
      </c>
      <c r="O566" s="1" t="n">
        <v>20240730</v>
      </c>
    </row>
    <row r="567" customFormat="false" ht="12.75" hidden="false" customHeight="true" outlineLevel="0" collapsed="false">
      <c r="A567" s="35" t="n">
        <v>56</v>
      </c>
      <c r="B567" s="35" t="s">
        <v>3552</v>
      </c>
      <c r="C567" s="35" t="s">
        <v>3552</v>
      </c>
      <c r="D567" s="35" t="s">
        <v>3552</v>
      </c>
      <c r="E567" s="35" t="s">
        <v>3552</v>
      </c>
      <c r="F567" s="35" t="s">
        <v>3552</v>
      </c>
      <c r="G567" s="35" t="s">
        <v>3552</v>
      </c>
      <c r="H567" s="35" t="s">
        <v>3552</v>
      </c>
      <c r="I567" s="35" t="s">
        <v>3552</v>
      </c>
      <c r="J567" s="35" t="s">
        <v>3552</v>
      </c>
      <c r="K567" s="35" t="s">
        <v>3552</v>
      </c>
      <c r="L567" s="35" t="s">
        <v>3552</v>
      </c>
      <c r="M567" s="35" t="s">
        <v>3552</v>
      </c>
      <c r="N567" s="35" t="s">
        <v>3552</v>
      </c>
      <c r="O567" s="35" t="s">
        <v>3552</v>
      </c>
    </row>
    <row r="568" customFormat="false" ht="12.75" hidden="false" customHeight="true" outlineLevel="0" collapsed="false">
      <c r="A568" s="35" t="n">
        <v>57</v>
      </c>
      <c r="B568" s="35" t="s">
        <v>3552</v>
      </c>
      <c r="C568" s="35" t="s">
        <v>3552</v>
      </c>
      <c r="D568" s="35" t="s">
        <v>3552</v>
      </c>
      <c r="E568" s="35" t="s">
        <v>3552</v>
      </c>
      <c r="F568" s="35" t="s">
        <v>3552</v>
      </c>
      <c r="G568" s="35" t="s">
        <v>3552</v>
      </c>
      <c r="H568" s="35" t="s">
        <v>3552</v>
      </c>
      <c r="I568" s="35" t="s">
        <v>3552</v>
      </c>
      <c r="J568" s="35" t="s">
        <v>3552</v>
      </c>
      <c r="K568" s="35" t="s">
        <v>3552</v>
      </c>
      <c r="L568" s="35" t="s">
        <v>3552</v>
      </c>
      <c r="M568" s="35" t="s">
        <v>3552</v>
      </c>
      <c r="N568" s="35" t="s">
        <v>3552</v>
      </c>
      <c r="O568" s="35" t="s">
        <v>3552</v>
      </c>
    </row>
    <row r="569" customFormat="false" ht="12.75" hidden="false" customHeight="true" outlineLevel="0" collapsed="false">
      <c r="A569" s="1" t="s">
        <v>3868</v>
      </c>
      <c r="B569" s="1" t="n">
        <v>450</v>
      </c>
      <c r="C569" s="184" t="n">
        <v>0.0037455</v>
      </c>
      <c r="D569" s="1" t="n">
        <v>335.936</v>
      </c>
      <c r="E569" s="1" t="n">
        <v>29.279</v>
      </c>
      <c r="F569" s="1" t="n">
        <v>7.91</v>
      </c>
      <c r="G569" s="1" t="n">
        <v>-25.99</v>
      </c>
      <c r="H569" s="1" t="n">
        <v>302.34</v>
      </c>
      <c r="I569" s="1" t="n">
        <v>258</v>
      </c>
      <c r="J569" s="1" t="n">
        <v>15.472</v>
      </c>
      <c r="K569" s="1" t="n">
        <v>5.1</v>
      </c>
      <c r="L569" s="184" t="n">
        <v>0.06</v>
      </c>
      <c r="M569" s="1" t="n">
        <v>10</v>
      </c>
      <c r="N569" s="237" t="n">
        <v>0.532523148148148</v>
      </c>
      <c r="O569" s="1" t="n">
        <v>20240730</v>
      </c>
    </row>
    <row r="570" customFormat="false" ht="12.75" hidden="false" customHeight="true" outlineLevel="0" collapsed="false">
      <c r="A570" s="35" t="s">
        <v>3869</v>
      </c>
      <c r="B570" s="35" t="n">
        <v>450</v>
      </c>
      <c r="C570" s="35" t="n">
        <v>0.0037455</v>
      </c>
      <c r="D570" s="35" t="n">
        <v>354.031</v>
      </c>
      <c r="E570" s="35" t="n">
        <v>29.461</v>
      </c>
      <c r="F570" s="35" t="n">
        <v>7.97</v>
      </c>
      <c r="G570" s="35" t="n">
        <v>-29.49</v>
      </c>
      <c r="H570" s="35" t="n">
        <v>318.63</v>
      </c>
      <c r="I570" s="35" t="n">
        <v>283.7</v>
      </c>
      <c r="J570" s="35" t="n">
        <v>18.306</v>
      </c>
      <c r="K570" s="35" t="n">
        <v>5.7</v>
      </c>
      <c r="L570" s="35" t="n">
        <v>0.0645</v>
      </c>
      <c r="M570" s="35" t="n">
        <v>10</v>
      </c>
      <c r="N570" s="186" t="s">
        <v>3870</v>
      </c>
      <c r="O570" s="35" t="n">
        <v>20240416</v>
      </c>
    </row>
    <row r="571" customFormat="false" ht="12.75" hidden="false" customHeight="true" outlineLevel="0" collapsed="false">
      <c r="A571" s="35" t="n">
        <v>60</v>
      </c>
      <c r="B571" s="35" t="s">
        <v>3552</v>
      </c>
      <c r="C571" s="35" t="s">
        <v>3552</v>
      </c>
      <c r="D571" s="35" t="s">
        <v>3552</v>
      </c>
      <c r="E571" s="35" t="s">
        <v>3552</v>
      </c>
      <c r="F571" s="35" t="s">
        <v>3552</v>
      </c>
      <c r="G571" s="35" t="s">
        <v>3552</v>
      </c>
      <c r="H571" s="35" t="s">
        <v>3552</v>
      </c>
      <c r="I571" s="35" t="s">
        <v>3552</v>
      </c>
      <c r="J571" s="35" t="s">
        <v>3552</v>
      </c>
      <c r="K571" s="35" t="s">
        <v>3552</v>
      </c>
      <c r="L571" s="35" t="s">
        <v>3552</v>
      </c>
      <c r="M571" s="35" t="s">
        <v>3552</v>
      </c>
      <c r="N571" s="35" t="s">
        <v>3552</v>
      </c>
      <c r="O571" s="35" t="s">
        <v>3552</v>
      </c>
    </row>
    <row r="572" customFormat="false" ht="12.75" hidden="false" customHeight="true" outlineLevel="0" collapsed="false">
      <c r="A572" s="35" t="n">
        <v>61</v>
      </c>
      <c r="B572" s="35" t="s">
        <v>3552</v>
      </c>
      <c r="C572" s="35" t="s">
        <v>3552</v>
      </c>
      <c r="D572" s="35" t="s">
        <v>3552</v>
      </c>
      <c r="E572" s="35" t="s">
        <v>3552</v>
      </c>
      <c r="F572" s="35" t="s">
        <v>3552</v>
      </c>
      <c r="G572" s="35" t="s">
        <v>3552</v>
      </c>
      <c r="H572" s="35" t="s">
        <v>3552</v>
      </c>
      <c r="I572" s="35" t="s">
        <v>3552</v>
      </c>
      <c r="J572" s="35" t="s">
        <v>3552</v>
      </c>
      <c r="K572" s="35" t="s">
        <v>3552</v>
      </c>
      <c r="L572" s="35" t="s">
        <v>3552</v>
      </c>
      <c r="M572" s="35" t="s">
        <v>3552</v>
      </c>
      <c r="N572" s="35" t="s">
        <v>3552</v>
      </c>
      <c r="O572" s="35" t="s">
        <v>3552</v>
      </c>
    </row>
    <row r="573" customFormat="false" ht="12.75" hidden="false" customHeight="true" outlineLevel="0" collapsed="false">
      <c r="A573" s="1" t="s">
        <v>3871</v>
      </c>
      <c r="B573" s="1" t="n">
        <v>450</v>
      </c>
      <c r="C573" s="184" t="n">
        <v>0.0037455</v>
      </c>
      <c r="D573" s="1" t="n">
        <v>324.928</v>
      </c>
      <c r="E573" s="1" t="n">
        <v>27.336</v>
      </c>
      <c r="F573" s="1" t="n">
        <v>7.69</v>
      </c>
      <c r="G573" s="1" t="n">
        <v>-27.18</v>
      </c>
      <c r="H573" s="1" t="n">
        <v>292.43</v>
      </c>
      <c r="I573" s="1" t="n">
        <v>272.6</v>
      </c>
      <c r="J573" s="1" t="n">
        <v>17.142</v>
      </c>
      <c r="K573" s="1" t="n">
        <v>5.9</v>
      </c>
      <c r="L573" s="184" t="n">
        <v>0.0629</v>
      </c>
      <c r="M573" s="1" t="n">
        <v>10</v>
      </c>
      <c r="N573" s="237" t="n">
        <v>0.555092592592593</v>
      </c>
      <c r="O573" s="1" t="n">
        <v>20240730</v>
      </c>
    </row>
    <row r="574" customFormat="false" ht="12.75" hidden="false" customHeight="true" outlineLevel="0" collapsed="false">
      <c r="A574" s="35" t="s">
        <v>3872</v>
      </c>
      <c r="B574" s="35" t="n">
        <v>450</v>
      </c>
      <c r="C574" s="35" t="n">
        <v>0.0037455</v>
      </c>
      <c r="D574" s="35" t="n">
        <v>385.849</v>
      </c>
      <c r="E574" s="35" t="n">
        <v>31.171</v>
      </c>
      <c r="F574" s="35" t="n">
        <v>7.81</v>
      </c>
      <c r="G574" s="35" t="n">
        <v>-28.14</v>
      </c>
      <c r="H574" s="35" t="n">
        <v>347.28</v>
      </c>
      <c r="I574" s="35" t="n">
        <v>274.6</v>
      </c>
      <c r="J574" s="35" t="n">
        <v>18.574</v>
      </c>
      <c r="K574" s="35" t="n">
        <v>5.3</v>
      </c>
      <c r="L574" s="35" t="n">
        <v>0.0676</v>
      </c>
      <c r="M574" s="35" t="n">
        <v>10</v>
      </c>
      <c r="N574" s="186" t="s">
        <v>3873</v>
      </c>
      <c r="O574" s="35" t="n">
        <v>20240416</v>
      </c>
    </row>
    <row r="575" customFormat="false" ht="12.75" hidden="false" customHeight="true" outlineLevel="0" collapsed="false">
      <c r="A575" s="35" t="n">
        <v>64</v>
      </c>
      <c r="B575" s="35" t="s">
        <v>3552</v>
      </c>
      <c r="C575" s="35" t="s">
        <v>3552</v>
      </c>
      <c r="D575" s="35" t="s">
        <v>3552</v>
      </c>
      <c r="E575" s="35" t="s">
        <v>3552</v>
      </c>
      <c r="F575" s="35" t="s">
        <v>3552</v>
      </c>
      <c r="G575" s="35" t="s">
        <v>3552</v>
      </c>
      <c r="H575" s="35" t="s">
        <v>3552</v>
      </c>
      <c r="I575" s="35" t="s">
        <v>3552</v>
      </c>
      <c r="J575" s="35" t="s">
        <v>3552</v>
      </c>
      <c r="K575" s="35" t="s">
        <v>3552</v>
      </c>
      <c r="L575" s="35" t="s">
        <v>3552</v>
      </c>
      <c r="M575" s="35" t="s">
        <v>3552</v>
      </c>
      <c r="N575" s="35" t="s">
        <v>3552</v>
      </c>
      <c r="O575" s="35" t="s">
        <v>3552</v>
      </c>
    </row>
    <row r="576" customFormat="false" ht="12.75" hidden="false" customHeight="true" outlineLevel="0" collapsed="false">
      <c r="A576" s="35" t="s">
        <v>3874</v>
      </c>
      <c r="B576" s="35" t="n">
        <v>450</v>
      </c>
      <c r="C576" s="35" t="n">
        <v>0.0037455</v>
      </c>
      <c r="D576" s="35" t="n">
        <v>369.695</v>
      </c>
      <c r="E576" s="35" t="n">
        <v>26.993</v>
      </c>
      <c r="F576" s="35" t="n">
        <v>6.91</v>
      </c>
      <c r="G576" s="35" t="n">
        <v>-27.64</v>
      </c>
      <c r="H576" s="35" t="n">
        <v>332.72</v>
      </c>
      <c r="I576" s="35" t="n">
        <v>283.4</v>
      </c>
      <c r="J576" s="35" t="n">
        <v>20.127</v>
      </c>
      <c r="K576" s="35" t="n">
        <v>6</v>
      </c>
      <c r="L576" s="35" t="n">
        <v>0.071</v>
      </c>
      <c r="M576" s="35" t="n">
        <v>10</v>
      </c>
      <c r="N576" s="186" t="s">
        <v>3875</v>
      </c>
      <c r="O576" s="35" t="n">
        <v>20240416</v>
      </c>
    </row>
    <row r="577" customFormat="false" ht="12.75" hidden="false" customHeight="true" outlineLevel="0" collapsed="false">
      <c r="A577" s="35" t="n">
        <v>66</v>
      </c>
      <c r="B577" s="35" t="s">
        <v>3552</v>
      </c>
      <c r="C577" s="35" t="s">
        <v>3552</v>
      </c>
      <c r="D577" s="35" t="s">
        <v>3552</v>
      </c>
      <c r="E577" s="35" t="s">
        <v>3552</v>
      </c>
      <c r="F577" s="35" t="s">
        <v>3552</v>
      </c>
      <c r="G577" s="35" t="s">
        <v>3552</v>
      </c>
      <c r="H577" s="35" t="s">
        <v>3552</v>
      </c>
      <c r="I577" s="35" t="s">
        <v>3552</v>
      </c>
      <c r="J577" s="35" t="s">
        <v>3552</v>
      </c>
      <c r="K577" s="35" t="s">
        <v>3552</v>
      </c>
      <c r="L577" s="35" t="s">
        <v>3552</v>
      </c>
      <c r="M577" s="35" t="s">
        <v>3552</v>
      </c>
      <c r="N577" s="35" t="s">
        <v>3552</v>
      </c>
      <c r="O577" s="35" t="s">
        <v>3552</v>
      </c>
    </row>
    <row r="578" customFormat="false" ht="12.75" hidden="false" customHeight="true" outlineLevel="0" collapsed="false">
      <c r="A578" s="1" t="s">
        <v>3876</v>
      </c>
      <c r="B578" s="1" t="n">
        <v>450</v>
      </c>
      <c r="C578" s="184" t="n">
        <v>0.0037455</v>
      </c>
      <c r="D578" s="1" t="n">
        <v>224.759</v>
      </c>
      <c r="E578" s="1" t="n">
        <v>20.27</v>
      </c>
      <c r="F578" s="1" t="n">
        <v>7.87</v>
      </c>
      <c r="G578" s="1" t="n">
        <v>-27.24</v>
      </c>
      <c r="H578" s="1" t="n">
        <v>202.28</v>
      </c>
      <c r="I578" s="1" t="n">
        <v>293.3</v>
      </c>
      <c r="J578" s="1" t="n">
        <v>11.543</v>
      </c>
      <c r="K578" s="1" t="n">
        <v>5.7</v>
      </c>
      <c r="L578" s="184" t="n">
        <v>0.0393</v>
      </c>
      <c r="M578" s="1" t="n">
        <v>10</v>
      </c>
      <c r="N578" s="237" t="n">
        <v>0.594768518518519</v>
      </c>
      <c r="O578" s="1" t="n">
        <v>20240730</v>
      </c>
    </row>
    <row r="579" customFormat="false" ht="12.75" hidden="false" customHeight="true" outlineLevel="0" collapsed="false">
      <c r="A579" s="35" t="n">
        <v>68</v>
      </c>
      <c r="B579" s="35" t="s">
        <v>3552</v>
      </c>
      <c r="C579" s="35" t="s">
        <v>3552</v>
      </c>
      <c r="D579" s="35" t="s">
        <v>3552</v>
      </c>
      <c r="E579" s="35" t="s">
        <v>3552</v>
      </c>
      <c r="F579" s="35" t="s">
        <v>3552</v>
      </c>
      <c r="G579" s="35" t="s">
        <v>3552</v>
      </c>
      <c r="H579" s="35" t="s">
        <v>3552</v>
      </c>
      <c r="I579" s="35" t="s">
        <v>3552</v>
      </c>
      <c r="J579" s="35" t="s">
        <v>3552</v>
      </c>
      <c r="K579" s="35" t="s">
        <v>3552</v>
      </c>
      <c r="L579" s="35" t="s">
        <v>3552</v>
      </c>
      <c r="M579" s="35" t="s">
        <v>3552</v>
      </c>
      <c r="N579" s="35" t="s">
        <v>3552</v>
      </c>
      <c r="O579" s="35" t="s">
        <v>3552</v>
      </c>
    </row>
    <row r="580" customFormat="false" ht="12.75" hidden="false" customHeight="true" outlineLevel="0" collapsed="false">
      <c r="A580" s="35" t="n">
        <v>69</v>
      </c>
      <c r="B580" s="35" t="s">
        <v>3552</v>
      </c>
      <c r="C580" s="35" t="s">
        <v>3552</v>
      </c>
      <c r="D580" s="35" t="s">
        <v>3552</v>
      </c>
      <c r="E580" s="35" t="s">
        <v>3552</v>
      </c>
      <c r="F580" s="35" t="s">
        <v>3552</v>
      </c>
      <c r="G580" s="35" t="s">
        <v>3552</v>
      </c>
      <c r="H580" s="35" t="s">
        <v>3552</v>
      </c>
      <c r="I580" s="35" t="s">
        <v>3552</v>
      </c>
      <c r="J580" s="35" t="s">
        <v>3552</v>
      </c>
      <c r="K580" s="35" t="s">
        <v>3552</v>
      </c>
      <c r="L580" s="35" t="s">
        <v>3552</v>
      </c>
      <c r="M580" s="35" t="s">
        <v>3552</v>
      </c>
      <c r="N580" s="35" t="s">
        <v>3552</v>
      </c>
      <c r="O580" s="35" t="s">
        <v>3552</v>
      </c>
    </row>
    <row r="581" customFormat="false" ht="12.75" hidden="false" customHeight="true" outlineLevel="0" collapsed="false">
      <c r="A581" s="35" t="n">
        <v>70</v>
      </c>
      <c r="B581" s="35" t="s">
        <v>3552</v>
      </c>
      <c r="C581" s="35" t="s">
        <v>3552</v>
      </c>
      <c r="D581" s="35" t="s">
        <v>3552</v>
      </c>
      <c r="E581" s="35" t="s">
        <v>3552</v>
      </c>
      <c r="F581" s="35" t="s">
        <v>3552</v>
      </c>
      <c r="G581" s="35" t="s">
        <v>3552</v>
      </c>
      <c r="H581" s="35" t="s">
        <v>3552</v>
      </c>
      <c r="I581" s="35" t="s">
        <v>3552</v>
      </c>
      <c r="J581" s="35" t="s">
        <v>3552</v>
      </c>
      <c r="K581" s="35" t="s">
        <v>3552</v>
      </c>
      <c r="L581" s="35" t="s">
        <v>3552</v>
      </c>
      <c r="M581" s="35" t="s">
        <v>3552</v>
      </c>
      <c r="N581" s="35" t="s">
        <v>3552</v>
      </c>
      <c r="O581" s="35" t="s">
        <v>3552</v>
      </c>
    </row>
    <row r="582" customFormat="false" ht="12.75" hidden="false" customHeight="true" outlineLevel="0" collapsed="false">
      <c r="A582" s="1" t="s">
        <v>3877</v>
      </c>
      <c r="B582" s="1" t="n">
        <v>450</v>
      </c>
      <c r="C582" s="184" t="n">
        <v>0.0037455</v>
      </c>
      <c r="D582" s="1" t="n">
        <v>188.467</v>
      </c>
      <c r="E582" s="1" t="n">
        <v>17.478</v>
      </c>
      <c r="F582" s="1" t="n">
        <v>8.09</v>
      </c>
      <c r="G582" s="1" t="n">
        <v>-28.04</v>
      </c>
      <c r="H582" s="1" t="n">
        <v>165.31</v>
      </c>
      <c r="I582" s="1" t="n">
        <v>315.5</v>
      </c>
      <c r="J582" s="1" t="n">
        <v>5.102</v>
      </c>
      <c r="K582" s="1" t="n">
        <v>3.1</v>
      </c>
      <c r="L582" s="184" t="n">
        <v>0.0162</v>
      </c>
      <c r="M582" s="1" t="n">
        <v>10</v>
      </c>
      <c r="N582" s="237" t="n">
        <v>0.410509259259259</v>
      </c>
      <c r="O582" s="1" t="n">
        <v>20240731</v>
      </c>
    </row>
    <row r="583" customFormat="false" ht="12.75" hidden="false" customHeight="true" outlineLevel="0" collapsed="false">
      <c r="A583" s="35" t="s">
        <v>3878</v>
      </c>
      <c r="B583" s="35" t="n">
        <v>450</v>
      </c>
      <c r="C583" s="35" t="n">
        <v>0.0037455</v>
      </c>
      <c r="D583" s="35" t="n">
        <v>527.217</v>
      </c>
      <c r="E583" s="35" t="n">
        <v>30.196</v>
      </c>
      <c r="F583" s="35" t="n">
        <v>5.77</v>
      </c>
      <c r="G583" s="35" t="n">
        <v>-22.52</v>
      </c>
      <c r="H583" s="35" t="n">
        <v>474.49</v>
      </c>
      <c r="I583" s="35" t="n">
        <v>287.6</v>
      </c>
      <c r="J583" s="35" t="n">
        <v>15.395</v>
      </c>
      <c r="K583" s="35" t="n">
        <v>3.2</v>
      </c>
      <c r="L583" s="35" t="n">
        <v>0.0535</v>
      </c>
      <c r="M583" s="35" t="n">
        <v>10</v>
      </c>
      <c r="N583" s="186" t="s">
        <v>3879</v>
      </c>
      <c r="O583" s="35" t="n">
        <v>20240412</v>
      </c>
    </row>
    <row r="584" customFormat="false" ht="12.75" hidden="false" customHeight="true" outlineLevel="0" collapsed="false">
      <c r="A584" s="35" t="n">
        <v>73</v>
      </c>
      <c r="B584" s="35" t="s">
        <v>3552</v>
      </c>
      <c r="C584" s="35" t="s">
        <v>3552</v>
      </c>
      <c r="D584" s="35" t="s">
        <v>3552</v>
      </c>
      <c r="E584" s="35" t="s">
        <v>3552</v>
      </c>
      <c r="F584" s="35" t="s">
        <v>3552</v>
      </c>
      <c r="G584" s="35" t="s">
        <v>3552</v>
      </c>
      <c r="H584" s="35" t="s">
        <v>3552</v>
      </c>
      <c r="I584" s="35" t="s">
        <v>3552</v>
      </c>
      <c r="J584" s="35" t="s">
        <v>3552</v>
      </c>
      <c r="K584" s="35" t="s">
        <v>3552</v>
      </c>
      <c r="L584" s="35" t="s">
        <v>3552</v>
      </c>
      <c r="M584" s="35" t="s">
        <v>3552</v>
      </c>
      <c r="N584" s="35" t="s">
        <v>3552</v>
      </c>
      <c r="O584" s="35" t="s">
        <v>3552</v>
      </c>
    </row>
    <row r="585" customFormat="false" ht="12.75" hidden="false" customHeight="true" outlineLevel="0" collapsed="false">
      <c r="A585" s="1" t="s">
        <v>3880</v>
      </c>
      <c r="B585" s="1" t="n">
        <v>450</v>
      </c>
      <c r="C585" s="184" t="n">
        <v>0.0037455</v>
      </c>
      <c r="D585" s="1" t="n">
        <v>326.481</v>
      </c>
      <c r="E585" s="1" t="n">
        <v>28.535</v>
      </c>
      <c r="F585" s="1" t="n">
        <v>7.9</v>
      </c>
      <c r="G585" s="1" t="n">
        <v>-10.89</v>
      </c>
      <c r="H585" s="1" t="n">
        <v>293.83</v>
      </c>
      <c r="I585" s="1" t="n">
        <v>264.2</v>
      </c>
      <c r="J585" s="1" t="n">
        <v>16.718</v>
      </c>
      <c r="K585" s="1" t="n">
        <v>5.7</v>
      </c>
      <c r="L585" s="184" t="n">
        <v>0.0633</v>
      </c>
      <c r="M585" s="1" t="n">
        <v>10</v>
      </c>
      <c r="N585" s="237" t="n">
        <v>0.483703703703704</v>
      </c>
      <c r="O585" s="1" t="n">
        <v>20240731</v>
      </c>
    </row>
    <row r="586" customFormat="false" ht="12.75" hidden="false" customHeight="true" outlineLevel="0" collapsed="false">
      <c r="A586" s="1" t="s">
        <v>3881</v>
      </c>
      <c r="B586" s="1" t="n">
        <v>450</v>
      </c>
      <c r="C586" s="184" t="n">
        <v>0.0037455</v>
      </c>
      <c r="D586" s="1" t="n">
        <v>320.303</v>
      </c>
      <c r="E586" s="1" t="n">
        <v>25.323</v>
      </c>
      <c r="F586" s="1" t="n">
        <v>7.39</v>
      </c>
      <c r="G586" s="1" t="n">
        <v>-26.17</v>
      </c>
      <c r="H586" s="1" t="n">
        <v>288.27</v>
      </c>
      <c r="I586" s="1" t="n">
        <v>284.6</v>
      </c>
      <c r="J586" s="1" t="n">
        <v>17.295</v>
      </c>
      <c r="K586" s="1" t="n">
        <v>6</v>
      </c>
      <c r="L586" s="184" t="n">
        <v>0.0608</v>
      </c>
      <c r="M586" s="1" t="n">
        <v>10</v>
      </c>
      <c r="N586" s="237" t="n">
        <v>0.513333333333333</v>
      </c>
      <c r="O586" s="1" t="n">
        <v>20240731</v>
      </c>
    </row>
    <row r="587" customFormat="false" ht="12.75" hidden="false" customHeight="true" outlineLevel="0" collapsed="false">
      <c r="A587" s="35" t="n">
        <v>76</v>
      </c>
      <c r="B587" s="35" t="s">
        <v>3552</v>
      </c>
      <c r="C587" s="35" t="s">
        <v>3552</v>
      </c>
      <c r="D587" s="35" t="s">
        <v>3552</v>
      </c>
      <c r="E587" s="35" t="s">
        <v>3552</v>
      </c>
      <c r="F587" s="35" t="s">
        <v>3552</v>
      </c>
      <c r="G587" s="35" t="s">
        <v>3552</v>
      </c>
      <c r="H587" s="35" t="s">
        <v>3552</v>
      </c>
      <c r="I587" s="35" t="s">
        <v>3552</v>
      </c>
      <c r="J587" s="35" t="s">
        <v>3552</v>
      </c>
      <c r="K587" s="35" t="s">
        <v>3552</v>
      </c>
      <c r="L587" s="35" t="s">
        <v>3552</v>
      </c>
      <c r="M587" s="35" t="s">
        <v>3552</v>
      </c>
      <c r="N587" s="35" t="s">
        <v>3552</v>
      </c>
      <c r="O587" s="35" t="s">
        <v>3552</v>
      </c>
    </row>
    <row r="588" customFormat="false" ht="12.75" hidden="false" customHeight="true" outlineLevel="0" collapsed="false">
      <c r="A588" s="35" t="n">
        <v>77</v>
      </c>
      <c r="B588" s="35" t="s">
        <v>3552</v>
      </c>
      <c r="C588" s="35" t="s">
        <v>3552</v>
      </c>
      <c r="D588" s="35" t="s">
        <v>3552</v>
      </c>
      <c r="E588" s="35" t="s">
        <v>3552</v>
      </c>
      <c r="F588" s="35" t="s">
        <v>3552</v>
      </c>
      <c r="G588" s="35" t="s">
        <v>3552</v>
      </c>
      <c r="H588" s="35" t="s">
        <v>3552</v>
      </c>
      <c r="I588" s="35" t="s">
        <v>3552</v>
      </c>
      <c r="J588" s="35" t="s">
        <v>3552</v>
      </c>
      <c r="K588" s="35" t="s">
        <v>3552</v>
      </c>
      <c r="L588" s="35" t="s">
        <v>3552</v>
      </c>
      <c r="M588" s="35" t="s">
        <v>3552</v>
      </c>
      <c r="N588" s="35" t="s">
        <v>3552</v>
      </c>
      <c r="O588" s="35" t="s">
        <v>3552</v>
      </c>
    </row>
    <row r="589" customFormat="false" ht="12.75" hidden="false" customHeight="true" outlineLevel="0" collapsed="false">
      <c r="A589" s="35" t="n">
        <v>78</v>
      </c>
      <c r="B589" s="35" t="s">
        <v>3552</v>
      </c>
      <c r="C589" s="35" t="s">
        <v>3552</v>
      </c>
      <c r="D589" s="35" t="s">
        <v>3552</v>
      </c>
      <c r="E589" s="35" t="s">
        <v>3552</v>
      </c>
      <c r="F589" s="35" t="s">
        <v>3552</v>
      </c>
      <c r="G589" s="35" t="s">
        <v>3552</v>
      </c>
      <c r="H589" s="35" t="s">
        <v>3552</v>
      </c>
      <c r="I589" s="35" t="s">
        <v>3552</v>
      </c>
      <c r="J589" s="35" t="s">
        <v>3552</v>
      </c>
      <c r="K589" s="35" t="s">
        <v>3552</v>
      </c>
      <c r="L589" s="35" t="s">
        <v>3552</v>
      </c>
      <c r="M589" s="35" t="s">
        <v>3552</v>
      </c>
      <c r="N589" s="35" t="s">
        <v>3552</v>
      </c>
      <c r="O589" s="35" t="s">
        <v>3552</v>
      </c>
    </row>
    <row r="590" customFormat="false" ht="12.75" hidden="false" customHeight="true" outlineLevel="0" collapsed="false">
      <c r="A590" s="35" t="s">
        <v>3882</v>
      </c>
      <c r="B590" s="35" t="n">
        <v>450</v>
      </c>
      <c r="C590" s="35" t="n">
        <v>0.0037455</v>
      </c>
      <c r="D590" s="35" t="n">
        <v>386.9</v>
      </c>
      <c r="E590" s="35" t="n">
        <v>30.696</v>
      </c>
      <c r="F590" s="35" t="n">
        <v>7.73</v>
      </c>
      <c r="G590" s="35" t="n">
        <v>-27.67</v>
      </c>
      <c r="H590" s="35" t="n">
        <v>348.22</v>
      </c>
      <c r="I590" s="35" t="n">
        <v>280.9</v>
      </c>
      <c r="J590" s="35" t="n">
        <v>20.958</v>
      </c>
      <c r="K590" s="35" t="n">
        <v>6</v>
      </c>
      <c r="L590" s="35" t="n">
        <v>0.0746</v>
      </c>
      <c r="M590" s="35" t="n">
        <v>10</v>
      </c>
      <c r="N590" s="186" t="s">
        <v>3883</v>
      </c>
      <c r="O590" s="35" t="n">
        <v>20240412</v>
      </c>
    </row>
    <row r="591" customFormat="false" ht="12.75" hidden="false" customHeight="true" outlineLevel="0" collapsed="false">
      <c r="A591" s="35" t="s">
        <v>3884</v>
      </c>
      <c r="B591" s="35" t="n">
        <v>450</v>
      </c>
      <c r="C591" s="35" t="n">
        <v>0.0037455</v>
      </c>
      <c r="D591" s="35" t="n">
        <v>355.216</v>
      </c>
      <c r="E591" s="35" t="n">
        <v>31.541</v>
      </c>
      <c r="F591" s="35" t="n">
        <v>7.73</v>
      </c>
      <c r="G591" s="35" t="n">
        <v>-27.26</v>
      </c>
      <c r="H591" s="35" t="n">
        <v>319.69</v>
      </c>
      <c r="I591" s="35" t="n">
        <v>263.1</v>
      </c>
      <c r="J591" s="35" t="n">
        <v>18.255</v>
      </c>
      <c r="K591" s="35" t="n">
        <v>5.7</v>
      </c>
      <c r="L591" s="35" t="n">
        <v>0.0694</v>
      </c>
      <c r="M591" s="35" t="n">
        <v>10</v>
      </c>
      <c r="N591" s="186" t="s">
        <v>3885</v>
      </c>
      <c r="O591" s="35" t="n">
        <v>20240415</v>
      </c>
    </row>
    <row r="592" customFormat="false" ht="12.75" hidden="false" customHeight="true" outlineLevel="0" collapsed="false">
      <c r="A592" s="35" t="s">
        <v>3886</v>
      </c>
      <c r="B592" s="35" t="n">
        <v>450</v>
      </c>
      <c r="C592" s="35" t="n">
        <v>0.0037455</v>
      </c>
      <c r="D592" s="35" t="n">
        <v>360.773</v>
      </c>
      <c r="E592" s="35" t="n">
        <v>31.758</v>
      </c>
      <c r="F592" s="35" t="n">
        <v>7.72</v>
      </c>
      <c r="G592" s="35" t="n">
        <v>-25.29</v>
      </c>
      <c r="H592" s="35" t="n">
        <v>324.7</v>
      </c>
      <c r="I592" s="35" t="n">
        <v>291.4</v>
      </c>
      <c r="J592" s="35" t="n">
        <v>20.231</v>
      </c>
      <c r="K592" s="35" t="n">
        <v>6.2</v>
      </c>
      <c r="L592" s="35" t="n">
        <v>0.0694</v>
      </c>
      <c r="M592" s="35" t="n">
        <v>10</v>
      </c>
      <c r="N592" s="186" t="s">
        <v>3887</v>
      </c>
      <c r="O592" s="35" t="n">
        <v>20240415</v>
      </c>
    </row>
    <row r="593" customFormat="false" ht="12.75" hidden="false" customHeight="true" outlineLevel="0" collapsed="false">
      <c r="A593" s="35" t="s">
        <v>3888</v>
      </c>
      <c r="B593" s="35" t="n">
        <v>450</v>
      </c>
      <c r="C593" s="35" t="n">
        <v>0.0037455</v>
      </c>
      <c r="D593" s="35" t="n">
        <v>982.703</v>
      </c>
      <c r="E593" s="35" t="n">
        <v>81.69</v>
      </c>
      <c r="F593" s="35" t="n">
        <v>9.46</v>
      </c>
      <c r="G593" s="35" t="n">
        <v>-33.57</v>
      </c>
      <c r="H593" s="35" t="n">
        <v>884.44</v>
      </c>
      <c r="I593" s="35" t="n">
        <v>340.6</v>
      </c>
      <c r="J593" s="35" t="n">
        <v>33.348</v>
      </c>
      <c r="K593" s="35" t="n">
        <v>3.8</v>
      </c>
      <c r="L593" s="35" t="n">
        <v>0.0979</v>
      </c>
      <c r="M593" s="35" t="n">
        <v>10</v>
      </c>
      <c r="N593" s="186" t="s">
        <v>3889</v>
      </c>
      <c r="O593" s="35" t="n">
        <v>20240411</v>
      </c>
    </row>
    <row r="594" customFormat="false" ht="12.75" hidden="false" customHeight="true" outlineLevel="0" collapsed="false">
      <c r="A594" s="35" t="s">
        <v>3890</v>
      </c>
      <c r="B594" s="35" t="n">
        <v>450</v>
      </c>
      <c r="C594" s="35" t="n">
        <v>0.0037455</v>
      </c>
      <c r="D594" s="35" t="n">
        <v>267.876</v>
      </c>
      <c r="E594" s="35" t="n">
        <v>21.223</v>
      </c>
      <c r="F594" s="35" t="n">
        <v>7.37</v>
      </c>
      <c r="G594" s="35" t="n">
        <v>-29.12</v>
      </c>
      <c r="H594" s="35" t="n">
        <v>241.09</v>
      </c>
      <c r="I594" s="35" t="n">
        <v>302.2</v>
      </c>
      <c r="J594" s="35" t="n">
        <v>14.591</v>
      </c>
      <c r="K594" s="35" t="n">
        <v>6.1</v>
      </c>
      <c r="L594" s="35" t="n">
        <v>0.0483</v>
      </c>
      <c r="M594" s="35" t="n">
        <v>10</v>
      </c>
      <c r="N594" s="186" t="s">
        <v>3891</v>
      </c>
      <c r="O594" s="35" t="n">
        <v>20240416</v>
      </c>
    </row>
    <row r="595" customFormat="false" ht="12.75" hidden="false" customHeight="false" outlineLevel="0" collapsed="false">
      <c r="A595" s="1" t="s">
        <v>3892</v>
      </c>
      <c r="B595" s="1" t="n">
        <v>450</v>
      </c>
      <c r="C595" s="184" t="n">
        <v>0.0037455</v>
      </c>
      <c r="D595" s="1" t="n">
        <v>321.162</v>
      </c>
      <c r="E595" s="1" t="n">
        <v>26.266</v>
      </c>
      <c r="F595" s="1" t="n">
        <v>8.25</v>
      </c>
      <c r="G595" s="1" t="n">
        <v>-29.64</v>
      </c>
      <c r="H595" s="1" t="n">
        <v>289.04</v>
      </c>
      <c r="I595" s="1" t="n">
        <v>286.6</v>
      </c>
      <c r="J595" s="1" t="n">
        <v>16.296</v>
      </c>
      <c r="K595" s="1" t="n">
        <v>5.06</v>
      </c>
      <c r="L595" s="184" t="n">
        <v>0.0568</v>
      </c>
      <c r="M595" s="1" t="n">
        <v>10</v>
      </c>
      <c r="N595" s="237" t="n">
        <v>0.604212962962963</v>
      </c>
      <c r="O595" s="1" t="n">
        <v>20240924</v>
      </c>
    </row>
    <row r="596" customFormat="false" ht="12.75" hidden="false" customHeight="true" outlineLevel="0" collapsed="false">
      <c r="A596" s="35" t="s">
        <v>3893</v>
      </c>
      <c r="B596" s="35" t="n">
        <v>450</v>
      </c>
      <c r="C596" s="35" t="n">
        <v>0.0037455</v>
      </c>
      <c r="D596" s="35" t="n">
        <v>341.602</v>
      </c>
      <c r="E596" s="35" t="n">
        <v>32.498</v>
      </c>
      <c r="F596" s="35" t="n">
        <v>9</v>
      </c>
      <c r="G596" s="35" t="n">
        <v>-30.38</v>
      </c>
      <c r="H596" s="35" t="n">
        <v>307.44</v>
      </c>
      <c r="I596" s="35" t="n">
        <v>269.8</v>
      </c>
      <c r="J596" s="35" t="n">
        <v>18.384</v>
      </c>
      <c r="K596" s="35" t="n">
        <v>6</v>
      </c>
      <c r="L596" s="35" t="n">
        <v>0.0681</v>
      </c>
      <c r="M596" s="35" t="n">
        <v>10</v>
      </c>
      <c r="N596" s="186" t="s">
        <v>3894</v>
      </c>
      <c r="O596" s="35" t="n">
        <v>20240415</v>
      </c>
    </row>
    <row r="597" customFormat="false" ht="12.75" hidden="false" customHeight="false" outlineLevel="0" collapsed="false">
      <c r="A597" s="1" t="s">
        <v>3895</v>
      </c>
      <c r="B597" s="1" t="n">
        <v>450</v>
      </c>
      <c r="C597" s="184" t="n">
        <v>0.0037455</v>
      </c>
      <c r="D597" s="1" t="n">
        <v>263.04</v>
      </c>
      <c r="E597" s="1" t="n">
        <v>23.409</v>
      </c>
      <c r="F597" s="1" t="n">
        <v>8.61</v>
      </c>
      <c r="G597" s="1" t="n">
        <v>-30.09</v>
      </c>
      <c r="H597" s="1" t="n">
        <v>224.68</v>
      </c>
      <c r="I597" s="1" t="n">
        <v>401.2</v>
      </c>
      <c r="J597" s="1" t="n">
        <v>12.431</v>
      </c>
      <c r="K597" s="1" t="n">
        <v>5.07</v>
      </c>
      <c r="L597" s="184" t="n">
        <v>0.031</v>
      </c>
      <c r="M597" s="1" t="n">
        <v>10</v>
      </c>
      <c r="N597" s="237" t="n">
        <v>0.563680555555556</v>
      </c>
      <c r="O597" s="1" t="n">
        <v>20240925</v>
      </c>
    </row>
    <row r="598" customFormat="false" ht="12.75" hidden="false" customHeight="false" outlineLevel="0" collapsed="false">
      <c r="A598" s="1" t="s">
        <v>3896</v>
      </c>
      <c r="B598" s="1" t="n">
        <v>450</v>
      </c>
      <c r="C598" s="184" t="n">
        <v>0.0037455</v>
      </c>
      <c r="D598" s="1" t="n">
        <v>353.136</v>
      </c>
      <c r="E598" s="1" t="n">
        <v>31.032</v>
      </c>
      <c r="F598" s="1" t="n">
        <v>8.72</v>
      </c>
      <c r="G598" s="1" t="n">
        <v>-30.87</v>
      </c>
      <c r="H598" s="1" t="n">
        <v>317.82</v>
      </c>
      <c r="I598" s="1" t="n">
        <v>262.6</v>
      </c>
      <c r="J598" s="1" t="n">
        <v>16.237</v>
      </c>
      <c r="K598" s="1" t="n">
        <v>5.01</v>
      </c>
      <c r="L598" s="184" t="n">
        <v>0.0618</v>
      </c>
      <c r="M598" s="1" t="n">
        <v>10</v>
      </c>
      <c r="N598" s="237" t="n">
        <v>0.57287037037037</v>
      </c>
      <c r="O598" s="1" t="n">
        <v>20240925</v>
      </c>
    </row>
    <row r="599" customFormat="false" ht="12.75" hidden="false" customHeight="true" outlineLevel="0" collapsed="false">
      <c r="A599" s="35" t="s">
        <v>3897</v>
      </c>
      <c r="B599" s="35" t="n">
        <v>450</v>
      </c>
      <c r="C599" s="35" t="n">
        <v>0.0037455</v>
      </c>
      <c r="D599" s="35" t="n">
        <v>566.324</v>
      </c>
      <c r="E599" s="35" t="n">
        <v>53.874</v>
      </c>
      <c r="F599" s="35" t="n">
        <v>10.44</v>
      </c>
      <c r="G599" s="35" t="n">
        <v>-37.33</v>
      </c>
      <c r="H599" s="35" t="n">
        <v>509.68</v>
      </c>
      <c r="I599" s="35" t="n">
        <v>304.6</v>
      </c>
      <c r="J599" s="35" t="n">
        <v>30.601</v>
      </c>
      <c r="K599" s="35" t="n">
        <v>6</v>
      </c>
      <c r="L599" s="35" t="n">
        <v>0.1</v>
      </c>
      <c r="M599" s="35" t="n">
        <v>10</v>
      </c>
      <c r="N599" s="186" t="s">
        <v>3898</v>
      </c>
      <c r="O599" s="35" t="n">
        <v>20240412</v>
      </c>
    </row>
    <row r="600" customFormat="false" ht="12.75" hidden="false" customHeight="true" outlineLevel="0" collapsed="false">
      <c r="A600" s="35" t="n">
        <v>89</v>
      </c>
      <c r="B600" s="35" t="s">
        <v>3552</v>
      </c>
      <c r="C600" s="35" t="s">
        <v>3552</v>
      </c>
      <c r="D600" s="35" t="s">
        <v>3552</v>
      </c>
      <c r="E600" s="35" t="s">
        <v>3552</v>
      </c>
      <c r="F600" s="35" t="s">
        <v>3552</v>
      </c>
      <c r="G600" s="35" t="s">
        <v>3552</v>
      </c>
      <c r="H600" s="35" t="s">
        <v>3552</v>
      </c>
      <c r="I600" s="35" t="s">
        <v>3552</v>
      </c>
      <c r="J600" s="35" t="s">
        <v>3552</v>
      </c>
      <c r="K600" s="35" t="s">
        <v>3552</v>
      </c>
      <c r="L600" s="35" t="s">
        <v>3552</v>
      </c>
      <c r="M600" s="35" t="s">
        <v>3552</v>
      </c>
      <c r="N600" s="35" t="s">
        <v>3552</v>
      </c>
      <c r="O600" s="35" t="s">
        <v>3552</v>
      </c>
    </row>
    <row r="601" customFormat="false" ht="12.75" hidden="false" customHeight="true" outlineLevel="0" collapsed="false">
      <c r="A601" s="35" t="n">
        <v>90</v>
      </c>
      <c r="B601" s="35" t="s">
        <v>3552</v>
      </c>
      <c r="C601" s="35" t="s">
        <v>3552</v>
      </c>
      <c r="D601" s="35" t="s">
        <v>3552</v>
      </c>
      <c r="E601" s="35" t="s">
        <v>3552</v>
      </c>
      <c r="F601" s="35" t="s">
        <v>3552</v>
      </c>
      <c r="G601" s="35" t="s">
        <v>3552</v>
      </c>
      <c r="H601" s="35" t="s">
        <v>3552</v>
      </c>
      <c r="I601" s="35" t="s">
        <v>3552</v>
      </c>
      <c r="J601" s="35" t="s">
        <v>3552</v>
      </c>
      <c r="K601" s="35" t="s">
        <v>3552</v>
      </c>
      <c r="L601" s="35" t="s">
        <v>3552</v>
      </c>
      <c r="M601" s="35" t="s">
        <v>3552</v>
      </c>
      <c r="N601" s="35" t="s">
        <v>3552</v>
      </c>
      <c r="O601" s="35" t="s">
        <v>3552</v>
      </c>
    </row>
    <row r="602" customFormat="false" ht="12.75" hidden="false" customHeight="true" outlineLevel="0" collapsed="false">
      <c r="A602" s="35" t="n">
        <v>91</v>
      </c>
      <c r="B602" s="35" t="s">
        <v>3552</v>
      </c>
      <c r="C602" s="35" t="s">
        <v>3552</v>
      </c>
      <c r="D602" s="35" t="s">
        <v>3552</v>
      </c>
      <c r="E602" s="35" t="s">
        <v>3552</v>
      </c>
      <c r="F602" s="35" t="s">
        <v>3552</v>
      </c>
      <c r="G602" s="35" t="s">
        <v>3552</v>
      </c>
      <c r="H602" s="35" t="s">
        <v>3552</v>
      </c>
      <c r="I602" s="35" t="s">
        <v>3552</v>
      </c>
      <c r="J602" s="35" t="s">
        <v>3552</v>
      </c>
      <c r="K602" s="35" t="s">
        <v>3552</v>
      </c>
      <c r="L602" s="35" t="s">
        <v>3552</v>
      </c>
      <c r="M602" s="35" t="s">
        <v>3552</v>
      </c>
      <c r="N602" s="35" t="s">
        <v>3552</v>
      </c>
      <c r="O602" s="35" t="s">
        <v>3552</v>
      </c>
    </row>
    <row r="603" customFormat="false" ht="12.75" hidden="false" customHeight="true" outlineLevel="0" collapsed="false">
      <c r="A603" s="35" t="s">
        <v>3899</v>
      </c>
      <c r="B603" s="35" t="n">
        <v>450</v>
      </c>
      <c r="C603" s="35" t="n">
        <v>0.0037455</v>
      </c>
      <c r="D603" s="35" t="n">
        <v>362.447</v>
      </c>
      <c r="E603" s="35" t="n">
        <v>29.127</v>
      </c>
      <c r="F603" s="35" t="n">
        <v>7.79</v>
      </c>
      <c r="G603" s="35" t="n">
        <v>-26.73</v>
      </c>
      <c r="H603" s="35" t="n">
        <v>326.2</v>
      </c>
      <c r="I603" s="35" t="n">
        <v>295.4</v>
      </c>
      <c r="J603" s="35" t="n">
        <v>20.441</v>
      </c>
      <c r="K603" s="35" t="n">
        <v>6.3</v>
      </c>
      <c r="L603" s="35" t="n">
        <v>0.0692</v>
      </c>
      <c r="M603" s="35" t="n">
        <v>10</v>
      </c>
      <c r="N603" s="186" t="s">
        <v>3900</v>
      </c>
      <c r="O603" s="35" t="n">
        <v>20240415</v>
      </c>
    </row>
    <row r="604" customFormat="false" ht="12.75" hidden="false" customHeight="true" outlineLevel="0" collapsed="false">
      <c r="A604" s="35" t="s">
        <v>3901</v>
      </c>
      <c r="B604" s="35" t="n">
        <v>450</v>
      </c>
      <c r="C604" s="35" t="n">
        <v>0.0037455</v>
      </c>
      <c r="D604" s="35" t="n">
        <v>497.844</v>
      </c>
      <c r="E604" s="35" t="n">
        <v>46.422</v>
      </c>
      <c r="F604" s="35" t="n">
        <v>8.73</v>
      </c>
      <c r="G604" s="35" t="n">
        <v>-28.74</v>
      </c>
      <c r="H604" s="35" t="n">
        <v>448.07</v>
      </c>
      <c r="I604" s="35" t="n">
        <v>261.7</v>
      </c>
      <c r="J604" s="35" t="n">
        <v>23.323</v>
      </c>
      <c r="K604" s="35" t="n">
        <v>5.2</v>
      </c>
      <c r="L604" s="35" t="n">
        <v>0.0891</v>
      </c>
      <c r="M604" s="35" t="n">
        <v>10</v>
      </c>
      <c r="N604" s="186" t="s">
        <v>3902</v>
      </c>
      <c r="O604" s="35" t="n">
        <v>20240415</v>
      </c>
    </row>
    <row r="605" customFormat="false" ht="12.75" hidden="false" customHeight="false" outlineLevel="0" collapsed="false">
      <c r="A605" s="1" t="s">
        <v>3903</v>
      </c>
      <c r="B605" s="1" t="n">
        <v>450</v>
      </c>
      <c r="C605" s="184" t="n">
        <v>0.0037455</v>
      </c>
      <c r="D605" s="1" t="n">
        <v>172.489</v>
      </c>
      <c r="E605" s="1" t="n">
        <v>14.583</v>
      </c>
      <c r="F605" s="1" t="n">
        <v>7.13</v>
      </c>
      <c r="G605" s="1" t="n">
        <v>-28.81</v>
      </c>
      <c r="H605" s="1" t="n">
        <v>155.24</v>
      </c>
      <c r="I605" s="1" t="n">
        <v>360.7</v>
      </c>
      <c r="J605" s="1" t="n">
        <v>11.604</v>
      </c>
      <c r="K605" s="1" t="n">
        <v>7.05</v>
      </c>
      <c r="L605" s="184" t="n">
        <v>0.0322</v>
      </c>
      <c r="M605" s="1" t="n">
        <v>10</v>
      </c>
      <c r="N605" s="237" t="n">
        <v>0.551481481481481</v>
      </c>
      <c r="O605" s="1" t="n">
        <v>20240927</v>
      </c>
    </row>
    <row r="606" customFormat="false" ht="12.75" hidden="false" customHeight="true" outlineLevel="0" collapsed="false">
      <c r="A606" s="35" t="n">
        <v>95</v>
      </c>
      <c r="B606" s="35" t="s">
        <v>3552</v>
      </c>
      <c r="C606" s="35" t="s">
        <v>3552</v>
      </c>
      <c r="D606" s="35" t="s">
        <v>3552</v>
      </c>
      <c r="E606" s="35" t="s">
        <v>3552</v>
      </c>
      <c r="F606" s="35" t="s">
        <v>3552</v>
      </c>
      <c r="G606" s="35" t="s">
        <v>3552</v>
      </c>
      <c r="H606" s="35" t="s">
        <v>3552</v>
      </c>
      <c r="I606" s="35" t="s">
        <v>3552</v>
      </c>
      <c r="J606" s="35" t="s">
        <v>3552</v>
      </c>
      <c r="K606" s="35" t="s">
        <v>3552</v>
      </c>
      <c r="L606" s="35" t="s">
        <v>3552</v>
      </c>
      <c r="M606" s="35" t="s">
        <v>3552</v>
      </c>
      <c r="N606" s="35" t="s">
        <v>3552</v>
      </c>
      <c r="O606" s="35" t="s">
        <v>3552</v>
      </c>
    </row>
    <row r="607" customFormat="false" ht="12.75" hidden="false" customHeight="false" outlineLevel="0" collapsed="false">
      <c r="A607" s="1" t="s">
        <v>3904</v>
      </c>
      <c r="B607" s="1" t="n">
        <v>450</v>
      </c>
      <c r="C607" s="184" t="n">
        <v>0.0037455</v>
      </c>
      <c r="D607" s="1" t="n">
        <v>235.684</v>
      </c>
      <c r="E607" s="1" t="n">
        <v>22.038</v>
      </c>
      <c r="F607" s="1" t="n">
        <v>8.12</v>
      </c>
      <c r="G607" s="1" t="n">
        <v>-26.44</v>
      </c>
      <c r="H607" s="1" t="n">
        <v>212.12</v>
      </c>
      <c r="I607" s="1" t="n">
        <v>295</v>
      </c>
      <c r="J607" s="1" t="n">
        <v>10.032</v>
      </c>
      <c r="K607" s="1" t="n">
        <v>4.07</v>
      </c>
      <c r="L607" s="184" t="n">
        <v>0.034</v>
      </c>
      <c r="M607" s="1" t="n">
        <v>1</v>
      </c>
      <c r="N607" s="237" t="n">
        <v>0.566041666666667</v>
      </c>
      <c r="O607" s="1" t="n">
        <v>20240930</v>
      </c>
    </row>
    <row r="608" customFormat="false" ht="12.75" hidden="false" customHeight="false" outlineLevel="0" collapsed="false">
      <c r="A608" s="1" t="s">
        <v>3905</v>
      </c>
      <c r="B608" s="1" t="n">
        <v>450</v>
      </c>
      <c r="C608" s="184" t="n">
        <v>0.0037455</v>
      </c>
      <c r="D608" s="1" t="n">
        <v>277.477</v>
      </c>
      <c r="E608" s="1" t="n">
        <v>23.775</v>
      </c>
      <c r="F608" s="1" t="n">
        <v>7.7</v>
      </c>
      <c r="G608" s="1" t="n">
        <v>-24.81</v>
      </c>
      <c r="H608" s="1" t="n">
        <v>249.73</v>
      </c>
      <c r="I608" s="1" t="n">
        <v>280.2</v>
      </c>
      <c r="J608" s="1" t="n">
        <v>13.299</v>
      </c>
      <c r="K608" s="1" t="n">
        <v>5.03</v>
      </c>
      <c r="L608" s="184" t="n">
        <v>0.0475</v>
      </c>
      <c r="M608" s="1" t="n">
        <v>10</v>
      </c>
      <c r="N608" s="237" t="n">
        <v>0.607916666666667</v>
      </c>
      <c r="O608" s="1" t="n">
        <v>20240925</v>
      </c>
    </row>
    <row r="609" customFormat="false" ht="12.75" hidden="false" customHeight="true" outlineLevel="0" collapsed="false">
      <c r="A609" s="35" t="n">
        <v>98</v>
      </c>
      <c r="B609" s="35" t="s">
        <v>3552</v>
      </c>
      <c r="C609" s="35" t="s">
        <v>3552</v>
      </c>
      <c r="D609" s="35" t="s">
        <v>3552</v>
      </c>
      <c r="E609" s="35" t="s">
        <v>3552</v>
      </c>
      <c r="F609" s="35" t="s">
        <v>3552</v>
      </c>
      <c r="G609" s="35" t="s">
        <v>3552</v>
      </c>
      <c r="H609" s="35" t="s">
        <v>3552</v>
      </c>
      <c r="I609" s="35" t="s">
        <v>3552</v>
      </c>
      <c r="J609" s="35" t="s">
        <v>3552</v>
      </c>
      <c r="K609" s="35" t="s">
        <v>3552</v>
      </c>
      <c r="L609" s="35" t="s">
        <v>3552</v>
      </c>
      <c r="M609" s="35" t="s">
        <v>3552</v>
      </c>
      <c r="N609" s="35" t="s">
        <v>3552</v>
      </c>
      <c r="O609" s="35" t="s">
        <v>3552</v>
      </c>
    </row>
    <row r="610" customFormat="false" ht="12.75" hidden="false" customHeight="true" outlineLevel="0" collapsed="false">
      <c r="A610" s="35" t="n">
        <v>99</v>
      </c>
      <c r="B610" s="35" t="s">
        <v>3552</v>
      </c>
      <c r="C610" s="35" t="s">
        <v>3552</v>
      </c>
      <c r="D610" s="35" t="s">
        <v>3552</v>
      </c>
      <c r="E610" s="35" t="s">
        <v>3552</v>
      </c>
      <c r="F610" s="35" t="s">
        <v>3552</v>
      </c>
      <c r="G610" s="35" t="s">
        <v>3552</v>
      </c>
      <c r="H610" s="35" t="s">
        <v>3552</v>
      </c>
      <c r="I610" s="35" t="s">
        <v>3552</v>
      </c>
      <c r="J610" s="35" t="s">
        <v>3552</v>
      </c>
      <c r="K610" s="35" t="s">
        <v>3552</v>
      </c>
      <c r="L610" s="35" t="s">
        <v>3552</v>
      </c>
      <c r="M610" s="35" t="s">
        <v>3552</v>
      </c>
      <c r="N610" s="35" t="s">
        <v>3552</v>
      </c>
      <c r="O610" s="35" t="s">
        <v>3552</v>
      </c>
    </row>
    <row r="611" customFormat="false" ht="12.75" hidden="false" customHeight="false" outlineLevel="0" collapsed="false">
      <c r="A611" s="1" t="s">
        <v>3906</v>
      </c>
      <c r="B611" s="1" t="n">
        <v>450</v>
      </c>
      <c r="C611" s="184" t="n">
        <v>0.0037455</v>
      </c>
      <c r="D611" s="1" t="n">
        <v>157.815</v>
      </c>
      <c r="E611" s="1" t="n">
        <v>12.766</v>
      </c>
      <c r="F611" s="1" t="n">
        <v>7.12</v>
      </c>
      <c r="G611" s="1" t="n">
        <v>-27.27</v>
      </c>
      <c r="H611" s="1" t="n">
        <v>142.03</v>
      </c>
      <c r="I611" s="1" t="n">
        <v>352.1</v>
      </c>
      <c r="J611" s="1" t="n">
        <v>9.255</v>
      </c>
      <c r="K611" s="1" t="n">
        <v>6.05</v>
      </c>
      <c r="L611" s="184" t="n">
        <v>0.0263</v>
      </c>
      <c r="M611" s="1" t="n">
        <v>10</v>
      </c>
      <c r="N611" s="237" t="n">
        <v>0.613009259259259</v>
      </c>
      <c r="O611" s="1" t="n">
        <v>20240930</v>
      </c>
    </row>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printOptions headings="false" gridLines="false" gridLinesSet="true" horizontalCentered="false" verticalCentered="false"/>
  <pageMargins left="0.7875" right="0.7875" top="0" bottom="0"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672</TotalTime>
  <Application>LibreOffice/25.2.6.1$Windows_X86_64 LibreOffice_project/13f8d05e475a6b6572cdd8fe3af1421c659c51c2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2020-04-25T09:33:08Z</dcterms:created>
  <dc:creator>Grzegorz Karasiński</dc:creator>
  <dc:description/>
  <dc:language>en-GB</dc:language>
  <cp:lastModifiedBy/>
  <dcterms:modified xsi:type="dcterms:W3CDTF">2026-05-28T11:34:51Z</dcterms:modified>
  <cp:revision>74</cp:revision>
  <dc:subject/>
  <dc:title/>
</cp:coreProperties>
</file>

<file path=docProps/custom.xml><?xml version="1.0" encoding="utf-8"?>
<Properties xmlns="http://schemas.openxmlformats.org/officeDocument/2006/custom-properties" xmlns:vt="http://schemas.openxmlformats.org/officeDocument/2006/docPropsVTypes"/>
</file>